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rbonser\Desktop\Dashboard\Metrics-KPIs\DevQuality-PSIRTs\"/>
    </mc:Choice>
  </mc:AlternateContent>
  <xr:revisionPtr revIDLastSave="0" documentId="10_ncr:100000_{A11AD791-28C6-4515-A9BA-44BF69091888}" xr6:coauthVersionLast="31" xr6:coauthVersionMax="31" xr10:uidLastSave="{00000000-0000-0000-0000-000000000000}"/>
  <bookViews>
    <workbookView xWindow="0" yWindow="0" windowWidth="17674" windowHeight="8409" firstSheet="3" activeTab="11" xr2:uid="{00000000-000D-0000-FFFF-FFFF00000000}"/>
  </bookViews>
  <sheets>
    <sheet name="ReadMe1st" sheetId="26" r:id="rId1"/>
    <sheet name="ReadMe2" sheetId="25" r:id="rId2"/>
    <sheet name="ReadMeMTTR" sheetId="30" r:id="rId3"/>
    <sheet name="PSIRT" sheetId="8" r:id="rId4"/>
    <sheet name="ASummary" sheetId="11" r:id="rId5"/>
    <sheet name="SSummary" sheetId="10" r:id="rId6"/>
    <sheet name="MSummary" sheetId="31" r:id="rId7"/>
    <sheet name="Summary" sheetId="3" r:id="rId8"/>
    <sheet name="Table" sheetId="27" r:id="rId9"/>
    <sheet name="MTTRCalc" sheetId="33" r:id="rId10"/>
    <sheet name="MTTRSummary" sheetId="34" r:id="rId11"/>
    <sheet name="CMA-PSIRTs" sheetId="17" r:id="rId12"/>
    <sheet name="CMM-PSIRTs" sheetId="36" r:id="rId13"/>
    <sheet name="CMS-PSIRTS" sheetId="12" r:id="rId14"/>
    <sheet name="CMMSAM-PSIRTs" sheetId="5" r:id="rId15"/>
  </sheets>
  <externalReferences>
    <externalReference r:id="rId16"/>
  </externalReferences>
  <definedNames>
    <definedName name="_xlnm._FilterDatabase" localSheetId="3" hidden="1">PSIRT!$A$1:$U$100</definedName>
  </definedNames>
  <calcPr calcId="179017"/>
</workbook>
</file>

<file path=xl/calcChain.xml><?xml version="1.0" encoding="utf-8"?>
<calcChain xmlns="http://schemas.openxmlformats.org/spreadsheetml/2006/main">
  <c r="AG16" i="34" l="1"/>
  <c r="AG4" i="34"/>
  <c r="AG6" i="34"/>
  <c r="AG8" i="34"/>
  <c r="AG10" i="34"/>
  <c r="AG12" i="34"/>
  <c r="AG14" i="34"/>
  <c r="AG18" i="34"/>
  <c r="AG3" i="34"/>
  <c r="AF6" i="34" l="1"/>
  <c r="AF10" i="34"/>
  <c r="AF14" i="34"/>
  <c r="AF18" i="34"/>
  <c r="AF3" i="34"/>
  <c r="B104" i="33"/>
  <c r="B105" i="33"/>
  <c r="B106" i="33"/>
  <c r="K14" i="8"/>
  <c r="L14" i="8"/>
  <c r="M14" i="8"/>
  <c r="O14" i="8"/>
  <c r="P14" i="8"/>
  <c r="Q14" i="8"/>
  <c r="S14" i="8"/>
  <c r="K17" i="8"/>
  <c r="L17" i="8"/>
  <c r="M17" i="8"/>
  <c r="O17" i="8"/>
  <c r="P17" i="8"/>
  <c r="Q17" i="8"/>
  <c r="S17" i="8"/>
  <c r="K32" i="8"/>
  <c r="L32" i="8"/>
  <c r="M32" i="8"/>
  <c r="O32" i="8"/>
  <c r="P32" i="8"/>
  <c r="Q32" i="8"/>
  <c r="S32" i="8"/>
  <c r="K33" i="8"/>
  <c r="L33" i="8"/>
  <c r="M33" i="8"/>
  <c r="O33" i="8"/>
  <c r="P33" i="8"/>
  <c r="Q33" i="8"/>
  <c r="S33" i="8"/>
  <c r="K12" i="8"/>
  <c r="L12" i="8"/>
  <c r="M12" i="8"/>
  <c r="O12" i="8"/>
  <c r="P12" i="8"/>
  <c r="Q12" i="8"/>
  <c r="S12" i="8"/>
  <c r="K13" i="8"/>
  <c r="L13" i="8"/>
  <c r="M13" i="8"/>
  <c r="O13" i="8"/>
  <c r="P13" i="8"/>
  <c r="Q13" i="8"/>
  <c r="S13" i="8"/>
  <c r="K22" i="8"/>
  <c r="L22" i="8"/>
  <c r="M22" i="8"/>
  <c r="O22" i="8"/>
  <c r="P22" i="8"/>
  <c r="Q22" i="8"/>
  <c r="S22" i="8"/>
  <c r="K38" i="8"/>
  <c r="L38" i="8"/>
  <c r="M38" i="8"/>
  <c r="O38" i="8"/>
  <c r="P38" i="8"/>
  <c r="Q38" i="8"/>
  <c r="S38" i="8"/>
  <c r="K9" i="8"/>
  <c r="L9" i="8"/>
  <c r="M9" i="8"/>
  <c r="O9" i="8"/>
  <c r="P9" i="8"/>
  <c r="Q9" i="8"/>
  <c r="S9" i="8"/>
  <c r="K3" i="8"/>
  <c r="L3" i="8"/>
  <c r="M3" i="8"/>
  <c r="O3" i="8"/>
  <c r="P3" i="8"/>
  <c r="Q3" i="8"/>
  <c r="S3" i="8"/>
  <c r="K4" i="8"/>
  <c r="L4" i="8"/>
  <c r="M4" i="8"/>
  <c r="O4" i="8"/>
  <c r="P4" i="8"/>
  <c r="Q4" i="8"/>
  <c r="S4" i="8"/>
  <c r="K5" i="8"/>
  <c r="L5" i="8"/>
  <c r="M5" i="8"/>
  <c r="O5" i="8"/>
  <c r="P5" i="8"/>
  <c r="Q5" i="8"/>
  <c r="S5" i="8"/>
  <c r="K6" i="8"/>
  <c r="L6" i="8"/>
  <c r="M6" i="8"/>
  <c r="O6" i="8"/>
  <c r="P6" i="8"/>
  <c r="Q6" i="8"/>
  <c r="S6" i="8"/>
  <c r="K7" i="8"/>
  <c r="L7" i="8"/>
  <c r="M7" i="8"/>
  <c r="O7" i="8"/>
  <c r="P7" i="8"/>
  <c r="Q7" i="8"/>
  <c r="S7" i="8"/>
  <c r="K8" i="8"/>
  <c r="L8" i="8"/>
  <c r="M8" i="8"/>
  <c r="O8" i="8"/>
  <c r="P8" i="8"/>
  <c r="Q8" i="8"/>
  <c r="S8" i="8"/>
  <c r="K10" i="8"/>
  <c r="L10" i="8"/>
  <c r="M10" i="8"/>
  <c r="O10" i="8"/>
  <c r="P10" i="8"/>
  <c r="Q10" i="8"/>
  <c r="S10" i="8"/>
  <c r="K23" i="8"/>
  <c r="L23" i="8"/>
  <c r="M23" i="8"/>
  <c r="O23" i="8"/>
  <c r="P23" i="8"/>
  <c r="Q23" i="8"/>
  <c r="S23" i="8"/>
  <c r="K28" i="8"/>
  <c r="L28" i="8"/>
  <c r="M28" i="8"/>
  <c r="O28" i="8"/>
  <c r="P28" i="8"/>
  <c r="Q28" i="8"/>
  <c r="S28" i="8"/>
  <c r="K35" i="8"/>
  <c r="L35" i="8"/>
  <c r="M35" i="8"/>
  <c r="O35" i="8"/>
  <c r="P35" i="8"/>
  <c r="Q35" i="8"/>
  <c r="S35" i="8"/>
  <c r="K11" i="8"/>
  <c r="L11" i="8"/>
  <c r="M11" i="8"/>
  <c r="O11" i="8"/>
  <c r="P11" i="8"/>
  <c r="Q11" i="8"/>
  <c r="S11" i="8"/>
  <c r="K16" i="8"/>
  <c r="L16" i="8"/>
  <c r="M16" i="8"/>
  <c r="O16" i="8"/>
  <c r="P16" i="8"/>
  <c r="Q16" i="8"/>
  <c r="S16" i="8"/>
  <c r="K30" i="8"/>
  <c r="L30" i="8"/>
  <c r="M30" i="8"/>
  <c r="O30" i="8"/>
  <c r="P30" i="8"/>
  <c r="Q30" i="8"/>
  <c r="S30" i="8"/>
  <c r="K29" i="8"/>
  <c r="L29" i="8"/>
  <c r="M29" i="8"/>
  <c r="O29" i="8"/>
  <c r="R29" i="8" s="1"/>
  <c r="P29" i="8"/>
  <c r="Q29" i="8"/>
  <c r="S29" i="8"/>
  <c r="K31" i="8"/>
  <c r="L31" i="8"/>
  <c r="M31" i="8"/>
  <c r="O31" i="8"/>
  <c r="P31" i="8"/>
  <c r="Q31" i="8"/>
  <c r="S31" i="8"/>
  <c r="K27" i="8"/>
  <c r="L27" i="8"/>
  <c r="M27" i="8"/>
  <c r="O27" i="8"/>
  <c r="P27" i="8"/>
  <c r="Q27" i="8"/>
  <c r="S27" i="8"/>
  <c r="K2" i="8"/>
  <c r="L2" i="8"/>
  <c r="M2" i="8"/>
  <c r="O2" i="8"/>
  <c r="P2" i="8"/>
  <c r="Q2" i="8"/>
  <c r="S2" i="8"/>
  <c r="K15" i="8"/>
  <c r="L15" i="8"/>
  <c r="M15" i="8"/>
  <c r="O15" i="8"/>
  <c r="P15" i="8"/>
  <c r="Q15" i="8"/>
  <c r="S15" i="8"/>
  <c r="K24" i="8"/>
  <c r="L24" i="8"/>
  <c r="M24" i="8"/>
  <c r="O24" i="8"/>
  <c r="P24" i="8"/>
  <c r="Q24" i="8"/>
  <c r="S24" i="8"/>
  <c r="K36" i="8"/>
  <c r="N36" i="8" s="1"/>
  <c r="L36" i="8"/>
  <c r="M36" i="8"/>
  <c r="O36" i="8"/>
  <c r="R36" i="8" s="1"/>
  <c r="T36" i="8" s="1"/>
  <c r="P36" i="8"/>
  <c r="Q36" i="8"/>
  <c r="S36" i="8"/>
  <c r="K37" i="8"/>
  <c r="L37" i="8"/>
  <c r="M37" i="8"/>
  <c r="O37" i="8"/>
  <c r="P37" i="8"/>
  <c r="Q37" i="8"/>
  <c r="S37" i="8"/>
  <c r="K20" i="8"/>
  <c r="L20" i="8"/>
  <c r="M20" i="8"/>
  <c r="O20" i="8"/>
  <c r="P20" i="8"/>
  <c r="Q20" i="8"/>
  <c r="S20" i="8"/>
  <c r="K21" i="8"/>
  <c r="L21" i="8"/>
  <c r="M21" i="8"/>
  <c r="O21" i="8"/>
  <c r="P21" i="8"/>
  <c r="Q21" i="8"/>
  <c r="S21" i="8"/>
  <c r="K18" i="8"/>
  <c r="L18" i="8"/>
  <c r="M18" i="8"/>
  <c r="O18" i="8"/>
  <c r="P18" i="8"/>
  <c r="Q18" i="8"/>
  <c r="S18" i="8"/>
  <c r="K19" i="8"/>
  <c r="L19" i="8"/>
  <c r="M19" i="8"/>
  <c r="O19" i="8"/>
  <c r="P19" i="8"/>
  <c r="Q19" i="8"/>
  <c r="S19" i="8"/>
  <c r="K25" i="8"/>
  <c r="L25" i="8"/>
  <c r="M25" i="8"/>
  <c r="O25" i="8"/>
  <c r="P25" i="8"/>
  <c r="Q25" i="8"/>
  <c r="S25" i="8"/>
  <c r="K34" i="8"/>
  <c r="L34" i="8"/>
  <c r="M34" i="8"/>
  <c r="O34" i="8"/>
  <c r="P34" i="8"/>
  <c r="Q34" i="8"/>
  <c r="S34" i="8"/>
  <c r="K45" i="8"/>
  <c r="L45" i="8"/>
  <c r="M45" i="8"/>
  <c r="O45" i="8"/>
  <c r="P45" i="8"/>
  <c r="Q45" i="8"/>
  <c r="S45" i="8"/>
  <c r="K46" i="8"/>
  <c r="L46" i="8"/>
  <c r="M46" i="8"/>
  <c r="O46" i="8"/>
  <c r="P46" i="8"/>
  <c r="Q46" i="8"/>
  <c r="S46" i="8"/>
  <c r="K42" i="8"/>
  <c r="L42" i="8"/>
  <c r="M42" i="8"/>
  <c r="O42" i="8"/>
  <c r="P42" i="8"/>
  <c r="Q42" i="8"/>
  <c r="S42" i="8"/>
  <c r="K47" i="8"/>
  <c r="L47" i="8"/>
  <c r="M47" i="8"/>
  <c r="O47" i="8"/>
  <c r="P47" i="8"/>
  <c r="Q47" i="8"/>
  <c r="S47" i="8"/>
  <c r="K43" i="8"/>
  <c r="L43" i="8"/>
  <c r="M43" i="8"/>
  <c r="O43" i="8"/>
  <c r="P43" i="8"/>
  <c r="Q43" i="8"/>
  <c r="S43" i="8"/>
  <c r="K44" i="8"/>
  <c r="L44" i="8"/>
  <c r="M44" i="8"/>
  <c r="O44" i="8"/>
  <c r="P44" i="8"/>
  <c r="Q44" i="8"/>
  <c r="S44" i="8"/>
  <c r="K50" i="8"/>
  <c r="L50" i="8"/>
  <c r="M50" i="8"/>
  <c r="O50" i="8"/>
  <c r="P50" i="8"/>
  <c r="Q50" i="8"/>
  <c r="S50" i="8"/>
  <c r="K51" i="8"/>
  <c r="L51" i="8"/>
  <c r="M51" i="8"/>
  <c r="O51" i="8"/>
  <c r="P51" i="8"/>
  <c r="Q51" i="8"/>
  <c r="S51" i="8"/>
  <c r="K54" i="8"/>
  <c r="N54" i="8" s="1"/>
  <c r="L54" i="8"/>
  <c r="M54" i="8"/>
  <c r="O54" i="8"/>
  <c r="P54" i="8"/>
  <c r="Q54" i="8"/>
  <c r="S54" i="8"/>
  <c r="K64" i="8"/>
  <c r="L64" i="8"/>
  <c r="M64" i="8"/>
  <c r="O64" i="8"/>
  <c r="P64" i="8"/>
  <c r="Q64" i="8"/>
  <c r="S64" i="8"/>
  <c r="K65" i="8"/>
  <c r="L65" i="8"/>
  <c r="M65" i="8"/>
  <c r="O65" i="8"/>
  <c r="P65" i="8"/>
  <c r="Q65" i="8"/>
  <c r="S65" i="8"/>
  <c r="K72" i="8"/>
  <c r="L72" i="8"/>
  <c r="M72" i="8"/>
  <c r="O72" i="8"/>
  <c r="P72" i="8"/>
  <c r="Q72" i="8"/>
  <c r="S72" i="8"/>
  <c r="K73" i="8"/>
  <c r="L73" i="8"/>
  <c r="M73" i="8"/>
  <c r="O73" i="8"/>
  <c r="P73" i="8"/>
  <c r="Q73" i="8"/>
  <c r="S73" i="8"/>
  <c r="K81" i="8"/>
  <c r="L81" i="8"/>
  <c r="M81" i="8"/>
  <c r="O81" i="8"/>
  <c r="P81" i="8"/>
  <c r="Q81" i="8"/>
  <c r="S81" i="8"/>
  <c r="K82" i="8"/>
  <c r="L82" i="8"/>
  <c r="M82" i="8"/>
  <c r="O82" i="8"/>
  <c r="P82" i="8"/>
  <c r="Q82" i="8"/>
  <c r="S82" i="8"/>
  <c r="K83" i="8"/>
  <c r="L83" i="8"/>
  <c r="M83" i="8"/>
  <c r="O83" i="8"/>
  <c r="P83" i="8"/>
  <c r="Q83" i="8"/>
  <c r="S83" i="8"/>
  <c r="K91" i="8"/>
  <c r="N91" i="8" s="1"/>
  <c r="L91" i="8"/>
  <c r="M91" i="8"/>
  <c r="O91" i="8"/>
  <c r="P91" i="8"/>
  <c r="Q91" i="8"/>
  <c r="S91" i="8"/>
  <c r="K95" i="8"/>
  <c r="L95" i="8"/>
  <c r="M95" i="8"/>
  <c r="O95" i="8"/>
  <c r="P95" i="8"/>
  <c r="Q95" i="8"/>
  <c r="S95" i="8"/>
  <c r="K98" i="8"/>
  <c r="L98" i="8"/>
  <c r="M98" i="8"/>
  <c r="O98" i="8"/>
  <c r="P98" i="8"/>
  <c r="Q98" i="8"/>
  <c r="S98" i="8"/>
  <c r="K100" i="8"/>
  <c r="L100" i="8"/>
  <c r="M100" i="8"/>
  <c r="O100" i="8"/>
  <c r="P100" i="8"/>
  <c r="Q100" i="8"/>
  <c r="S100" i="8"/>
  <c r="K101" i="8"/>
  <c r="L101" i="8"/>
  <c r="M101" i="8"/>
  <c r="O101" i="8"/>
  <c r="P101" i="8"/>
  <c r="Q101" i="8"/>
  <c r="S101" i="8"/>
  <c r="A104" i="33" s="1"/>
  <c r="K57" i="8"/>
  <c r="L57" i="8"/>
  <c r="M57" i="8"/>
  <c r="O57" i="8"/>
  <c r="P57" i="8"/>
  <c r="Q57" i="8"/>
  <c r="S57" i="8"/>
  <c r="K63" i="8"/>
  <c r="L63" i="8"/>
  <c r="M63" i="8"/>
  <c r="O63" i="8"/>
  <c r="P63" i="8"/>
  <c r="Q63" i="8"/>
  <c r="S63" i="8"/>
  <c r="K62" i="8"/>
  <c r="L62" i="8"/>
  <c r="M62" i="8"/>
  <c r="O62" i="8"/>
  <c r="P62" i="8"/>
  <c r="Q62" i="8"/>
  <c r="S62" i="8"/>
  <c r="K58" i="8"/>
  <c r="L58" i="8"/>
  <c r="M58" i="8"/>
  <c r="O58" i="8"/>
  <c r="P58" i="8"/>
  <c r="Q58" i="8"/>
  <c r="S58" i="8"/>
  <c r="K59" i="8"/>
  <c r="L59" i="8"/>
  <c r="M59" i="8"/>
  <c r="O59" i="8"/>
  <c r="P59" i="8"/>
  <c r="Q59" i="8"/>
  <c r="S59" i="8"/>
  <c r="K60" i="8"/>
  <c r="L60" i="8"/>
  <c r="M60" i="8"/>
  <c r="O60" i="8"/>
  <c r="P60" i="8"/>
  <c r="Q60" i="8"/>
  <c r="S60" i="8"/>
  <c r="K61" i="8"/>
  <c r="L61" i="8"/>
  <c r="M61" i="8"/>
  <c r="O61" i="8"/>
  <c r="P61" i="8"/>
  <c r="Q61" i="8"/>
  <c r="S61" i="8"/>
  <c r="K85" i="8"/>
  <c r="L85" i="8"/>
  <c r="M85" i="8"/>
  <c r="O85" i="8"/>
  <c r="P85" i="8"/>
  <c r="Q85" i="8"/>
  <c r="S85" i="8"/>
  <c r="K39" i="8"/>
  <c r="L39" i="8"/>
  <c r="M39" i="8"/>
  <c r="O39" i="8"/>
  <c r="P39" i="8"/>
  <c r="Q39" i="8"/>
  <c r="S39" i="8"/>
  <c r="K40" i="8"/>
  <c r="L40" i="8"/>
  <c r="M40" i="8"/>
  <c r="O40" i="8"/>
  <c r="R40" i="8" s="1"/>
  <c r="P40" i="8"/>
  <c r="Q40" i="8"/>
  <c r="S40" i="8"/>
  <c r="K41" i="8"/>
  <c r="L41" i="8"/>
  <c r="M41" i="8"/>
  <c r="O41" i="8"/>
  <c r="P41" i="8"/>
  <c r="Q41" i="8"/>
  <c r="S41" i="8"/>
  <c r="K49" i="8"/>
  <c r="L49" i="8"/>
  <c r="M49" i="8"/>
  <c r="O49" i="8"/>
  <c r="P49" i="8"/>
  <c r="Q49" i="8"/>
  <c r="S49" i="8"/>
  <c r="K48" i="8"/>
  <c r="L48" i="8"/>
  <c r="M48" i="8"/>
  <c r="O48" i="8"/>
  <c r="P48" i="8"/>
  <c r="Q48" i="8"/>
  <c r="S48" i="8"/>
  <c r="K52" i="8"/>
  <c r="L52" i="8"/>
  <c r="M52" i="8"/>
  <c r="O52" i="8"/>
  <c r="P52" i="8"/>
  <c r="Q52" i="8"/>
  <c r="S52" i="8"/>
  <c r="K53" i="8"/>
  <c r="L53" i="8"/>
  <c r="M53" i="8"/>
  <c r="O53" i="8"/>
  <c r="P53" i="8"/>
  <c r="Q53" i="8"/>
  <c r="S53" i="8"/>
  <c r="K55" i="8"/>
  <c r="L55" i="8"/>
  <c r="M55" i="8"/>
  <c r="O55" i="8"/>
  <c r="P55" i="8"/>
  <c r="Q55" i="8"/>
  <c r="S55" i="8"/>
  <c r="K56" i="8"/>
  <c r="L56" i="8"/>
  <c r="M56" i="8"/>
  <c r="O56" i="8"/>
  <c r="P56" i="8"/>
  <c r="Q56" i="8"/>
  <c r="S56" i="8"/>
  <c r="K67" i="8"/>
  <c r="L67" i="8"/>
  <c r="M67" i="8"/>
  <c r="O67" i="8"/>
  <c r="P67" i="8"/>
  <c r="Q67" i="8"/>
  <c r="S67" i="8"/>
  <c r="K70" i="8"/>
  <c r="L70" i="8"/>
  <c r="M70" i="8"/>
  <c r="O70" i="8"/>
  <c r="P70" i="8"/>
  <c r="Q70" i="8"/>
  <c r="S70" i="8"/>
  <c r="K68" i="8"/>
  <c r="L68" i="8"/>
  <c r="M68" i="8"/>
  <c r="O68" i="8"/>
  <c r="P68" i="8"/>
  <c r="Q68" i="8"/>
  <c r="S68" i="8"/>
  <c r="K66" i="8"/>
  <c r="L66" i="8"/>
  <c r="M66" i="8"/>
  <c r="O66" i="8"/>
  <c r="R66" i="8" s="1"/>
  <c r="P66" i="8"/>
  <c r="Q66" i="8"/>
  <c r="S66" i="8"/>
  <c r="K69" i="8"/>
  <c r="L69" i="8"/>
  <c r="M69" i="8"/>
  <c r="O69" i="8"/>
  <c r="P69" i="8"/>
  <c r="Q69" i="8"/>
  <c r="S69" i="8"/>
  <c r="K71" i="8"/>
  <c r="L71" i="8"/>
  <c r="M71" i="8"/>
  <c r="O71" i="8"/>
  <c r="R71" i="8" s="1"/>
  <c r="P71" i="8"/>
  <c r="Q71" i="8"/>
  <c r="S71" i="8"/>
  <c r="K74" i="8"/>
  <c r="L74" i="8"/>
  <c r="M74" i="8"/>
  <c r="O74" i="8"/>
  <c r="P74" i="8"/>
  <c r="Q74" i="8"/>
  <c r="S74" i="8"/>
  <c r="K75" i="8"/>
  <c r="L75" i="8"/>
  <c r="M75" i="8"/>
  <c r="O75" i="8"/>
  <c r="P75" i="8"/>
  <c r="Q75" i="8"/>
  <c r="S75" i="8"/>
  <c r="K76" i="8"/>
  <c r="L76" i="8"/>
  <c r="M76" i="8"/>
  <c r="O76" i="8"/>
  <c r="R76" i="8" s="1"/>
  <c r="P76" i="8"/>
  <c r="Q76" i="8"/>
  <c r="S76" i="8"/>
  <c r="K77" i="8"/>
  <c r="L77" i="8"/>
  <c r="M77" i="8"/>
  <c r="O77" i="8"/>
  <c r="R77" i="8" s="1"/>
  <c r="P77" i="8"/>
  <c r="Q77" i="8"/>
  <c r="S77" i="8"/>
  <c r="K78" i="8"/>
  <c r="L78" i="8"/>
  <c r="M78" i="8"/>
  <c r="O78" i="8"/>
  <c r="P78" i="8"/>
  <c r="Q78" i="8"/>
  <c r="S78" i="8"/>
  <c r="K79" i="8"/>
  <c r="L79" i="8"/>
  <c r="M79" i="8"/>
  <c r="O79" i="8"/>
  <c r="P79" i="8"/>
  <c r="Q79" i="8"/>
  <c r="S79" i="8"/>
  <c r="K80" i="8"/>
  <c r="L80" i="8"/>
  <c r="M80" i="8"/>
  <c r="O80" i="8"/>
  <c r="P80" i="8"/>
  <c r="Q80" i="8"/>
  <c r="S80" i="8"/>
  <c r="K84" i="8"/>
  <c r="L84" i="8"/>
  <c r="M84" i="8"/>
  <c r="O84" i="8"/>
  <c r="P84" i="8"/>
  <c r="Q84" i="8"/>
  <c r="S84" i="8"/>
  <c r="K86" i="8"/>
  <c r="L86" i="8"/>
  <c r="M86" i="8"/>
  <c r="O86" i="8"/>
  <c r="R86" i="8" s="1"/>
  <c r="P86" i="8"/>
  <c r="Q86" i="8"/>
  <c r="S86" i="8"/>
  <c r="K87" i="8"/>
  <c r="L87" i="8"/>
  <c r="M87" i="8"/>
  <c r="O87" i="8"/>
  <c r="R87" i="8" s="1"/>
  <c r="P87" i="8"/>
  <c r="Q87" i="8"/>
  <c r="S87" i="8"/>
  <c r="K88" i="8"/>
  <c r="L88" i="8"/>
  <c r="M88" i="8"/>
  <c r="O88" i="8"/>
  <c r="R88" i="8" s="1"/>
  <c r="P88" i="8"/>
  <c r="Q88" i="8"/>
  <c r="S88" i="8"/>
  <c r="K89" i="8"/>
  <c r="L89" i="8"/>
  <c r="M89" i="8"/>
  <c r="O89" i="8"/>
  <c r="R89" i="8" s="1"/>
  <c r="P89" i="8"/>
  <c r="Q89" i="8"/>
  <c r="S89" i="8"/>
  <c r="K90" i="8"/>
  <c r="L90" i="8"/>
  <c r="M90" i="8"/>
  <c r="O90" i="8"/>
  <c r="R90" i="8" s="1"/>
  <c r="P90" i="8"/>
  <c r="Q90" i="8"/>
  <c r="S90" i="8"/>
  <c r="K92" i="8"/>
  <c r="L92" i="8"/>
  <c r="M92" i="8"/>
  <c r="O92" i="8"/>
  <c r="P92" i="8"/>
  <c r="Q92" i="8"/>
  <c r="S92" i="8"/>
  <c r="K93" i="8"/>
  <c r="L93" i="8"/>
  <c r="M93" i="8"/>
  <c r="O93" i="8"/>
  <c r="R93" i="8" s="1"/>
  <c r="P93" i="8"/>
  <c r="Q93" i="8"/>
  <c r="S93" i="8"/>
  <c r="K94" i="8"/>
  <c r="L94" i="8"/>
  <c r="M94" i="8"/>
  <c r="O94" i="8"/>
  <c r="R94" i="8" s="1"/>
  <c r="P94" i="8"/>
  <c r="Q94" i="8"/>
  <c r="S94" i="8"/>
  <c r="K96" i="8"/>
  <c r="L96" i="8"/>
  <c r="M96" i="8"/>
  <c r="O96" i="8"/>
  <c r="P96" i="8"/>
  <c r="Q96" i="8"/>
  <c r="S96" i="8"/>
  <c r="K97" i="8"/>
  <c r="L97" i="8"/>
  <c r="M97" i="8"/>
  <c r="O97" i="8"/>
  <c r="P97" i="8"/>
  <c r="Q97" i="8"/>
  <c r="S97" i="8"/>
  <c r="K99" i="8"/>
  <c r="L99" i="8"/>
  <c r="M99" i="8"/>
  <c r="O99" i="8"/>
  <c r="R99" i="8" s="1"/>
  <c r="P99" i="8"/>
  <c r="Q99" i="8"/>
  <c r="S99" i="8"/>
  <c r="K102" i="8"/>
  <c r="L102" i="8"/>
  <c r="M102" i="8"/>
  <c r="O102" i="8"/>
  <c r="R102" i="8" s="1"/>
  <c r="D105" i="33" s="1"/>
  <c r="P102" i="8"/>
  <c r="Q102" i="8"/>
  <c r="S102" i="8"/>
  <c r="A105" i="33" s="1"/>
  <c r="K103" i="8"/>
  <c r="L103" i="8"/>
  <c r="M103" i="8"/>
  <c r="O103" i="8"/>
  <c r="R103" i="8" s="1"/>
  <c r="D106" i="33" s="1"/>
  <c r="P103" i="8"/>
  <c r="Q103" i="8"/>
  <c r="S103" i="8"/>
  <c r="A106" i="33" s="1"/>
  <c r="U106" i="33" l="1"/>
  <c r="AF106" i="33"/>
  <c r="CT106" i="33"/>
  <c r="EP106" i="33"/>
  <c r="GL106" i="33"/>
  <c r="BQ106" i="33"/>
  <c r="DF106" i="33"/>
  <c r="FB106" i="33"/>
  <c r="BV106" i="33"/>
  <c r="DR106" i="33"/>
  <c r="FN106" i="33"/>
  <c r="AA106" i="33"/>
  <c r="CH106" i="33"/>
  <c r="ED106" i="33"/>
  <c r="FZ106" i="33"/>
  <c r="U104" i="33"/>
  <c r="AG104" i="33"/>
  <c r="AS104" i="33"/>
  <c r="BE104" i="33"/>
  <c r="BQ104" i="33"/>
  <c r="CC104" i="33"/>
  <c r="CO104" i="33"/>
  <c r="DA104" i="33"/>
  <c r="DM104" i="33"/>
  <c r="DY104" i="33"/>
  <c r="EK104" i="33"/>
  <c r="EW104" i="33"/>
  <c r="FI104" i="33"/>
  <c r="FU104" i="33"/>
  <c r="GG104" i="33"/>
  <c r="I104" i="33"/>
  <c r="O104" i="33"/>
  <c r="AA104" i="33"/>
  <c r="AM104" i="33"/>
  <c r="AY104" i="33"/>
  <c r="BK104" i="33"/>
  <c r="BW104" i="33"/>
  <c r="CI104" i="33"/>
  <c r="CU104" i="33"/>
  <c r="DG104" i="33"/>
  <c r="DS104" i="33"/>
  <c r="EE104" i="33"/>
  <c r="EQ104" i="33"/>
  <c r="FC104" i="33"/>
  <c r="FO104" i="33"/>
  <c r="GA104" i="33"/>
  <c r="GM104" i="33"/>
  <c r="N105" i="33"/>
  <c r="I105" i="33"/>
  <c r="AA105" i="33"/>
  <c r="AR105" i="33"/>
  <c r="BE105" i="33"/>
  <c r="BQ105" i="33"/>
  <c r="CC105" i="33"/>
  <c r="CO105" i="33"/>
  <c r="DA105" i="33"/>
  <c r="DM105" i="33"/>
  <c r="DY105" i="33"/>
  <c r="EK105" i="33"/>
  <c r="EW105" i="33"/>
  <c r="FI105" i="33"/>
  <c r="FU105" i="33"/>
  <c r="GG105" i="33"/>
  <c r="O105" i="33"/>
  <c r="AF105" i="33"/>
  <c r="AS105" i="33"/>
  <c r="BJ105" i="33"/>
  <c r="BV105" i="33"/>
  <c r="CH105" i="33"/>
  <c r="CT105" i="33"/>
  <c r="DF105" i="33"/>
  <c r="DR105" i="33"/>
  <c r="ED105" i="33"/>
  <c r="EP105" i="33"/>
  <c r="FB105" i="33"/>
  <c r="FN105" i="33"/>
  <c r="FZ105" i="33"/>
  <c r="GL105" i="33"/>
  <c r="T105" i="33"/>
  <c r="AG105" i="33"/>
  <c r="AY105" i="33"/>
  <c r="BK105" i="33"/>
  <c r="BW105" i="33"/>
  <c r="CI105" i="33"/>
  <c r="CU105" i="33"/>
  <c r="DG105" i="33"/>
  <c r="DS105" i="33"/>
  <c r="EE105" i="33"/>
  <c r="EQ105" i="33"/>
  <c r="FC105" i="33"/>
  <c r="FO105" i="33"/>
  <c r="GA105" i="33"/>
  <c r="GM105" i="33"/>
  <c r="H105" i="33"/>
  <c r="U105" i="33"/>
  <c r="AM105" i="33"/>
  <c r="BD105" i="33"/>
  <c r="BP105" i="33"/>
  <c r="CB105" i="33"/>
  <c r="CN105" i="33"/>
  <c r="CZ105" i="33"/>
  <c r="DL105" i="33"/>
  <c r="DX105" i="33"/>
  <c r="EJ105" i="33"/>
  <c r="EV105" i="33"/>
  <c r="FH105" i="33"/>
  <c r="FT105" i="33"/>
  <c r="GF105" i="33"/>
  <c r="R101" i="8"/>
  <c r="D104" i="33" s="1"/>
  <c r="R54" i="8"/>
  <c r="T54" i="8" s="1"/>
  <c r="R20" i="8"/>
  <c r="N2" i="8"/>
  <c r="N16" i="8"/>
  <c r="R11" i="8"/>
  <c r="N23" i="8"/>
  <c r="R10" i="8"/>
  <c r="N6" i="8"/>
  <c r="N106" i="33"/>
  <c r="Z106" i="33"/>
  <c r="AL106" i="33"/>
  <c r="AX106" i="33"/>
  <c r="BJ106" i="33"/>
  <c r="AG106" i="33"/>
  <c r="AM106" i="33"/>
  <c r="AR106" i="33"/>
  <c r="BW106" i="33"/>
  <c r="CI106" i="33"/>
  <c r="CU106" i="33"/>
  <c r="DG106" i="33"/>
  <c r="DS106" i="33"/>
  <c r="EE106" i="33"/>
  <c r="EQ106" i="33"/>
  <c r="FC106" i="33"/>
  <c r="FO106" i="33"/>
  <c r="GA106" i="33"/>
  <c r="GM106" i="33"/>
  <c r="H106" i="33"/>
  <c r="AS106" i="33"/>
  <c r="AY106" i="33"/>
  <c r="BD106" i="33"/>
  <c r="CB106" i="33"/>
  <c r="CN106" i="33"/>
  <c r="CZ106" i="33"/>
  <c r="DL106" i="33"/>
  <c r="DX106" i="33"/>
  <c r="EJ106" i="33"/>
  <c r="EV106" i="33"/>
  <c r="FH106" i="33"/>
  <c r="FT106" i="33"/>
  <c r="GF106" i="33"/>
  <c r="I106" i="33"/>
  <c r="O106" i="33"/>
  <c r="T106" i="33"/>
  <c r="BE106" i="33"/>
  <c r="BK106" i="33"/>
  <c r="BP106" i="33"/>
  <c r="CC106" i="33"/>
  <c r="CO106" i="33"/>
  <c r="DA106" i="33"/>
  <c r="DM106" i="33"/>
  <c r="DY106" i="33"/>
  <c r="EK106" i="33"/>
  <c r="EW106" i="33"/>
  <c r="FI106" i="33"/>
  <c r="FU106" i="33"/>
  <c r="GG106" i="33"/>
  <c r="AX105" i="33"/>
  <c r="AL105" i="33"/>
  <c r="Z105" i="33"/>
  <c r="R96" i="8"/>
  <c r="R65" i="8"/>
  <c r="R43" i="8"/>
  <c r="R45" i="8"/>
  <c r="R97" i="8"/>
  <c r="R92" i="8"/>
  <c r="R5" i="8"/>
  <c r="N9" i="8"/>
  <c r="R38" i="8"/>
  <c r="N12" i="8"/>
  <c r="R33" i="8"/>
  <c r="N14" i="8"/>
  <c r="R91" i="8"/>
  <c r="T91" i="8" s="1"/>
  <c r="N45" i="8"/>
  <c r="T45" i="8" s="1"/>
  <c r="N73" i="8"/>
  <c r="N42" i="8"/>
  <c r="N18" i="8"/>
  <c r="N30" i="8"/>
  <c r="R16" i="8"/>
  <c r="N28" i="8"/>
  <c r="R23" i="8"/>
  <c r="T23" i="8" s="1"/>
  <c r="N7" i="8"/>
  <c r="R6" i="8"/>
  <c r="N3" i="8"/>
  <c r="R9" i="8"/>
  <c r="T9" i="8" s="1"/>
  <c r="N13" i="8"/>
  <c r="R12" i="8"/>
  <c r="R14" i="8"/>
  <c r="N98" i="8"/>
  <c r="N84" i="8"/>
  <c r="R80" i="8"/>
  <c r="N77" i="8"/>
  <c r="N71" i="8"/>
  <c r="R69" i="8"/>
  <c r="N70" i="8"/>
  <c r="R67" i="8"/>
  <c r="N53" i="8"/>
  <c r="R52" i="8"/>
  <c r="N41" i="8"/>
  <c r="N61" i="8"/>
  <c r="R60" i="8"/>
  <c r="N62" i="8"/>
  <c r="R63" i="8"/>
  <c r="R98" i="8"/>
  <c r="R73" i="8"/>
  <c r="R42" i="8"/>
  <c r="R18" i="8"/>
  <c r="T18" i="8" s="1"/>
  <c r="N27" i="8"/>
  <c r="N35" i="8"/>
  <c r="N8" i="8"/>
  <c r="N4" i="8"/>
  <c r="N22" i="8"/>
  <c r="N32" i="8"/>
  <c r="N99" i="8"/>
  <c r="T99" i="8" s="1"/>
  <c r="N93" i="8"/>
  <c r="T93" i="8" s="1"/>
  <c r="N103" i="8"/>
  <c r="C106" i="33" s="1"/>
  <c r="N96" i="8"/>
  <c r="N86" i="8"/>
  <c r="R84" i="8"/>
  <c r="T84" i="8" s="1"/>
  <c r="N78" i="8"/>
  <c r="T77" i="8"/>
  <c r="N74" i="8"/>
  <c r="T71" i="8"/>
  <c r="N68" i="8"/>
  <c r="R70" i="8"/>
  <c r="N55" i="8"/>
  <c r="R53" i="8"/>
  <c r="T53" i="8" s="1"/>
  <c r="N49" i="8"/>
  <c r="R41" i="8"/>
  <c r="N85" i="8"/>
  <c r="R61" i="8"/>
  <c r="T61" i="8" s="1"/>
  <c r="N58" i="8"/>
  <c r="R62" i="8"/>
  <c r="T62" i="8" s="1"/>
  <c r="N101" i="8"/>
  <c r="N65" i="8"/>
  <c r="T65" i="8" s="1"/>
  <c r="N43" i="8"/>
  <c r="N20" i="8"/>
  <c r="T20" i="8" s="1"/>
  <c r="R27" i="8"/>
  <c r="T27" i="8" s="1"/>
  <c r="R35" i="8"/>
  <c r="T35" i="8" s="1"/>
  <c r="R8" i="8"/>
  <c r="T8" i="8" s="1"/>
  <c r="R4" i="8"/>
  <c r="R22" i="8"/>
  <c r="T22" i="8" s="1"/>
  <c r="R32" i="8"/>
  <c r="T32" i="8" s="1"/>
  <c r="T103" i="8"/>
  <c r="T96" i="8"/>
  <c r="T16" i="8"/>
  <c r="T6" i="8"/>
  <c r="T12" i="8"/>
  <c r="T14" i="8"/>
  <c r="T73" i="8"/>
  <c r="T43" i="8"/>
  <c r="N89" i="8"/>
  <c r="N57" i="8"/>
  <c r="R100" i="8"/>
  <c r="R72" i="8"/>
  <c r="R47" i="8"/>
  <c r="N25" i="8"/>
  <c r="R21" i="8"/>
  <c r="R31" i="8"/>
  <c r="N102" i="8"/>
  <c r="N97" i="8"/>
  <c r="T97" i="8" s="1"/>
  <c r="R57" i="8"/>
  <c r="N95" i="8"/>
  <c r="R82" i="8"/>
  <c r="N64" i="8"/>
  <c r="R50" i="8"/>
  <c r="N46" i="8"/>
  <c r="R25" i="8"/>
  <c r="N37" i="8"/>
  <c r="N29" i="8"/>
  <c r="N94" i="8"/>
  <c r="T94" i="8" s="1"/>
  <c r="N92" i="8"/>
  <c r="T92" i="8" s="1"/>
  <c r="N90" i="8"/>
  <c r="T90" i="8" s="1"/>
  <c r="N87" i="8"/>
  <c r="T87" i="8" s="1"/>
  <c r="T86" i="8"/>
  <c r="N79" i="8"/>
  <c r="R78" i="8"/>
  <c r="T78" i="8" s="1"/>
  <c r="N75" i="8"/>
  <c r="R74" i="8"/>
  <c r="T74" i="8" s="1"/>
  <c r="N66" i="8"/>
  <c r="R68" i="8"/>
  <c r="T68" i="8" s="1"/>
  <c r="N56" i="8"/>
  <c r="R55" i="8"/>
  <c r="T55" i="8" s="1"/>
  <c r="N48" i="8"/>
  <c r="R49" i="8"/>
  <c r="T49" i="8" s="1"/>
  <c r="N39" i="8"/>
  <c r="R85" i="8"/>
  <c r="T85" i="8" s="1"/>
  <c r="N59" i="8"/>
  <c r="R58" i="8"/>
  <c r="T58" i="8" s="1"/>
  <c r="T25" i="8"/>
  <c r="N15" i="8"/>
  <c r="N88" i="8"/>
  <c r="T88" i="8" s="1"/>
  <c r="N80" i="8"/>
  <c r="R79" i="8"/>
  <c r="T79" i="8" s="1"/>
  <c r="N76" i="8"/>
  <c r="T76" i="8" s="1"/>
  <c r="R75" i="8"/>
  <c r="N69" i="8"/>
  <c r="T69" i="8" s="1"/>
  <c r="T66" i="8"/>
  <c r="N67" i="8"/>
  <c r="T67" i="8" s="1"/>
  <c r="R56" i="8"/>
  <c r="N52" i="8"/>
  <c r="T52" i="8" s="1"/>
  <c r="R48" i="8"/>
  <c r="T48" i="8" s="1"/>
  <c r="N40" i="8"/>
  <c r="T40" i="8" s="1"/>
  <c r="R39" i="8"/>
  <c r="N60" i="8"/>
  <c r="T60" i="8" s="1"/>
  <c r="R59" i="8"/>
  <c r="T59" i="8" s="1"/>
  <c r="N63" i="8"/>
  <c r="T63" i="8" s="1"/>
  <c r="N82" i="8"/>
  <c r="R15" i="8"/>
  <c r="T89" i="8"/>
  <c r="T82" i="8"/>
  <c r="N50" i="8"/>
  <c r="T50" i="8" s="1"/>
  <c r="T42" i="8"/>
  <c r="R95" i="8"/>
  <c r="T95" i="8" s="1"/>
  <c r="N83" i="8"/>
  <c r="R64" i="8"/>
  <c r="N51" i="8"/>
  <c r="R46" i="8"/>
  <c r="T46" i="8" s="1"/>
  <c r="N34" i="8"/>
  <c r="R37" i="8"/>
  <c r="N24" i="8"/>
  <c r="T29" i="8"/>
  <c r="R30" i="8"/>
  <c r="T30" i="8" s="1"/>
  <c r="N11" i="8"/>
  <c r="T11" i="8" s="1"/>
  <c r="R7" i="8"/>
  <c r="T7" i="8" s="1"/>
  <c r="N5" i="8"/>
  <c r="T5" i="8" s="1"/>
  <c r="R13" i="8"/>
  <c r="T13" i="8" s="1"/>
  <c r="N33" i="8"/>
  <c r="T33" i="8" s="1"/>
  <c r="R83" i="8"/>
  <c r="T83" i="8" s="1"/>
  <c r="N81" i="8"/>
  <c r="R51" i="8"/>
  <c r="T51" i="8" s="1"/>
  <c r="N44" i="8"/>
  <c r="R34" i="8"/>
  <c r="T34" i="8" s="1"/>
  <c r="N19" i="8"/>
  <c r="R24" i="8"/>
  <c r="T24" i="8" s="1"/>
  <c r="N17" i="8"/>
  <c r="N100" i="8"/>
  <c r="T100" i="8" s="1"/>
  <c r="R81" i="8"/>
  <c r="T81" i="8" s="1"/>
  <c r="N72" i="8"/>
  <c r="T72" i="8" s="1"/>
  <c r="R44" i="8"/>
  <c r="T44" i="8" s="1"/>
  <c r="N47" i="8"/>
  <c r="T47" i="8" s="1"/>
  <c r="R19" i="8"/>
  <c r="T19" i="8" s="1"/>
  <c r="N21" i="8"/>
  <c r="T21" i="8" s="1"/>
  <c r="R2" i="8"/>
  <c r="N31" i="8"/>
  <c r="T31" i="8" s="1"/>
  <c r="R28" i="8"/>
  <c r="T28" i="8" s="1"/>
  <c r="N10" i="8"/>
  <c r="T10" i="8" s="1"/>
  <c r="R3" i="8"/>
  <c r="T3" i="8" s="1"/>
  <c r="N38" i="8"/>
  <c r="T38" i="8" s="1"/>
  <c r="R17" i="8"/>
  <c r="T17" i="8" s="1"/>
  <c r="AF17" i="10"/>
  <c r="AG17" i="10"/>
  <c r="AF17" i="31"/>
  <c r="AG17" i="31"/>
  <c r="AF17" i="3"/>
  <c r="AG17" i="3"/>
  <c r="AF17" i="11"/>
  <c r="AG17" i="11"/>
  <c r="AE11" i="10"/>
  <c r="AF11" i="10"/>
  <c r="AG11" i="10"/>
  <c r="AE11" i="31"/>
  <c r="AF11" i="31"/>
  <c r="AG11" i="31"/>
  <c r="AE11" i="3"/>
  <c r="AF11" i="3"/>
  <c r="AG11" i="3"/>
  <c r="AE11" i="11"/>
  <c r="AF11" i="11"/>
  <c r="AG11" i="11"/>
  <c r="AE3" i="10"/>
  <c r="AF3" i="10"/>
  <c r="AG3" i="10"/>
  <c r="AE3" i="31"/>
  <c r="AF3" i="31"/>
  <c r="AG3" i="31"/>
  <c r="AE3" i="3"/>
  <c r="AF3" i="3"/>
  <c r="AG3" i="3"/>
  <c r="AE3" i="11"/>
  <c r="AF3" i="11"/>
  <c r="AG3" i="11"/>
  <c r="T102" i="8" l="1"/>
  <c r="C105" i="33"/>
  <c r="T101" i="8"/>
  <c r="C104" i="33"/>
  <c r="T98" i="8"/>
  <c r="T80" i="8"/>
  <c r="T2" i="8"/>
  <c r="T37" i="8"/>
  <c r="T64" i="8"/>
  <c r="T4" i="8"/>
  <c r="T41" i="8"/>
  <c r="T70" i="8"/>
  <c r="T57" i="8"/>
  <c r="T15" i="8"/>
  <c r="T39" i="8"/>
  <c r="T56" i="8"/>
  <c r="T75" i="8"/>
  <c r="AE17" i="10"/>
  <c r="C3" i="34"/>
  <c r="D3" i="34"/>
  <c r="E3" i="34"/>
  <c r="F3" i="34"/>
  <c r="G3" i="34"/>
  <c r="H3" i="34"/>
  <c r="I3" i="34"/>
  <c r="J3" i="34"/>
  <c r="K3" i="34"/>
  <c r="L3" i="34"/>
  <c r="M3" i="34"/>
  <c r="N3" i="34"/>
  <c r="O3" i="34"/>
  <c r="P3" i="34"/>
  <c r="Q3" i="34"/>
  <c r="R3" i="34"/>
  <c r="S3" i="34"/>
  <c r="T3" i="34"/>
  <c r="U3" i="34"/>
  <c r="V3" i="34"/>
  <c r="W3" i="34"/>
  <c r="X3" i="34"/>
  <c r="Y3" i="34"/>
  <c r="Z3" i="34"/>
  <c r="AA3" i="34"/>
  <c r="AB3" i="34"/>
  <c r="AC3" i="34"/>
  <c r="AD3" i="34"/>
  <c r="AE3" i="34"/>
  <c r="B3" i="34"/>
  <c r="B95" i="33" l="1"/>
  <c r="B96" i="33"/>
  <c r="B97" i="33"/>
  <c r="B98" i="33"/>
  <c r="B99" i="33"/>
  <c r="B100" i="33"/>
  <c r="B101" i="33"/>
  <c r="B102" i="33"/>
  <c r="B103" i="33"/>
  <c r="AE17" i="3"/>
  <c r="AE17" i="31"/>
  <c r="AD11" i="31"/>
  <c r="AD11" i="3"/>
  <c r="AD11" i="10"/>
  <c r="AD3" i="31"/>
  <c r="AD3" i="3"/>
  <c r="AD3" i="10"/>
  <c r="AE17" i="11"/>
  <c r="AD11" i="11"/>
  <c r="AD3" i="11"/>
  <c r="D95" i="33"/>
  <c r="A95" i="33"/>
  <c r="D96" i="33"/>
  <c r="A96" i="33"/>
  <c r="D97" i="33"/>
  <c r="A97" i="33"/>
  <c r="D98" i="33"/>
  <c r="A98" i="33"/>
  <c r="D99" i="33"/>
  <c r="A99" i="33"/>
  <c r="A100" i="33"/>
  <c r="D101" i="33"/>
  <c r="A101" i="33"/>
  <c r="D102" i="33"/>
  <c r="A102" i="33"/>
  <c r="D103" i="33"/>
  <c r="A103" i="33"/>
  <c r="GF99" i="33" l="1"/>
  <c r="GL99" i="33"/>
  <c r="I95" i="33"/>
  <c r="GL95" i="33"/>
  <c r="GG95" i="33"/>
  <c r="GM95" i="33"/>
  <c r="GF95" i="33"/>
  <c r="CO101" i="33"/>
  <c r="GG101" i="33"/>
  <c r="GM101" i="33"/>
  <c r="GG98" i="33"/>
  <c r="GM98" i="33"/>
  <c r="GG96" i="33"/>
  <c r="GM96" i="33"/>
  <c r="GF96" i="33"/>
  <c r="GL96" i="33"/>
  <c r="ED97" i="33"/>
  <c r="GL97" i="33"/>
  <c r="GG97" i="33"/>
  <c r="GF97" i="33"/>
  <c r="GM97" i="33"/>
  <c r="GG103" i="33"/>
  <c r="GM103" i="33"/>
  <c r="DR102" i="33"/>
  <c r="GG102" i="33"/>
  <c r="GM102" i="33"/>
  <c r="GF102" i="33"/>
  <c r="GL102" i="33"/>
  <c r="Z100" i="33"/>
  <c r="GG100" i="33"/>
  <c r="GM100" i="33"/>
  <c r="GF100" i="33"/>
  <c r="GL100" i="33"/>
  <c r="D100" i="33"/>
  <c r="CT97" i="33"/>
  <c r="AS101" i="33"/>
  <c r="O102" i="33"/>
  <c r="EW95" i="33"/>
  <c r="FU97" i="33"/>
  <c r="CI95" i="33"/>
  <c r="AL97" i="33"/>
  <c r="FC102" i="33"/>
  <c r="BE95" i="33"/>
  <c r="GA103" i="33"/>
  <c r="DM103" i="33"/>
  <c r="AM103" i="33"/>
  <c r="U103" i="33"/>
  <c r="CI103" i="33"/>
  <c r="EE103" i="33"/>
  <c r="BD99" i="33"/>
  <c r="CH99" i="33"/>
  <c r="FZ99" i="33"/>
  <c r="FB99" i="33"/>
  <c r="EJ99" i="33"/>
  <c r="ED96" i="33"/>
  <c r="FZ96" i="33"/>
  <c r="AL96" i="33"/>
  <c r="FI96" i="33"/>
  <c r="CH96" i="33"/>
  <c r="BD97" i="33"/>
  <c r="GA97" i="33"/>
  <c r="I97" i="33"/>
  <c r="AF97" i="33"/>
  <c r="BE97" i="33"/>
  <c r="CB97" i="33"/>
  <c r="CZ97" i="33"/>
  <c r="DL97" i="33"/>
  <c r="DX97" i="33"/>
  <c r="EJ97" i="33"/>
  <c r="EW97" i="33"/>
  <c r="FT97" i="33"/>
  <c r="O97" i="33"/>
  <c r="AR97" i="33"/>
  <c r="BW97" i="33"/>
  <c r="DA97" i="33"/>
  <c r="DR97" i="33"/>
  <c r="EE97" i="33"/>
  <c r="FC97" i="33"/>
  <c r="U97" i="33"/>
  <c r="AX97" i="33"/>
  <c r="CH97" i="33"/>
  <c r="DF97" i="33"/>
  <c r="DS97" i="33"/>
  <c r="EK97" i="33"/>
  <c r="FI97" i="33"/>
  <c r="U101" i="33"/>
  <c r="FU100" i="33"/>
  <c r="EW100" i="33"/>
  <c r="DY100" i="33"/>
  <c r="DA100" i="33"/>
  <c r="CC100" i="33"/>
  <c r="BE100" i="33"/>
  <c r="AG100" i="33"/>
  <c r="I100" i="33"/>
  <c r="FO97" i="33"/>
  <c r="DY97" i="33"/>
  <c r="CN97" i="33"/>
  <c r="AA97" i="33"/>
  <c r="FB96" i="33"/>
  <c r="FO95" i="33"/>
  <c r="EK95" i="33"/>
  <c r="BW95" i="33"/>
  <c r="AS95" i="33"/>
  <c r="FZ100" i="33"/>
  <c r="BD102" i="33"/>
  <c r="FN102" i="33"/>
  <c r="H102" i="33"/>
  <c r="GA98" i="33"/>
  <c r="CN102" i="33"/>
  <c r="EK101" i="33"/>
  <c r="FN100" i="33"/>
  <c r="EP100" i="33"/>
  <c r="DR100" i="33"/>
  <c r="CT100" i="33"/>
  <c r="BV100" i="33"/>
  <c r="AX100" i="33"/>
  <c r="EQ97" i="33"/>
  <c r="DM97" i="33"/>
  <c r="BQ97" i="33"/>
  <c r="EK96" i="33"/>
  <c r="EE95" i="33"/>
  <c r="DA95" i="33"/>
  <c r="AM95" i="33"/>
  <c r="GA96" i="33"/>
  <c r="FZ102" i="33"/>
  <c r="O100" i="33"/>
  <c r="AA100" i="33"/>
  <c r="AM100" i="33"/>
  <c r="AY100" i="33"/>
  <c r="BK100" i="33"/>
  <c r="BW100" i="33"/>
  <c r="CI100" i="33"/>
  <c r="CU100" i="33"/>
  <c r="DG100" i="33"/>
  <c r="DS100" i="33"/>
  <c r="EE100" i="33"/>
  <c r="EQ100" i="33"/>
  <c r="FC100" i="33"/>
  <c r="FO100" i="33"/>
  <c r="GA100" i="33"/>
  <c r="H100" i="33"/>
  <c r="T100" i="33"/>
  <c r="AF100" i="33"/>
  <c r="AR100" i="33"/>
  <c r="BD100" i="33"/>
  <c r="BP100" i="33"/>
  <c r="CB100" i="33"/>
  <c r="CN100" i="33"/>
  <c r="CZ100" i="33"/>
  <c r="DL100" i="33"/>
  <c r="DX100" i="33"/>
  <c r="EJ100" i="33"/>
  <c r="EV100" i="33"/>
  <c r="FH100" i="33"/>
  <c r="FT100" i="33"/>
  <c r="GA101" i="33"/>
  <c r="FU101" i="33"/>
  <c r="FI101" i="33"/>
  <c r="FB100" i="33"/>
  <c r="ED100" i="33"/>
  <c r="DF100" i="33"/>
  <c r="CH100" i="33"/>
  <c r="BJ100" i="33"/>
  <c r="AL100" i="33"/>
  <c r="N100" i="33"/>
  <c r="GA95" i="33"/>
  <c r="O95" i="33"/>
  <c r="AG95" i="33"/>
  <c r="BK95" i="33"/>
  <c r="CC95" i="33"/>
  <c r="DG95" i="33"/>
  <c r="DY95" i="33"/>
  <c r="FC95" i="33"/>
  <c r="FU95" i="33"/>
  <c r="U95" i="33"/>
  <c r="AY95" i="33"/>
  <c r="BQ95" i="33"/>
  <c r="CU95" i="33"/>
  <c r="DM95" i="33"/>
  <c r="EQ95" i="33"/>
  <c r="FI95" i="33"/>
  <c r="AR102" i="33"/>
  <c r="DY101" i="33"/>
  <c r="FI100" i="33"/>
  <c r="EK100" i="33"/>
  <c r="DM100" i="33"/>
  <c r="CO100" i="33"/>
  <c r="BQ100" i="33"/>
  <c r="AS100" i="33"/>
  <c r="U100" i="33"/>
  <c r="EP97" i="33"/>
  <c r="DG97" i="33"/>
  <c r="BJ97" i="33"/>
  <c r="DS95" i="33"/>
  <c r="CO95" i="33"/>
  <c r="AA95" i="33"/>
  <c r="FZ97" i="33"/>
  <c r="GA102" i="33"/>
  <c r="I102" i="33"/>
  <c r="AA102" i="33"/>
  <c r="AL102" i="33"/>
  <c r="AS102" i="33"/>
  <c r="BE102" i="33"/>
  <c r="BW102" i="33"/>
  <c r="CH102" i="33"/>
  <c r="CO102" i="33"/>
  <c r="DA102" i="33"/>
  <c r="DL102" i="33"/>
  <c r="DS102" i="33"/>
  <c r="ED102" i="33"/>
  <c r="EW102" i="33"/>
  <c r="FH102" i="33"/>
  <c r="FO102" i="33"/>
  <c r="T102" i="33"/>
  <c r="AF102" i="33"/>
  <c r="AM102" i="33"/>
  <c r="AX102" i="33"/>
  <c r="BP102" i="33"/>
  <c r="CB102" i="33"/>
  <c r="CI102" i="33"/>
  <c r="CT102" i="33"/>
  <c r="DM102" i="33"/>
  <c r="DX102" i="33"/>
  <c r="EE102" i="33"/>
  <c r="EP102" i="33"/>
  <c r="FI102" i="33"/>
  <c r="FT102" i="33"/>
  <c r="N102" i="33"/>
  <c r="U102" i="33"/>
  <c r="AG102" i="33"/>
  <c r="AY102" i="33"/>
  <c r="BJ102" i="33"/>
  <c r="BQ102" i="33"/>
  <c r="CC102" i="33"/>
  <c r="CU102" i="33"/>
  <c r="DF102" i="33"/>
  <c r="DY102" i="33"/>
  <c r="EJ102" i="33"/>
  <c r="EQ102" i="33"/>
  <c r="FB102" i="33"/>
  <c r="FU102" i="33"/>
  <c r="EV102" i="33"/>
  <c r="DG102" i="33"/>
  <c r="BV102" i="33"/>
  <c r="O103" i="33"/>
  <c r="AG103" i="33"/>
  <c r="BQ103" i="33"/>
  <c r="CC103" i="33"/>
  <c r="CO103" i="33"/>
  <c r="DG103" i="33"/>
  <c r="DY103" i="33"/>
  <c r="FO103" i="33"/>
  <c r="AS103" i="33"/>
  <c r="BK103" i="33"/>
  <c r="EK103" i="33"/>
  <c r="FI103" i="33"/>
  <c r="AA103" i="33"/>
  <c r="BW103" i="33"/>
  <c r="DS103" i="33"/>
  <c r="FC103" i="33"/>
  <c r="FU103" i="33"/>
  <c r="EK102" i="33"/>
  <c r="CZ102" i="33"/>
  <c r="BK102" i="33"/>
  <c r="Z102" i="33"/>
  <c r="U98" i="33"/>
  <c r="AG98" i="33"/>
  <c r="AS98" i="33"/>
  <c r="BQ98" i="33"/>
  <c r="CC98" i="33"/>
  <c r="FI98" i="33"/>
  <c r="CO98" i="33"/>
  <c r="H99" i="33"/>
  <c r="AF99" i="33"/>
  <c r="AL99" i="33"/>
  <c r="BV99" i="33"/>
  <c r="CT99" i="33"/>
  <c r="EV99" i="33"/>
  <c r="FN99" i="33"/>
  <c r="Z99" i="33"/>
  <c r="AX99" i="33"/>
  <c r="CN99" i="33"/>
  <c r="DF99" i="33"/>
  <c r="DX99" i="33"/>
  <c r="ED99" i="33"/>
  <c r="FH99" i="33"/>
  <c r="AR99" i="33"/>
  <c r="CZ99" i="33"/>
  <c r="DR99" i="33"/>
  <c r="EP99" i="33"/>
  <c r="FT99" i="33"/>
  <c r="CC101" i="33"/>
  <c r="DM101" i="33"/>
  <c r="AG101" i="33"/>
  <c r="BQ101" i="33"/>
  <c r="DL99" i="33"/>
  <c r="CB99" i="33"/>
  <c r="FO98" i="33"/>
  <c r="FN97" i="33"/>
  <c r="FH97" i="33"/>
  <c r="FB97" i="33"/>
  <c r="EV97" i="33"/>
  <c r="CU97" i="33"/>
  <c r="CO97" i="33"/>
  <c r="CI97" i="33"/>
  <c r="CC97" i="33"/>
  <c r="BV97" i="33"/>
  <c r="BP97" i="33"/>
  <c r="AY97" i="33"/>
  <c r="AS97" i="33"/>
  <c r="AM97" i="33"/>
  <c r="AG97" i="33"/>
  <c r="Z97" i="33"/>
  <c r="T97" i="33"/>
  <c r="N97" i="33"/>
  <c r="H97" i="33"/>
  <c r="BK97" i="33"/>
  <c r="EW103" i="33"/>
  <c r="EQ103" i="33"/>
  <c r="DA103" i="33"/>
  <c r="CU103" i="33"/>
  <c r="BE103" i="33"/>
  <c r="AY103" i="33"/>
  <c r="I103" i="33"/>
  <c r="O98" i="33"/>
  <c r="AA98" i="33"/>
  <c r="AM98" i="33"/>
  <c r="AY98" i="33"/>
  <c r="BK98" i="33"/>
  <c r="BW98" i="33"/>
  <c r="CI98" i="33"/>
  <c r="CU98" i="33"/>
  <c r="DG98" i="33"/>
  <c r="DS98" i="33"/>
  <c r="EE98" i="33"/>
  <c r="EQ98" i="33"/>
  <c r="FC98" i="33"/>
  <c r="I98" i="33"/>
  <c r="BE98" i="33"/>
  <c r="DA98" i="33"/>
  <c r="EW98" i="33"/>
  <c r="FU98" i="33"/>
  <c r="DM98" i="33"/>
  <c r="DY98" i="33"/>
  <c r="EK98" i="33"/>
  <c r="O101" i="33"/>
  <c r="AA101" i="33"/>
  <c r="AM101" i="33"/>
  <c r="AY101" i="33"/>
  <c r="BK101" i="33"/>
  <c r="BW101" i="33"/>
  <c r="CI101" i="33"/>
  <c r="CU101" i="33"/>
  <c r="DG101" i="33"/>
  <c r="DS101" i="33"/>
  <c r="EE101" i="33"/>
  <c r="EQ101" i="33"/>
  <c r="FC101" i="33"/>
  <c r="FO101" i="33"/>
  <c r="EP96" i="33"/>
  <c r="CO96" i="33"/>
  <c r="AS96" i="33"/>
  <c r="EW101" i="33"/>
  <c r="DA101" i="33"/>
  <c r="BE101" i="33"/>
  <c r="I101" i="33"/>
  <c r="BP99" i="33"/>
  <c r="BJ99" i="33"/>
  <c r="T99" i="33"/>
  <c r="N99" i="33"/>
  <c r="O96" i="33"/>
  <c r="AA96" i="33"/>
  <c r="AM96" i="33"/>
  <c r="AY96" i="33"/>
  <c r="BK96" i="33"/>
  <c r="BW96" i="33"/>
  <c r="CI96" i="33"/>
  <c r="CU96" i="33"/>
  <c r="DG96" i="33"/>
  <c r="DS96" i="33"/>
  <c r="EE96" i="33"/>
  <c r="EQ96" i="33"/>
  <c r="FC96" i="33"/>
  <c r="FO96" i="33"/>
  <c r="H96" i="33"/>
  <c r="T96" i="33"/>
  <c r="AF96" i="33"/>
  <c r="AR96" i="33"/>
  <c r="BD96" i="33"/>
  <c r="BP96" i="33"/>
  <c r="CB96" i="33"/>
  <c r="CN96" i="33"/>
  <c r="CZ96" i="33"/>
  <c r="DL96" i="33"/>
  <c r="DX96" i="33"/>
  <c r="EJ96" i="33"/>
  <c r="EV96" i="33"/>
  <c r="FH96" i="33"/>
  <c r="U96" i="33"/>
  <c r="Z96" i="33"/>
  <c r="BQ96" i="33"/>
  <c r="BV96" i="33"/>
  <c r="DM96" i="33"/>
  <c r="DR96" i="33"/>
  <c r="FU96" i="33"/>
  <c r="I96" i="33"/>
  <c r="N96" i="33"/>
  <c r="BE96" i="33"/>
  <c r="BJ96" i="33"/>
  <c r="DA96" i="33"/>
  <c r="DF96" i="33"/>
  <c r="EW96" i="33"/>
  <c r="AG96" i="33"/>
  <c r="CC96" i="33"/>
  <c r="DY96" i="33"/>
  <c r="FN96" i="33"/>
  <c r="FT96" i="33"/>
  <c r="AX96" i="33"/>
  <c r="CT96" i="33"/>
  <c r="C102" i="33"/>
  <c r="C99" i="33" l="1"/>
  <c r="C100" i="33"/>
  <c r="C103" i="33"/>
  <c r="C101" i="33"/>
  <c r="C96" i="33"/>
  <c r="C97" i="33"/>
  <c r="C95" i="33"/>
  <c r="C98" i="33"/>
  <c r="B88" i="33"/>
  <c r="B89" i="33"/>
  <c r="B90" i="33"/>
  <c r="B91" i="33"/>
  <c r="B92" i="33"/>
  <c r="D92" i="33"/>
  <c r="B93" i="33"/>
  <c r="B94" i="33"/>
  <c r="AD17" i="10"/>
  <c r="AD17" i="31"/>
  <c r="AD17" i="3"/>
  <c r="AD17" i="11"/>
  <c r="AC11" i="10"/>
  <c r="AC11" i="31"/>
  <c r="AC11" i="3"/>
  <c r="AC11" i="11"/>
  <c r="AC3" i="10"/>
  <c r="AC3" i="31"/>
  <c r="AC3" i="3"/>
  <c r="AC3" i="11"/>
  <c r="K26" i="8"/>
  <c r="L26" i="8"/>
  <c r="M26" i="8"/>
  <c r="O26" i="8"/>
  <c r="P26" i="8"/>
  <c r="Q26" i="8"/>
  <c r="S26" i="8"/>
  <c r="D88" i="33"/>
  <c r="A88" i="33"/>
  <c r="D89" i="33"/>
  <c r="A89" i="33"/>
  <c r="A92" i="33"/>
  <c r="D93" i="33"/>
  <c r="A93" i="33"/>
  <c r="D94" i="33"/>
  <c r="A94" i="33"/>
  <c r="D91" i="33"/>
  <c r="A91" i="33"/>
  <c r="D90" i="33"/>
  <c r="A90" i="33"/>
  <c r="GL93" i="33" l="1"/>
  <c r="GG93" i="33"/>
  <c r="GM93" i="33"/>
  <c r="GF93" i="33"/>
  <c r="GL88" i="33"/>
  <c r="GF88" i="33"/>
  <c r="GL91" i="33"/>
  <c r="GG91" i="33"/>
  <c r="GF91" i="33"/>
  <c r="GM91" i="33"/>
  <c r="GM90" i="33"/>
  <c r="GF90" i="33"/>
  <c r="GL90" i="33"/>
  <c r="GG90" i="33"/>
  <c r="GG94" i="33"/>
  <c r="GM94" i="33"/>
  <c r="GG92" i="33"/>
  <c r="GM92" i="33"/>
  <c r="GF92" i="33"/>
  <c r="GL92" i="33"/>
  <c r="GL89" i="33"/>
  <c r="GF89" i="33"/>
  <c r="GG89" i="33"/>
  <c r="GM89" i="33"/>
  <c r="EE90" i="33"/>
  <c r="GA90" i="33"/>
  <c r="FZ90" i="33"/>
  <c r="CU94" i="33"/>
  <c r="GA94" i="33"/>
  <c r="BQ89" i="33"/>
  <c r="GA89" i="33"/>
  <c r="FZ91" i="33"/>
  <c r="GA93" i="33"/>
  <c r="AM92" i="33"/>
  <c r="GA92" i="33"/>
  <c r="EQ92" i="33"/>
  <c r="FC93" i="33"/>
  <c r="DA93" i="33"/>
  <c r="CU92" i="33"/>
  <c r="AA93" i="33"/>
  <c r="AY92" i="33"/>
  <c r="BJ91" i="33"/>
  <c r="FH91" i="33"/>
  <c r="I89" i="33"/>
  <c r="FU89" i="33"/>
  <c r="FO89" i="33"/>
  <c r="AS89" i="33"/>
  <c r="CO89" i="33"/>
  <c r="EW89" i="33"/>
  <c r="FI89" i="33"/>
  <c r="U89" i="33"/>
  <c r="CC89" i="33"/>
  <c r="AG89" i="33"/>
  <c r="DA89" i="33"/>
  <c r="BE89" i="33"/>
  <c r="DM89" i="33"/>
  <c r="DM94" i="33"/>
  <c r="AM94" i="33"/>
  <c r="EQ93" i="33"/>
  <c r="EE92" i="33"/>
  <c r="CI92" i="33"/>
  <c r="DF91" i="33"/>
  <c r="AR91" i="33"/>
  <c r="EV90" i="33"/>
  <c r="AL90" i="33"/>
  <c r="DY94" i="33"/>
  <c r="CB90" i="33"/>
  <c r="FU92" i="33"/>
  <c r="FO92" i="33"/>
  <c r="FI92" i="33"/>
  <c r="I92" i="33"/>
  <c r="U92" i="33"/>
  <c r="AG92" i="33"/>
  <c r="AS92" i="33"/>
  <c r="BE92" i="33"/>
  <c r="BQ92" i="33"/>
  <c r="CC92" i="33"/>
  <c r="CO92" i="33"/>
  <c r="DA92" i="33"/>
  <c r="DM92" i="33"/>
  <c r="DY92" i="33"/>
  <c r="EK92" i="33"/>
  <c r="EW92" i="33"/>
  <c r="EW94" i="33"/>
  <c r="EE93" i="33"/>
  <c r="DS92" i="33"/>
  <c r="BW92" i="33"/>
  <c r="AA92" i="33"/>
  <c r="FB91" i="33"/>
  <c r="CN91" i="33"/>
  <c r="FT91" i="33"/>
  <c r="FN91" i="33"/>
  <c r="AF91" i="33"/>
  <c r="AX91" i="33"/>
  <c r="CB91" i="33"/>
  <c r="CT91" i="33"/>
  <c r="DX91" i="33"/>
  <c r="EP91" i="33"/>
  <c r="T91" i="33"/>
  <c r="AL91" i="33"/>
  <c r="BP91" i="33"/>
  <c r="CH91" i="33"/>
  <c r="DL91" i="33"/>
  <c r="ED91" i="33"/>
  <c r="H91" i="33"/>
  <c r="Z91" i="33"/>
  <c r="BD91" i="33"/>
  <c r="BV91" i="33"/>
  <c r="CZ91" i="33"/>
  <c r="DR91" i="33"/>
  <c r="EV91" i="33"/>
  <c r="FU94" i="33"/>
  <c r="FO94" i="33"/>
  <c r="FI94" i="33"/>
  <c r="U94" i="33"/>
  <c r="AS94" i="33"/>
  <c r="BQ94" i="33"/>
  <c r="DA94" i="33"/>
  <c r="BW94" i="33"/>
  <c r="CO94" i="33"/>
  <c r="DG94" i="33"/>
  <c r="DS94" i="33"/>
  <c r="EE94" i="33"/>
  <c r="EQ94" i="33"/>
  <c r="FC94" i="33"/>
  <c r="AG94" i="33"/>
  <c r="I90" i="33"/>
  <c r="FU90" i="33"/>
  <c r="FT90" i="33"/>
  <c r="FO90" i="33"/>
  <c r="FI90" i="33"/>
  <c r="BQ90" i="33"/>
  <c r="DA90" i="33"/>
  <c r="DR90" i="33"/>
  <c r="ED90" i="33"/>
  <c r="EP90" i="33"/>
  <c r="FB90" i="33"/>
  <c r="FN90" i="33"/>
  <c r="AS90" i="33"/>
  <c r="CH90" i="33"/>
  <c r="DS90" i="33"/>
  <c r="EJ90" i="33"/>
  <c r="EW90" i="33"/>
  <c r="FH90" i="33"/>
  <c r="BJ90" i="33"/>
  <c r="DG90" i="33"/>
  <c r="DX90" i="33"/>
  <c r="EK90" i="33"/>
  <c r="FC90" i="33"/>
  <c r="BW90" i="33"/>
  <c r="DL90" i="33"/>
  <c r="DY90" i="33"/>
  <c r="EQ90" i="33"/>
  <c r="FU93" i="33"/>
  <c r="FO93" i="33"/>
  <c r="AM93" i="33"/>
  <c r="CO93" i="33"/>
  <c r="DG93" i="33"/>
  <c r="BK93" i="33"/>
  <c r="CC93" i="33"/>
  <c r="DY93" i="33"/>
  <c r="EK93" i="33"/>
  <c r="EW93" i="33"/>
  <c r="FI93" i="33"/>
  <c r="U93" i="33"/>
  <c r="BQ93" i="33"/>
  <c r="CU93" i="33"/>
  <c r="EK94" i="33"/>
  <c r="DS93" i="33"/>
  <c r="BE93" i="33"/>
  <c r="FC92" i="33"/>
  <c r="DG92" i="33"/>
  <c r="BK92" i="33"/>
  <c r="O92" i="33"/>
  <c r="EJ91" i="33"/>
  <c r="N91" i="33"/>
  <c r="DM90" i="33"/>
  <c r="DY89" i="33"/>
  <c r="AA94" i="33"/>
  <c r="AY94" i="33"/>
  <c r="BK94" i="33"/>
  <c r="CI94" i="33"/>
  <c r="CC94" i="33"/>
  <c r="BE94" i="33"/>
  <c r="O94" i="33"/>
  <c r="I94" i="33"/>
  <c r="AS93" i="33"/>
  <c r="AG93" i="33"/>
  <c r="I93" i="33"/>
  <c r="BV90" i="33"/>
  <c r="BP90" i="33"/>
  <c r="AY90" i="33"/>
  <c r="AR90" i="33"/>
  <c r="AA90" i="33"/>
  <c r="U90" i="33"/>
  <c r="N90" i="33"/>
  <c r="DM93" i="33"/>
  <c r="CI93" i="33"/>
  <c r="BW93" i="33"/>
  <c r="AY93" i="33"/>
  <c r="O93" i="33"/>
  <c r="DF90" i="33"/>
  <c r="CZ90" i="33"/>
  <c r="CU90" i="33"/>
  <c r="CO90" i="33"/>
  <c r="BE90" i="33"/>
  <c r="AX90" i="33"/>
  <c r="AG90" i="33"/>
  <c r="Z90" i="33"/>
  <c r="T90" i="33"/>
  <c r="CT90" i="33"/>
  <c r="CN90" i="33"/>
  <c r="CI90" i="33"/>
  <c r="CC90" i="33"/>
  <c r="BK90" i="33"/>
  <c r="BD90" i="33"/>
  <c r="AM90" i="33"/>
  <c r="AF90" i="33"/>
  <c r="EK89" i="33"/>
  <c r="O90" i="33"/>
  <c r="H90" i="33"/>
  <c r="O89" i="33"/>
  <c r="AA89" i="33"/>
  <c r="AM89" i="33"/>
  <c r="AY89" i="33"/>
  <c r="BK89" i="33"/>
  <c r="BW89" i="33"/>
  <c r="CI89" i="33"/>
  <c r="CU89" i="33"/>
  <c r="DG89" i="33"/>
  <c r="DS89" i="33"/>
  <c r="EE89" i="33"/>
  <c r="EQ89" i="33"/>
  <c r="FC89" i="33"/>
  <c r="N26" i="8"/>
  <c r="C90" i="33"/>
  <c r="C88" i="33"/>
  <c r="R26" i="8"/>
  <c r="C91" i="33"/>
  <c r="C89" i="33"/>
  <c r="B84" i="33"/>
  <c r="B85" i="33"/>
  <c r="B86" i="33"/>
  <c r="B87" i="33"/>
  <c r="AC17" i="10"/>
  <c r="AC17" i="31"/>
  <c r="AC17" i="3"/>
  <c r="AC17" i="11"/>
  <c r="AB11" i="10"/>
  <c r="AB11" i="31"/>
  <c r="AB11" i="3"/>
  <c r="AB11" i="11"/>
  <c r="AB3" i="10"/>
  <c r="AB3" i="31"/>
  <c r="AB3" i="3"/>
  <c r="AB3" i="11"/>
  <c r="A84" i="33"/>
  <c r="A85" i="33"/>
  <c r="A86" i="33"/>
  <c r="A87" i="33"/>
  <c r="GM84" i="33" l="1"/>
  <c r="GG84" i="33"/>
  <c r="GM85" i="33"/>
  <c r="GG85" i="33"/>
  <c r="GL87" i="33"/>
  <c r="GM87" i="33"/>
  <c r="GF87" i="33"/>
  <c r="GG87" i="33"/>
  <c r="GM86" i="33"/>
  <c r="GG86" i="33"/>
  <c r="AF15" i="31"/>
  <c r="AF15" i="3"/>
  <c r="N13" i="3"/>
  <c r="AD13" i="3"/>
  <c r="N14" i="3"/>
  <c r="AD14" i="3"/>
  <c r="N15" i="3"/>
  <c r="AD15" i="3"/>
  <c r="O12" i="3"/>
  <c r="AE12" i="3"/>
  <c r="AG14" i="10"/>
  <c r="Q14" i="3"/>
  <c r="O13" i="3"/>
  <c r="AE13" i="3"/>
  <c r="O14" i="3"/>
  <c r="AE14" i="3"/>
  <c r="O15" i="3"/>
  <c r="AE15" i="3"/>
  <c r="P12" i="3"/>
  <c r="AF12" i="3"/>
  <c r="AF15" i="10"/>
  <c r="M14" i="3"/>
  <c r="P13" i="3"/>
  <c r="AF13" i="3"/>
  <c r="P14" i="3"/>
  <c r="AF14" i="3"/>
  <c r="P15" i="3"/>
  <c r="Q12" i="3"/>
  <c r="AG12" i="3"/>
  <c r="AG15" i="10"/>
  <c r="I14" i="3"/>
  <c r="Y15" i="3"/>
  <c r="AG15" i="31"/>
  <c r="N12" i="3"/>
  <c r="AG15" i="3"/>
  <c r="AF12" i="10"/>
  <c r="AF14" i="10"/>
  <c r="AG14" i="3"/>
  <c r="J14" i="3"/>
  <c r="Z15" i="3"/>
  <c r="AG12" i="10"/>
  <c r="K14" i="3"/>
  <c r="AA15" i="3"/>
  <c r="AF13" i="10"/>
  <c r="AB13" i="3"/>
  <c r="L15" i="3"/>
  <c r="AC12" i="3"/>
  <c r="I15" i="3"/>
  <c r="Q15" i="3"/>
  <c r="B13" i="3"/>
  <c r="R13" i="3"/>
  <c r="B14" i="3"/>
  <c r="R14" i="3"/>
  <c r="B15" i="3"/>
  <c r="R15" i="3"/>
  <c r="C12" i="3"/>
  <c r="S12" i="3"/>
  <c r="AF12" i="31"/>
  <c r="I13" i="3"/>
  <c r="C13" i="3"/>
  <c r="S13" i="3"/>
  <c r="C14" i="3"/>
  <c r="S14" i="3"/>
  <c r="C15" i="3"/>
  <c r="S15" i="3"/>
  <c r="D12" i="3"/>
  <c r="T12" i="3"/>
  <c r="AG12" i="31"/>
  <c r="E13" i="3"/>
  <c r="D13" i="3"/>
  <c r="T13" i="3"/>
  <c r="D14" i="3"/>
  <c r="T14" i="3"/>
  <c r="D15" i="3"/>
  <c r="T15" i="3"/>
  <c r="E12" i="3"/>
  <c r="U12" i="3"/>
  <c r="AF13" i="31"/>
  <c r="M13" i="3"/>
  <c r="U14" i="3"/>
  <c r="J12" i="3"/>
  <c r="AC14" i="3"/>
  <c r="AD12" i="3"/>
  <c r="R12" i="3"/>
  <c r="E15" i="3"/>
  <c r="AG14" i="31"/>
  <c r="X13" i="3"/>
  <c r="X14" i="3"/>
  <c r="X15" i="3"/>
  <c r="Y12" i="3"/>
  <c r="Q13" i="3"/>
  <c r="Z12" i="3"/>
  <c r="B12" i="3"/>
  <c r="J13" i="3"/>
  <c r="Z14" i="3"/>
  <c r="K12" i="3"/>
  <c r="E14" i="3"/>
  <c r="AA13" i="3"/>
  <c r="K15" i="3"/>
  <c r="AB12" i="3"/>
  <c r="L13" i="3"/>
  <c r="AB14" i="3"/>
  <c r="AB15" i="3"/>
  <c r="AG13" i="10"/>
  <c r="AC15" i="3"/>
  <c r="AG13" i="31"/>
  <c r="F13" i="3"/>
  <c r="V13" i="3"/>
  <c r="F14" i="3"/>
  <c r="V14" i="3"/>
  <c r="F15" i="3"/>
  <c r="V15" i="3"/>
  <c r="G12" i="3"/>
  <c r="W12" i="3"/>
  <c r="AF14" i="31"/>
  <c r="U13" i="3"/>
  <c r="G13" i="3"/>
  <c r="W13" i="3"/>
  <c r="G14" i="3"/>
  <c r="W14" i="3"/>
  <c r="G15" i="3"/>
  <c r="W15" i="3"/>
  <c r="H12" i="3"/>
  <c r="X12" i="3"/>
  <c r="Y13" i="3"/>
  <c r="H13" i="3"/>
  <c r="H14" i="3"/>
  <c r="H15" i="3"/>
  <c r="I12" i="3"/>
  <c r="Y14" i="3"/>
  <c r="M15" i="3"/>
  <c r="F12" i="3"/>
  <c r="Z13" i="3"/>
  <c r="J15" i="3"/>
  <c r="AA12" i="3"/>
  <c r="K13" i="3"/>
  <c r="AA14" i="3"/>
  <c r="L12" i="3"/>
  <c r="AG13" i="3"/>
  <c r="L14" i="3"/>
  <c r="M12" i="3"/>
  <c r="AC13" i="3"/>
  <c r="U15" i="3"/>
  <c r="V12" i="3"/>
  <c r="AG4" i="10"/>
  <c r="AG5" i="3"/>
  <c r="AF7" i="10"/>
  <c r="AG4" i="3"/>
  <c r="AG6" i="31"/>
  <c r="AF5" i="31"/>
  <c r="AF6" i="3"/>
  <c r="AG4" i="31"/>
  <c r="AF5" i="10"/>
  <c r="AG7" i="31"/>
  <c r="AF4" i="10"/>
  <c r="AG6" i="3"/>
  <c r="AF4" i="31"/>
  <c r="AG7" i="3"/>
  <c r="AG6" i="10"/>
  <c r="AG5" i="31"/>
  <c r="AF4" i="3"/>
  <c r="AG5" i="10"/>
  <c r="AF5" i="3"/>
  <c r="AF6" i="10"/>
  <c r="AF6" i="31"/>
  <c r="AG7" i="10"/>
  <c r="AF7" i="31"/>
  <c r="AF7" i="3"/>
  <c r="AF12" i="11"/>
  <c r="AG12" i="11"/>
  <c r="AG14" i="11"/>
  <c r="AF14" i="11"/>
  <c r="AF13" i="11"/>
  <c r="AF15" i="11"/>
  <c r="AG13" i="11"/>
  <c r="AG15" i="11"/>
  <c r="AG4" i="11"/>
  <c r="AG6" i="11"/>
  <c r="AF5" i="11"/>
  <c r="AF7" i="11"/>
  <c r="AF4" i="11"/>
  <c r="AG5" i="11"/>
  <c r="AG7" i="11"/>
  <c r="AF6" i="11"/>
  <c r="GA86" i="33"/>
  <c r="AE13" i="31"/>
  <c r="AE13" i="10"/>
  <c r="AE12" i="31"/>
  <c r="AE12" i="10"/>
  <c r="AE14" i="31"/>
  <c r="AE14" i="10"/>
  <c r="AE15" i="31"/>
  <c r="AE15" i="10"/>
  <c r="GA85" i="33"/>
  <c r="AE5" i="3"/>
  <c r="AE5" i="31"/>
  <c r="AE5" i="10"/>
  <c r="AE7" i="3"/>
  <c r="AE7" i="31"/>
  <c r="AE7" i="10"/>
  <c r="AE4" i="3"/>
  <c r="AE4" i="31"/>
  <c r="AE4" i="10"/>
  <c r="AE6" i="3"/>
  <c r="AE6" i="31"/>
  <c r="AE6" i="10"/>
  <c r="GA84" i="33"/>
  <c r="GA87" i="33"/>
  <c r="AE7" i="11"/>
  <c r="AE4" i="11"/>
  <c r="AE5" i="11"/>
  <c r="AE6" i="11"/>
  <c r="FU84" i="33"/>
  <c r="FO84" i="33"/>
  <c r="FI84" i="33"/>
  <c r="T26" i="8"/>
  <c r="C93" i="33"/>
  <c r="C92" i="33"/>
  <c r="C94" i="33"/>
  <c r="FU85" i="33"/>
  <c r="FO85" i="33"/>
  <c r="FI85" i="33"/>
  <c r="FU87" i="33"/>
  <c r="FO87" i="33"/>
  <c r="FI87" i="33"/>
  <c r="FU86" i="33"/>
  <c r="FO86" i="33"/>
  <c r="FI86" i="33"/>
  <c r="C86" i="33"/>
  <c r="D85" i="33"/>
  <c r="U84" i="33"/>
  <c r="AS84" i="33"/>
  <c r="BQ84" i="33"/>
  <c r="CO84" i="33"/>
  <c r="DM84" i="33"/>
  <c r="EK84" i="33"/>
  <c r="I84" i="33"/>
  <c r="AG84" i="33"/>
  <c r="BE84" i="33"/>
  <c r="CC84" i="33"/>
  <c r="DA84" i="33"/>
  <c r="DY84" i="33"/>
  <c r="EW84" i="33"/>
  <c r="D86" i="33"/>
  <c r="D87" i="33"/>
  <c r="I86" i="33"/>
  <c r="BE86" i="33"/>
  <c r="AG86" i="33"/>
  <c r="CO86" i="33"/>
  <c r="DM86" i="33"/>
  <c r="EE86" i="33"/>
  <c r="EQ86" i="33"/>
  <c r="FC86" i="33"/>
  <c r="AS86" i="33"/>
  <c r="BQ86" i="33"/>
  <c r="DA86" i="33"/>
  <c r="DY86" i="33"/>
  <c r="EK86" i="33"/>
  <c r="EW86" i="33"/>
  <c r="O85" i="33"/>
  <c r="AA85" i="33"/>
  <c r="AM85" i="33"/>
  <c r="AY85" i="33"/>
  <c r="BK85" i="33"/>
  <c r="BW85" i="33"/>
  <c r="CI85" i="33"/>
  <c r="CU85" i="33"/>
  <c r="DG85" i="33"/>
  <c r="DS85" i="33"/>
  <c r="EE85" i="33"/>
  <c r="EQ85" i="33"/>
  <c r="FC85" i="33"/>
  <c r="I85" i="33"/>
  <c r="U85" i="33"/>
  <c r="AG85" i="33"/>
  <c r="AS85" i="33"/>
  <c r="BE85" i="33"/>
  <c r="BQ85" i="33"/>
  <c r="CC85" i="33"/>
  <c r="CO85" i="33"/>
  <c r="DA85" i="33"/>
  <c r="DM85" i="33"/>
  <c r="DY85" i="33"/>
  <c r="EK85" i="33"/>
  <c r="EW85" i="33"/>
  <c r="I87" i="33"/>
  <c r="U87" i="33"/>
  <c r="AG87" i="33"/>
  <c r="AS87" i="33"/>
  <c r="BE87" i="33"/>
  <c r="BQ87" i="33"/>
  <c r="CC87" i="33"/>
  <c r="O87" i="33"/>
  <c r="AA87" i="33"/>
  <c r="AM87" i="33"/>
  <c r="AY87" i="33"/>
  <c r="BK87" i="33"/>
  <c r="BW87" i="33"/>
  <c r="CI87" i="33"/>
  <c r="CU87" i="33"/>
  <c r="DG87" i="33"/>
  <c r="DS87" i="33"/>
  <c r="EE87" i="33"/>
  <c r="CO87" i="33"/>
  <c r="EQ87" i="33"/>
  <c r="FC87" i="33"/>
  <c r="DA87" i="33"/>
  <c r="DY87" i="33"/>
  <c r="EW87" i="33"/>
  <c r="DM87" i="33"/>
  <c r="EK87" i="33"/>
  <c r="C85" i="33"/>
  <c r="D84" i="33"/>
  <c r="CC86" i="33"/>
  <c r="U86" i="33"/>
  <c r="O86" i="33"/>
  <c r="AA86" i="33"/>
  <c r="AM86" i="33"/>
  <c r="AY86" i="33"/>
  <c r="BK86" i="33"/>
  <c r="BW86" i="33"/>
  <c r="CI86" i="33"/>
  <c r="CU86" i="33"/>
  <c r="DG86" i="33"/>
  <c r="DS86" i="33"/>
  <c r="FC84" i="33"/>
  <c r="EQ84" i="33"/>
  <c r="EE84" i="33"/>
  <c r="DS84" i="33"/>
  <c r="DG84" i="33"/>
  <c r="CU84" i="33"/>
  <c r="CI84" i="33"/>
  <c r="BW84" i="33"/>
  <c r="BK84" i="33"/>
  <c r="AY84" i="33"/>
  <c r="AM84" i="33"/>
  <c r="AA84" i="33"/>
  <c r="O84" i="33"/>
  <c r="C87" i="33"/>
  <c r="AG18" i="3" l="1"/>
  <c r="AG23" i="3"/>
  <c r="AF24" i="3"/>
  <c r="AF25" i="3" s="1"/>
  <c r="AF19" i="3"/>
  <c r="AF18" i="3"/>
  <c r="AF26" i="3" s="1"/>
  <c r="AF23" i="3"/>
  <c r="AG19" i="3"/>
  <c r="AG26" i="3" s="1"/>
  <c r="AG24" i="3"/>
  <c r="AG25" i="3" s="1"/>
  <c r="AG18" i="31"/>
  <c r="AG23" i="31"/>
  <c r="AG24" i="10"/>
  <c r="AG19" i="10"/>
  <c r="AF18" i="10"/>
  <c r="AF23" i="10"/>
  <c r="AG24" i="31"/>
  <c r="AG19" i="31"/>
  <c r="AF19" i="10"/>
  <c r="AF24" i="10"/>
  <c r="AF25" i="10" s="1"/>
  <c r="AF18" i="31"/>
  <c r="AF23" i="31"/>
  <c r="AG18" i="10"/>
  <c r="AG26" i="10" s="1"/>
  <c r="AG23" i="10"/>
  <c r="AF19" i="31"/>
  <c r="AF24" i="31"/>
  <c r="AF25" i="31" s="1"/>
  <c r="AG19" i="11"/>
  <c r="AG24" i="11"/>
  <c r="AF23" i="11"/>
  <c r="AF18" i="11"/>
  <c r="AF26" i="11" s="1"/>
  <c r="AG18" i="11"/>
  <c r="AG26" i="11" s="1"/>
  <c r="AG23" i="11"/>
  <c r="AG25" i="11" s="1"/>
  <c r="AF19" i="11"/>
  <c r="AF24" i="11"/>
  <c r="AF25" i="11" s="1"/>
  <c r="AE18" i="31"/>
  <c r="AE23" i="31"/>
  <c r="AE19" i="10"/>
  <c r="AE6" i="34" s="1"/>
  <c r="AE24" i="10"/>
  <c r="AE23" i="3"/>
  <c r="AE18" i="3"/>
  <c r="AE19" i="31"/>
  <c r="AE10" i="34" s="1"/>
  <c r="AE24" i="31"/>
  <c r="AE24" i="3"/>
  <c r="AE19" i="3"/>
  <c r="AE18" i="34" s="1"/>
  <c r="AE23" i="10"/>
  <c r="AE18" i="10"/>
  <c r="AE18" i="11"/>
  <c r="AE23" i="11"/>
  <c r="C84" i="33"/>
  <c r="C21" i="31"/>
  <c r="D21" i="31"/>
  <c r="E21" i="31"/>
  <c r="F21" i="31"/>
  <c r="G21" i="31"/>
  <c r="H21" i="31"/>
  <c r="I21" i="31"/>
  <c r="J21" i="31"/>
  <c r="K21" i="31"/>
  <c r="L21" i="31"/>
  <c r="M21" i="31"/>
  <c r="B21" i="31"/>
  <c r="B6" i="33"/>
  <c r="B7" i="33"/>
  <c r="B8" i="33"/>
  <c r="B9" i="33"/>
  <c r="B10" i="33"/>
  <c r="B11" i="33"/>
  <c r="B12" i="33"/>
  <c r="B13" i="33"/>
  <c r="B14" i="33"/>
  <c r="B15" i="33"/>
  <c r="B16" i="33"/>
  <c r="B17" i="33"/>
  <c r="B18" i="33"/>
  <c r="B19" i="33"/>
  <c r="B20" i="33"/>
  <c r="B21" i="33"/>
  <c r="B22" i="33"/>
  <c r="B23" i="33"/>
  <c r="B24" i="33"/>
  <c r="B25" i="33"/>
  <c r="B26" i="33"/>
  <c r="B27" i="33"/>
  <c r="B28" i="33"/>
  <c r="B29" i="33"/>
  <c r="B30" i="33"/>
  <c r="B31" i="33"/>
  <c r="B32" i="33"/>
  <c r="B33" i="33"/>
  <c r="B34" i="33"/>
  <c r="B35" i="33"/>
  <c r="B36" i="33"/>
  <c r="B37" i="33"/>
  <c r="B38" i="33"/>
  <c r="B39" i="33"/>
  <c r="B40" i="33"/>
  <c r="B41" i="33"/>
  <c r="B42" i="33"/>
  <c r="B43" i="33"/>
  <c r="B44" i="33"/>
  <c r="B45" i="33"/>
  <c r="B46" i="33"/>
  <c r="B47" i="33"/>
  <c r="B48" i="33"/>
  <c r="B49" i="33"/>
  <c r="B50" i="33"/>
  <c r="B51" i="33"/>
  <c r="B52" i="33"/>
  <c r="B53" i="33"/>
  <c r="B54" i="33"/>
  <c r="B55" i="33"/>
  <c r="B56" i="33"/>
  <c r="B57" i="33"/>
  <c r="B58" i="33"/>
  <c r="B59" i="33"/>
  <c r="B60" i="33"/>
  <c r="B61" i="33"/>
  <c r="B62" i="33"/>
  <c r="B63" i="33"/>
  <c r="B64" i="33"/>
  <c r="B65" i="33"/>
  <c r="B66" i="33"/>
  <c r="B67" i="33"/>
  <c r="B68" i="33"/>
  <c r="B69" i="33"/>
  <c r="B70" i="33"/>
  <c r="B71" i="33"/>
  <c r="B72" i="33"/>
  <c r="B73" i="33"/>
  <c r="B74" i="33"/>
  <c r="B75" i="33"/>
  <c r="B76" i="33"/>
  <c r="B77" i="33"/>
  <c r="B78" i="33"/>
  <c r="B79" i="33"/>
  <c r="B80" i="33"/>
  <c r="B81" i="33"/>
  <c r="B82" i="33"/>
  <c r="B83" i="33"/>
  <c r="A1" i="33"/>
  <c r="A28" i="33"/>
  <c r="B5" i="33"/>
  <c r="C16" i="34"/>
  <c r="D16" i="34" s="1"/>
  <c r="C12" i="34"/>
  <c r="D12" i="34" s="1"/>
  <c r="C8" i="34"/>
  <c r="D8" i="34" s="1"/>
  <c r="C4" i="34"/>
  <c r="F1" i="33"/>
  <c r="J3" i="33" s="1"/>
  <c r="GM28" i="33" l="1"/>
  <c r="GL28" i="33"/>
  <c r="GG28" i="33"/>
  <c r="GF28" i="33"/>
  <c r="AG25" i="31"/>
  <c r="AF26" i="31"/>
  <c r="AG25" i="10"/>
  <c r="AF26" i="10"/>
  <c r="AG26" i="31"/>
  <c r="AE25" i="10"/>
  <c r="AE26" i="10"/>
  <c r="AE26" i="3"/>
  <c r="GA28" i="33"/>
  <c r="FZ28" i="33"/>
  <c r="AE25" i="3"/>
  <c r="AE25" i="31"/>
  <c r="AE26" i="31"/>
  <c r="FN28" i="33"/>
  <c r="FU28" i="33"/>
  <c r="FO28" i="33"/>
  <c r="FT28" i="33"/>
  <c r="FH28" i="33"/>
  <c r="FI28" i="33"/>
  <c r="C28" i="33"/>
  <c r="AG28" i="33"/>
  <c r="EK28" i="33"/>
  <c r="CC28" i="33"/>
  <c r="CO28" i="33"/>
  <c r="DY28" i="33"/>
  <c r="U28" i="33"/>
  <c r="EW28" i="33"/>
  <c r="DA28" i="33"/>
  <c r="BE28" i="33"/>
  <c r="I28" i="33"/>
  <c r="DM28" i="33"/>
  <c r="BQ28" i="33"/>
  <c r="AS28" i="33"/>
  <c r="N28" i="33"/>
  <c r="Z28" i="33"/>
  <c r="AL28" i="33"/>
  <c r="AX28" i="33"/>
  <c r="BJ28" i="33"/>
  <c r="BV28" i="33"/>
  <c r="CH28" i="33"/>
  <c r="CT28" i="33"/>
  <c r="DF28" i="33"/>
  <c r="DR28" i="33"/>
  <c r="ED28" i="33"/>
  <c r="EP28" i="33"/>
  <c r="FB28" i="33"/>
  <c r="O28" i="33"/>
  <c r="AA28" i="33"/>
  <c r="AM28" i="33"/>
  <c r="AY28" i="33"/>
  <c r="BK28" i="33"/>
  <c r="BW28" i="33"/>
  <c r="CI28" i="33"/>
  <c r="CU28" i="33"/>
  <c r="DG28" i="33"/>
  <c r="DS28" i="33"/>
  <c r="EE28" i="33"/>
  <c r="EQ28" i="33"/>
  <c r="FC28" i="33"/>
  <c r="H28" i="33"/>
  <c r="T28" i="33"/>
  <c r="AF28" i="33"/>
  <c r="AR28" i="33"/>
  <c r="BD28" i="33"/>
  <c r="BP28" i="33"/>
  <c r="CB28" i="33"/>
  <c r="CN28" i="33"/>
  <c r="CZ28" i="33"/>
  <c r="DL28" i="33"/>
  <c r="DX28" i="33"/>
  <c r="EJ28" i="33"/>
  <c r="EV28" i="33"/>
  <c r="J1" i="33"/>
  <c r="L1" i="33"/>
  <c r="P1" i="33" s="1"/>
  <c r="E3" i="33"/>
  <c r="F3" i="33"/>
  <c r="D4" i="34"/>
  <c r="E8" i="34"/>
  <c r="E16" i="34"/>
  <c r="E12" i="34"/>
  <c r="E106" i="33" l="1"/>
  <c r="E104" i="33"/>
  <c r="E105" i="33"/>
  <c r="F105" i="33"/>
  <c r="F104" i="33"/>
  <c r="F106" i="33"/>
  <c r="F96" i="33"/>
  <c r="F99" i="33"/>
  <c r="F97" i="33"/>
  <c r="F98" i="33"/>
  <c r="F95" i="33"/>
  <c r="F103" i="33"/>
  <c r="F100" i="33"/>
  <c r="F102" i="33"/>
  <c r="F101" i="33"/>
  <c r="E98" i="33"/>
  <c r="E101" i="33"/>
  <c r="E95" i="33"/>
  <c r="E96" i="33"/>
  <c r="J96" i="33" s="1"/>
  <c r="G96" i="33" s="1"/>
  <c r="E97" i="33"/>
  <c r="E103" i="33"/>
  <c r="E102" i="33"/>
  <c r="J102" i="33" s="1"/>
  <c r="G102" i="33" s="1"/>
  <c r="E99" i="33"/>
  <c r="E100" i="33"/>
  <c r="F88" i="33"/>
  <c r="F93" i="33"/>
  <c r="F89" i="33"/>
  <c r="F90" i="33"/>
  <c r="F94" i="33"/>
  <c r="F91" i="33"/>
  <c r="F92" i="33"/>
  <c r="E88" i="33"/>
  <c r="E91" i="33"/>
  <c r="E92" i="33"/>
  <c r="E90" i="33"/>
  <c r="E94" i="33"/>
  <c r="E93" i="33"/>
  <c r="E89" i="33"/>
  <c r="F84" i="33"/>
  <c r="F85" i="33"/>
  <c r="F86" i="33"/>
  <c r="F87" i="33"/>
  <c r="E84" i="33"/>
  <c r="J84" i="33" s="1"/>
  <c r="E87" i="33"/>
  <c r="E86" i="33"/>
  <c r="E85" i="33"/>
  <c r="L3" i="33"/>
  <c r="P3" i="33"/>
  <c r="D28" i="33"/>
  <c r="F28" i="33"/>
  <c r="R1" i="33"/>
  <c r="K3" i="33"/>
  <c r="F12" i="34"/>
  <c r="F16" i="34"/>
  <c r="F8" i="34"/>
  <c r="E4" i="34"/>
  <c r="J106" i="33" l="1"/>
  <c r="G106" i="33" s="1"/>
  <c r="J105" i="33"/>
  <c r="G105" i="33" s="1"/>
  <c r="K106" i="33"/>
  <c r="K105" i="33"/>
  <c r="K104" i="33"/>
  <c r="J104" i="33"/>
  <c r="L106" i="33"/>
  <c r="L105" i="33"/>
  <c r="L104" i="33"/>
  <c r="J99" i="33"/>
  <c r="J98" i="33"/>
  <c r="J101" i="33"/>
  <c r="J97" i="33"/>
  <c r="G97" i="33" s="1"/>
  <c r="K97" i="33"/>
  <c r="K103" i="33"/>
  <c r="K95" i="33"/>
  <c r="K96" i="33"/>
  <c r="K100" i="33"/>
  <c r="K102" i="33"/>
  <c r="K99" i="33"/>
  <c r="K98" i="33"/>
  <c r="K101" i="33"/>
  <c r="J100" i="33"/>
  <c r="G100" i="33" s="1"/>
  <c r="J95" i="33"/>
  <c r="J103" i="33"/>
  <c r="L98" i="33"/>
  <c r="L99" i="33"/>
  <c r="L100" i="33"/>
  <c r="L101" i="33"/>
  <c r="L102" i="33"/>
  <c r="L96" i="33"/>
  <c r="L103" i="33"/>
  <c r="L97" i="33"/>
  <c r="L95" i="33"/>
  <c r="J89" i="33"/>
  <c r="J86" i="33"/>
  <c r="J90" i="33"/>
  <c r="G90" i="33" s="1"/>
  <c r="J85" i="33"/>
  <c r="H85" i="33" s="1"/>
  <c r="J91" i="33"/>
  <c r="K93" i="33"/>
  <c r="K94" i="33"/>
  <c r="K89" i="33"/>
  <c r="K92" i="33"/>
  <c r="K91" i="33"/>
  <c r="K90" i="33"/>
  <c r="K88" i="33"/>
  <c r="L89" i="33"/>
  <c r="L90" i="33"/>
  <c r="L88" i="33"/>
  <c r="L94" i="33"/>
  <c r="L91" i="33"/>
  <c r="L93" i="33"/>
  <c r="L92" i="33"/>
  <c r="L28" i="33"/>
  <c r="J92" i="33"/>
  <c r="J93" i="33"/>
  <c r="J94" i="33"/>
  <c r="J88" i="33"/>
  <c r="I88" i="33" s="1"/>
  <c r="G85" i="33"/>
  <c r="H86" i="33"/>
  <c r="G86" i="33"/>
  <c r="H84" i="33"/>
  <c r="G84" i="33"/>
  <c r="E28" i="33"/>
  <c r="J28" i="33" s="1"/>
  <c r="G28" i="33" s="1"/>
  <c r="K85" i="33"/>
  <c r="K87" i="33"/>
  <c r="K84" i="33"/>
  <c r="K86" i="33"/>
  <c r="J87" i="33"/>
  <c r="L85" i="33"/>
  <c r="L84" i="33"/>
  <c r="L87" i="33"/>
  <c r="L86" i="33"/>
  <c r="K28" i="33"/>
  <c r="V3" i="33"/>
  <c r="Q3" i="33"/>
  <c r="V1" i="33"/>
  <c r="R3" i="33"/>
  <c r="X1" i="33"/>
  <c r="G16" i="34"/>
  <c r="F4" i="34"/>
  <c r="G12" i="34"/>
  <c r="G8" i="34"/>
  <c r="P104" i="33" l="1"/>
  <c r="P105" i="33"/>
  <c r="M105" i="33" s="1"/>
  <c r="P106" i="33"/>
  <c r="M106" i="33" s="1"/>
  <c r="G104" i="33"/>
  <c r="H104" i="33"/>
  <c r="Q106" i="33"/>
  <c r="V106" i="33" s="1"/>
  <c r="S106" i="33" s="1"/>
  <c r="Q104" i="33"/>
  <c r="Q105" i="33"/>
  <c r="R106" i="33"/>
  <c r="R105" i="33"/>
  <c r="R104" i="33"/>
  <c r="G99" i="33"/>
  <c r="I99" i="33"/>
  <c r="G103" i="33"/>
  <c r="H103" i="33"/>
  <c r="G101" i="33"/>
  <c r="H101" i="33"/>
  <c r="G98" i="33"/>
  <c r="H98" i="33"/>
  <c r="H92" i="33"/>
  <c r="G92" i="33"/>
  <c r="I91" i="33"/>
  <c r="G91" i="33"/>
  <c r="H89" i="33"/>
  <c r="G89" i="33"/>
  <c r="P102" i="33"/>
  <c r="M102" i="33" s="1"/>
  <c r="H88" i="33"/>
  <c r="G88" i="33"/>
  <c r="H94" i="33"/>
  <c r="G94" i="33"/>
  <c r="H93" i="33"/>
  <c r="G93" i="33"/>
  <c r="H95" i="33"/>
  <c r="G95" i="33"/>
  <c r="P93" i="33"/>
  <c r="P97" i="33"/>
  <c r="M97" i="33" s="1"/>
  <c r="P95" i="33"/>
  <c r="P103" i="33"/>
  <c r="P98" i="33"/>
  <c r="Q98" i="33"/>
  <c r="Q103" i="33"/>
  <c r="Q101" i="33"/>
  <c r="Q99" i="33"/>
  <c r="Q95" i="33"/>
  <c r="Q100" i="33"/>
  <c r="Q97" i="33"/>
  <c r="Q96" i="33"/>
  <c r="Q102" i="33"/>
  <c r="P101" i="33"/>
  <c r="P100" i="33"/>
  <c r="M100" i="33" s="1"/>
  <c r="P96" i="33"/>
  <c r="M96" i="33" s="1"/>
  <c r="R96" i="33"/>
  <c r="R100" i="33"/>
  <c r="R103" i="33"/>
  <c r="R98" i="33"/>
  <c r="R101" i="33"/>
  <c r="R99" i="33"/>
  <c r="R97" i="33"/>
  <c r="R102" i="33"/>
  <c r="R95" i="33"/>
  <c r="P99" i="33"/>
  <c r="P94" i="33"/>
  <c r="P86" i="33"/>
  <c r="N86" i="33" s="1"/>
  <c r="P28" i="33"/>
  <c r="M28" i="33" s="1"/>
  <c r="P90" i="33"/>
  <c r="M90" i="33" s="1"/>
  <c r="Q90" i="33"/>
  <c r="Q92" i="33"/>
  <c r="Q88" i="33"/>
  <c r="Q89" i="33"/>
  <c r="Q94" i="33"/>
  <c r="Q93" i="33"/>
  <c r="Q91" i="33"/>
  <c r="P92" i="33"/>
  <c r="P88" i="33"/>
  <c r="O88" i="33" s="1"/>
  <c r="P89" i="33"/>
  <c r="R88" i="33"/>
  <c r="R90" i="33"/>
  <c r="R93" i="33"/>
  <c r="R91" i="33"/>
  <c r="R89" i="33"/>
  <c r="R92" i="33"/>
  <c r="R94" i="33"/>
  <c r="P91" i="33"/>
  <c r="P87" i="33"/>
  <c r="H87" i="33"/>
  <c r="G87" i="33"/>
  <c r="P84" i="33"/>
  <c r="Q87" i="33"/>
  <c r="Q84" i="33"/>
  <c r="Q85" i="33"/>
  <c r="Q86" i="33"/>
  <c r="R84" i="33"/>
  <c r="R85" i="33"/>
  <c r="R86" i="33"/>
  <c r="R87" i="33"/>
  <c r="P85" i="33"/>
  <c r="R28" i="33"/>
  <c r="Q28" i="33"/>
  <c r="AB3" i="33"/>
  <c r="AB1" i="33"/>
  <c r="X3" i="33"/>
  <c r="AD1" i="33"/>
  <c r="W3" i="33"/>
  <c r="H16" i="34"/>
  <c r="H8" i="34"/>
  <c r="H12" i="34"/>
  <c r="G4" i="34"/>
  <c r="V104" i="33" l="1"/>
  <c r="M104" i="33"/>
  <c r="N104" i="33"/>
  <c r="V105" i="33"/>
  <c r="S105" i="33" s="1"/>
  <c r="X106" i="33"/>
  <c r="X105" i="33"/>
  <c r="X104" i="33"/>
  <c r="W106" i="33"/>
  <c r="W105" i="33"/>
  <c r="W104" i="33"/>
  <c r="AB104" i="33" s="1"/>
  <c r="V94" i="33"/>
  <c r="T94" i="33" s="1"/>
  <c r="M99" i="33"/>
  <c r="O99" i="33"/>
  <c r="M101" i="33"/>
  <c r="N101" i="33"/>
  <c r="M98" i="33"/>
  <c r="N98" i="33"/>
  <c r="M103" i="33"/>
  <c r="N103" i="33"/>
  <c r="O91" i="33"/>
  <c r="M91" i="33"/>
  <c r="N89" i="33"/>
  <c r="M89" i="33"/>
  <c r="N93" i="33"/>
  <c r="M93" i="33"/>
  <c r="N88" i="33"/>
  <c r="M88" i="33"/>
  <c r="N94" i="33"/>
  <c r="M94" i="33"/>
  <c r="S94" i="33"/>
  <c r="N92" i="33"/>
  <c r="M92" i="33"/>
  <c r="N95" i="33"/>
  <c r="M95" i="33"/>
  <c r="M86" i="33"/>
  <c r="V100" i="33"/>
  <c r="S100" i="33" s="1"/>
  <c r="V103" i="33"/>
  <c r="V101" i="33"/>
  <c r="X96" i="33"/>
  <c r="X97" i="33"/>
  <c r="X98" i="33"/>
  <c r="X99" i="33"/>
  <c r="X101" i="33"/>
  <c r="X95" i="33"/>
  <c r="X103" i="33"/>
  <c r="X100" i="33"/>
  <c r="X102" i="33"/>
  <c r="V102" i="33"/>
  <c r="S102" i="33" s="1"/>
  <c r="V95" i="33"/>
  <c r="V96" i="33"/>
  <c r="S96" i="33" s="1"/>
  <c r="W97" i="33"/>
  <c r="W103" i="33"/>
  <c r="W95" i="33"/>
  <c r="W100" i="33"/>
  <c r="W101" i="33"/>
  <c r="AB101" i="33" s="1"/>
  <c r="W99" i="33"/>
  <c r="W98" i="33"/>
  <c r="AB98" i="33" s="1"/>
  <c r="W102" i="33"/>
  <c r="W96" i="33"/>
  <c r="AB96" i="33" s="1"/>
  <c r="Y96" i="33" s="1"/>
  <c r="V97" i="33"/>
  <c r="S97" i="33" s="1"/>
  <c r="V99" i="33"/>
  <c r="V98" i="33"/>
  <c r="V89" i="33"/>
  <c r="V88" i="33"/>
  <c r="U88" i="33" s="1"/>
  <c r="V90" i="33"/>
  <c r="S90" i="33" s="1"/>
  <c r="V91" i="33"/>
  <c r="V93" i="33"/>
  <c r="V92" i="33"/>
  <c r="X89" i="33"/>
  <c r="X90" i="33"/>
  <c r="X88" i="33"/>
  <c r="X92" i="33"/>
  <c r="X93" i="33"/>
  <c r="X94" i="33"/>
  <c r="X91" i="33"/>
  <c r="W93" i="33"/>
  <c r="W94" i="33"/>
  <c r="W88" i="33"/>
  <c r="W89" i="33"/>
  <c r="W92" i="33"/>
  <c r="AB92" i="33" s="1"/>
  <c r="W91" i="33"/>
  <c r="W90" i="33"/>
  <c r="AB90" i="33" s="1"/>
  <c r="Y90" i="33" s="1"/>
  <c r="N85" i="33"/>
  <c r="M85" i="33"/>
  <c r="V87" i="33"/>
  <c r="N87" i="33"/>
  <c r="M87" i="33"/>
  <c r="N84" i="33"/>
  <c r="M84" i="33"/>
  <c r="V85" i="33"/>
  <c r="X86" i="33"/>
  <c r="X84" i="33"/>
  <c r="X85" i="33"/>
  <c r="X87" i="33"/>
  <c r="V84" i="33"/>
  <c r="W87" i="33"/>
  <c r="W85" i="33"/>
  <c r="W84" i="33"/>
  <c r="W86" i="33"/>
  <c r="AB86" i="33" s="1"/>
  <c r="V86" i="33"/>
  <c r="V28" i="33"/>
  <c r="S28" i="33" s="1"/>
  <c r="X28" i="33"/>
  <c r="W28" i="33"/>
  <c r="AH3" i="33"/>
  <c r="AC3" i="33"/>
  <c r="AH1" i="33"/>
  <c r="AD3" i="33"/>
  <c r="AJ1" i="33"/>
  <c r="I12" i="34"/>
  <c r="I16" i="34"/>
  <c r="H4" i="34"/>
  <c r="I8" i="34"/>
  <c r="Y104" i="33" l="1"/>
  <c r="Z104" i="33"/>
  <c r="AB105" i="33"/>
  <c r="Y105" i="33" s="1"/>
  <c r="AB106" i="33"/>
  <c r="Y106" i="33" s="1"/>
  <c r="S104" i="33"/>
  <c r="T104" i="33"/>
  <c r="AD105" i="33"/>
  <c r="AD104" i="33"/>
  <c r="AD106" i="33"/>
  <c r="AC106" i="33"/>
  <c r="AH106" i="33" s="1"/>
  <c r="AE106" i="33" s="1"/>
  <c r="AC105" i="33"/>
  <c r="AH105" i="33" s="1"/>
  <c r="AE105" i="33" s="1"/>
  <c r="AC104" i="33"/>
  <c r="AH104" i="33" s="1"/>
  <c r="S99" i="33"/>
  <c r="U99" i="33"/>
  <c r="Y101" i="33"/>
  <c r="Z101" i="33"/>
  <c r="S98" i="33"/>
  <c r="T98" i="33"/>
  <c r="S101" i="33"/>
  <c r="T101" i="33"/>
  <c r="Y98" i="33"/>
  <c r="Z98" i="33"/>
  <c r="AB95" i="33"/>
  <c r="Y95" i="33" s="1"/>
  <c r="S103" i="33"/>
  <c r="T103" i="33"/>
  <c r="U91" i="33"/>
  <c r="S91" i="33"/>
  <c r="Z95" i="33"/>
  <c r="T95" i="33"/>
  <c r="S95" i="33"/>
  <c r="Z92" i="33"/>
  <c r="Y92" i="33"/>
  <c r="T92" i="33"/>
  <c r="S92" i="33"/>
  <c r="T88" i="33"/>
  <c r="S88" i="33"/>
  <c r="AB85" i="33"/>
  <c r="Z85" i="33" s="1"/>
  <c r="T93" i="33"/>
  <c r="S93" i="33"/>
  <c r="T89" i="33"/>
  <c r="S89" i="33"/>
  <c r="AB102" i="33"/>
  <c r="Y102" i="33" s="1"/>
  <c r="AD96" i="33"/>
  <c r="AD99" i="33"/>
  <c r="AD97" i="33"/>
  <c r="AD101" i="33"/>
  <c r="AD98" i="33"/>
  <c r="AD103" i="33"/>
  <c r="AD102" i="33"/>
  <c r="AD95" i="33"/>
  <c r="AD100" i="33"/>
  <c r="AB88" i="33"/>
  <c r="AA88" i="33" s="1"/>
  <c r="AB100" i="33"/>
  <c r="Y100" i="33" s="1"/>
  <c r="AB103" i="33"/>
  <c r="AC99" i="33"/>
  <c r="AC98" i="33"/>
  <c r="AC103" i="33"/>
  <c r="AC102" i="33"/>
  <c r="AC101" i="33"/>
  <c r="AH101" i="33" s="1"/>
  <c r="AC95" i="33"/>
  <c r="AC100" i="33"/>
  <c r="AC96" i="33"/>
  <c r="AC97" i="33"/>
  <c r="AB99" i="33"/>
  <c r="AB97" i="33"/>
  <c r="Y97" i="33" s="1"/>
  <c r="AB89" i="33"/>
  <c r="AB94" i="33"/>
  <c r="AD88" i="33"/>
  <c r="AD93" i="33"/>
  <c r="AD89" i="33"/>
  <c r="AD90" i="33"/>
  <c r="AD94" i="33"/>
  <c r="AD91" i="33"/>
  <c r="AD92" i="33"/>
  <c r="AB84" i="33"/>
  <c r="Y84" i="33" s="1"/>
  <c r="AC94" i="33"/>
  <c r="AC90" i="33"/>
  <c r="AC88" i="33"/>
  <c r="AC93" i="33"/>
  <c r="AC91" i="33"/>
  <c r="AC89" i="33"/>
  <c r="AC92" i="33"/>
  <c r="AH92" i="33" s="1"/>
  <c r="AB91" i="33"/>
  <c r="AB93" i="33"/>
  <c r="T85" i="33"/>
  <c r="S85" i="33"/>
  <c r="Y85" i="33"/>
  <c r="T87" i="33"/>
  <c r="S87" i="33"/>
  <c r="T86" i="33"/>
  <c r="S86" i="33"/>
  <c r="Z86" i="33"/>
  <c r="Y86" i="33"/>
  <c r="T84" i="33"/>
  <c r="S84" i="33"/>
  <c r="AB87" i="33"/>
  <c r="AC86" i="33"/>
  <c r="AC85" i="33"/>
  <c r="AC87" i="33"/>
  <c r="AC84" i="33"/>
  <c r="AD84" i="33"/>
  <c r="AD85" i="33"/>
  <c r="AD87" i="33"/>
  <c r="AD86" i="33"/>
  <c r="AB28" i="33"/>
  <c r="Y28" i="33" s="1"/>
  <c r="AD28" i="33"/>
  <c r="AC28" i="33"/>
  <c r="AI3" i="33"/>
  <c r="AP1" i="33"/>
  <c r="AN1" i="33"/>
  <c r="AJ3" i="33"/>
  <c r="AN3" i="33"/>
  <c r="I4" i="34"/>
  <c r="J12" i="34"/>
  <c r="J8" i="34"/>
  <c r="J16" i="34"/>
  <c r="AE104" i="33" l="1"/>
  <c r="AF104" i="33"/>
  <c r="AJ106" i="33"/>
  <c r="AJ105" i="33"/>
  <c r="AJ104" i="33"/>
  <c r="AH99" i="33"/>
  <c r="AI104" i="33"/>
  <c r="AN104" i="33" s="1"/>
  <c r="AI105" i="33"/>
  <c r="AI106" i="33"/>
  <c r="AE99" i="33"/>
  <c r="AG99" i="33"/>
  <c r="Y99" i="33"/>
  <c r="AA99" i="33"/>
  <c r="Z84" i="33"/>
  <c r="AE101" i="33"/>
  <c r="AF101" i="33"/>
  <c r="Y103" i="33"/>
  <c r="Z103" i="33"/>
  <c r="Z93" i="33"/>
  <c r="Y93" i="33"/>
  <c r="Z88" i="33"/>
  <c r="Y88" i="33"/>
  <c r="AA91" i="33"/>
  <c r="Y91" i="33"/>
  <c r="Z94" i="33"/>
  <c r="Y94" i="33"/>
  <c r="AF92" i="33"/>
  <c r="AE92" i="33"/>
  <c r="Z89" i="33"/>
  <c r="Y89" i="33"/>
  <c r="AH96" i="33"/>
  <c r="AE96" i="33" s="1"/>
  <c r="AH100" i="33"/>
  <c r="AE100" i="33" s="1"/>
  <c r="AH97" i="33"/>
  <c r="AE97" i="33" s="1"/>
  <c r="AH94" i="33"/>
  <c r="AH102" i="33"/>
  <c r="AE102" i="33" s="1"/>
  <c r="AH95" i="33"/>
  <c r="AJ100" i="33"/>
  <c r="AJ99" i="33"/>
  <c r="AJ101" i="33"/>
  <c r="AJ102" i="33"/>
  <c r="AJ96" i="33"/>
  <c r="AJ97" i="33"/>
  <c r="AJ103" i="33"/>
  <c r="AJ95" i="33"/>
  <c r="AJ98" i="33"/>
  <c r="AI103" i="33"/>
  <c r="AI97" i="33"/>
  <c r="AI102" i="33"/>
  <c r="AI100" i="33"/>
  <c r="AN100" i="33" s="1"/>
  <c r="AK100" i="33" s="1"/>
  <c r="AI101" i="33"/>
  <c r="AI99" i="33"/>
  <c r="AI98" i="33"/>
  <c r="AI96" i="33"/>
  <c r="AN96" i="33" s="1"/>
  <c r="AK96" i="33" s="1"/>
  <c r="AI95" i="33"/>
  <c r="AH98" i="33"/>
  <c r="AH103" i="33"/>
  <c r="AH93" i="33"/>
  <c r="AH88" i="33"/>
  <c r="AG88" i="33" s="1"/>
  <c r="AH89" i="33"/>
  <c r="AI94" i="33"/>
  <c r="AI93" i="33"/>
  <c r="AI88" i="33"/>
  <c r="AI92" i="33"/>
  <c r="AI91" i="33"/>
  <c r="AI90" i="33"/>
  <c r="AI89" i="33"/>
  <c r="AJ89" i="33"/>
  <c r="AJ93" i="33"/>
  <c r="AJ88" i="33"/>
  <c r="AJ90" i="33"/>
  <c r="AJ91" i="33"/>
  <c r="AJ92" i="33"/>
  <c r="AJ94" i="33"/>
  <c r="AH90" i="33"/>
  <c r="AE90" i="33" s="1"/>
  <c r="AH91" i="33"/>
  <c r="AH84" i="33"/>
  <c r="Z87" i="33"/>
  <c r="Y87" i="33"/>
  <c r="AH87" i="33"/>
  <c r="AH86" i="33"/>
  <c r="AJ87" i="33"/>
  <c r="AJ85" i="33"/>
  <c r="AJ84" i="33"/>
  <c r="AJ86" i="33"/>
  <c r="AH85" i="33"/>
  <c r="AI84" i="33"/>
  <c r="AI86" i="33"/>
  <c r="AI87" i="33"/>
  <c r="AI85" i="33"/>
  <c r="AH28" i="33"/>
  <c r="AE28" i="33" s="1"/>
  <c r="AI28" i="33"/>
  <c r="AJ28" i="33"/>
  <c r="AP3" i="33"/>
  <c r="AO3" i="33"/>
  <c r="AT1" i="33"/>
  <c r="AV1" i="33"/>
  <c r="AT3" i="33"/>
  <c r="K8" i="34"/>
  <c r="J4" i="34"/>
  <c r="K16" i="34"/>
  <c r="K12" i="34"/>
  <c r="AK104" i="33" l="1"/>
  <c r="AL104" i="33"/>
  <c r="AN101" i="33"/>
  <c r="AL101" i="33" s="1"/>
  <c r="AN105" i="33"/>
  <c r="AK105" i="33" s="1"/>
  <c r="AN106" i="33"/>
  <c r="AK106" i="33" s="1"/>
  <c r="AP105" i="33"/>
  <c r="AP104" i="33"/>
  <c r="AP106" i="33"/>
  <c r="AO106" i="33"/>
  <c r="AO105" i="33"/>
  <c r="AT105" i="33" s="1"/>
  <c r="AQ105" i="33" s="1"/>
  <c r="AO104" i="33"/>
  <c r="AT104" i="33" s="1"/>
  <c r="AN103" i="33"/>
  <c r="AL103" i="33" s="1"/>
  <c r="AK103" i="33"/>
  <c r="AE103" i="33"/>
  <c r="AF103" i="33"/>
  <c r="AK101" i="33"/>
  <c r="AE98" i="33"/>
  <c r="AF98" i="33"/>
  <c r="AN99" i="33"/>
  <c r="AN97" i="33"/>
  <c r="AK97" i="33" s="1"/>
  <c r="AF88" i="33"/>
  <c r="AE88" i="33"/>
  <c r="AF94" i="33"/>
  <c r="AE94" i="33"/>
  <c r="AF93" i="33"/>
  <c r="AE93" i="33"/>
  <c r="AN98" i="33"/>
  <c r="AF95" i="33"/>
  <c r="AE95" i="33"/>
  <c r="AG91" i="33"/>
  <c r="AE91" i="33"/>
  <c r="AF89" i="33"/>
  <c r="AE89" i="33"/>
  <c r="AN102" i="33"/>
  <c r="AK102" i="33" s="1"/>
  <c r="AN95" i="33"/>
  <c r="AO103" i="33"/>
  <c r="AO98" i="33"/>
  <c r="AO96" i="33"/>
  <c r="AO95" i="33"/>
  <c r="AO99" i="33"/>
  <c r="AO101" i="33"/>
  <c r="AO97" i="33"/>
  <c r="AO102" i="33"/>
  <c r="AO100" i="33"/>
  <c r="AP96" i="33"/>
  <c r="AP99" i="33"/>
  <c r="AP100" i="33"/>
  <c r="AP101" i="33"/>
  <c r="AP102" i="33"/>
  <c r="AP98" i="33"/>
  <c r="AP97" i="33"/>
  <c r="AP103" i="33"/>
  <c r="AP95" i="33"/>
  <c r="AN93" i="33"/>
  <c r="AN92" i="33"/>
  <c r="AN94" i="33"/>
  <c r="AO94" i="33"/>
  <c r="AO93" i="33"/>
  <c r="AO91" i="33"/>
  <c r="AO89" i="33"/>
  <c r="AO92" i="33"/>
  <c r="AO88" i="33"/>
  <c r="AO90" i="33"/>
  <c r="AP88" i="33"/>
  <c r="AP92" i="33"/>
  <c r="AP90" i="33"/>
  <c r="AP89" i="33"/>
  <c r="AP91" i="33"/>
  <c r="AP94" i="33"/>
  <c r="AP93" i="33"/>
  <c r="AN89" i="33"/>
  <c r="AN88" i="33"/>
  <c r="AM88" i="33" s="1"/>
  <c r="AN90" i="33"/>
  <c r="AK90" i="33" s="1"/>
  <c r="AN91" i="33"/>
  <c r="AF87" i="33"/>
  <c r="AE87" i="33"/>
  <c r="AN84" i="33"/>
  <c r="AF85" i="33"/>
  <c r="AE85" i="33"/>
  <c r="AN87" i="33"/>
  <c r="AF86" i="33"/>
  <c r="AE86" i="33"/>
  <c r="AF84" i="33"/>
  <c r="AE84" i="33"/>
  <c r="AN86" i="33"/>
  <c r="AO86" i="33"/>
  <c r="AO87" i="33"/>
  <c r="AO84" i="33"/>
  <c r="AO85" i="33"/>
  <c r="AP84" i="33"/>
  <c r="AP85" i="33"/>
  <c r="AP86" i="33"/>
  <c r="AP87" i="33"/>
  <c r="AN85" i="33"/>
  <c r="AO28" i="33"/>
  <c r="AP28" i="33"/>
  <c r="AN28" i="33"/>
  <c r="AK28" i="33" s="1"/>
  <c r="AZ1" i="33"/>
  <c r="AV3" i="33"/>
  <c r="AZ3" i="33"/>
  <c r="AU3" i="33"/>
  <c r="BB1" i="33"/>
  <c r="L12" i="34"/>
  <c r="L8" i="34"/>
  <c r="L16" i="34"/>
  <c r="K4" i="34"/>
  <c r="AQ104" i="33" l="1"/>
  <c r="AR104" i="33"/>
  <c r="AV104" i="33"/>
  <c r="AV106" i="33"/>
  <c r="AV105" i="33"/>
  <c r="AU106" i="33"/>
  <c r="AU104" i="33"/>
  <c r="AZ104" i="33" s="1"/>
  <c r="AU105" i="33"/>
  <c r="AT106" i="33"/>
  <c r="AQ106" i="33" s="1"/>
  <c r="AK99" i="33"/>
  <c r="AM99" i="33"/>
  <c r="AK98" i="33"/>
  <c r="AL98" i="33"/>
  <c r="AL88" i="33"/>
  <c r="AK88" i="33"/>
  <c r="AL94" i="33"/>
  <c r="AK94" i="33"/>
  <c r="AL89" i="33"/>
  <c r="AK89" i="33"/>
  <c r="AL92" i="33"/>
  <c r="AK92" i="33"/>
  <c r="AL95" i="33"/>
  <c r="AK95" i="33"/>
  <c r="AM91" i="33"/>
  <c r="AK91" i="33"/>
  <c r="AL93" i="33"/>
  <c r="AK93" i="33"/>
  <c r="AT103" i="33"/>
  <c r="AT99" i="33"/>
  <c r="AT101" i="33"/>
  <c r="AT95" i="33"/>
  <c r="AU100" i="33"/>
  <c r="AU97" i="33"/>
  <c r="AU95" i="33"/>
  <c r="AU96" i="33"/>
  <c r="AU103" i="33"/>
  <c r="AU102" i="33"/>
  <c r="AU101" i="33"/>
  <c r="AU99" i="33"/>
  <c r="AU98" i="33"/>
  <c r="AT100" i="33"/>
  <c r="AQ100" i="33" s="1"/>
  <c r="AT102" i="33"/>
  <c r="AQ102" i="33" s="1"/>
  <c r="AT98" i="33"/>
  <c r="AV96" i="33"/>
  <c r="AV101" i="33"/>
  <c r="AV98" i="33"/>
  <c r="AV99" i="33"/>
  <c r="AV100" i="33"/>
  <c r="AV102" i="33"/>
  <c r="AV97" i="33"/>
  <c r="AV103" i="33"/>
  <c r="AV95" i="33"/>
  <c r="AT97" i="33"/>
  <c r="AQ97" i="33" s="1"/>
  <c r="AT96" i="33"/>
  <c r="AQ96" i="33" s="1"/>
  <c r="AT94" i="33"/>
  <c r="AV89" i="33"/>
  <c r="AV90" i="33"/>
  <c r="AV88" i="33"/>
  <c r="AV92" i="33"/>
  <c r="AV94" i="33"/>
  <c r="AV93" i="33"/>
  <c r="AV91" i="33"/>
  <c r="AT89" i="33"/>
  <c r="AT90" i="33"/>
  <c r="AQ90" i="33" s="1"/>
  <c r="AT91" i="33"/>
  <c r="AU94" i="33"/>
  <c r="AU93" i="33"/>
  <c r="AU89" i="33"/>
  <c r="AZ89" i="33" s="1"/>
  <c r="AU92" i="33"/>
  <c r="AU91" i="33"/>
  <c r="AZ91" i="33" s="1"/>
  <c r="AU90" i="33"/>
  <c r="AU88" i="33"/>
  <c r="AT88" i="33"/>
  <c r="AS88" i="33" s="1"/>
  <c r="AT93" i="33"/>
  <c r="AT92" i="33"/>
  <c r="AL85" i="33"/>
  <c r="AK85" i="33"/>
  <c r="AT84" i="33"/>
  <c r="AL87" i="33"/>
  <c r="AK87" i="33"/>
  <c r="AL86" i="33"/>
  <c r="AK86" i="33"/>
  <c r="AL84" i="33"/>
  <c r="AK84" i="33"/>
  <c r="AT87" i="33"/>
  <c r="AU85" i="33"/>
  <c r="AU84" i="33"/>
  <c r="AU87" i="33"/>
  <c r="AU86" i="33"/>
  <c r="AT86" i="33"/>
  <c r="AV85" i="33"/>
  <c r="AV84" i="33"/>
  <c r="AV86" i="33"/>
  <c r="AV87" i="33"/>
  <c r="AT85" i="33"/>
  <c r="AV28" i="33"/>
  <c r="AU28" i="33"/>
  <c r="AT28" i="33"/>
  <c r="AQ28" i="33" s="1"/>
  <c r="BH1" i="33"/>
  <c r="BF1" i="33"/>
  <c r="BA3" i="33"/>
  <c r="BF3" i="33"/>
  <c r="BB3" i="33"/>
  <c r="M8" i="34"/>
  <c r="L4" i="34"/>
  <c r="M16" i="34"/>
  <c r="M12" i="34"/>
  <c r="AW104" i="33" l="1"/>
  <c r="AX104" i="33"/>
  <c r="BA106" i="33"/>
  <c r="BA104" i="33"/>
  <c r="BA105" i="33"/>
  <c r="BF105" i="33" s="1"/>
  <c r="BC105" i="33" s="1"/>
  <c r="AZ105" i="33"/>
  <c r="AW105" i="33" s="1"/>
  <c r="AZ106" i="33"/>
  <c r="AW106" i="33" s="1"/>
  <c r="BB106" i="33"/>
  <c r="BB105" i="33"/>
  <c r="BB104" i="33"/>
  <c r="AQ99" i="33"/>
  <c r="AS99" i="33"/>
  <c r="AQ101" i="33"/>
  <c r="AR101" i="33"/>
  <c r="AQ98" i="33"/>
  <c r="AR98" i="33"/>
  <c r="AQ103" i="33"/>
  <c r="AR103" i="33"/>
  <c r="AR88" i="33"/>
  <c r="AQ88" i="33"/>
  <c r="AS91" i="33"/>
  <c r="AQ91" i="33"/>
  <c r="AX89" i="33"/>
  <c r="AW89" i="33"/>
  <c r="AR92" i="33"/>
  <c r="AQ92" i="33"/>
  <c r="AR89" i="33"/>
  <c r="AQ89" i="33"/>
  <c r="AR94" i="33"/>
  <c r="AQ94" i="33"/>
  <c r="AR95" i="33"/>
  <c r="AQ95" i="33"/>
  <c r="AR93" i="33"/>
  <c r="AQ93" i="33"/>
  <c r="AY91" i="33"/>
  <c r="AW91" i="33"/>
  <c r="AZ97" i="33"/>
  <c r="AW97" i="33" s="1"/>
  <c r="AZ100" i="33"/>
  <c r="AW100" i="33" s="1"/>
  <c r="AZ103" i="33"/>
  <c r="AZ102" i="33"/>
  <c r="AW102" i="33" s="1"/>
  <c r="AZ101" i="33"/>
  <c r="AZ95" i="33"/>
  <c r="AZ98" i="33"/>
  <c r="BB96" i="33"/>
  <c r="BB97" i="33"/>
  <c r="BB99" i="33"/>
  <c r="BB101" i="33"/>
  <c r="BB103" i="33"/>
  <c r="BB95" i="33"/>
  <c r="BB100" i="33"/>
  <c r="BB102" i="33"/>
  <c r="BB98" i="33"/>
  <c r="BA98" i="33"/>
  <c r="BA103" i="33"/>
  <c r="BA96" i="33"/>
  <c r="BA101" i="33"/>
  <c r="BA99" i="33"/>
  <c r="BA100" i="33"/>
  <c r="BF100" i="33" s="1"/>
  <c r="BC100" i="33" s="1"/>
  <c r="BA97" i="33"/>
  <c r="BA95" i="33"/>
  <c r="BA102" i="33"/>
  <c r="AZ99" i="33"/>
  <c r="AZ96" i="33"/>
  <c r="AW96" i="33" s="1"/>
  <c r="AZ88" i="33"/>
  <c r="AY88" i="33" s="1"/>
  <c r="AZ92" i="33"/>
  <c r="AZ90" i="33"/>
  <c r="AW90" i="33" s="1"/>
  <c r="BB88" i="33"/>
  <c r="BB89" i="33"/>
  <c r="BB93" i="33"/>
  <c r="BB90" i="33"/>
  <c r="BB94" i="33"/>
  <c r="BB92" i="33"/>
  <c r="BB91" i="33"/>
  <c r="BA88" i="33"/>
  <c r="BA89" i="33"/>
  <c r="BA93" i="33"/>
  <c r="BA91" i="33"/>
  <c r="BF91" i="33" s="1"/>
  <c r="BA92" i="33"/>
  <c r="BA94" i="33"/>
  <c r="BF94" i="33" s="1"/>
  <c r="BA90" i="33"/>
  <c r="AZ93" i="33"/>
  <c r="AZ94" i="33"/>
  <c r="AR86" i="33"/>
  <c r="AQ86" i="33"/>
  <c r="AR84" i="33"/>
  <c r="AQ84" i="33"/>
  <c r="AR87" i="33"/>
  <c r="AQ87" i="33"/>
  <c r="AR85" i="33"/>
  <c r="AQ85" i="33"/>
  <c r="AZ87" i="33"/>
  <c r="AZ86" i="33"/>
  <c r="BB84" i="33"/>
  <c r="BB85" i="33"/>
  <c r="BB87" i="33"/>
  <c r="BB86" i="33"/>
  <c r="AZ84" i="33"/>
  <c r="BA84" i="33"/>
  <c r="BF84" i="33" s="1"/>
  <c r="BA86" i="33"/>
  <c r="BA87" i="33"/>
  <c r="BA85" i="33"/>
  <c r="AZ85" i="33"/>
  <c r="AZ28" i="33"/>
  <c r="AW28" i="33" s="1"/>
  <c r="BA28" i="33"/>
  <c r="BB28" i="33"/>
  <c r="BN1" i="33"/>
  <c r="BL3" i="33"/>
  <c r="BH3" i="33"/>
  <c r="BL1" i="33"/>
  <c r="BG3" i="33"/>
  <c r="N8" i="34"/>
  <c r="N16" i="34"/>
  <c r="N12" i="34"/>
  <c r="M4" i="34"/>
  <c r="BF106" i="33" l="1"/>
  <c r="BC106" i="33" s="1"/>
  <c r="BF104" i="33"/>
  <c r="BG106" i="33"/>
  <c r="BL106" i="33" s="1"/>
  <c r="BI106" i="33" s="1"/>
  <c r="BG105" i="33"/>
  <c r="BL105" i="33" s="1"/>
  <c r="BI105" i="33" s="1"/>
  <c r="BG104" i="33"/>
  <c r="BH104" i="33"/>
  <c r="BH106" i="33"/>
  <c r="BH105" i="33"/>
  <c r="AW99" i="33"/>
  <c r="AY99" i="33"/>
  <c r="AW98" i="33"/>
  <c r="AX98" i="33"/>
  <c r="AW103" i="33"/>
  <c r="AX103" i="33"/>
  <c r="BF98" i="33"/>
  <c r="AW101" i="33"/>
  <c r="AX101" i="33"/>
  <c r="AX94" i="33"/>
  <c r="AW94" i="33"/>
  <c r="AX93" i="33"/>
  <c r="AW93" i="33"/>
  <c r="BE91" i="33"/>
  <c r="BC91" i="33"/>
  <c r="AX92" i="33"/>
  <c r="AW92" i="33"/>
  <c r="AX95" i="33"/>
  <c r="AW95" i="33"/>
  <c r="AX88" i="33"/>
  <c r="AW88" i="33"/>
  <c r="BD94" i="33"/>
  <c r="BC94" i="33"/>
  <c r="BF96" i="33"/>
  <c r="BC96" i="33" s="1"/>
  <c r="BF102" i="33"/>
  <c r="BC102" i="33" s="1"/>
  <c r="BF101" i="33"/>
  <c r="BF95" i="33"/>
  <c r="BF99" i="33"/>
  <c r="BF97" i="33"/>
  <c r="BC97" i="33" s="1"/>
  <c r="BF103" i="33"/>
  <c r="BG103" i="33"/>
  <c r="BG102" i="33"/>
  <c r="BG95" i="33"/>
  <c r="BG100" i="33"/>
  <c r="BG97" i="33"/>
  <c r="BG101" i="33"/>
  <c r="BG99" i="33"/>
  <c r="BG98" i="33"/>
  <c r="BG96" i="33"/>
  <c r="BH96" i="33"/>
  <c r="BH98" i="33"/>
  <c r="BH102" i="33"/>
  <c r="BH100" i="33"/>
  <c r="BH103" i="33"/>
  <c r="BH99" i="33"/>
  <c r="BH95" i="33"/>
  <c r="BH97" i="33"/>
  <c r="BH101" i="33"/>
  <c r="BF88" i="33"/>
  <c r="BE88" i="33" s="1"/>
  <c r="BF87" i="33"/>
  <c r="BD87" i="33" s="1"/>
  <c r="BF89" i="33"/>
  <c r="BF92" i="33"/>
  <c r="BF90" i="33"/>
  <c r="BC90" i="33" s="1"/>
  <c r="BG93" i="33"/>
  <c r="BG94" i="33"/>
  <c r="BG92" i="33"/>
  <c r="BG91" i="33"/>
  <c r="BG90" i="33"/>
  <c r="BG89" i="33"/>
  <c r="BG88" i="33"/>
  <c r="BH89" i="33"/>
  <c r="BH88" i="33"/>
  <c r="BH90" i="33"/>
  <c r="BH93" i="33"/>
  <c r="BH94" i="33"/>
  <c r="BH91" i="33"/>
  <c r="BH92" i="33"/>
  <c r="BF93" i="33"/>
  <c r="BF86" i="33"/>
  <c r="BD86" i="33" s="1"/>
  <c r="BD84" i="33"/>
  <c r="BC84" i="33"/>
  <c r="BF85" i="33"/>
  <c r="AX86" i="33"/>
  <c r="AW86" i="33"/>
  <c r="AX85" i="33"/>
  <c r="AW85" i="33"/>
  <c r="AX84" i="33"/>
  <c r="AW84" i="33"/>
  <c r="AX87" i="33"/>
  <c r="AW87" i="33"/>
  <c r="BG85" i="33"/>
  <c r="BG84" i="33"/>
  <c r="BG86" i="33"/>
  <c r="BG87" i="33"/>
  <c r="BH85" i="33"/>
  <c r="BH84" i="33"/>
  <c r="BH86" i="33"/>
  <c r="BH87" i="33"/>
  <c r="BG28" i="33"/>
  <c r="BF28" i="33"/>
  <c r="BC28" i="33" s="1"/>
  <c r="BH28" i="33"/>
  <c r="BN3" i="33"/>
  <c r="BR1" i="33"/>
  <c r="BT1" i="33"/>
  <c r="BR3" i="33"/>
  <c r="BM3" i="33"/>
  <c r="N4" i="34"/>
  <c r="O12" i="34"/>
  <c r="O16" i="34"/>
  <c r="O8" i="34"/>
  <c r="BC104" i="33" l="1"/>
  <c r="BD104" i="33"/>
  <c r="BM106" i="33"/>
  <c r="BM104" i="33"/>
  <c r="BR104" i="33" s="1"/>
  <c r="BM105" i="33"/>
  <c r="BL104" i="33"/>
  <c r="BN106" i="33"/>
  <c r="BN104" i="33"/>
  <c r="BN105" i="33"/>
  <c r="BC99" i="33"/>
  <c r="BE99" i="33"/>
  <c r="BC103" i="33"/>
  <c r="BD103" i="33"/>
  <c r="BC87" i="33"/>
  <c r="BC101" i="33"/>
  <c r="BD101" i="33"/>
  <c r="BC98" i="33"/>
  <c r="BD98" i="33"/>
  <c r="BD93" i="33"/>
  <c r="BC93" i="33"/>
  <c r="BD92" i="33"/>
  <c r="BC92" i="33"/>
  <c r="BD89" i="33"/>
  <c r="BC89" i="33"/>
  <c r="BD95" i="33"/>
  <c r="BC95" i="33"/>
  <c r="BD88" i="33"/>
  <c r="BC88" i="33"/>
  <c r="BC86" i="33"/>
  <c r="BL101" i="33"/>
  <c r="BL95" i="33"/>
  <c r="BL96" i="33"/>
  <c r="BI96" i="33" s="1"/>
  <c r="BL103" i="33"/>
  <c r="BN96" i="33"/>
  <c r="BN99" i="33"/>
  <c r="BN100" i="33"/>
  <c r="BN101" i="33"/>
  <c r="BN103" i="33"/>
  <c r="BN98" i="33"/>
  <c r="BN102" i="33"/>
  <c r="BN97" i="33"/>
  <c r="BN95" i="33"/>
  <c r="BL98" i="33"/>
  <c r="BL97" i="33"/>
  <c r="BI97" i="33" s="1"/>
  <c r="BM98" i="33"/>
  <c r="BM103" i="33"/>
  <c r="BR103" i="33" s="1"/>
  <c r="BM96" i="33"/>
  <c r="BM101" i="33"/>
  <c r="BM95" i="33"/>
  <c r="BM100" i="33"/>
  <c r="BM102" i="33"/>
  <c r="BM97" i="33"/>
  <c r="BM99" i="33"/>
  <c r="BL99" i="33"/>
  <c r="BL100" i="33"/>
  <c r="BI100" i="33" s="1"/>
  <c r="BL102" i="33"/>
  <c r="BI102" i="33" s="1"/>
  <c r="BL88" i="33"/>
  <c r="BK88" i="33" s="1"/>
  <c r="BL94" i="33"/>
  <c r="BL91" i="33"/>
  <c r="BL93" i="33"/>
  <c r="BM89" i="33"/>
  <c r="BM92" i="33"/>
  <c r="BM88" i="33"/>
  <c r="BM90" i="33"/>
  <c r="BM94" i="33"/>
  <c r="BM93" i="33"/>
  <c r="BM91" i="33"/>
  <c r="BL92" i="33"/>
  <c r="BL89" i="33"/>
  <c r="BN88" i="33"/>
  <c r="BN92" i="33"/>
  <c r="BN90" i="33"/>
  <c r="BN89" i="33"/>
  <c r="BN91" i="33"/>
  <c r="BN93" i="33"/>
  <c r="BN94" i="33"/>
  <c r="BL90" i="33"/>
  <c r="BI90" i="33" s="1"/>
  <c r="BL87" i="33"/>
  <c r="BJ87" i="33" s="1"/>
  <c r="BD85" i="33"/>
  <c r="BC85" i="33"/>
  <c r="BL86" i="33"/>
  <c r="BL84" i="33"/>
  <c r="BM86" i="33"/>
  <c r="BM84" i="33"/>
  <c r="BM87" i="33"/>
  <c r="BM85" i="33"/>
  <c r="BN84" i="33"/>
  <c r="BN85" i="33"/>
  <c r="BN87" i="33"/>
  <c r="BN86" i="33"/>
  <c r="BL85" i="33"/>
  <c r="BL28" i="33"/>
  <c r="BI28" i="33" s="1"/>
  <c r="BM28" i="33"/>
  <c r="BN28" i="33"/>
  <c r="BT3" i="33"/>
  <c r="BZ1" i="33"/>
  <c r="BX3" i="33"/>
  <c r="BX1" i="33"/>
  <c r="BS3" i="33"/>
  <c r="O4" i="34"/>
  <c r="P8" i="34"/>
  <c r="P16" i="34"/>
  <c r="P12" i="34"/>
  <c r="BR106" i="33" l="1"/>
  <c r="BO106" i="33" s="1"/>
  <c r="BO104" i="33"/>
  <c r="BP104" i="33"/>
  <c r="BI104" i="33"/>
  <c r="BJ104" i="33"/>
  <c r="BT104" i="33"/>
  <c r="BT106" i="33"/>
  <c r="BT105" i="33"/>
  <c r="BR105" i="33"/>
  <c r="BO105" i="33" s="1"/>
  <c r="BS106" i="33"/>
  <c r="BS105" i="33"/>
  <c r="BX105" i="33" s="1"/>
  <c r="BU105" i="33" s="1"/>
  <c r="BS104" i="33"/>
  <c r="BX104" i="33" s="1"/>
  <c r="BI99" i="33"/>
  <c r="BK99" i="33"/>
  <c r="BR95" i="33"/>
  <c r="BO103" i="33"/>
  <c r="BP103" i="33"/>
  <c r="BI101" i="33"/>
  <c r="BJ101" i="33"/>
  <c r="BI98" i="33"/>
  <c r="BJ98" i="33"/>
  <c r="BR99" i="33"/>
  <c r="BR98" i="33"/>
  <c r="BI103" i="33"/>
  <c r="BJ103" i="33"/>
  <c r="BI87" i="33"/>
  <c r="BR96" i="33"/>
  <c r="BO96" i="33" s="1"/>
  <c r="BJ94" i="33"/>
  <c r="BI94" i="33"/>
  <c r="BJ89" i="33"/>
  <c r="BI89" i="33"/>
  <c r="BJ88" i="33"/>
  <c r="BI88" i="33"/>
  <c r="BP95" i="33"/>
  <c r="BO95" i="33"/>
  <c r="BJ92" i="33"/>
  <c r="BI92" i="33"/>
  <c r="BJ93" i="33"/>
  <c r="BI93" i="33"/>
  <c r="BK91" i="33"/>
  <c r="BI91" i="33"/>
  <c r="BJ95" i="33"/>
  <c r="BI95" i="33"/>
  <c r="BR102" i="33"/>
  <c r="BO102" i="33" s="1"/>
  <c r="BR97" i="33"/>
  <c r="BO97" i="33" s="1"/>
  <c r="BR101" i="33"/>
  <c r="BS97" i="33"/>
  <c r="BS100" i="33"/>
  <c r="BS102" i="33"/>
  <c r="BS103" i="33"/>
  <c r="BS95" i="33"/>
  <c r="BS101" i="33"/>
  <c r="BS99" i="33"/>
  <c r="BS98" i="33"/>
  <c r="BS96" i="33"/>
  <c r="BT96" i="33"/>
  <c r="BT101" i="33"/>
  <c r="BT99" i="33"/>
  <c r="BT98" i="33"/>
  <c r="BT97" i="33"/>
  <c r="BT95" i="33"/>
  <c r="BT103" i="33"/>
  <c r="BT100" i="33"/>
  <c r="BT102" i="33"/>
  <c r="BR100" i="33"/>
  <c r="BO100" i="33" s="1"/>
  <c r="BR90" i="33"/>
  <c r="BO90" i="33" s="1"/>
  <c r="BR93" i="33"/>
  <c r="BR91" i="33"/>
  <c r="BR88" i="33"/>
  <c r="BQ88" i="33" s="1"/>
  <c r="BR92" i="33"/>
  <c r="BS90" i="33"/>
  <c r="BS93" i="33"/>
  <c r="BS94" i="33"/>
  <c r="BS88" i="33"/>
  <c r="BS89" i="33"/>
  <c r="BS92" i="33"/>
  <c r="BS91" i="33"/>
  <c r="BT89" i="33"/>
  <c r="BT90" i="33"/>
  <c r="BT88" i="33"/>
  <c r="BT92" i="33"/>
  <c r="BT91" i="33"/>
  <c r="BT93" i="33"/>
  <c r="BT94" i="33"/>
  <c r="BR86" i="33"/>
  <c r="BP86" i="33" s="1"/>
  <c r="BR94" i="33"/>
  <c r="BR89" i="33"/>
  <c r="BJ85" i="33"/>
  <c r="BI85" i="33"/>
  <c r="BR85" i="33"/>
  <c r="BJ84" i="33"/>
  <c r="BI84" i="33"/>
  <c r="BR87" i="33"/>
  <c r="BJ86" i="33"/>
  <c r="BI86" i="33"/>
  <c r="BS84" i="33"/>
  <c r="BS87" i="33"/>
  <c r="BS85" i="33"/>
  <c r="BS86" i="33"/>
  <c r="BT85" i="33"/>
  <c r="BT84" i="33"/>
  <c r="BT86" i="33"/>
  <c r="BT87" i="33"/>
  <c r="BR84" i="33"/>
  <c r="BS28" i="33"/>
  <c r="BT28" i="33"/>
  <c r="BR28" i="33"/>
  <c r="BO28" i="33" s="1"/>
  <c r="CD3" i="33"/>
  <c r="BY3" i="33"/>
  <c r="BZ3" i="33"/>
  <c r="CF1" i="33"/>
  <c r="CD1" i="33"/>
  <c r="Q16" i="34"/>
  <c r="P4" i="34"/>
  <c r="Q12" i="34"/>
  <c r="Q8" i="34"/>
  <c r="BU104" i="33" l="1"/>
  <c r="BV104" i="33"/>
  <c r="BX106" i="33"/>
  <c r="BU106" i="33" s="1"/>
  <c r="BZ106" i="33"/>
  <c r="BZ105" i="33"/>
  <c r="BZ104" i="33"/>
  <c r="BY106" i="33"/>
  <c r="BY105" i="33"/>
  <c r="CD105" i="33" s="1"/>
  <c r="CA105" i="33" s="1"/>
  <c r="BY104" i="33"/>
  <c r="CD104" i="33" s="1"/>
  <c r="BO99" i="33"/>
  <c r="BQ99" i="33"/>
  <c r="BX103" i="33"/>
  <c r="BU103" i="33" s="1"/>
  <c r="BO101" i="33"/>
  <c r="BP101" i="33"/>
  <c r="BO98" i="33"/>
  <c r="BP98" i="33"/>
  <c r="BO86" i="33"/>
  <c r="BP89" i="33"/>
  <c r="BO89" i="33"/>
  <c r="BP93" i="33"/>
  <c r="BO93" i="33"/>
  <c r="BP94" i="33"/>
  <c r="BO94" i="33"/>
  <c r="BP92" i="33"/>
  <c r="BO92" i="33"/>
  <c r="BP88" i="33"/>
  <c r="BO88" i="33"/>
  <c r="BQ91" i="33"/>
  <c r="BO91" i="33"/>
  <c r="BX101" i="33"/>
  <c r="BX102" i="33"/>
  <c r="BU102" i="33" s="1"/>
  <c r="BX97" i="33"/>
  <c r="BU97" i="33" s="1"/>
  <c r="BX95" i="33"/>
  <c r="BX99" i="33"/>
  <c r="BX100" i="33"/>
  <c r="BU100" i="33" s="1"/>
  <c r="BX91" i="33"/>
  <c r="BX94" i="33"/>
  <c r="BX96" i="33"/>
  <c r="BU96" i="33" s="1"/>
  <c r="BY99" i="33"/>
  <c r="BY98" i="33"/>
  <c r="BY101" i="33"/>
  <c r="BY103" i="33"/>
  <c r="BY102" i="33"/>
  <c r="BY96" i="33"/>
  <c r="BY100" i="33"/>
  <c r="BY95" i="33"/>
  <c r="BY97" i="33"/>
  <c r="BZ96" i="33"/>
  <c r="BZ97" i="33"/>
  <c r="BZ98" i="33"/>
  <c r="BZ101" i="33"/>
  <c r="BZ103" i="33"/>
  <c r="BZ102" i="33"/>
  <c r="BZ95" i="33"/>
  <c r="BZ99" i="33"/>
  <c r="BZ100" i="33"/>
  <c r="BX89" i="33"/>
  <c r="BX98" i="33"/>
  <c r="BX86" i="33"/>
  <c r="BV86" i="33" s="1"/>
  <c r="BX90" i="33"/>
  <c r="BU90" i="33" s="1"/>
  <c r="BX93" i="33"/>
  <c r="BZ88" i="33"/>
  <c r="BZ89" i="33"/>
  <c r="BZ90" i="33"/>
  <c r="BZ92" i="33"/>
  <c r="BZ93" i="33"/>
  <c r="BZ94" i="33"/>
  <c r="BZ91" i="33"/>
  <c r="BX92" i="33"/>
  <c r="BY90" i="33"/>
  <c r="BY89" i="33"/>
  <c r="CD89" i="33" s="1"/>
  <c r="BY94" i="33"/>
  <c r="BY88" i="33"/>
  <c r="BY93" i="33"/>
  <c r="CD93" i="33" s="1"/>
  <c r="BY91" i="33"/>
  <c r="BY92" i="33"/>
  <c r="BX88" i="33"/>
  <c r="BW88" i="33" s="1"/>
  <c r="BP87" i="33"/>
  <c r="BO87" i="33"/>
  <c r="BP84" i="33"/>
  <c r="BO84" i="33"/>
  <c r="BX85" i="33"/>
  <c r="BP85" i="33"/>
  <c r="BO85" i="33"/>
  <c r="BZ84" i="33"/>
  <c r="BZ85" i="33"/>
  <c r="BZ87" i="33"/>
  <c r="BZ86" i="33"/>
  <c r="BY86" i="33"/>
  <c r="BY85" i="33"/>
  <c r="BY87" i="33"/>
  <c r="BY84" i="33"/>
  <c r="BX87" i="33"/>
  <c r="BX84" i="33"/>
  <c r="BX28" i="33"/>
  <c r="BU28" i="33" s="1"/>
  <c r="BY28" i="33"/>
  <c r="BZ28" i="33"/>
  <c r="CE3" i="33"/>
  <c r="CJ3" i="33"/>
  <c r="CF3" i="33"/>
  <c r="CJ1" i="33"/>
  <c r="CL1" i="33"/>
  <c r="R12" i="34"/>
  <c r="R16" i="34"/>
  <c r="R8" i="34"/>
  <c r="Q4" i="34"/>
  <c r="BV103" i="33" l="1"/>
  <c r="CA104" i="33"/>
  <c r="CB104" i="33"/>
  <c r="CF104" i="33"/>
  <c r="CF106" i="33"/>
  <c r="CF105" i="33"/>
  <c r="CE105" i="33"/>
  <c r="CJ105" i="33" s="1"/>
  <c r="CG105" i="33" s="1"/>
  <c r="CE106" i="33"/>
  <c r="CJ106" i="33" s="1"/>
  <c r="CG106" i="33" s="1"/>
  <c r="CE104" i="33"/>
  <c r="CD106" i="33"/>
  <c r="CA106" i="33" s="1"/>
  <c r="BU99" i="33"/>
  <c r="BW99" i="33"/>
  <c r="BU86" i="33"/>
  <c r="BU101" i="33"/>
  <c r="BV101" i="33"/>
  <c r="BU98" i="33"/>
  <c r="BV98" i="33"/>
  <c r="CB89" i="33"/>
  <c r="CA89" i="33"/>
  <c r="BV88" i="33"/>
  <c r="BU88" i="33"/>
  <c r="BV92" i="33"/>
  <c r="BU92" i="33"/>
  <c r="BV93" i="33"/>
  <c r="BU93" i="33"/>
  <c r="BV89" i="33"/>
  <c r="BU89" i="33"/>
  <c r="BV94" i="33"/>
  <c r="BU94" i="33"/>
  <c r="BV95" i="33"/>
  <c r="BU95" i="33"/>
  <c r="BW91" i="33"/>
  <c r="BU91" i="33"/>
  <c r="CB93" i="33"/>
  <c r="CA93" i="33"/>
  <c r="CD103" i="33"/>
  <c r="CD95" i="33"/>
  <c r="CD102" i="33"/>
  <c r="CA102" i="33" s="1"/>
  <c r="CD99" i="33"/>
  <c r="CD100" i="33"/>
  <c r="CA100" i="33" s="1"/>
  <c r="CE103" i="33"/>
  <c r="CE97" i="33"/>
  <c r="CE95" i="33"/>
  <c r="CE102" i="33"/>
  <c r="CE98" i="33"/>
  <c r="CE96" i="33"/>
  <c r="CE100" i="33"/>
  <c r="CE101" i="33"/>
  <c r="CE99" i="33"/>
  <c r="CD94" i="33"/>
  <c r="CD97" i="33"/>
  <c r="CA97" i="33" s="1"/>
  <c r="CD96" i="33"/>
  <c r="CA96" i="33" s="1"/>
  <c r="CD101" i="33"/>
  <c r="CF96" i="33"/>
  <c r="CF100" i="33"/>
  <c r="CF101" i="33"/>
  <c r="CF102" i="33"/>
  <c r="CF98" i="33"/>
  <c r="CF97" i="33"/>
  <c r="CF99" i="33"/>
  <c r="CF103" i="33"/>
  <c r="CJ103" i="33" s="1"/>
  <c r="CF95" i="33"/>
  <c r="CD98" i="33"/>
  <c r="CD87" i="33"/>
  <c r="CB87" i="33" s="1"/>
  <c r="CD92" i="33"/>
  <c r="CD88" i="33"/>
  <c r="CC88" i="33" s="1"/>
  <c r="CD85" i="33"/>
  <c r="CB85" i="33" s="1"/>
  <c r="CD91" i="33"/>
  <c r="CD90" i="33"/>
  <c r="CA90" i="33" s="1"/>
  <c r="CE90" i="33"/>
  <c r="CE93" i="33"/>
  <c r="CE94" i="33"/>
  <c r="CE88" i="33"/>
  <c r="CE92" i="33"/>
  <c r="CE91" i="33"/>
  <c r="CE89" i="33"/>
  <c r="CF89" i="33"/>
  <c r="CF88" i="33"/>
  <c r="CF90" i="33"/>
  <c r="CF93" i="33"/>
  <c r="CF94" i="33"/>
  <c r="CF92" i="33"/>
  <c r="CF91" i="33"/>
  <c r="CA87" i="33"/>
  <c r="BV84" i="33"/>
  <c r="BU84" i="33"/>
  <c r="CA85" i="33"/>
  <c r="BV85" i="33"/>
  <c r="BU85" i="33"/>
  <c r="BV87" i="33"/>
  <c r="BU87" i="33"/>
  <c r="CD84" i="33"/>
  <c r="CE85" i="33"/>
  <c r="CE84" i="33"/>
  <c r="CE86" i="33"/>
  <c r="CE87" i="33"/>
  <c r="CF84" i="33"/>
  <c r="CF85" i="33"/>
  <c r="CF86" i="33"/>
  <c r="CF87" i="33"/>
  <c r="CD86" i="33"/>
  <c r="CE28" i="33"/>
  <c r="CF28" i="33"/>
  <c r="CD28" i="33"/>
  <c r="CA28" i="33" s="1"/>
  <c r="CR1" i="33"/>
  <c r="CK3" i="33"/>
  <c r="CP3" i="33"/>
  <c r="CP1" i="33"/>
  <c r="CL3" i="33"/>
  <c r="S12" i="34"/>
  <c r="R4" i="34"/>
  <c r="S8" i="34"/>
  <c r="S16" i="34"/>
  <c r="CJ104" i="33" l="1"/>
  <c r="CK106" i="33"/>
  <c r="CK105" i="33"/>
  <c r="CP105" i="33" s="1"/>
  <c r="CM105" i="33" s="1"/>
  <c r="CK104" i="33"/>
  <c r="CL106" i="33"/>
  <c r="CL105" i="33"/>
  <c r="CL104" i="33"/>
  <c r="CA99" i="33"/>
  <c r="CC99" i="33"/>
  <c r="CA101" i="33"/>
  <c r="CB101" i="33"/>
  <c r="CA103" i="33"/>
  <c r="CB103" i="33"/>
  <c r="CG103" i="33"/>
  <c r="CH103" i="33"/>
  <c r="CA98" i="33"/>
  <c r="CB98" i="33"/>
  <c r="CB92" i="33"/>
  <c r="CA92" i="33"/>
  <c r="CB95" i="33"/>
  <c r="CA95" i="33"/>
  <c r="CC91" i="33"/>
  <c r="CA91" i="33"/>
  <c r="CB88" i="33"/>
  <c r="CA88" i="33"/>
  <c r="CB94" i="33"/>
  <c r="CA94" i="33"/>
  <c r="CJ99" i="33"/>
  <c r="CJ96" i="33"/>
  <c r="CG96" i="33" s="1"/>
  <c r="CJ95" i="33"/>
  <c r="CJ97" i="33"/>
  <c r="CG97" i="33" s="1"/>
  <c r="CJ102" i="33"/>
  <c r="CG102" i="33" s="1"/>
  <c r="CJ101" i="33"/>
  <c r="CJ98" i="33"/>
  <c r="CK96" i="33"/>
  <c r="CK95" i="33"/>
  <c r="CK98" i="33"/>
  <c r="CK103" i="33"/>
  <c r="CK99" i="33"/>
  <c r="CK97" i="33"/>
  <c r="CK102" i="33"/>
  <c r="CK101" i="33"/>
  <c r="CK100" i="33"/>
  <c r="CJ100" i="33"/>
  <c r="CG100" i="33" s="1"/>
  <c r="CL100" i="33"/>
  <c r="CL96" i="33"/>
  <c r="CL102" i="33"/>
  <c r="CL101" i="33"/>
  <c r="CL99" i="33"/>
  <c r="CL98" i="33"/>
  <c r="CL97" i="33"/>
  <c r="CL103" i="33"/>
  <c r="CL95" i="33"/>
  <c r="CJ93" i="33"/>
  <c r="CJ94" i="33"/>
  <c r="CJ90" i="33"/>
  <c r="CG90" i="33" s="1"/>
  <c r="CJ92" i="33"/>
  <c r="CJ88" i="33"/>
  <c r="CI88" i="33" s="1"/>
  <c r="CK90" i="33"/>
  <c r="CK94" i="33"/>
  <c r="CK93" i="33"/>
  <c r="CK91" i="33"/>
  <c r="CK92" i="33"/>
  <c r="CK88" i="33"/>
  <c r="CK89" i="33"/>
  <c r="CJ89" i="33"/>
  <c r="CL88" i="33"/>
  <c r="CL92" i="33"/>
  <c r="CL89" i="33"/>
  <c r="CL90" i="33"/>
  <c r="CL91" i="33"/>
  <c r="CL93" i="33"/>
  <c r="CL94" i="33"/>
  <c r="CJ91" i="33"/>
  <c r="CB86" i="33"/>
  <c r="CA86" i="33"/>
  <c r="CJ87" i="33"/>
  <c r="CB84" i="33"/>
  <c r="CA84" i="33"/>
  <c r="CJ86" i="33"/>
  <c r="CK86" i="33"/>
  <c r="CK87" i="33"/>
  <c r="CK85" i="33"/>
  <c r="CK84" i="33"/>
  <c r="CJ84" i="33"/>
  <c r="CL84" i="33"/>
  <c r="CL85" i="33"/>
  <c r="CL86" i="33"/>
  <c r="CL87" i="33"/>
  <c r="CJ85" i="33"/>
  <c r="CJ28" i="33"/>
  <c r="CG28" i="33" s="1"/>
  <c r="CK28" i="33"/>
  <c r="CL28" i="33"/>
  <c r="CR3" i="33"/>
  <c r="CV3" i="33"/>
  <c r="CV1" i="33"/>
  <c r="CQ3" i="33"/>
  <c r="CX1" i="33"/>
  <c r="S4" i="34"/>
  <c r="T16" i="34"/>
  <c r="T8" i="34"/>
  <c r="T12" i="34"/>
  <c r="CP106" i="33" l="1"/>
  <c r="CM106" i="33" s="1"/>
  <c r="CP104" i="33"/>
  <c r="CN104" i="33" s="1"/>
  <c r="CM104" i="33"/>
  <c r="CG104" i="33"/>
  <c r="CH104" i="33"/>
  <c r="CQ105" i="33"/>
  <c r="CV105" i="33" s="1"/>
  <c r="CS105" i="33" s="1"/>
  <c r="CQ106" i="33"/>
  <c r="CQ104" i="33"/>
  <c r="CV104" i="33" s="1"/>
  <c r="CR106" i="33"/>
  <c r="CR104" i="33"/>
  <c r="CR105" i="33"/>
  <c r="CG99" i="33"/>
  <c r="CI99" i="33"/>
  <c r="CG101" i="33"/>
  <c r="CH101" i="33"/>
  <c r="CG98" i="33"/>
  <c r="CH98" i="33"/>
  <c r="CH92" i="33"/>
  <c r="CG92" i="33"/>
  <c r="CH94" i="33"/>
  <c r="CG94" i="33"/>
  <c r="CP99" i="33"/>
  <c r="CI91" i="33"/>
  <c r="CG91" i="33"/>
  <c r="CH89" i="33"/>
  <c r="CG89" i="33"/>
  <c r="CH88" i="33"/>
  <c r="CG88" i="33"/>
  <c r="CH93" i="33"/>
  <c r="CG93" i="33"/>
  <c r="CH95" i="33"/>
  <c r="CG95" i="33"/>
  <c r="CP101" i="33"/>
  <c r="CP98" i="33"/>
  <c r="CP95" i="33"/>
  <c r="CP103" i="33"/>
  <c r="CQ103" i="33"/>
  <c r="CQ97" i="33"/>
  <c r="CQ100" i="33"/>
  <c r="CQ102" i="33"/>
  <c r="CQ96" i="33"/>
  <c r="CQ95" i="33"/>
  <c r="CQ101" i="33"/>
  <c r="CQ99" i="33"/>
  <c r="CQ98" i="33"/>
  <c r="CP88" i="33"/>
  <c r="CO88" i="33" s="1"/>
  <c r="CP102" i="33"/>
  <c r="CM102" i="33" s="1"/>
  <c r="CP97" i="33"/>
  <c r="CM97" i="33" s="1"/>
  <c r="CR96" i="33"/>
  <c r="CR98" i="33"/>
  <c r="CR99" i="33"/>
  <c r="CR101" i="33"/>
  <c r="CR103" i="33"/>
  <c r="CV103" i="33" s="1"/>
  <c r="CR100" i="33"/>
  <c r="CR102" i="33"/>
  <c r="CR95" i="33"/>
  <c r="CR97" i="33"/>
  <c r="CP100" i="33"/>
  <c r="CM100" i="33" s="1"/>
  <c r="CP96" i="33"/>
  <c r="CM96" i="33" s="1"/>
  <c r="CP90" i="33"/>
  <c r="CM90" i="33" s="1"/>
  <c r="CP94" i="33"/>
  <c r="CP92" i="33"/>
  <c r="CR89" i="33"/>
  <c r="CR88" i="33"/>
  <c r="CR90" i="33"/>
  <c r="CR92" i="33"/>
  <c r="CR91" i="33"/>
  <c r="CR94" i="33"/>
  <c r="CR93" i="33"/>
  <c r="CP91" i="33"/>
  <c r="CQ93" i="33"/>
  <c r="CQ90" i="33"/>
  <c r="CQ94" i="33"/>
  <c r="CQ89" i="33"/>
  <c r="CQ92" i="33"/>
  <c r="CQ91" i="33"/>
  <c r="CQ88" i="33"/>
  <c r="CP89" i="33"/>
  <c r="CP93" i="33"/>
  <c r="CH85" i="33"/>
  <c r="CG85" i="33"/>
  <c r="CH84" i="33"/>
  <c r="CG84" i="33"/>
  <c r="CH87" i="33"/>
  <c r="CG87" i="33"/>
  <c r="CH86" i="33"/>
  <c r="CG86" i="33"/>
  <c r="CR85" i="33"/>
  <c r="CR84" i="33"/>
  <c r="CR86" i="33"/>
  <c r="CR87" i="33"/>
  <c r="CP87" i="33"/>
  <c r="CQ85" i="33"/>
  <c r="CQ87" i="33"/>
  <c r="CQ84" i="33"/>
  <c r="CQ86" i="33"/>
  <c r="CP86" i="33"/>
  <c r="CP85" i="33"/>
  <c r="CP84" i="33"/>
  <c r="CR28" i="33"/>
  <c r="CP28" i="33"/>
  <c r="CM28" i="33" s="1"/>
  <c r="CQ28" i="33"/>
  <c r="CW3" i="33"/>
  <c r="DD1" i="33"/>
  <c r="DB3" i="33"/>
  <c r="DB1" i="33"/>
  <c r="CX3" i="33"/>
  <c r="U16" i="34"/>
  <c r="U8" i="34"/>
  <c r="T4" i="34"/>
  <c r="U12" i="34"/>
  <c r="CS104" i="33" l="1"/>
  <c r="CT104" i="33"/>
  <c r="CX106" i="33"/>
  <c r="CX105" i="33"/>
  <c r="CX104" i="33"/>
  <c r="CW106" i="33"/>
  <c r="CW104" i="33"/>
  <c r="DB104" i="33" s="1"/>
  <c r="CW105" i="33"/>
  <c r="DB105" i="33" s="1"/>
  <c r="CY105" i="33" s="1"/>
  <c r="CV106" i="33"/>
  <c r="CS106" i="33" s="1"/>
  <c r="CM99" i="33"/>
  <c r="CO99" i="33"/>
  <c r="CM103" i="33"/>
  <c r="CN103" i="33"/>
  <c r="CS103" i="33"/>
  <c r="CT103" i="33"/>
  <c r="CM101" i="33"/>
  <c r="CN101" i="33"/>
  <c r="CM98" i="33"/>
  <c r="CN98" i="33"/>
  <c r="CN94" i="33"/>
  <c r="CM94" i="33"/>
  <c r="CN93" i="33"/>
  <c r="CM93" i="33"/>
  <c r="CN95" i="33"/>
  <c r="CM95" i="33"/>
  <c r="CN89" i="33"/>
  <c r="CM89" i="33"/>
  <c r="CO91" i="33"/>
  <c r="CM91" i="33"/>
  <c r="CN92" i="33"/>
  <c r="CM92" i="33"/>
  <c r="CN88" i="33"/>
  <c r="CM88" i="33"/>
  <c r="CV97" i="33"/>
  <c r="CS97" i="33" s="1"/>
  <c r="CV102" i="33"/>
  <c r="CS102" i="33" s="1"/>
  <c r="CV28" i="33"/>
  <c r="CS28" i="33" s="1"/>
  <c r="CV88" i="33"/>
  <c r="CU88" i="33" s="1"/>
  <c r="CV99" i="33"/>
  <c r="CV95" i="33"/>
  <c r="CW98" i="33"/>
  <c r="CW101" i="33"/>
  <c r="CW103" i="33"/>
  <c r="CW99" i="33"/>
  <c r="CW96" i="33"/>
  <c r="CW95" i="33"/>
  <c r="CW97" i="33"/>
  <c r="CW102" i="33"/>
  <c r="CW100" i="33"/>
  <c r="CV100" i="33"/>
  <c r="CS100" i="33" s="1"/>
  <c r="CV98" i="33"/>
  <c r="CV96" i="33"/>
  <c r="CS96" i="33" s="1"/>
  <c r="CX96" i="33"/>
  <c r="CX99" i="33"/>
  <c r="CX101" i="33"/>
  <c r="CX97" i="33"/>
  <c r="CX103" i="33"/>
  <c r="CX95" i="33"/>
  <c r="CX98" i="33"/>
  <c r="CX100" i="33"/>
  <c r="CX102" i="33"/>
  <c r="CV101" i="33"/>
  <c r="CV89" i="33"/>
  <c r="CV90" i="33"/>
  <c r="CS90" i="33" s="1"/>
  <c r="CV84" i="33"/>
  <c r="CT84" i="33" s="1"/>
  <c r="CW90" i="33"/>
  <c r="CW88" i="33"/>
  <c r="CW93" i="33"/>
  <c r="CW91" i="33"/>
  <c r="CW89" i="33"/>
  <c r="CW92" i="33"/>
  <c r="CW94" i="33"/>
  <c r="CV92" i="33"/>
  <c r="CV93" i="33"/>
  <c r="CX88" i="33"/>
  <c r="CX90" i="33"/>
  <c r="CX89" i="33"/>
  <c r="CX92" i="33"/>
  <c r="CX93" i="33"/>
  <c r="CX94" i="33"/>
  <c r="CX91" i="33"/>
  <c r="CV91" i="33"/>
  <c r="CV94" i="33"/>
  <c r="CS84" i="33"/>
  <c r="CN84" i="33"/>
  <c r="CM84" i="33"/>
  <c r="CN85" i="33"/>
  <c r="CM85" i="33"/>
  <c r="CN86" i="33"/>
  <c r="CM86" i="33"/>
  <c r="CV86" i="33"/>
  <c r="CN87" i="33"/>
  <c r="CM87" i="33"/>
  <c r="CV87" i="33"/>
  <c r="CX84" i="33"/>
  <c r="CX85" i="33"/>
  <c r="CX86" i="33"/>
  <c r="CX87" i="33"/>
  <c r="CW84" i="33"/>
  <c r="CW87" i="33"/>
  <c r="CW86" i="33"/>
  <c r="CW85" i="33"/>
  <c r="CV85" i="33"/>
  <c r="CX28" i="33"/>
  <c r="CW28" i="33"/>
  <c r="DH3" i="33"/>
  <c r="DC3" i="33"/>
  <c r="DJ1" i="33"/>
  <c r="DD3" i="33"/>
  <c r="DH1" i="33"/>
  <c r="V12" i="34"/>
  <c r="V16" i="34"/>
  <c r="U4" i="34"/>
  <c r="V8" i="34"/>
  <c r="CY104" i="33" l="1"/>
  <c r="CZ104" i="33"/>
  <c r="DC106" i="33"/>
  <c r="DC105" i="33"/>
  <c r="DH105" i="33" s="1"/>
  <c r="DE105" i="33" s="1"/>
  <c r="DC104" i="33"/>
  <c r="DD106" i="33"/>
  <c r="DD104" i="33"/>
  <c r="DD105" i="33"/>
  <c r="DB106" i="33"/>
  <c r="CY106" i="33" s="1"/>
  <c r="CS99" i="33"/>
  <c r="CU99" i="33"/>
  <c r="CS98" i="33"/>
  <c r="CT98" i="33"/>
  <c r="CS101" i="33"/>
  <c r="CT101" i="33"/>
  <c r="CT95" i="33"/>
  <c r="CS95" i="33"/>
  <c r="CT94" i="33"/>
  <c r="CS94" i="33"/>
  <c r="CT89" i="33"/>
  <c r="CS89" i="33"/>
  <c r="CU91" i="33"/>
  <c r="CS91" i="33"/>
  <c r="CT93" i="33"/>
  <c r="CS93" i="33"/>
  <c r="CT88" i="33"/>
  <c r="CS88" i="33"/>
  <c r="CT92" i="33"/>
  <c r="CS92" i="33"/>
  <c r="DB102" i="33"/>
  <c r="CY102" i="33" s="1"/>
  <c r="DB103" i="33"/>
  <c r="DB97" i="33"/>
  <c r="CY97" i="33" s="1"/>
  <c r="DB95" i="33"/>
  <c r="DB100" i="33"/>
  <c r="CY100" i="33" s="1"/>
  <c r="DB101" i="33"/>
  <c r="DC97" i="33"/>
  <c r="DC103" i="33"/>
  <c r="DC102" i="33"/>
  <c r="DC95" i="33"/>
  <c r="DC100" i="33"/>
  <c r="DC101" i="33"/>
  <c r="DC99" i="33"/>
  <c r="DC98" i="33"/>
  <c r="DC96" i="33"/>
  <c r="DB99" i="33"/>
  <c r="DD100" i="33"/>
  <c r="DD96" i="33"/>
  <c r="DD102" i="33"/>
  <c r="DD97" i="33"/>
  <c r="DD98" i="33"/>
  <c r="DD103" i="33"/>
  <c r="DD101" i="33"/>
  <c r="DD95" i="33"/>
  <c r="DD99" i="33"/>
  <c r="DB96" i="33"/>
  <c r="CY96" i="33" s="1"/>
  <c r="DB98" i="33"/>
  <c r="DB86" i="33"/>
  <c r="CZ86" i="33" s="1"/>
  <c r="DB84" i="33"/>
  <c r="CY84" i="33" s="1"/>
  <c r="DB90" i="33"/>
  <c r="CY90" i="33" s="1"/>
  <c r="DC90" i="33"/>
  <c r="DC94" i="33"/>
  <c r="DC93" i="33"/>
  <c r="DC92" i="33"/>
  <c r="DC91" i="33"/>
  <c r="DC89" i="33"/>
  <c r="DC88" i="33"/>
  <c r="DB94" i="33"/>
  <c r="DB93" i="33"/>
  <c r="DB92" i="33"/>
  <c r="DB88" i="33"/>
  <c r="DA88" i="33" s="1"/>
  <c r="DB91" i="33"/>
  <c r="DD89" i="33"/>
  <c r="DD90" i="33"/>
  <c r="DD91" i="33"/>
  <c r="DD88" i="33"/>
  <c r="DD93" i="33"/>
  <c r="DD94" i="33"/>
  <c r="DD92" i="33"/>
  <c r="DB89" i="33"/>
  <c r="CT87" i="33"/>
  <c r="CS87" i="33"/>
  <c r="DB87" i="33"/>
  <c r="CT85" i="33"/>
  <c r="CS85" i="33"/>
  <c r="CT86" i="33"/>
  <c r="CS86" i="33"/>
  <c r="DD85" i="33"/>
  <c r="DD84" i="33"/>
  <c r="DD86" i="33"/>
  <c r="DD87" i="33"/>
  <c r="DC85" i="33"/>
  <c r="DC87" i="33"/>
  <c r="DC84" i="33"/>
  <c r="DC86" i="33"/>
  <c r="DB85" i="33"/>
  <c r="DB28" i="33"/>
  <c r="CY28" i="33" s="1"/>
  <c r="DD28" i="33"/>
  <c r="DC28" i="33"/>
  <c r="DJ3" i="33"/>
  <c r="DP1" i="33"/>
  <c r="DN1" i="33"/>
  <c r="DN3" i="33"/>
  <c r="DI3" i="33"/>
  <c r="W16" i="34"/>
  <c r="V4" i="34"/>
  <c r="W12" i="34"/>
  <c r="W8" i="34"/>
  <c r="CZ84" i="33" l="1"/>
  <c r="DH104" i="33"/>
  <c r="DJ106" i="33"/>
  <c r="DJ105" i="33"/>
  <c r="DJ104" i="33"/>
  <c r="DI106" i="33"/>
  <c r="DI104" i="33"/>
  <c r="DN104" i="33" s="1"/>
  <c r="DI105" i="33"/>
  <c r="DN105" i="33" s="1"/>
  <c r="DK105" i="33" s="1"/>
  <c r="DH106" i="33"/>
  <c r="DE106" i="33" s="1"/>
  <c r="CY99" i="33"/>
  <c r="DA99" i="33"/>
  <c r="CY86" i="33"/>
  <c r="CY103" i="33"/>
  <c r="CZ103" i="33"/>
  <c r="CY101" i="33"/>
  <c r="CZ101" i="33"/>
  <c r="CY98" i="33"/>
  <c r="CZ98" i="33"/>
  <c r="CZ89" i="33"/>
  <c r="CY89" i="33"/>
  <c r="DA91" i="33"/>
  <c r="CY91" i="33"/>
  <c r="CZ94" i="33"/>
  <c r="CY94" i="33"/>
  <c r="CZ88" i="33"/>
  <c r="CY88" i="33"/>
  <c r="CZ92" i="33"/>
  <c r="CY92" i="33"/>
  <c r="CZ95" i="33"/>
  <c r="CY95" i="33"/>
  <c r="CZ93" i="33"/>
  <c r="CY93" i="33"/>
  <c r="DH103" i="33"/>
  <c r="DH95" i="33"/>
  <c r="DH102" i="33"/>
  <c r="DE102" i="33" s="1"/>
  <c r="DH100" i="33"/>
  <c r="DE100" i="33" s="1"/>
  <c r="DH97" i="33"/>
  <c r="DE97" i="33" s="1"/>
  <c r="DI98" i="33"/>
  <c r="DI103" i="33"/>
  <c r="DI102" i="33"/>
  <c r="DI96" i="33"/>
  <c r="DI101" i="33"/>
  <c r="DI99" i="33"/>
  <c r="DI95" i="33"/>
  <c r="DI100" i="33"/>
  <c r="DI97" i="33"/>
  <c r="DJ98" i="33"/>
  <c r="DJ96" i="33"/>
  <c r="DJ100" i="33"/>
  <c r="DJ103" i="33"/>
  <c r="DJ101" i="33"/>
  <c r="DJ99" i="33"/>
  <c r="DJ97" i="33"/>
  <c r="DJ95" i="33"/>
  <c r="DJ102" i="33"/>
  <c r="DH96" i="33"/>
  <c r="DE96" i="33" s="1"/>
  <c r="DH98" i="33"/>
  <c r="DH101" i="33"/>
  <c r="DH99" i="33"/>
  <c r="DH94" i="33"/>
  <c r="DH92" i="33"/>
  <c r="DH90" i="33"/>
  <c r="DE90" i="33" s="1"/>
  <c r="DH93" i="33"/>
  <c r="DH88" i="33"/>
  <c r="DG88" i="33" s="1"/>
  <c r="DJ88" i="33"/>
  <c r="DJ92" i="33"/>
  <c r="DJ90" i="33"/>
  <c r="DJ89" i="33"/>
  <c r="DJ91" i="33"/>
  <c r="DJ94" i="33"/>
  <c r="DJ93" i="33"/>
  <c r="DH89" i="33"/>
  <c r="DI90" i="33"/>
  <c r="DI94" i="33"/>
  <c r="DI92" i="33"/>
  <c r="DI88" i="33"/>
  <c r="DI89" i="33"/>
  <c r="DI93" i="33"/>
  <c r="DI91" i="33"/>
  <c r="DH91" i="33"/>
  <c r="DH87" i="33"/>
  <c r="DF87" i="33" s="1"/>
  <c r="CZ85" i="33"/>
  <c r="CY85" i="33"/>
  <c r="DH86" i="33"/>
  <c r="CZ87" i="33"/>
  <c r="CY87" i="33"/>
  <c r="DH84" i="33"/>
  <c r="DJ84" i="33"/>
  <c r="DJ85" i="33"/>
  <c r="DJ87" i="33"/>
  <c r="DJ86" i="33"/>
  <c r="DI87" i="33"/>
  <c r="DI85" i="33"/>
  <c r="DN85" i="33" s="1"/>
  <c r="DI84" i="33"/>
  <c r="DI86" i="33"/>
  <c r="DH85" i="33"/>
  <c r="DH28" i="33"/>
  <c r="DE28" i="33" s="1"/>
  <c r="DI28" i="33"/>
  <c r="DJ28" i="33"/>
  <c r="DV1" i="33"/>
  <c r="DP3" i="33"/>
  <c r="DO3" i="33"/>
  <c r="DT3" i="33"/>
  <c r="DT1" i="33"/>
  <c r="X16" i="34"/>
  <c r="X8" i="34"/>
  <c r="W4" i="34"/>
  <c r="X12" i="34"/>
  <c r="DK104" i="33" l="1"/>
  <c r="DL104" i="33"/>
  <c r="DE104" i="33"/>
  <c r="DF104" i="33"/>
  <c r="DP104" i="33"/>
  <c r="DP105" i="33"/>
  <c r="DP106" i="33"/>
  <c r="DO105" i="33"/>
  <c r="DO106" i="33"/>
  <c r="DO104" i="33"/>
  <c r="DT104" i="33" s="1"/>
  <c r="DN106" i="33"/>
  <c r="DK106" i="33" s="1"/>
  <c r="DE99" i="33"/>
  <c r="DG99" i="33"/>
  <c r="DE87" i="33"/>
  <c r="DE101" i="33"/>
  <c r="DF101" i="33"/>
  <c r="DE98" i="33"/>
  <c r="DF98" i="33"/>
  <c r="DE103" i="33"/>
  <c r="DF103" i="33"/>
  <c r="DF92" i="33"/>
  <c r="DE92" i="33"/>
  <c r="DG91" i="33"/>
  <c r="DE91" i="33"/>
  <c r="DF89" i="33"/>
  <c r="DE89" i="33"/>
  <c r="DF88" i="33"/>
  <c r="DE88" i="33"/>
  <c r="DF94" i="33"/>
  <c r="DE94" i="33"/>
  <c r="DF95" i="33"/>
  <c r="DE95" i="33"/>
  <c r="DF93" i="33"/>
  <c r="DE93" i="33"/>
  <c r="DN102" i="33"/>
  <c r="DK102" i="33" s="1"/>
  <c r="DN103" i="33"/>
  <c r="DN101" i="33"/>
  <c r="DP99" i="33"/>
  <c r="DP96" i="33"/>
  <c r="DP102" i="33"/>
  <c r="DP97" i="33"/>
  <c r="DP101" i="33"/>
  <c r="DP98" i="33"/>
  <c r="DP95" i="33"/>
  <c r="DP103" i="33"/>
  <c r="DP100" i="33"/>
  <c r="DN95" i="33"/>
  <c r="DN97" i="33"/>
  <c r="DK97" i="33" s="1"/>
  <c r="DN96" i="33"/>
  <c r="DK96" i="33" s="1"/>
  <c r="DN94" i="33"/>
  <c r="DO97" i="33"/>
  <c r="DO100" i="33"/>
  <c r="DO103" i="33"/>
  <c r="DT103" i="33" s="1"/>
  <c r="DO102" i="33"/>
  <c r="DO95" i="33"/>
  <c r="DO101" i="33"/>
  <c r="DO99" i="33"/>
  <c r="DO98" i="33"/>
  <c r="DO96" i="33"/>
  <c r="DT96" i="33" s="1"/>
  <c r="DQ96" i="33" s="1"/>
  <c r="DN100" i="33"/>
  <c r="DK100" i="33" s="1"/>
  <c r="DN99" i="33"/>
  <c r="DN98" i="33"/>
  <c r="DN88" i="33"/>
  <c r="DM88" i="33" s="1"/>
  <c r="DN93" i="33"/>
  <c r="DN89" i="33"/>
  <c r="DN90" i="33"/>
  <c r="DK90" i="33" s="1"/>
  <c r="DP89" i="33"/>
  <c r="DP90" i="33"/>
  <c r="DP88" i="33"/>
  <c r="DP91" i="33"/>
  <c r="DP92" i="33"/>
  <c r="DP94" i="33"/>
  <c r="DP93" i="33"/>
  <c r="DO90" i="33"/>
  <c r="DO91" i="33"/>
  <c r="DO93" i="33"/>
  <c r="DO94" i="33"/>
  <c r="DO88" i="33"/>
  <c r="DO89" i="33"/>
  <c r="DT89" i="33" s="1"/>
  <c r="DO92" i="33"/>
  <c r="DN91" i="33"/>
  <c r="DN92" i="33"/>
  <c r="DN84" i="33"/>
  <c r="DK84" i="33" s="1"/>
  <c r="DN86" i="33"/>
  <c r="DF84" i="33"/>
  <c r="DE84" i="33"/>
  <c r="DF86" i="33"/>
  <c r="DE86" i="33"/>
  <c r="DL85" i="33"/>
  <c r="DK85" i="33"/>
  <c r="DF85" i="33"/>
  <c r="DE85" i="33"/>
  <c r="DN87" i="33"/>
  <c r="DO87" i="33"/>
  <c r="DO85" i="33"/>
  <c r="DO86" i="33"/>
  <c r="DO84" i="33"/>
  <c r="DP84" i="33"/>
  <c r="DP85" i="33"/>
  <c r="DP87" i="33"/>
  <c r="DP86" i="33"/>
  <c r="DO28" i="33"/>
  <c r="DP28" i="33"/>
  <c r="DN28" i="33"/>
  <c r="DK28" i="33" s="1"/>
  <c r="DZ3" i="33"/>
  <c r="DU3" i="33"/>
  <c r="DV3" i="33"/>
  <c r="DZ1" i="33"/>
  <c r="EB1" i="33"/>
  <c r="Y16" i="34"/>
  <c r="Y12" i="34"/>
  <c r="Y8" i="34"/>
  <c r="X4" i="34"/>
  <c r="DL84" i="33" l="1"/>
  <c r="DT105" i="33"/>
  <c r="DQ105" i="33" s="1"/>
  <c r="DQ104" i="33"/>
  <c r="DR104" i="33"/>
  <c r="DT106" i="33"/>
  <c r="DQ106" i="33" s="1"/>
  <c r="DU106" i="33"/>
  <c r="DU105" i="33"/>
  <c r="DU104" i="33"/>
  <c r="DV106" i="33"/>
  <c r="DV105" i="33"/>
  <c r="DV104" i="33"/>
  <c r="DK99" i="33"/>
  <c r="DM99" i="33"/>
  <c r="DT88" i="33"/>
  <c r="DS88" i="33" s="1"/>
  <c r="DK98" i="33"/>
  <c r="DL98" i="33"/>
  <c r="DT99" i="33"/>
  <c r="DQ103" i="33"/>
  <c r="DR103" i="33"/>
  <c r="DK101" i="33"/>
  <c r="DL101" i="33"/>
  <c r="DT101" i="33"/>
  <c r="DK103" i="33"/>
  <c r="DL103" i="33"/>
  <c r="DR89" i="33"/>
  <c r="DQ89" i="33"/>
  <c r="DL88" i="33"/>
  <c r="DK88" i="33"/>
  <c r="DL95" i="33"/>
  <c r="DK95" i="33"/>
  <c r="DL92" i="33"/>
  <c r="DK92" i="33"/>
  <c r="DR88" i="33"/>
  <c r="DQ88" i="33"/>
  <c r="DT98" i="33"/>
  <c r="DL94" i="33"/>
  <c r="DK94" i="33"/>
  <c r="DL93" i="33"/>
  <c r="DK93" i="33"/>
  <c r="DM91" i="33"/>
  <c r="DK91" i="33"/>
  <c r="DL89" i="33"/>
  <c r="DK89" i="33"/>
  <c r="DT95" i="33"/>
  <c r="DU98" i="33"/>
  <c r="DU99" i="33"/>
  <c r="DU103" i="33"/>
  <c r="DU101" i="33"/>
  <c r="DU96" i="33"/>
  <c r="DU95" i="33"/>
  <c r="DU100" i="33"/>
  <c r="DU102" i="33"/>
  <c r="DU97" i="33"/>
  <c r="DT102" i="33"/>
  <c r="DQ102" i="33" s="1"/>
  <c r="DT97" i="33"/>
  <c r="DQ97" i="33" s="1"/>
  <c r="DT90" i="33"/>
  <c r="DQ90" i="33" s="1"/>
  <c r="DT100" i="33"/>
  <c r="DQ100" i="33" s="1"/>
  <c r="DV96" i="33"/>
  <c r="DV98" i="33"/>
  <c r="DV101" i="33"/>
  <c r="DV97" i="33"/>
  <c r="DV103" i="33"/>
  <c r="DV99" i="33"/>
  <c r="DV102" i="33"/>
  <c r="DV95" i="33"/>
  <c r="DV100" i="33"/>
  <c r="DT94" i="33"/>
  <c r="DT91" i="33"/>
  <c r="DT92" i="33"/>
  <c r="DT93" i="33"/>
  <c r="DV88" i="33"/>
  <c r="DV93" i="33"/>
  <c r="DV89" i="33"/>
  <c r="DV90" i="33"/>
  <c r="DV92" i="33"/>
  <c r="DV91" i="33"/>
  <c r="DV94" i="33"/>
  <c r="DU90" i="33"/>
  <c r="DU94" i="33"/>
  <c r="DU89" i="33"/>
  <c r="DU88" i="33"/>
  <c r="DU93" i="33"/>
  <c r="DU91" i="33"/>
  <c r="DU92" i="33"/>
  <c r="DT84" i="33"/>
  <c r="DQ84" i="33" s="1"/>
  <c r="DL87" i="33"/>
  <c r="DK87" i="33"/>
  <c r="DL86" i="33"/>
  <c r="DK86" i="33"/>
  <c r="DT87" i="33"/>
  <c r="DV84" i="33"/>
  <c r="DV85" i="33"/>
  <c r="DV86" i="33"/>
  <c r="DV87" i="33"/>
  <c r="DT86" i="33"/>
  <c r="DU87" i="33"/>
  <c r="DU86" i="33"/>
  <c r="DU85" i="33"/>
  <c r="DU84" i="33"/>
  <c r="DT85" i="33"/>
  <c r="DT28" i="33"/>
  <c r="DQ28" i="33" s="1"/>
  <c r="DU28" i="33"/>
  <c r="DV28" i="33"/>
  <c r="EH1" i="33"/>
  <c r="EB3" i="33"/>
  <c r="EF1" i="33"/>
  <c r="EA3" i="33"/>
  <c r="EF3" i="33"/>
  <c r="Z8" i="34"/>
  <c r="Z12" i="34"/>
  <c r="Z16" i="34"/>
  <c r="Y4" i="34"/>
  <c r="DZ102" i="33" l="1"/>
  <c r="DW102" i="33" s="1"/>
  <c r="DZ105" i="33"/>
  <c r="DW105" i="33" s="1"/>
  <c r="EA105" i="33"/>
  <c r="EA106" i="33"/>
  <c r="EA104" i="33"/>
  <c r="EF104" i="33" s="1"/>
  <c r="EB106" i="33"/>
  <c r="EB104" i="33"/>
  <c r="EB105" i="33"/>
  <c r="DZ106" i="33"/>
  <c r="DW106" i="33" s="1"/>
  <c r="DZ104" i="33"/>
  <c r="DQ99" i="33"/>
  <c r="DS99" i="33"/>
  <c r="DR84" i="33"/>
  <c r="DQ101" i="33"/>
  <c r="DR101" i="33"/>
  <c r="DQ98" i="33"/>
  <c r="DR98" i="33"/>
  <c r="DS91" i="33"/>
  <c r="DQ91" i="33"/>
  <c r="DR95" i="33"/>
  <c r="DQ95" i="33"/>
  <c r="DR94" i="33"/>
  <c r="DQ94" i="33"/>
  <c r="DR93" i="33"/>
  <c r="DQ93" i="33"/>
  <c r="DR92" i="33"/>
  <c r="DQ92" i="33"/>
  <c r="DZ96" i="33"/>
  <c r="DW96" i="33" s="1"/>
  <c r="DZ100" i="33"/>
  <c r="DW100" i="33" s="1"/>
  <c r="DZ103" i="33"/>
  <c r="DZ101" i="33"/>
  <c r="DZ95" i="33"/>
  <c r="DZ99" i="33"/>
  <c r="EB96" i="33"/>
  <c r="EB98" i="33"/>
  <c r="EB100" i="33"/>
  <c r="EB101" i="33"/>
  <c r="EB102" i="33"/>
  <c r="EB97" i="33"/>
  <c r="EB99" i="33"/>
  <c r="EB103" i="33"/>
  <c r="EB95" i="33"/>
  <c r="DZ97" i="33"/>
  <c r="DW97" i="33" s="1"/>
  <c r="EA97" i="33"/>
  <c r="EA103" i="33"/>
  <c r="EF103" i="33" s="1"/>
  <c r="EA102" i="33"/>
  <c r="EF102" i="33" s="1"/>
  <c r="EC102" i="33" s="1"/>
  <c r="EA95" i="33"/>
  <c r="EA96" i="33"/>
  <c r="EA101" i="33"/>
  <c r="EA99" i="33"/>
  <c r="EA98" i="33"/>
  <c r="EF98" i="33" s="1"/>
  <c r="EA100" i="33"/>
  <c r="EF100" i="33" s="1"/>
  <c r="EC100" i="33" s="1"/>
  <c r="DZ98" i="33"/>
  <c r="DZ86" i="33"/>
  <c r="DX86" i="33" s="1"/>
  <c r="DZ92" i="33"/>
  <c r="DZ91" i="33"/>
  <c r="DZ93" i="33"/>
  <c r="DZ88" i="33"/>
  <c r="DY88" i="33" s="1"/>
  <c r="DZ94" i="33"/>
  <c r="DZ90" i="33"/>
  <c r="DW90" i="33" s="1"/>
  <c r="EA90" i="33"/>
  <c r="EA91" i="33"/>
  <c r="EA93" i="33"/>
  <c r="EA94" i="33"/>
  <c r="EA88" i="33"/>
  <c r="EA92" i="33"/>
  <c r="EA89" i="33"/>
  <c r="DZ85" i="33"/>
  <c r="DX85" i="33" s="1"/>
  <c r="DZ89" i="33"/>
  <c r="EB89" i="33"/>
  <c r="EB93" i="33"/>
  <c r="EB88" i="33"/>
  <c r="EB90" i="33"/>
  <c r="EB91" i="33"/>
  <c r="EB94" i="33"/>
  <c r="EB92" i="33"/>
  <c r="DZ84" i="33"/>
  <c r="DR87" i="33"/>
  <c r="DQ87" i="33"/>
  <c r="DR86" i="33"/>
  <c r="DQ86" i="33"/>
  <c r="DW86" i="33"/>
  <c r="DR85" i="33"/>
  <c r="DQ85" i="33"/>
  <c r="DZ87" i="33"/>
  <c r="EB87" i="33"/>
  <c r="EB86" i="33"/>
  <c r="EB85" i="33"/>
  <c r="EB84" i="33"/>
  <c r="EA85" i="33"/>
  <c r="EA86" i="33"/>
  <c r="EA84" i="33"/>
  <c r="EA87" i="33"/>
  <c r="EB28" i="33"/>
  <c r="EA28" i="33"/>
  <c r="DZ28" i="33"/>
  <c r="DW28" i="33" s="1"/>
  <c r="EL3" i="33"/>
  <c r="EG3" i="33"/>
  <c r="EN1" i="33"/>
  <c r="EH3" i="33"/>
  <c r="EL1" i="33"/>
  <c r="AA16" i="34"/>
  <c r="AA8" i="34"/>
  <c r="AA12" i="34"/>
  <c r="Z4" i="34"/>
  <c r="EF105" i="33" l="1"/>
  <c r="EC105" i="33" s="1"/>
  <c r="EC104" i="33"/>
  <c r="ED104" i="33"/>
  <c r="DW104" i="33"/>
  <c r="DX104" i="33"/>
  <c r="EH106" i="33"/>
  <c r="EH105" i="33"/>
  <c r="EH104" i="33"/>
  <c r="EF106" i="33"/>
  <c r="EC106" i="33" s="1"/>
  <c r="EG106" i="33"/>
  <c r="EG105" i="33"/>
  <c r="EL105" i="33" s="1"/>
  <c r="EI105" i="33" s="1"/>
  <c r="EG104" i="33"/>
  <c r="EL104" i="33" s="1"/>
  <c r="DW99" i="33"/>
  <c r="DY99" i="33"/>
  <c r="EF95" i="33"/>
  <c r="DW98" i="33"/>
  <c r="DX98" i="33"/>
  <c r="EC98" i="33"/>
  <c r="ED98" i="33"/>
  <c r="DW101" i="33"/>
  <c r="DX101" i="33"/>
  <c r="EC103" i="33"/>
  <c r="ED103" i="33"/>
  <c r="DW103" i="33"/>
  <c r="DX103" i="33"/>
  <c r="DX89" i="33"/>
  <c r="DW89" i="33"/>
  <c r="DX93" i="33"/>
  <c r="DW93" i="33"/>
  <c r="DY91" i="33"/>
  <c r="DW91" i="33"/>
  <c r="DX95" i="33"/>
  <c r="DW95" i="33"/>
  <c r="DX94" i="33"/>
  <c r="DW94" i="33"/>
  <c r="DX92" i="33"/>
  <c r="DW92" i="33"/>
  <c r="ED95" i="33"/>
  <c r="EC95" i="33"/>
  <c r="DW85" i="33"/>
  <c r="DX88" i="33"/>
  <c r="DW88" i="33"/>
  <c r="EF96" i="33"/>
  <c r="EC96" i="33" s="1"/>
  <c r="EF97" i="33"/>
  <c r="EC97" i="33" s="1"/>
  <c r="EF99" i="33"/>
  <c r="EH98" i="33"/>
  <c r="EH100" i="33"/>
  <c r="EH101" i="33"/>
  <c r="EH96" i="33"/>
  <c r="EH99" i="33"/>
  <c r="EH103" i="33"/>
  <c r="EH97" i="33"/>
  <c r="EH95" i="33"/>
  <c r="EH102" i="33"/>
  <c r="EG98" i="33"/>
  <c r="EG103" i="33"/>
  <c r="EG95" i="33"/>
  <c r="EL95" i="33" s="1"/>
  <c r="EG102" i="33"/>
  <c r="EG101" i="33"/>
  <c r="EG96" i="33"/>
  <c r="EG97" i="33"/>
  <c r="EG99" i="33"/>
  <c r="EG100" i="33"/>
  <c r="EL100" i="33" s="1"/>
  <c r="EI100" i="33" s="1"/>
  <c r="EF101" i="33"/>
  <c r="EF90" i="33"/>
  <c r="EC90" i="33" s="1"/>
  <c r="EF94" i="33"/>
  <c r="EF87" i="33"/>
  <c r="ED87" i="33" s="1"/>
  <c r="EF89" i="33"/>
  <c r="EF91" i="33"/>
  <c r="EF93" i="33"/>
  <c r="EH88" i="33"/>
  <c r="EH91" i="33"/>
  <c r="EH92" i="33"/>
  <c r="EH89" i="33"/>
  <c r="EH90" i="33"/>
  <c r="EH94" i="33"/>
  <c r="EH93" i="33"/>
  <c r="EF28" i="33"/>
  <c r="EC28" i="33" s="1"/>
  <c r="EF92" i="33"/>
  <c r="EG89" i="33"/>
  <c r="EG90" i="33"/>
  <c r="EG91" i="33"/>
  <c r="EG94" i="33"/>
  <c r="EG93" i="33"/>
  <c r="EG88" i="33"/>
  <c r="EG92" i="33"/>
  <c r="EF88" i="33"/>
  <c r="EE88" i="33" s="1"/>
  <c r="EF86" i="33"/>
  <c r="ED86" i="33" s="1"/>
  <c r="DX87" i="33"/>
  <c r="DW87" i="33"/>
  <c r="DX84" i="33"/>
  <c r="DW84" i="33"/>
  <c r="EH84" i="33"/>
  <c r="EH85" i="33"/>
  <c r="EH86" i="33"/>
  <c r="EH87" i="33"/>
  <c r="EF84" i="33"/>
  <c r="EG84" i="33"/>
  <c r="EG87" i="33"/>
  <c r="EG85" i="33"/>
  <c r="EG86" i="33"/>
  <c r="EF85" i="33"/>
  <c r="EH28" i="33"/>
  <c r="EG28" i="33"/>
  <c r="ET1" i="33"/>
  <c r="ER1" i="33"/>
  <c r="EM3" i="33"/>
  <c r="ER3" i="33"/>
  <c r="EN3" i="33"/>
  <c r="AB16" i="34"/>
  <c r="AC16" i="34" s="1"/>
  <c r="AD16" i="34" s="1"/>
  <c r="AE16" i="34" s="1"/>
  <c r="AF16" i="34" s="1"/>
  <c r="AA4" i="34"/>
  <c r="AB8" i="34"/>
  <c r="AC8" i="34" s="1"/>
  <c r="AD8" i="34" s="1"/>
  <c r="AE8" i="34" s="1"/>
  <c r="AF8" i="34" s="1"/>
  <c r="AB12" i="34"/>
  <c r="AC12" i="34" s="1"/>
  <c r="AD12" i="34" s="1"/>
  <c r="AE12" i="34" s="1"/>
  <c r="AF12" i="34" s="1"/>
  <c r="EI104" i="33" l="1"/>
  <c r="EJ104" i="33"/>
  <c r="EM105" i="33"/>
  <c r="ER105" i="33" s="1"/>
  <c r="EO105" i="33" s="1"/>
  <c r="EM106" i="33"/>
  <c r="EM104" i="33"/>
  <c r="EN106" i="33"/>
  <c r="EN104" i="33"/>
  <c r="EN105" i="33"/>
  <c r="EL106" i="33"/>
  <c r="EI106" i="33" s="1"/>
  <c r="EC86" i="33"/>
  <c r="EC99" i="33"/>
  <c r="EE99" i="33"/>
  <c r="EC87" i="33"/>
  <c r="EC101" i="33"/>
  <c r="ED101" i="33"/>
  <c r="EL96" i="33"/>
  <c r="EI96" i="33" s="1"/>
  <c r="EE91" i="33"/>
  <c r="EC91" i="33"/>
  <c r="EJ95" i="33"/>
  <c r="EI95" i="33"/>
  <c r="ED89" i="33"/>
  <c r="EC89" i="33"/>
  <c r="ED88" i="33"/>
  <c r="EC88" i="33"/>
  <c r="ED92" i="33"/>
  <c r="EC92" i="33"/>
  <c r="EL92" i="33"/>
  <c r="ED93" i="33"/>
  <c r="EC93" i="33"/>
  <c r="ED94" i="33"/>
  <c r="EC94" i="33"/>
  <c r="EL101" i="33"/>
  <c r="EL97" i="33"/>
  <c r="EI97" i="33" s="1"/>
  <c r="EN96" i="33"/>
  <c r="EN99" i="33"/>
  <c r="EN101" i="33"/>
  <c r="EN98" i="33"/>
  <c r="EN100" i="33"/>
  <c r="EN102" i="33"/>
  <c r="EN103" i="33"/>
  <c r="EN95" i="33"/>
  <c r="EN97" i="33"/>
  <c r="EM97" i="33"/>
  <c r="EM100" i="33"/>
  <c r="EM103" i="33"/>
  <c r="EM102" i="33"/>
  <c r="EM96" i="33"/>
  <c r="EM95" i="33"/>
  <c r="EM101" i="33"/>
  <c r="EM99" i="33"/>
  <c r="EM98" i="33"/>
  <c r="EL102" i="33"/>
  <c r="EI102" i="33" s="1"/>
  <c r="EL93" i="33"/>
  <c r="EL89" i="33"/>
  <c r="EL99" i="33"/>
  <c r="EL103" i="33"/>
  <c r="EL98" i="33"/>
  <c r="EL91" i="33"/>
  <c r="EL88" i="33"/>
  <c r="EK88" i="33" s="1"/>
  <c r="EL94" i="33"/>
  <c r="EL84" i="33"/>
  <c r="EI84" i="33" s="1"/>
  <c r="EM91" i="33"/>
  <c r="EM90" i="33"/>
  <c r="EM93" i="33"/>
  <c r="EM94" i="33"/>
  <c r="EM89" i="33"/>
  <c r="EM92" i="33"/>
  <c r="EM88" i="33"/>
  <c r="EN89" i="33"/>
  <c r="EN88" i="33"/>
  <c r="EN90" i="33"/>
  <c r="EN92" i="33"/>
  <c r="EN94" i="33"/>
  <c r="EN91" i="33"/>
  <c r="EN93" i="33"/>
  <c r="EL90" i="33"/>
  <c r="EI90" i="33" s="1"/>
  <c r="EJ84" i="33"/>
  <c r="EL87" i="33"/>
  <c r="ED85" i="33"/>
  <c r="EC85" i="33"/>
  <c r="ED84" i="33"/>
  <c r="EC84" i="33"/>
  <c r="EN85" i="33"/>
  <c r="EN84" i="33"/>
  <c r="EN86" i="33"/>
  <c r="EN87" i="33"/>
  <c r="EL86" i="33"/>
  <c r="EM85" i="33"/>
  <c r="EM86" i="33"/>
  <c r="EM84" i="33"/>
  <c r="EM87" i="33"/>
  <c r="EL85" i="33"/>
  <c r="EL28" i="33"/>
  <c r="EI28" i="33" s="1"/>
  <c r="EN28" i="33"/>
  <c r="EM28" i="33"/>
  <c r="ES3" i="33"/>
  <c r="ET3" i="33"/>
  <c r="EZ1" i="33"/>
  <c r="EX3" i="33"/>
  <c r="EX1" i="33"/>
  <c r="AB4" i="34"/>
  <c r="AC4" i="34" s="1"/>
  <c r="AD4" i="34" s="1"/>
  <c r="AE4" i="34" s="1"/>
  <c r="AF4" i="34" s="1"/>
  <c r="ER91" i="33" l="1"/>
  <c r="EO91" i="33" s="1"/>
  <c r="ER104" i="33"/>
  <c r="ET106" i="33"/>
  <c r="ET105" i="33"/>
  <c r="ET104" i="33"/>
  <c r="ER106" i="33"/>
  <c r="EO106" i="33" s="1"/>
  <c r="ES106" i="33"/>
  <c r="ES104" i="33"/>
  <c r="EX104" i="33" s="1"/>
  <c r="ES105" i="33"/>
  <c r="EX105" i="33" s="1"/>
  <c r="EU105" i="33" s="1"/>
  <c r="EI99" i="33"/>
  <c r="EK99" i="33"/>
  <c r="ER98" i="33"/>
  <c r="EO98" i="33" s="1"/>
  <c r="ER96" i="33"/>
  <c r="EO96" i="33" s="1"/>
  <c r="EI103" i="33"/>
  <c r="EJ103" i="33"/>
  <c r="EI101" i="33"/>
  <c r="EJ101" i="33"/>
  <c r="EI98" i="33"/>
  <c r="EJ98" i="33"/>
  <c r="EJ94" i="33"/>
  <c r="EI94" i="33"/>
  <c r="EJ88" i="33"/>
  <c r="EI88" i="33"/>
  <c r="EJ92" i="33"/>
  <c r="EI92" i="33"/>
  <c r="EQ91" i="33"/>
  <c r="EK91" i="33"/>
  <c r="EI91" i="33"/>
  <c r="EJ89" i="33"/>
  <c r="EI89" i="33"/>
  <c r="EJ93" i="33"/>
  <c r="EI93" i="33"/>
  <c r="ER90" i="33"/>
  <c r="EO90" i="33" s="1"/>
  <c r="ER99" i="33"/>
  <c r="ER101" i="33"/>
  <c r="ER95" i="33"/>
  <c r="ER97" i="33"/>
  <c r="EO97" i="33" s="1"/>
  <c r="ET96" i="33"/>
  <c r="ET99" i="33"/>
  <c r="ET98" i="33"/>
  <c r="ET103" i="33"/>
  <c r="ET101" i="33"/>
  <c r="ET95" i="33"/>
  <c r="ET97" i="33"/>
  <c r="ET100" i="33"/>
  <c r="ET102" i="33"/>
  <c r="ER102" i="33"/>
  <c r="EO102" i="33" s="1"/>
  <c r="ES103" i="33"/>
  <c r="ES98" i="33"/>
  <c r="EX98" i="33" s="1"/>
  <c r="ES101" i="33"/>
  <c r="EX101" i="33" s="1"/>
  <c r="ES99" i="33"/>
  <c r="ES96" i="33"/>
  <c r="ES102" i="33"/>
  <c r="ES97" i="33"/>
  <c r="EX97" i="33" s="1"/>
  <c r="EU97" i="33" s="1"/>
  <c r="ES100" i="33"/>
  <c r="ES95" i="33"/>
  <c r="EX95" i="33" s="1"/>
  <c r="ER103" i="33"/>
  <c r="ER100" i="33"/>
  <c r="EO100" i="33" s="1"/>
  <c r="ER84" i="33"/>
  <c r="EO84" i="33" s="1"/>
  <c r="ER86" i="33"/>
  <c r="EP86" i="33" s="1"/>
  <c r="ER94" i="33"/>
  <c r="ER93" i="33"/>
  <c r="ES91" i="33"/>
  <c r="ES90" i="33"/>
  <c r="ES94" i="33"/>
  <c r="ES93" i="33"/>
  <c r="ES92" i="33"/>
  <c r="ES89" i="33"/>
  <c r="ES88" i="33"/>
  <c r="ER88" i="33"/>
  <c r="EQ88" i="33" s="1"/>
  <c r="ET88" i="33"/>
  <c r="ET90" i="33"/>
  <c r="ET91" i="33"/>
  <c r="ET92" i="33"/>
  <c r="ET89" i="33"/>
  <c r="ET93" i="33"/>
  <c r="ET94" i="33"/>
  <c r="ER87" i="33"/>
  <c r="EP87" i="33" s="1"/>
  <c r="ER92" i="33"/>
  <c r="ER89" i="33"/>
  <c r="EJ87" i="33"/>
  <c r="EI87" i="33"/>
  <c r="EP84" i="33"/>
  <c r="EO86" i="33"/>
  <c r="EJ86" i="33"/>
  <c r="EI86" i="33"/>
  <c r="EJ85" i="33"/>
  <c r="EI85" i="33"/>
  <c r="ES84" i="33"/>
  <c r="ES87" i="33"/>
  <c r="ES85" i="33"/>
  <c r="ES86" i="33"/>
  <c r="ET84" i="33"/>
  <c r="ET85" i="33"/>
  <c r="ET87" i="33"/>
  <c r="ET86" i="33"/>
  <c r="ER85" i="33"/>
  <c r="ER28" i="33"/>
  <c r="EO28" i="33" s="1"/>
  <c r="ET28" i="33"/>
  <c r="ES28" i="33"/>
  <c r="FF1" i="33"/>
  <c r="FL1" i="33" s="1"/>
  <c r="FR1" i="33" s="1"/>
  <c r="FX1" i="33" s="1"/>
  <c r="GD1" i="33" s="1"/>
  <c r="EY3" i="33"/>
  <c r="FD3" i="33"/>
  <c r="EZ3" i="33"/>
  <c r="FD1" i="33"/>
  <c r="EU104" i="33" l="1"/>
  <c r="EV104" i="33"/>
  <c r="EP98" i="33"/>
  <c r="EO104" i="33"/>
  <c r="EP104" i="33"/>
  <c r="GH3" i="33"/>
  <c r="GJ1" i="33"/>
  <c r="GD3" i="33"/>
  <c r="GH1" i="33"/>
  <c r="GC3" i="33"/>
  <c r="EZ106" i="33"/>
  <c r="EZ104" i="33"/>
  <c r="EZ105" i="33"/>
  <c r="EY106" i="33"/>
  <c r="FD106" i="33" s="1"/>
  <c r="FA106" i="33" s="1"/>
  <c r="EY105" i="33"/>
  <c r="EY104" i="33"/>
  <c r="FD104" i="33" s="1"/>
  <c r="EX106" i="33"/>
  <c r="EU106" i="33" s="1"/>
  <c r="EO99" i="33"/>
  <c r="EQ99" i="33"/>
  <c r="EX102" i="33"/>
  <c r="EU102" i="33" s="1"/>
  <c r="EU101" i="33"/>
  <c r="EV101" i="33"/>
  <c r="EO103" i="33"/>
  <c r="EP103" i="33"/>
  <c r="EU98" i="33"/>
  <c r="EV98" i="33"/>
  <c r="EO101" i="33"/>
  <c r="EP101" i="33"/>
  <c r="EP88" i="33"/>
  <c r="EO88" i="33"/>
  <c r="EP93" i="33"/>
  <c r="EO93" i="33"/>
  <c r="EP94" i="33"/>
  <c r="EO94" i="33"/>
  <c r="EP89" i="33"/>
  <c r="EO89" i="33"/>
  <c r="EV95" i="33"/>
  <c r="EU95" i="33"/>
  <c r="EX96" i="33"/>
  <c r="EU96" i="33" s="1"/>
  <c r="EP95" i="33"/>
  <c r="EO95" i="33"/>
  <c r="EO87" i="33"/>
  <c r="EP92" i="33"/>
  <c r="EO92" i="33"/>
  <c r="GB1" i="33"/>
  <c r="FW3" i="33"/>
  <c r="GB3" i="33"/>
  <c r="FX3" i="33"/>
  <c r="EX100" i="33"/>
  <c r="EU100" i="33" s="1"/>
  <c r="EZ100" i="33"/>
  <c r="EZ96" i="33"/>
  <c r="EZ102" i="33"/>
  <c r="EZ101" i="33"/>
  <c r="EZ97" i="33"/>
  <c r="EZ98" i="33"/>
  <c r="EZ103" i="33"/>
  <c r="EZ99" i="33"/>
  <c r="EZ95" i="33"/>
  <c r="EY97" i="33"/>
  <c r="EY103" i="33"/>
  <c r="FD103" i="33" s="1"/>
  <c r="EY102" i="33"/>
  <c r="EY100" i="33"/>
  <c r="FD100" i="33" s="1"/>
  <c r="FA100" i="33" s="1"/>
  <c r="EY95" i="33"/>
  <c r="EY96" i="33"/>
  <c r="EY99" i="33"/>
  <c r="FD99" i="33" s="1"/>
  <c r="EY98" i="33"/>
  <c r="EY101" i="33"/>
  <c r="EX99" i="33"/>
  <c r="FV3" i="33"/>
  <c r="FV1" i="33"/>
  <c r="FR3" i="33"/>
  <c r="FQ3" i="33"/>
  <c r="EX103" i="33"/>
  <c r="EX90" i="33"/>
  <c r="EU90" i="33" s="1"/>
  <c r="EX91" i="33"/>
  <c r="EX93" i="33"/>
  <c r="EX88" i="33"/>
  <c r="EW88" i="33" s="1"/>
  <c r="EX94" i="33"/>
  <c r="EZ90" i="33"/>
  <c r="EZ89" i="33"/>
  <c r="EZ88" i="33"/>
  <c r="EZ92" i="33"/>
  <c r="EZ91" i="33"/>
  <c r="EZ93" i="33"/>
  <c r="EZ94" i="33"/>
  <c r="FK3" i="33"/>
  <c r="FL3" i="33"/>
  <c r="FP1" i="33"/>
  <c r="FP3" i="33"/>
  <c r="EX89" i="33"/>
  <c r="EY92" i="33"/>
  <c r="EY91" i="33"/>
  <c r="EY93" i="33"/>
  <c r="EY90" i="33"/>
  <c r="EY94" i="33"/>
  <c r="EY89" i="33"/>
  <c r="FD89" i="33" s="1"/>
  <c r="EY88" i="33"/>
  <c r="FD88" i="33" s="1"/>
  <c r="FC88" i="33" s="1"/>
  <c r="EX92" i="33"/>
  <c r="EX85" i="33"/>
  <c r="EV85" i="33" s="1"/>
  <c r="EX87" i="33"/>
  <c r="EP85" i="33"/>
  <c r="EO85" i="33"/>
  <c r="EY86" i="33"/>
  <c r="EY85" i="33"/>
  <c r="EY87" i="33"/>
  <c r="EY84" i="33"/>
  <c r="EX86" i="33"/>
  <c r="EZ84" i="33"/>
  <c r="EZ85" i="33"/>
  <c r="EZ86" i="33"/>
  <c r="EZ87" i="33"/>
  <c r="EX28" i="33"/>
  <c r="EU28" i="33" s="1"/>
  <c r="EX84" i="33"/>
  <c r="EZ28" i="33"/>
  <c r="EY28" i="33"/>
  <c r="FJ1" i="33"/>
  <c r="FE3" i="33"/>
  <c r="FJ3" i="33"/>
  <c r="FF3" i="33"/>
  <c r="FA104" i="33" l="1"/>
  <c r="FB104" i="33"/>
  <c r="FQ105" i="33"/>
  <c r="FQ106" i="33"/>
  <c r="FQ104" i="33"/>
  <c r="FX106" i="33"/>
  <c r="FX104" i="33"/>
  <c r="FX105" i="33"/>
  <c r="GD106" i="33"/>
  <c r="GD105" i="33"/>
  <c r="GD104" i="33"/>
  <c r="GD102" i="33"/>
  <c r="GD103" i="33"/>
  <c r="GD96" i="33"/>
  <c r="GD100" i="33"/>
  <c r="GD98" i="33"/>
  <c r="GD97" i="33"/>
  <c r="GD95" i="33"/>
  <c r="GD99" i="33"/>
  <c r="GD101" i="33"/>
  <c r="GD88" i="33"/>
  <c r="GD90" i="33"/>
  <c r="GD89" i="33"/>
  <c r="GD91" i="33"/>
  <c r="GD85" i="33"/>
  <c r="GD86" i="33"/>
  <c r="GD87" i="33"/>
  <c r="GD94" i="33"/>
  <c r="GD92" i="33"/>
  <c r="GD93" i="33"/>
  <c r="GD84" i="33"/>
  <c r="GD28" i="33"/>
  <c r="FE106" i="33"/>
  <c r="FE104" i="33"/>
  <c r="FJ104" i="33" s="1"/>
  <c r="FE105" i="33"/>
  <c r="FJ105" i="33" s="1"/>
  <c r="FG105" i="33" s="1"/>
  <c r="FF106" i="33"/>
  <c r="FF104" i="33"/>
  <c r="FF105" i="33"/>
  <c r="FL104" i="33"/>
  <c r="FL106" i="33"/>
  <c r="FL105" i="33"/>
  <c r="FR106" i="33"/>
  <c r="FR105" i="33"/>
  <c r="FV105" i="33" s="1"/>
  <c r="FS105" i="33" s="1"/>
  <c r="FR104" i="33"/>
  <c r="FD101" i="33"/>
  <c r="FB101" i="33" s="1"/>
  <c r="FD95" i="33"/>
  <c r="FA95" i="33" s="1"/>
  <c r="FD97" i="33"/>
  <c r="FA97" i="33" s="1"/>
  <c r="FD105" i="33"/>
  <c r="FA105" i="33" s="1"/>
  <c r="GN1" i="33"/>
  <c r="GN3" i="33"/>
  <c r="GI3" i="33"/>
  <c r="GJ3" i="33"/>
  <c r="FK106" i="33"/>
  <c r="FP106" i="33" s="1"/>
  <c r="FM106" i="33" s="1"/>
  <c r="FK104" i="33"/>
  <c r="FP104" i="33" s="1"/>
  <c r="FK105" i="33"/>
  <c r="FP105" i="33" s="1"/>
  <c r="FM105" i="33" s="1"/>
  <c r="FW105" i="33"/>
  <c r="GB105" i="33" s="1"/>
  <c r="FY105" i="33" s="1"/>
  <c r="FW106" i="33"/>
  <c r="FW104" i="33"/>
  <c r="GB104" i="33" s="1"/>
  <c r="GC106" i="33"/>
  <c r="GC105" i="33"/>
  <c r="GH105" i="33" s="1"/>
  <c r="GE105" i="33" s="1"/>
  <c r="GC104" i="33"/>
  <c r="GH104" i="33" s="1"/>
  <c r="GC101" i="33"/>
  <c r="GH101" i="33" s="1"/>
  <c r="GC98" i="33"/>
  <c r="GH98" i="33" s="1"/>
  <c r="GC97" i="33"/>
  <c r="GH97" i="33" s="1"/>
  <c r="GE97" i="33" s="1"/>
  <c r="GC103" i="33"/>
  <c r="GH103" i="33" s="1"/>
  <c r="GC99" i="33"/>
  <c r="GH99" i="33" s="1"/>
  <c r="GC95" i="33"/>
  <c r="GC96" i="33"/>
  <c r="GH96" i="33" s="1"/>
  <c r="GE96" i="33" s="1"/>
  <c r="GC102" i="33"/>
  <c r="GH102" i="33" s="1"/>
  <c r="GE102" i="33" s="1"/>
  <c r="GC100" i="33"/>
  <c r="GH100" i="33" s="1"/>
  <c r="GE100" i="33" s="1"/>
  <c r="GC89" i="33"/>
  <c r="GH89" i="33" s="1"/>
  <c r="GE89" i="33" s="1"/>
  <c r="GC88" i="33"/>
  <c r="GH88" i="33" s="1"/>
  <c r="GC93" i="33"/>
  <c r="GC94" i="33"/>
  <c r="GH94" i="33" s="1"/>
  <c r="GC91" i="33"/>
  <c r="GH91" i="33" s="1"/>
  <c r="GE91" i="33" s="1"/>
  <c r="GC92" i="33"/>
  <c r="GH92" i="33" s="1"/>
  <c r="GE92" i="33" s="1"/>
  <c r="GC90" i="33"/>
  <c r="GC86" i="33"/>
  <c r="GC84" i="33"/>
  <c r="GH84" i="33" s="1"/>
  <c r="GC85" i="33"/>
  <c r="GH85" i="33" s="1"/>
  <c r="GC87" i="33"/>
  <c r="GH87" i="33" s="1"/>
  <c r="GE87" i="33" s="1"/>
  <c r="GC28" i="33"/>
  <c r="GH28" i="33" s="1"/>
  <c r="GE28" i="33" s="1"/>
  <c r="FA99" i="33"/>
  <c r="FC99" i="33"/>
  <c r="EU99" i="33"/>
  <c r="EW99" i="33"/>
  <c r="FD98" i="33"/>
  <c r="EU103" i="33"/>
  <c r="EV103" i="33"/>
  <c r="FA101" i="33"/>
  <c r="FA103" i="33"/>
  <c r="FB103" i="33"/>
  <c r="EU85" i="33"/>
  <c r="FB89" i="33"/>
  <c r="FA89" i="33"/>
  <c r="EV93" i="33"/>
  <c r="EU93" i="33"/>
  <c r="EW91" i="33"/>
  <c r="EU91" i="33"/>
  <c r="FB95" i="33"/>
  <c r="EV89" i="33"/>
  <c r="EU89" i="33"/>
  <c r="EV94" i="33"/>
  <c r="EU94" i="33"/>
  <c r="EV92" i="33"/>
  <c r="EU92" i="33"/>
  <c r="FB88" i="33"/>
  <c r="FA88" i="33"/>
  <c r="EV88" i="33"/>
  <c r="EU88" i="33"/>
  <c r="FX103" i="33"/>
  <c r="FX97" i="33"/>
  <c r="FX102" i="33"/>
  <c r="FX96" i="33"/>
  <c r="FX98" i="33"/>
  <c r="FX99" i="33"/>
  <c r="FX101" i="33"/>
  <c r="FX100" i="33"/>
  <c r="FX95" i="33"/>
  <c r="FX91" i="33"/>
  <c r="FX88" i="33"/>
  <c r="FX89" i="33"/>
  <c r="FX90" i="33"/>
  <c r="FX85" i="33"/>
  <c r="FX86" i="33"/>
  <c r="FX93" i="33"/>
  <c r="FX87" i="33"/>
  <c r="FX94" i="33"/>
  <c r="FX92" i="33"/>
  <c r="FX84" i="33"/>
  <c r="FX28" i="33"/>
  <c r="FW100" i="33"/>
  <c r="FW101" i="33"/>
  <c r="FW102" i="33"/>
  <c r="FW99" i="33"/>
  <c r="FW98" i="33"/>
  <c r="FW96" i="33"/>
  <c r="FW97" i="33"/>
  <c r="FW103" i="33"/>
  <c r="FW95" i="33"/>
  <c r="FW89" i="33"/>
  <c r="FW88" i="33"/>
  <c r="FW90" i="33"/>
  <c r="FW92" i="33"/>
  <c r="FW93" i="33"/>
  <c r="FW94" i="33"/>
  <c r="FW91" i="33"/>
  <c r="FW85" i="33"/>
  <c r="GB85" i="33" s="1"/>
  <c r="FW84" i="33"/>
  <c r="FW86" i="33"/>
  <c r="FW87" i="33"/>
  <c r="GB87" i="33" s="1"/>
  <c r="FW28" i="33"/>
  <c r="GB28" i="33" s="1"/>
  <c r="FY28" i="33" s="1"/>
  <c r="FD102" i="33"/>
  <c r="FA102" i="33" s="1"/>
  <c r="FK97" i="33"/>
  <c r="FK100" i="33"/>
  <c r="FK103" i="33"/>
  <c r="FK96" i="33"/>
  <c r="FK95" i="33"/>
  <c r="FK101" i="33"/>
  <c r="FK99" i="33"/>
  <c r="FK98" i="33"/>
  <c r="FK102" i="33"/>
  <c r="FR96" i="33"/>
  <c r="FR98" i="33"/>
  <c r="FR99" i="33"/>
  <c r="FR101" i="33"/>
  <c r="FR97" i="33"/>
  <c r="FR102" i="33"/>
  <c r="FR103" i="33"/>
  <c r="FR95" i="33"/>
  <c r="FR100" i="33"/>
  <c r="FR88" i="33"/>
  <c r="FR89" i="33"/>
  <c r="FR90" i="33"/>
  <c r="FR91" i="33"/>
  <c r="FR86" i="33"/>
  <c r="FR93" i="33"/>
  <c r="FR87" i="33"/>
  <c r="FR92" i="33"/>
  <c r="FR85" i="33"/>
  <c r="FR94" i="33"/>
  <c r="FR84" i="33"/>
  <c r="FR28" i="33"/>
  <c r="FE98" i="33"/>
  <c r="FE103" i="33"/>
  <c r="FE96" i="33"/>
  <c r="FE101" i="33"/>
  <c r="FE102" i="33"/>
  <c r="FE99" i="33"/>
  <c r="FE95" i="33"/>
  <c r="FE100" i="33"/>
  <c r="FE97" i="33"/>
  <c r="FF96" i="33"/>
  <c r="FF103" i="33"/>
  <c r="FF100" i="33"/>
  <c r="FF101" i="33"/>
  <c r="FF99" i="33"/>
  <c r="FF97" i="33"/>
  <c r="FF95" i="33"/>
  <c r="FF98" i="33"/>
  <c r="FF102" i="33"/>
  <c r="FL96" i="33"/>
  <c r="FL101" i="33"/>
  <c r="FL99" i="33"/>
  <c r="FL102" i="33"/>
  <c r="FL97" i="33"/>
  <c r="FL98" i="33"/>
  <c r="FL95" i="33"/>
  <c r="FL100" i="33"/>
  <c r="FL103" i="33"/>
  <c r="FQ98" i="33"/>
  <c r="FQ103" i="33"/>
  <c r="FQ101" i="33"/>
  <c r="FV101" i="33" s="1"/>
  <c r="FQ96" i="33"/>
  <c r="FQ102" i="33"/>
  <c r="FQ100" i="33"/>
  <c r="FV100" i="33" s="1"/>
  <c r="FS100" i="33" s="1"/>
  <c r="FQ99" i="33"/>
  <c r="FV99" i="33" s="1"/>
  <c r="FQ95" i="33"/>
  <c r="FQ97" i="33"/>
  <c r="FV97" i="33" s="1"/>
  <c r="FS97" i="33" s="1"/>
  <c r="FQ94" i="33"/>
  <c r="FQ93" i="33"/>
  <c r="FV93" i="33" s="1"/>
  <c r="FQ88" i="33"/>
  <c r="FQ92" i="33"/>
  <c r="FV92" i="33" s="1"/>
  <c r="FQ91" i="33"/>
  <c r="FV91" i="33" s="1"/>
  <c r="FQ90" i="33"/>
  <c r="FV90" i="33" s="1"/>
  <c r="FS90" i="33" s="1"/>
  <c r="FQ89" i="33"/>
  <c r="FQ87" i="33"/>
  <c r="FQ85" i="33"/>
  <c r="FV85" i="33" s="1"/>
  <c r="FQ86" i="33"/>
  <c r="FQ84" i="33"/>
  <c r="FQ28" i="33"/>
  <c r="FV28" i="33" s="1"/>
  <c r="FS28" i="33" s="1"/>
  <c r="FD96" i="33"/>
  <c r="FA96" i="33" s="1"/>
  <c r="FD94" i="33"/>
  <c r="FD92" i="33"/>
  <c r="FD90" i="33"/>
  <c r="FA90" i="33" s="1"/>
  <c r="FD91" i="33"/>
  <c r="FK90" i="33"/>
  <c r="FK91" i="33"/>
  <c r="FK92" i="33"/>
  <c r="FK93" i="33"/>
  <c r="FK94" i="33"/>
  <c r="FK88" i="33"/>
  <c r="FK89" i="33"/>
  <c r="FK87" i="33"/>
  <c r="FK86" i="33"/>
  <c r="FK85" i="33"/>
  <c r="FK84" i="33"/>
  <c r="FK28" i="33"/>
  <c r="FE90" i="33"/>
  <c r="FE91" i="33"/>
  <c r="FE94" i="33"/>
  <c r="FE92" i="33"/>
  <c r="FE88" i="33"/>
  <c r="FE89" i="33"/>
  <c r="FE93" i="33"/>
  <c r="FD93" i="33"/>
  <c r="FF91" i="33"/>
  <c r="FF88" i="33"/>
  <c r="FF90" i="33"/>
  <c r="FF92" i="33"/>
  <c r="FF93" i="33"/>
  <c r="FF89" i="33"/>
  <c r="FF94" i="33"/>
  <c r="FL88" i="33"/>
  <c r="FL89" i="33"/>
  <c r="FL90" i="33"/>
  <c r="FL91" i="33"/>
  <c r="FL92" i="33"/>
  <c r="FL94" i="33"/>
  <c r="FL93" i="33"/>
  <c r="FL87" i="33"/>
  <c r="FL86" i="33"/>
  <c r="FL85" i="33"/>
  <c r="FL84" i="33"/>
  <c r="FL28" i="33"/>
  <c r="FD85" i="33"/>
  <c r="FB85" i="33" s="1"/>
  <c r="FD87" i="33"/>
  <c r="FB87" i="33" s="1"/>
  <c r="EV87" i="33"/>
  <c r="EU87" i="33"/>
  <c r="FD28" i="33"/>
  <c r="FA28" i="33" s="1"/>
  <c r="EV86" i="33"/>
  <c r="EU86" i="33"/>
  <c r="EV84" i="33"/>
  <c r="EU84" i="33"/>
  <c r="FD84" i="33"/>
  <c r="FE86" i="33"/>
  <c r="FE84" i="33"/>
  <c r="FE85" i="33"/>
  <c r="FE87" i="33"/>
  <c r="FF84" i="33"/>
  <c r="FF85" i="33"/>
  <c r="FF86" i="33"/>
  <c r="FF87" i="33"/>
  <c r="FD86" i="33"/>
  <c r="FF28" i="33"/>
  <c r="FE28" i="33"/>
  <c r="FA87" i="33" l="1"/>
  <c r="FV106" i="33"/>
  <c r="FS106" i="33" s="1"/>
  <c r="GE104" i="33"/>
  <c r="GF104" i="33"/>
  <c r="GE84" i="33"/>
  <c r="GF84" i="33"/>
  <c r="GE98" i="33"/>
  <c r="GF98" i="33"/>
  <c r="GE94" i="33"/>
  <c r="GF94" i="33"/>
  <c r="GG99" i="33"/>
  <c r="GE99" i="33"/>
  <c r="GE101" i="33"/>
  <c r="GF101" i="33"/>
  <c r="FY104" i="33"/>
  <c r="FZ104" i="33"/>
  <c r="FM104" i="33"/>
  <c r="FN104" i="33"/>
  <c r="GE103" i="33"/>
  <c r="GF103" i="33"/>
  <c r="FG104" i="33"/>
  <c r="FH104" i="33"/>
  <c r="GE85" i="33"/>
  <c r="GF85" i="33"/>
  <c r="GE88" i="33"/>
  <c r="GG88" i="33"/>
  <c r="FV94" i="33"/>
  <c r="FT94" i="33" s="1"/>
  <c r="GH95" i="33"/>
  <c r="GE95" i="33" s="1"/>
  <c r="GH106" i="33"/>
  <c r="GE106" i="33" s="1"/>
  <c r="FV104" i="33"/>
  <c r="GH86" i="33"/>
  <c r="GJ106" i="33"/>
  <c r="GJ104" i="33"/>
  <c r="GJ105" i="33"/>
  <c r="GJ102" i="33"/>
  <c r="GJ98" i="33"/>
  <c r="GJ97" i="33"/>
  <c r="GJ103" i="33"/>
  <c r="GJ96" i="33"/>
  <c r="GJ99" i="33"/>
  <c r="GJ101" i="33"/>
  <c r="GJ100" i="33"/>
  <c r="GJ95" i="33"/>
  <c r="GJ88" i="33"/>
  <c r="GJ90" i="33"/>
  <c r="GJ91" i="33"/>
  <c r="GJ89" i="33"/>
  <c r="GJ87" i="33"/>
  <c r="GJ85" i="33"/>
  <c r="GJ86" i="33"/>
  <c r="GJ92" i="33"/>
  <c r="GJ93" i="33"/>
  <c r="GJ94" i="33"/>
  <c r="GJ84" i="33"/>
  <c r="GJ28" i="33"/>
  <c r="FJ106" i="33"/>
  <c r="FG106" i="33" s="1"/>
  <c r="FA85" i="33"/>
  <c r="GB86" i="33"/>
  <c r="FY86" i="33" s="1"/>
  <c r="GB88" i="33"/>
  <c r="GA88" i="33" s="1"/>
  <c r="GH90" i="33"/>
  <c r="GE90" i="33" s="1"/>
  <c r="GH93" i="33"/>
  <c r="GE93" i="33" s="1"/>
  <c r="GB106" i="33"/>
  <c r="FY106" i="33" s="1"/>
  <c r="GI106" i="33"/>
  <c r="GN106" i="33" s="1"/>
  <c r="GK106" i="33" s="1"/>
  <c r="GI105" i="33"/>
  <c r="GI104" i="33"/>
  <c r="GN104" i="33" s="1"/>
  <c r="GI102" i="33"/>
  <c r="GN102" i="33" s="1"/>
  <c r="GK102" i="33" s="1"/>
  <c r="GI95" i="33"/>
  <c r="GN95" i="33" s="1"/>
  <c r="GK95" i="33" s="1"/>
  <c r="GI101" i="33"/>
  <c r="GN101" i="33" s="1"/>
  <c r="GI96" i="33"/>
  <c r="GN96" i="33" s="1"/>
  <c r="GK96" i="33" s="1"/>
  <c r="GI98" i="33"/>
  <c r="GN98" i="33" s="1"/>
  <c r="GI97" i="33"/>
  <c r="GN97" i="33" s="1"/>
  <c r="GK97" i="33" s="1"/>
  <c r="GI103" i="33"/>
  <c r="GI99" i="33"/>
  <c r="GN99" i="33" s="1"/>
  <c r="GI100" i="33"/>
  <c r="GN100" i="33" s="1"/>
  <c r="GK100" i="33" s="1"/>
  <c r="GI92" i="33"/>
  <c r="GN92" i="33" s="1"/>
  <c r="GK92" i="33" s="1"/>
  <c r="GI89" i="33"/>
  <c r="GN89" i="33" s="1"/>
  <c r="GK89" i="33" s="1"/>
  <c r="GI88" i="33"/>
  <c r="GN88" i="33" s="1"/>
  <c r="GI93" i="33"/>
  <c r="GN93" i="33" s="1"/>
  <c r="GK93" i="33" s="1"/>
  <c r="GI94" i="33"/>
  <c r="GN94" i="33" s="1"/>
  <c r="GI91" i="33"/>
  <c r="GI90" i="33"/>
  <c r="GN90" i="33" s="1"/>
  <c r="GK90" i="33" s="1"/>
  <c r="GI86" i="33"/>
  <c r="GN86" i="33" s="1"/>
  <c r="GI84" i="33"/>
  <c r="GI85" i="33"/>
  <c r="GN85" i="33" s="1"/>
  <c r="GI87" i="33"/>
  <c r="GN87" i="33" s="1"/>
  <c r="GK87" i="33" s="1"/>
  <c r="GI28" i="33"/>
  <c r="GN28" i="33" s="1"/>
  <c r="GK28" i="33" s="1"/>
  <c r="FS99" i="33"/>
  <c r="FU99" i="33"/>
  <c r="FV88" i="33"/>
  <c r="FU88" i="33" s="1"/>
  <c r="FV96" i="33"/>
  <c r="FS96" i="33" s="1"/>
  <c r="GB97" i="33"/>
  <c r="FY97" i="33" s="1"/>
  <c r="FV98" i="33"/>
  <c r="GB99" i="33"/>
  <c r="FV86" i="33"/>
  <c r="FS86" i="33" s="1"/>
  <c r="FS101" i="33"/>
  <c r="FT101" i="33"/>
  <c r="FP100" i="33"/>
  <c r="FM100" i="33" s="1"/>
  <c r="FA98" i="33"/>
  <c r="FB98" i="33"/>
  <c r="FT92" i="33"/>
  <c r="FS92" i="33"/>
  <c r="FZ87" i="33"/>
  <c r="FY87" i="33"/>
  <c r="FB92" i="33"/>
  <c r="FA92" i="33"/>
  <c r="FT88" i="33"/>
  <c r="FZ88" i="33"/>
  <c r="FY88" i="33"/>
  <c r="FB94" i="33"/>
  <c r="FA94" i="33"/>
  <c r="FT93" i="33"/>
  <c r="FS93" i="33"/>
  <c r="FB93" i="33"/>
  <c r="FA93" i="33"/>
  <c r="FC91" i="33"/>
  <c r="FA91" i="33"/>
  <c r="FT85" i="33"/>
  <c r="FS85" i="33"/>
  <c r="FU91" i="33"/>
  <c r="FS91" i="33"/>
  <c r="FS94" i="33"/>
  <c r="FZ85" i="33"/>
  <c r="FY85" i="33"/>
  <c r="FP103" i="33"/>
  <c r="FJ103" i="33"/>
  <c r="FJ102" i="33"/>
  <c r="FG102" i="33" s="1"/>
  <c r="GB84" i="33"/>
  <c r="GB93" i="33"/>
  <c r="GB89" i="33"/>
  <c r="GB100" i="33"/>
  <c r="FY100" i="33" s="1"/>
  <c r="GB96" i="33"/>
  <c r="FY96" i="33" s="1"/>
  <c r="GB92" i="33"/>
  <c r="GB101" i="33"/>
  <c r="GB102" i="33"/>
  <c r="FY102" i="33" s="1"/>
  <c r="FV87" i="33"/>
  <c r="GB94" i="33"/>
  <c r="GB91" i="33"/>
  <c r="FV95" i="33"/>
  <c r="FP97" i="33"/>
  <c r="FM97" i="33" s="1"/>
  <c r="GB90" i="33"/>
  <c r="FY90" i="33" s="1"/>
  <c r="GB95" i="33"/>
  <c r="GB98" i="33"/>
  <c r="GB103" i="33"/>
  <c r="FP101" i="33"/>
  <c r="FJ97" i="33"/>
  <c r="FG97" i="33" s="1"/>
  <c r="FJ96" i="33"/>
  <c r="FG96" i="33" s="1"/>
  <c r="FV103" i="33"/>
  <c r="FJ100" i="33"/>
  <c r="FG100" i="33" s="1"/>
  <c r="FJ98" i="33"/>
  <c r="FP102" i="33"/>
  <c r="FM102" i="33" s="1"/>
  <c r="FP95" i="33"/>
  <c r="FJ95" i="33"/>
  <c r="FJ101" i="33"/>
  <c r="FV102" i="33"/>
  <c r="FS102" i="33" s="1"/>
  <c r="FP98" i="33"/>
  <c r="FV89" i="33"/>
  <c r="FJ99" i="33"/>
  <c r="FV84" i="33"/>
  <c r="FP99" i="33"/>
  <c r="FP96" i="33"/>
  <c r="FM96" i="33" s="1"/>
  <c r="FP91" i="33"/>
  <c r="FJ93" i="33"/>
  <c r="FJ94" i="33"/>
  <c r="FJ91" i="33"/>
  <c r="FP90" i="33"/>
  <c r="FM90" i="33" s="1"/>
  <c r="FJ92" i="33"/>
  <c r="FJ90" i="33"/>
  <c r="FG90" i="33" s="1"/>
  <c r="FP85" i="33"/>
  <c r="FP84" i="33"/>
  <c r="FP94" i="33"/>
  <c r="FP86" i="33"/>
  <c r="FP87" i="33"/>
  <c r="FP28" i="33"/>
  <c r="FM28" i="33" s="1"/>
  <c r="FP93" i="33"/>
  <c r="FP89" i="33"/>
  <c r="FP92" i="33"/>
  <c r="FJ89" i="33"/>
  <c r="FP88" i="33"/>
  <c r="FO88" i="33" s="1"/>
  <c r="FJ88" i="33"/>
  <c r="FI88" i="33" s="1"/>
  <c r="FJ87" i="33"/>
  <c r="FG87" i="33" s="1"/>
  <c r="FB84" i="33"/>
  <c r="FA84" i="33"/>
  <c r="FJ84" i="33"/>
  <c r="FB86" i="33"/>
  <c r="FA86" i="33"/>
  <c r="FJ86" i="33"/>
  <c r="FG86" i="33" s="1"/>
  <c r="FJ85" i="33"/>
  <c r="FJ28" i="33"/>
  <c r="FG28" i="33" s="1"/>
  <c r="X17" i="10"/>
  <c r="Y17" i="10"/>
  <c r="Z17" i="10"/>
  <c r="AA17" i="10"/>
  <c r="AB17" i="10"/>
  <c r="X17" i="3"/>
  <c r="Y17" i="3"/>
  <c r="Z17" i="3"/>
  <c r="AA17" i="3"/>
  <c r="AB17" i="3"/>
  <c r="X17" i="11"/>
  <c r="Y17" i="11"/>
  <c r="Z17" i="11"/>
  <c r="AA17" i="11"/>
  <c r="AB17" i="11"/>
  <c r="X17" i="31"/>
  <c r="Y17" i="31"/>
  <c r="Z17" i="31"/>
  <c r="AA17" i="31"/>
  <c r="AB17" i="31"/>
  <c r="X11" i="10"/>
  <c r="Y11" i="10"/>
  <c r="Z11" i="10"/>
  <c r="AA11" i="10"/>
  <c r="X11" i="3"/>
  <c r="Y11" i="3"/>
  <c r="Z11" i="3"/>
  <c r="AA11" i="3"/>
  <c r="X11" i="11"/>
  <c r="Y11" i="11"/>
  <c r="Z11" i="11"/>
  <c r="AA11" i="11"/>
  <c r="X11" i="31"/>
  <c r="Y11" i="31"/>
  <c r="Z11" i="31"/>
  <c r="AA11" i="31"/>
  <c r="X3" i="10"/>
  <c r="Y3" i="10"/>
  <c r="Z3" i="10"/>
  <c r="AA3" i="10"/>
  <c r="X3" i="3"/>
  <c r="Y3" i="3"/>
  <c r="Z3" i="3"/>
  <c r="AA3" i="3"/>
  <c r="X3" i="11"/>
  <c r="Y3" i="11"/>
  <c r="Z3" i="11"/>
  <c r="AA3" i="11"/>
  <c r="X3" i="31"/>
  <c r="Y3" i="31"/>
  <c r="Z3" i="31"/>
  <c r="AA3" i="31"/>
  <c r="W3" i="10"/>
  <c r="W3" i="3"/>
  <c r="W3" i="11"/>
  <c r="W3" i="31"/>
  <c r="A6" i="33"/>
  <c r="A7" i="33"/>
  <c r="A8" i="33"/>
  <c r="A9" i="33"/>
  <c r="A10" i="33"/>
  <c r="A11" i="33"/>
  <c r="A12" i="33"/>
  <c r="A13" i="33"/>
  <c r="A14" i="33"/>
  <c r="A15" i="33"/>
  <c r="A16" i="33"/>
  <c r="A17" i="33"/>
  <c r="A18" i="33"/>
  <c r="A19" i="33"/>
  <c r="A20" i="33"/>
  <c r="A21" i="33"/>
  <c r="A22" i="33"/>
  <c r="A23" i="33"/>
  <c r="A24" i="33"/>
  <c r="A25" i="33"/>
  <c r="A26" i="33"/>
  <c r="A27" i="33"/>
  <c r="A29" i="33"/>
  <c r="A30" i="33"/>
  <c r="A31" i="33"/>
  <c r="A32" i="33"/>
  <c r="A33" i="33"/>
  <c r="A34" i="33"/>
  <c r="A35" i="33"/>
  <c r="A36" i="33"/>
  <c r="A37" i="33"/>
  <c r="A38" i="33"/>
  <c r="A39" i="33"/>
  <c r="A40" i="33"/>
  <c r="D68" i="33"/>
  <c r="GI68" i="33" s="1"/>
  <c r="A41" i="33"/>
  <c r="A42" i="33"/>
  <c r="A43" i="33"/>
  <c r="A44" i="33"/>
  <c r="A45" i="33"/>
  <c r="A46" i="33"/>
  <c r="A47" i="33"/>
  <c r="A48" i="33"/>
  <c r="D62" i="33"/>
  <c r="GI62" i="33" s="1"/>
  <c r="A49" i="33"/>
  <c r="D63" i="33"/>
  <c r="GI63" i="33" s="1"/>
  <c r="A50" i="33"/>
  <c r="D64" i="33"/>
  <c r="GI64" i="33" s="1"/>
  <c r="A51" i="33"/>
  <c r="D65" i="33"/>
  <c r="GI65" i="33" s="1"/>
  <c r="A52" i="33"/>
  <c r="A53" i="33"/>
  <c r="A54" i="33"/>
  <c r="D32" i="33"/>
  <c r="GI32" i="33" s="1"/>
  <c r="A55" i="33"/>
  <c r="A56" i="33"/>
  <c r="A57" i="33"/>
  <c r="A58" i="33"/>
  <c r="A59" i="33"/>
  <c r="A60" i="33"/>
  <c r="D38" i="33"/>
  <c r="GI38" i="33" s="1"/>
  <c r="A61" i="33"/>
  <c r="A62" i="33"/>
  <c r="A63" i="33"/>
  <c r="A64" i="33"/>
  <c r="D42" i="33"/>
  <c r="GI42" i="33" s="1"/>
  <c r="A65" i="33"/>
  <c r="A66" i="33"/>
  <c r="A67" i="33"/>
  <c r="A68" i="33"/>
  <c r="A69" i="33"/>
  <c r="A70" i="33"/>
  <c r="A71" i="33"/>
  <c r="A72" i="33"/>
  <c r="A73" i="33"/>
  <c r="A74" i="33"/>
  <c r="A75" i="33"/>
  <c r="A76" i="33"/>
  <c r="A77" i="33"/>
  <c r="A78" i="33"/>
  <c r="D77" i="33"/>
  <c r="GI77" i="33" s="1"/>
  <c r="A79" i="33"/>
  <c r="A80" i="33"/>
  <c r="D80" i="33"/>
  <c r="GI80" i="33" s="1"/>
  <c r="A81" i="33"/>
  <c r="A82" i="33"/>
  <c r="D82" i="33"/>
  <c r="GI82" i="33" s="1"/>
  <c r="A83" i="33"/>
  <c r="FZ86" i="33" l="1"/>
  <c r="FT86" i="33"/>
  <c r="GK86" i="33"/>
  <c r="GL86" i="33"/>
  <c r="GK98" i="33"/>
  <c r="GL98" i="33"/>
  <c r="FS104" i="33"/>
  <c r="FT104" i="33"/>
  <c r="GK88" i="33"/>
  <c r="GM88" i="33"/>
  <c r="GM99" i="33"/>
  <c r="GK99" i="33"/>
  <c r="GK104" i="33"/>
  <c r="GL104" i="33"/>
  <c r="GK85" i="33"/>
  <c r="GL85" i="33"/>
  <c r="GK101" i="33"/>
  <c r="GL101" i="33"/>
  <c r="GK94" i="33"/>
  <c r="GL94" i="33"/>
  <c r="GE86" i="33"/>
  <c r="GF86" i="33"/>
  <c r="GK76" i="33"/>
  <c r="GE76" i="33"/>
  <c r="GL43" i="33"/>
  <c r="GF43" i="33"/>
  <c r="GM43" i="33"/>
  <c r="GG43" i="33"/>
  <c r="GM32" i="33"/>
  <c r="GL32" i="33"/>
  <c r="GG32" i="33"/>
  <c r="GF32" i="33"/>
  <c r="GL15" i="33"/>
  <c r="GM15" i="33"/>
  <c r="GF15" i="33"/>
  <c r="GG15" i="33"/>
  <c r="GG75" i="33"/>
  <c r="GM75" i="33"/>
  <c r="GL64" i="33"/>
  <c r="GF64" i="33"/>
  <c r="GM57" i="33"/>
  <c r="GG57" i="33"/>
  <c r="GM54" i="33"/>
  <c r="GK54" i="33"/>
  <c r="GG54" i="33"/>
  <c r="GE54" i="33"/>
  <c r="GL51" i="33"/>
  <c r="GF51" i="33"/>
  <c r="GM51" i="33"/>
  <c r="GG51" i="33"/>
  <c r="GK49" i="33"/>
  <c r="GE49" i="33"/>
  <c r="GM46" i="33"/>
  <c r="GG46" i="33"/>
  <c r="GM42" i="33"/>
  <c r="GL42" i="33"/>
  <c r="GG42" i="33"/>
  <c r="GF42" i="33"/>
  <c r="GL39" i="33"/>
  <c r="GF39" i="33"/>
  <c r="GM35" i="33"/>
  <c r="GG35" i="33"/>
  <c r="GL31" i="33"/>
  <c r="GM31" i="33"/>
  <c r="GF31" i="33"/>
  <c r="GG31" i="33"/>
  <c r="GM26" i="33"/>
  <c r="GG26" i="33"/>
  <c r="GM22" i="33"/>
  <c r="GG22" i="33"/>
  <c r="GM18" i="33"/>
  <c r="GL18" i="33"/>
  <c r="GG18" i="33"/>
  <c r="GF18" i="33"/>
  <c r="GM14" i="33"/>
  <c r="GL14" i="33"/>
  <c r="GG14" i="33"/>
  <c r="GF14" i="33"/>
  <c r="GM10" i="33"/>
  <c r="GL10" i="33"/>
  <c r="GG10" i="33"/>
  <c r="GF10" i="33"/>
  <c r="GM6" i="33"/>
  <c r="GL6" i="33"/>
  <c r="GG6" i="33"/>
  <c r="GF6" i="33"/>
  <c r="GM82" i="33"/>
  <c r="GL82" i="33"/>
  <c r="GG82" i="33"/>
  <c r="GF82" i="33"/>
  <c r="GK61" i="33"/>
  <c r="GE61" i="33"/>
  <c r="GM58" i="33"/>
  <c r="GL58" i="33"/>
  <c r="GG58" i="33"/>
  <c r="GF58" i="33"/>
  <c r="GM40" i="33"/>
  <c r="GL40" i="33"/>
  <c r="GG40" i="33"/>
  <c r="GF40" i="33"/>
  <c r="GM27" i="33"/>
  <c r="GG27" i="33"/>
  <c r="GL19" i="33"/>
  <c r="GF19" i="33"/>
  <c r="GM19" i="33"/>
  <c r="GG19" i="33"/>
  <c r="GL7" i="33"/>
  <c r="GM7" i="33"/>
  <c r="GF7" i="33"/>
  <c r="GG7" i="33"/>
  <c r="GL71" i="33"/>
  <c r="GM71" i="33"/>
  <c r="GF71" i="33"/>
  <c r="GG71" i="33"/>
  <c r="GK67" i="33"/>
  <c r="GE67" i="33"/>
  <c r="GG67" i="33"/>
  <c r="GM67" i="33"/>
  <c r="GL83" i="33"/>
  <c r="GF83" i="33"/>
  <c r="GG83" i="33"/>
  <c r="GM83" i="33"/>
  <c r="GM78" i="33"/>
  <c r="GL78" i="33"/>
  <c r="GG78" i="33"/>
  <c r="GF78" i="33"/>
  <c r="GM74" i="33"/>
  <c r="GG74" i="33"/>
  <c r="GM70" i="33"/>
  <c r="GL70" i="33"/>
  <c r="GG70" i="33"/>
  <c r="GF70" i="33"/>
  <c r="GL66" i="33"/>
  <c r="GF66" i="33"/>
  <c r="GL63" i="33"/>
  <c r="GF63" i="33"/>
  <c r="GL60" i="33"/>
  <c r="GF60" i="33"/>
  <c r="GM56" i="33"/>
  <c r="GG56" i="33"/>
  <c r="GK53" i="33"/>
  <c r="GE53" i="33"/>
  <c r="GK45" i="33"/>
  <c r="GE45" i="33"/>
  <c r="GM45" i="33"/>
  <c r="GG45" i="33"/>
  <c r="GL41" i="33"/>
  <c r="GF41" i="33"/>
  <c r="GM41" i="33"/>
  <c r="GG41" i="33"/>
  <c r="GL38" i="33"/>
  <c r="GF38" i="33"/>
  <c r="GM34" i="33"/>
  <c r="GG34" i="33"/>
  <c r="GL30" i="33"/>
  <c r="GF30" i="33"/>
  <c r="GM25" i="33"/>
  <c r="GG25" i="33"/>
  <c r="GL21" i="33"/>
  <c r="GF21" i="33"/>
  <c r="GM21" i="33"/>
  <c r="GG21" i="33"/>
  <c r="GL17" i="33"/>
  <c r="GF17" i="33"/>
  <c r="GL13" i="33"/>
  <c r="GF13" i="33"/>
  <c r="GM13" i="33"/>
  <c r="GG13" i="33"/>
  <c r="GL9" i="33"/>
  <c r="GF9" i="33"/>
  <c r="GM9" i="33"/>
  <c r="GG9" i="33"/>
  <c r="GN91" i="33"/>
  <c r="GK91" i="33" s="1"/>
  <c r="GN103" i="33"/>
  <c r="GN105" i="33"/>
  <c r="GK105" i="33" s="1"/>
  <c r="GL79" i="33"/>
  <c r="GM79" i="33"/>
  <c r="GF79" i="33"/>
  <c r="GG79" i="33"/>
  <c r="GM72" i="33"/>
  <c r="GG72" i="33"/>
  <c r="GM68" i="33"/>
  <c r="GK68" i="33"/>
  <c r="GG68" i="33"/>
  <c r="GE68" i="33"/>
  <c r="GM47" i="33"/>
  <c r="GG47" i="33"/>
  <c r="GL36" i="33"/>
  <c r="GF36" i="33"/>
  <c r="GM23" i="33"/>
  <c r="GG23" i="33"/>
  <c r="GL11" i="33"/>
  <c r="GF11" i="33"/>
  <c r="GM11" i="33"/>
  <c r="GG11" i="33"/>
  <c r="GL81" i="33"/>
  <c r="GF81" i="33"/>
  <c r="GM81" i="33"/>
  <c r="GG81" i="33"/>
  <c r="GM80" i="33"/>
  <c r="GL80" i="33"/>
  <c r="GG80" i="33"/>
  <c r="GF80" i="33"/>
  <c r="GL77" i="33"/>
  <c r="GF77" i="33"/>
  <c r="GM77" i="33"/>
  <c r="GG77" i="33"/>
  <c r="GM73" i="33"/>
  <c r="GG73" i="33"/>
  <c r="GM69" i="33"/>
  <c r="GG69" i="33"/>
  <c r="GL65" i="33"/>
  <c r="GF65" i="33"/>
  <c r="GK62" i="33"/>
  <c r="GE62" i="33"/>
  <c r="GL59" i="33"/>
  <c r="GF59" i="33"/>
  <c r="GM59" i="33"/>
  <c r="GG59" i="33"/>
  <c r="GM55" i="33"/>
  <c r="GG55" i="33"/>
  <c r="GM52" i="33"/>
  <c r="GL52" i="33"/>
  <c r="GG52" i="33"/>
  <c r="GF52" i="33"/>
  <c r="GK50" i="33"/>
  <c r="GE50" i="33"/>
  <c r="GM48" i="33"/>
  <c r="GG48" i="33"/>
  <c r="GM44" i="33"/>
  <c r="GL44" i="33"/>
  <c r="GG44" i="33"/>
  <c r="GF44" i="33"/>
  <c r="GL37" i="33"/>
  <c r="GF37" i="33"/>
  <c r="GM33" i="33"/>
  <c r="GG33" i="33"/>
  <c r="GL29" i="33"/>
  <c r="GF29" i="33"/>
  <c r="GM29" i="33"/>
  <c r="GG29" i="33"/>
  <c r="GM24" i="33"/>
  <c r="GG24" i="33"/>
  <c r="GM20" i="33"/>
  <c r="GL20" i="33"/>
  <c r="GG20" i="33"/>
  <c r="GF20" i="33"/>
  <c r="GM16" i="33"/>
  <c r="GL16" i="33"/>
  <c r="GG16" i="33"/>
  <c r="GF16" i="33"/>
  <c r="GL12" i="33"/>
  <c r="GF12" i="33"/>
  <c r="GM8" i="33"/>
  <c r="GL8" i="33"/>
  <c r="GG8" i="33"/>
  <c r="GF8" i="33"/>
  <c r="GN84" i="33"/>
  <c r="FW42" i="33"/>
  <c r="GC42" i="33"/>
  <c r="FW32" i="33"/>
  <c r="GC32" i="33"/>
  <c r="FW65" i="33"/>
  <c r="GC65" i="33"/>
  <c r="FW63" i="33"/>
  <c r="GC63" i="33"/>
  <c r="FW77" i="33"/>
  <c r="GC77" i="33"/>
  <c r="FW38" i="33"/>
  <c r="GC38" i="33"/>
  <c r="FW80" i="33"/>
  <c r="GC80" i="33"/>
  <c r="FW64" i="33"/>
  <c r="GC64" i="33"/>
  <c r="FW62" i="33"/>
  <c r="GC62" i="33"/>
  <c r="FW82" i="33"/>
  <c r="GC82" i="33"/>
  <c r="FW68" i="33"/>
  <c r="GC68" i="33"/>
  <c r="FM99" i="33"/>
  <c r="FO99" i="33"/>
  <c r="FY99" i="33"/>
  <c r="GA99" i="33"/>
  <c r="FG99" i="33"/>
  <c r="FI99" i="33"/>
  <c r="FS88" i="33"/>
  <c r="FS84" i="33"/>
  <c r="FT84" i="33"/>
  <c r="FY98" i="33"/>
  <c r="FZ98" i="33"/>
  <c r="FG101" i="33"/>
  <c r="FH101" i="33"/>
  <c r="FG98" i="33"/>
  <c r="FH98" i="33"/>
  <c r="FY101" i="33"/>
  <c r="FZ101" i="33"/>
  <c r="FG103" i="33"/>
  <c r="FH103" i="33"/>
  <c r="FM101" i="33"/>
  <c r="FN101" i="33"/>
  <c r="FM103" i="33"/>
  <c r="FN103" i="33"/>
  <c r="FS98" i="33"/>
  <c r="FT98" i="33"/>
  <c r="FM84" i="33"/>
  <c r="FN84" i="33"/>
  <c r="FG84" i="33"/>
  <c r="FH84" i="33"/>
  <c r="FM98" i="33"/>
  <c r="FN98" i="33"/>
  <c r="FS103" i="33"/>
  <c r="FT103" i="33"/>
  <c r="FY103" i="33"/>
  <c r="FZ103" i="33"/>
  <c r="FY84" i="33"/>
  <c r="FZ84" i="33"/>
  <c r="FH89" i="33"/>
  <c r="FG89" i="33"/>
  <c r="FO91" i="33"/>
  <c r="FM91" i="33"/>
  <c r="FZ95" i="33"/>
  <c r="FY95" i="33"/>
  <c r="GA91" i="33"/>
  <c r="FY91" i="33"/>
  <c r="FZ89" i="33"/>
  <c r="FY89" i="33"/>
  <c r="FN92" i="33"/>
  <c r="FM92" i="33"/>
  <c r="FN87" i="33"/>
  <c r="FM87" i="33"/>
  <c r="FN85" i="33"/>
  <c r="FM85" i="33"/>
  <c r="FI91" i="33"/>
  <c r="FG91" i="33"/>
  <c r="FT89" i="33"/>
  <c r="FS89" i="33"/>
  <c r="FH95" i="33"/>
  <c r="FG95" i="33"/>
  <c r="FZ94" i="33"/>
  <c r="FY94" i="33"/>
  <c r="FZ92" i="33"/>
  <c r="FY92" i="33"/>
  <c r="FZ93" i="33"/>
  <c r="FY93" i="33"/>
  <c r="FH85" i="33"/>
  <c r="FG85" i="33"/>
  <c r="FH88" i="33"/>
  <c r="FG88" i="33"/>
  <c r="FN89" i="33"/>
  <c r="FM89" i="33"/>
  <c r="FN86" i="33"/>
  <c r="FM86" i="33"/>
  <c r="FH94" i="33"/>
  <c r="FG94" i="33"/>
  <c r="FN95" i="33"/>
  <c r="FM95" i="33"/>
  <c r="FT87" i="33"/>
  <c r="FS87" i="33"/>
  <c r="FN88" i="33"/>
  <c r="FM88" i="33"/>
  <c r="FN93" i="33"/>
  <c r="FM93" i="33"/>
  <c r="FN94" i="33"/>
  <c r="FM94" i="33"/>
  <c r="FH92" i="33"/>
  <c r="FG92" i="33"/>
  <c r="FH93" i="33"/>
  <c r="FG93" i="33"/>
  <c r="FT95" i="33"/>
  <c r="FS95" i="33"/>
  <c r="GA83" i="33"/>
  <c r="FZ83" i="33"/>
  <c r="GA82" i="33"/>
  <c r="FZ82" i="33"/>
  <c r="GA79" i="33"/>
  <c r="FZ79" i="33"/>
  <c r="GA72" i="33"/>
  <c r="FY68" i="33"/>
  <c r="FY61" i="33"/>
  <c r="GA58" i="33"/>
  <c r="GA47" i="33"/>
  <c r="GA43" i="33"/>
  <c r="FZ40" i="33"/>
  <c r="GA40" i="33"/>
  <c r="FZ36" i="33"/>
  <c r="FZ32" i="33"/>
  <c r="GA32" i="33"/>
  <c r="GA27" i="33"/>
  <c r="GA23" i="33"/>
  <c r="GA19" i="33"/>
  <c r="FZ19" i="33"/>
  <c r="GA15" i="33"/>
  <c r="FZ15" i="33"/>
  <c r="GA11" i="33"/>
  <c r="FZ11" i="33"/>
  <c r="GA7" i="33"/>
  <c r="FZ7" i="33"/>
  <c r="GA81" i="33"/>
  <c r="FZ81" i="33"/>
  <c r="GA75" i="33"/>
  <c r="FZ71" i="33"/>
  <c r="FY67" i="33"/>
  <c r="FZ64" i="33"/>
  <c r="GA57" i="33"/>
  <c r="GA54" i="33"/>
  <c r="FY54" i="33"/>
  <c r="GA51" i="33"/>
  <c r="FY49" i="33"/>
  <c r="GA46" i="33"/>
  <c r="GA42" i="33"/>
  <c r="FZ39" i="33"/>
  <c r="GA35" i="33"/>
  <c r="GA31" i="33"/>
  <c r="FZ31" i="33"/>
  <c r="GA26" i="33"/>
  <c r="GA22" i="33"/>
  <c r="GA18" i="33"/>
  <c r="FZ18" i="33"/>
  <c r="FZ14" i="33"/>
  <c r="GA10" i="33"/>
  <c r="FZ10" i="33"/>
  <c r="FZ6" i="33"/>
  <c r="FZ78" i="33"/>
  <c r="GA78" i="33"/>
  <c r="GA74" i="33"/>
  <c r="FZ70" i="33"/>
  <c r="FZ66" i="33"/>
  <c r="GA56" i="33"/>
  <c r="FY53" i="33"/>
  <c r="GA45" i="33"/>
  <c r="FY45" i="33"/>
  <c r="GA41" i="33"/>
  <c r="FZ41" i="33"/>
  <c r="FZ38" i="33"/>
  <c r="GA34" i="33"/>
  <c r="FZ30" i="33"/>
  <c r="GA25" i="33"/>
  <c r="GA21" i="33"/>
  <c r="FZ21" i="33"/>
  <c r="FZ17" i="33"/>
  <c r="FZ13" i="33"/>
  <c r="GA9" i="33"/>
  <c r="FZ9" i="33"/>
  <c r="FZ80" i="33"/>
  <c r="GA80" i="33"/>
  <c r="GA77" i="33"/>
  <c r="GA73" i="33"/>
  <c r="FZ65" i="33"/>
  <c r="FY62" i="33"/>
  <c r="GA59" i="33"/>
  <c r="GA55" i="33"/>
  <c r="GA52" i="33"/>
  <c r="FY50" i="33"/>
  <c r="GA48" i="33"/>
  <c r="GA44" i="33"/>
  <c r="FZ37" i="33"/>
  <c r="GA33" i="33"/>
  <c r="GA29" i="33"/>
  <c r="FZ29" i="33"/>
  <c r="GA24" i="33"/>
  <c r="GA20" i="33"/>
  <c r="FZ20" i="33"/>
  <c r="FZ16" i="33"/>
  <c r="GA16" i="33"/>
  <c r="FZ12" i="33"/>
  <c r="FZ8" i="33"/>
  <c r="GA8" i="33"/>
  <c r="FT83" i="33"/>
  <c r="FU83" i="33"/>
  <c r="FN83" i="33"/>
  <c r="FO83" i="33"/>
  <c r="FH83" i="33"/>
  <c r="FI83" i="33"/>
  <c r="FN80" i="33"/>
  <c r="FU80" i="33"/>
  <c r="FT80" i="33"/>
  <c r="FO80" i="33"/>
  <c r="FI80" i="33"/>
  <c r="FH80" i="33"/>
  <c r="FU77" i="33"/>
  <c r="FO77" i="33"/>
  <c r="FI77" i="33"/>
  <c r="FU73" i="33"/>
  <c r="FO73" i="33"/>
  <c r="FI73" i="33"/>
  <c r="FT65" i="33"/>
  <c r="FN65" i="33"/>
  <c r="FH65" i="33"/>
  <c r="FM62" i="33"/>
  <c r="FS62" i="33"/>
  <c r="FG62" i="33"/>
  <c r="FU59" i="33"/>
  <c r="FO59" i="33"/>
  <c r="FI59" i="33"/>
  <c r="FU55" i="33"/>
  <c r="FO55" i="33"/>
  <c r="FI55" i="33"/>
  <c r="FU52" i="33"/>
  <c r="FO52" i="33"/>
  <c r="FI52" i="33"/>
  <c r="FM50" i="33"/>
  <c r="FS50" i="33"/>
  <c r="FG50" i="33"/>
  <c r="FU48" i="33"/>
  <c r="FO48" i="33"/>
  <c r="FI48" i="33"/>
  <c r="FU44" i="33"/>
  <c r="FO44" i="33"/>
  <c r="FI44" i="33"/>
  <c r="FT37" i="33"/>
  <c r="FN37" i="33"/>
  <c r="FH37" i="33"/>
  <c r="FU33" i="33"/>
  <c r="FO33" i="33"/>
  <c r="FI33" i="33"/>
  <c r="FT29" i="33"/>
  <c r="FN29" i="33"/>
  <c r="FU29" i="33"/>
  <c r="FO29" i="33"/>
  <c r="FI29" i="33"/>
  <c r="FH29" i="33"/>
  <c r="FU24" i="33"/>
  <c r="FO24" i="33"/>
  <c r="FI24" i="33"/>
  <c r="FN20" i="33"/>
  <c r="FU20" i="33"/>
  <c r="FO20" i="33"/>
  <c r="FT20" i="33"/>
  <c r="FH20" i="33"/>
  <c r="FI20" i="33"/>
  <c r="FN16" i="33"/>
  <c r="FU16" i="33"/>
  <c r="FO16" i="33"/>
  <c r="FT16" i="33"/>
  <c r="FH16" i="33"/>
  <c r="FI16" i="33"/>
  <c r="FT12" i="33"/>
  <c r="FN12" i="33"/>
  <c r="FH12" i="33"/>
  <c r="FN8" i="33"/>
  <c r="FU8" i="33"/>
  <c r="FO8" i="33"/>
  <c r="FT8" i="33"/>
  <c r="FH8" i="33"/>
  <c r="FI8" i="33"/>
  <c r="FU82" i="33"/>
  <c r="FT82" i="33"/>
  <c r="FO82" i="33"/>
  <c r="FI82" i="33"/>
  <c r="FN82" i="33"/>
  <c r="FH82" i="33"/>
  <c r="FT79" i="33"/>
  <c r="FN79" i="33"/>
  <c r="FU79" i="33"/>
  <c r="FO79" i="33"/>
  <c r="FH79" i="33"/>
  <c r="FI79" i="33"/>
  <c r="FU72" i="33"/>
  <c r="FO72" i="33"/>
  <c r="FI72" i="33"/>
  <c r="FM68" i="33"/>
  <c r="FS68" i="33"/>
  <c r="FG68" i="33"/>
  <c r="FS61" i="33"/>
  <c r="FM61" i="33"/>
  <c r="FG61" i="33"/>
  <c r="FU58" i="33"/>
  <c r="FO58" i="33"/>
  <c r="FI58" i="33"/>
  <c r="FU47" i="33"/>
  <c r="FO47" i="33"/>
  <c r="FI47" i="33"/>
  <c r="FU43" i="33"/>
  <c r="FO43" i="33"/>
  <c r="FI43" i="33"/>
  <c r="FN40" i="33"/>
  <c r="FU40" i="33"/>
  <c r="FO40" i="33"/>
  <c r="FT40" i="33"/>
  <c r="FH40" i="33"/>
  <c r="FI40" i="33"/>
  <c r="FN36" i="33"/>
  <c r="FT36" i="33"/>
  <c r="FH36" i="33"/>
  <c r="FN32" i="33"/>
  <c r="FU32" i="33"/>
  <c r="FO32" i="33"/>
  <c r="FT32" i="33"/>
  <c r="FH32" i="33"/>
  <c r="FI32" i="33"/>
  <c r="FU27" i="33"/>
  <c r="FO27" i="33"/>
  <c r="FI27" i="33"/>
  <c r="FU23" i="33"/>
  <c r="FO23" i="33"/>
  <c r="FI23" i="33"/>
  <c r="FT19" i="33"/>
  <c r="FN19" i="33"/>
  <c r="FU19" i="33"/>
  <c r="FO19" i="33"/>
  <c r="FI19" i="33"/>
  <c r="FH19" i="33"/>
  <c r="FT15" i="33"/>
  <c r="FN15" i="33"/>
  <c r="FU15" i="33"/>
  <c r="FO15" i="33"/>
  <c r="FI15" i="33"/>
  <c r="FH15" i="33"/>
  <c r="FT11" i="33"/>
  <c r="FN11" i="33"/>
  <c r="FU11" i="33"/>
  <c r="FO11" i="33"/>
  <c r="FI11" i="33"/>
  <c r="FH11" i="33"/>
  <c r="FT7" i="33"/>
  <c r="FN7" i="33"/>
  <c r="FU7" i="33"/>
  <c r="FO7" i="33"/>
  <c r="FI7" i="33"/>
  <c r="FH7" i="33"/>
  <c r="FT81" i="33"/>
  <c r="FU81" i="33"/>
  <c r="FN81" i="33"/>
  <c r="FO81" i="33"/>
  <c r="FI81" i="33"/>
  <c r="FH81" i="33"/>
  <c r="FU75" i="33"/>
  <c r="FO75" i="33"/>
  <c r="FI75" i="33"/>
  <c r="FT71" i="33"/>
  <c r="FN71" i="33"/>
  <c r="FH71" i="33"/>
  <c r="FS67" i="33"/>
  <c r="FM67" i="33"/>
  <c r="FG67" i="33"/>
  <c r="FT64" i="33"/>
  <c r="FN64" i="33"/>
  <c r="FH64" i="33"/>
  <c r="FU57" i="33"/>
  <c r="FO57" i="33"/>
  <c r="FI57" i="33"/>
  <c r="FM54" i="33"/>
  <c r="FU54" i="33"/>
  <c r="FO54" i="33"/>
  <c r="FS54" i="33"/>
  <c r="FG54" i="33"/>
  <c r="FI54" i="33"/>
  <c r="FU51" i="33"/>
  <c r="FO51" i="33"/>
  <c r="FI51" i="33"/>
  <c r="FS49" i="33"/>
  <c r="FM49" i="33"/>
  <c r="FG49" i="33"/>
  <c r="FU46" i="33"/>
  <c r="FO46" i="33"/>
  <c r="FI46" i="33"/>
  <c r="FU42" i="33"/>
  <c r="FO42" i="33"/>
  <c r="FI42" i="33"/>
  <c r="FT39" i="33"/>
  <c r="FN39" i="33"/>
  <c r="FH39" i="33"/>
  <c r="FU35" i="33"/>
  <c r="FO35" i="33"/>
  <c r="FI35" i="33"/>
  <c r="FT31" i="33"/>
  <c r="FN31" i="33"/>
  <c r="FU31" i="33"/>
  <c r="FO31" i="33"/>
  <c r="FI31" i="33"/>
  <c r="FH31" i="33"/>
  <c r="FU26" i="33"/>
  <c r="FO26" i="33"/>
  <c r="FI26" i="33"/>
  <c r="FU22" i="33"/>
  <c r="FO22" i="33"/>
  <c r="FI22" i="33"/>
  <c r="FN18" i="33"/>
  <c r="FU18" i="33"/>
  <c r="FO18" i="33"/>
  <c r="FT18" i="33"/>
  <c r="FH18" i="33"/>
  <c r="FI18" i="33"/>
  <c r="FN14" i="33"/>
  <c r="FT14" i="33"/>
  <c r="FH14" i="33"/>
  <c r="FN10" i="33"/>
  <c r="FU10" i="33"/>
  <c r="FO10" i="33"/>
  <c r="FT10" i="33"/>
  <c r="FH10" i="33"/>
  <c r="FI10" i="33"/>
  <c r="FN6" i="33"/>
  <c r="FT6" i="33"/>
  <c r="FH6" i="33"/>
  <c r="FN78" i="33"/>
  <c r="FU78" i="33"/>
  <c r="FO78" i="33"/>
  <c r="FT78" i="33"/>
  <c r="FI78" i="33"/>
  <c r="FH78" i="33"/>
  <c r="FU74" i="33"/>
  <c r="FO74" i="33"/>
  <c r="FI74" i="33"/>
  <c r="FN70" i="33"/>
  <c r="FT70" i="33"/>
  <c r="FH70" i="33"/>
  <c r="FT66" i="33"/>
  <c r="FN66" i="33"/>
  <c r="FH66" i="33"/>
  <c r="FU56" i="33"/>
  <c r="FO56" i="33"/>
  <c r="FI56" i="33"/>
  <c r="FS53" i="33"/>
  <c r="FM53" i="33"/>
  <c r="FG53" i="33"/>
  <c r="FS45" i="33"/>
  <c r="FM45" i="33"/>
  <c r="FU45" i="33"/>
  <c r="FO45" i="33"/>
  <c r="FI45" i="33"/>
  <c r="FG45" i="33"/>
  <c r="FT41" i="33"/>
  <c r="FN41" i="33"/>
  <c r="FU41" i="33"/>
  <c r="FO41" i="33"/>
  <c r="FI41" i="33"/>
  <c r="FH41" i="33"/>
  <c r="FN38" i="33"/>
  <c r="FT38" i="33"/>
  <c r="FH38" i="33"/>
  <c r="FU34" i="33"/>
  <c r="FO34" i="33"/>
  <c r="FI34" i="33"/>
  <c r="FN30" i="33"/>
  <c r="FT30" i="33"/>
  <c r="FH30" i="33"/>
  <c r="FU25" i="33"/>
  <c r="FO25" i="33"/>
  <c r="FI25" i="33"/>
  <c r="FT21" i="33"/>
  <c r="FN21" i="33"/>
  <c r="FU21" i="33"/>
  <c r="FO21" i="33"/>
  <c r="FI21" i="33"/>
  <c r="FH21" i="33"/>
  <c r="FT17" i="33"/>
  <c r="FN17" i="33"/>
  <c r="FH17" i="33"/>
  <c r="FT13" i="33"/>
  <c r="FN13" i="33"/>
  <c r="FH13" i="33"/>
  <c r="FT9" i="33"/>
  <c r="FN9" i="33"/>
  <c r="FU9" i="33"/>
  <c r="FO9" i="33"/>
  <c r="FI9" i="33"/>
  <c r="FH9" i="33"/>
  <c r="FK82" i="33"/>
  <c r="FQ82" i="33"/>
  <c r="FK68" i="33"/>
  <c r="FQ68" i="33"/>
  <c r="FK42" i="33"/>
  <c r="FQ42" i="33"/>
  <c r="FK32" i="33"/>
  <c r="FQ32" i="33"/>
  <c r="FK65" i="33"/>
  <c r="FQ65" i="33"/>
  <c r="FK63" i="33"/>
  <c r="FQ63" i="33"/>
  <c r="FK77" i="33"/>
  <c r="FQ77" i="33"/>
  <c r="FK38" i="33"/>
  <c r="FQ38" i="33"/>
  <c r="FK80" i="33"/>
  <c r="FQ80" i="33"/>
  <c r="FK64" i="33"/>
  <c r="FQ64" i="33"/>
  <c r="FK62" i="33"/>
  <c r="FQ62" i="33"/>
  <c r="FH87" i="33"/>
  <c r="FH86" i="33"/>
  <c r="D72" i="33"/>
  <c r="GI72" i="33" s="1"/>
  <c r="D69" i="33"/>
  <c r="GI69" i="33" s="1"/>
  <c r="D81" i="33"/>
  <c r="D74" i="33"/>
  <c r="D55" i="33"/>
  <c r="GI55" i="33" s="1"/>
  <c r="D78" i="33"/>
  <c r="GI78" i="33" s="1"/>
  <c r="E80" i="33"/>
  <c r="K80" i="33"/>
  <c r="Q80" i="33"/>
  <c r="W80" i="33"/>
  <c r="AC80" i="33"/>
  <c r="AI80" i="33"/>
  <c r="AO80" i="33"/>
  <c r="AU80" i="33"/>
  <c r="BA80" i="33"/>
  <c r="BG80" i="33"/>
  <c r="BM80" i="33"/>
  <c r="BS80" i="33"/>
  <c r="BY80" i="33"/>
  <c r="CE80" i="33"/>
  <c r="CK80" i="33"/>
  <c r="CQ80" i="33"/>
  <c r="CW80" i="33"/>
  <c r="DC80" i="33"/>
  <c r="DI80" i="33"/>
  <c r="DO80" i="33"/>
  <c r="DU80" i="33"/>
  <c r="EA80" i="33"/>
  <c r="EG80" i="33"/>
  <c r="EM80" i="33"/>
  <c r="ES80" i="33"/>
  <c r="EY80" i="33"/>
  <c r="FE80" i="33"/>
  <c r="H80" i="33"/>
  <c r="BD80" i="33"/>
  <c r="ED80" i="33"/>
  <c r="BQ80" i="33"/>
  <c r="EK80" i="33"/>
  <c r="Z80" i="33"/>
  <c r="CN80" i="33"/>
  <c r="EV80" i="33"/>
  <c r="FB80" i="33"/>
  <c r="AG80" i="33"/>
  <c r="DX80" i="33"/>
  <c r="DY80" i="33"/>
  <c r="CB80" i="33"/>
  <c r="AS80" i="33"/>
  <c r="DM80" i="33"/>
  <c r="AR80" i="33"/>
  <c r="O80" i="33"/>
  <c r="BK80" i="33"/>
  <c r="DG80" i="33"/>
  <c r="FC80" i="33"/>
  <c r="DF80" i="33"/>
  <c r="BE80" i="33"/>
  <c r="DR80" i="33"/>
  <c r="AX80" i="33"/>
  <c r="AL80" i="33"/>
  <c r="CZ80" i="33"/>
  <c r="U80" i="33"/>
  <c r="AA80" i="33"/>
  <c r="BW80" i="33"/>
  <c r="DS80" i="33"/>
  <c r="DA80" i="33"/>
  <c r="T80" i="33"/>
  <c r="CO80" i="33"/>
  <c r="EJ80" i="33"/>
  <c r="AF80" i="33"/>
  <c r="EW80" i="33"/>
  <c r="CC80" i="33"/>
  <c r="AM80" i="33"/>
  <c r="CI80" i="33"/>
  <c r="EE80" i="33"/>
  <c r="BP80" i="33"/>
  <c r="N80" i="33"/>
  <c r="BJ80" i="33"/>
  <c r="CH80" i="33"/>
  <c r="CT80" i="33"/>
  <c r="BV80" i="33"/>
  <c r="EQ80" i="33"/>
  <c r="DL80" i="33"/>
  <c r="AY80" i="33"/>
  <c r="I80" i="33"/>
  <c r="EP80" i="33"/>
  <c r="CU80" i="33"/>
  <c r="I72" i="33"/>
  <c r="EK72" i="33"/>
  <c r="CO72" i="33"/>
  <c r="AG72" i="33"/>
  <c r="AA72" i="33"/>
  <c r="BW72" i="33"/>
  <c r="DS72" i="33"/>
  <c r="DY72" i="33"/>
  <c r="CC72" i="33"/>
  <c r="AM72" i="33"/>
  <c r="CI72" i="33"/>
  <c r="EE72" i="33"/>
  <c r="DM72" i="33"/>
  <c r="BE72" i="33"/>
  <c r="AY72" i="33"/>
  <c r="CU72" i="33"/>
  <c r="EQ72" i="33"/>
  <c r="BQ72" i="33"/>
  <c r="EW72" i="33"/>
  <c r="O72" i="33"/>
  <c r="FC72" i="33"/>
  <c r="DA72" i="33"/>
  <c r="AS72" i="33"/>
  <c r="BK72" i="33"/>
  <c r="DG72" i="33"/>
  <c r="U72" i="33"/>
  <c r="E42" i="33"/>
  <c r="K42" i="33"/>
  <c r="Q42" i="33"/>
  <c r="W42" i="33"/>
  <c r="AC42" i="33"/>
  <c r="AI42" i="33"/>
  <c r="AO42" i="33"/>
  <c r="AU42" i="33"/>
  <c r="BA42" i="33"/>
  <c r="BG42" i="33"/>
  <c r="BM42" i="33"/>
  <c r="BS42" i="33"/>
  <c r="BY42" i="33"/>
  <c r="CE42" i="33"/>
  <c r="CK42" i="33"/>
  <c r="CQ42" i="33"/>
  <c r="CW42" i="33"/>
  <c r="DC42" i="33"/>
  <c r="DI42" i="33"/>
  <c r="DO42" i="33"/>
  <c r="DU42" i="33"/>
  <c r="EA42" i="33"/>
  <c r="EG42" i="33"/>
  <c r="EM42" i="33"/>
  <c r="ES42" i="33"/>
  <c r="EY42" i="33"/>
  <c r="FE42" i="33"/>
  <c r="H64" i="33"/>
  <c r="T64" i="33"/>
  <c r="AF64" i="33"/>
  <c r="AR64" i="33"/>
  <c r="BD64" i="33"/>
  <c r="BP64" i="33"/>
  <c r="CB64" i="33"/>
  <c r="CN64" i="33"/>
  <c r="CZ64" i="33"/>
  <c r="DL64" i="33"/>
  <c r="DX64" i="33"/>
  <c r="EJ64" i="33"/>
  <c r="EV64" i="33"/>
  <c r="N64" i="33"/>
  <c r="Z64" i="33"/>
  <c r="AL64" i="33"/>
  <c r="AX64" i="33"/>
  <c r="BJ64" i="33"/>
  <c r="BV64" i="33"/>
  <c r="CH64" i="33"/>
  <c r="CT64" i="33"/>
  <c r="DF64" i="33"/>
  <c r="DR64" i="33"/>
  <c r="ED64" i="33"/>
  <c r="EP64" i="33"/>
  <c r="FB64" i="33"/>
  <c r="E38" i="33"/>
  <c r="K38" i="33"/>
  <c r="Q38" i="33"/>
  <c r="W38" i="33"/>
  <c r="AC38" i="33"/>
  <c r="AI38" i="33"/>
  <c r="AO38" i="33"/>
  <c r="AU38" i="33"/>
  <c r="BA38" i="33"/>
  <c r="BG38" i="33"/>
  <c r="BM38" i="33"/>
  <c r="BS38" i="33"/>
  <c r="BY38" i="33"/>
  <c r="CE38" i="33"/>
  <c r="CK38" i="33"/>
  <c r="CQ38" i="33"/>
  <c r="CW38" i="33"/>
  <c r="DC38" i="33"/>
  <c r="DI38" i="33"/>
  <c r="DO38" i="33"/>
  <c r="DU38" i="33"/>
  <c r="EA38" i="33"/>
  <c r="EG38" i="33"/>
  <c r="EM38" i="33"/>
  <c r="ES38" i="33"/>
  <c r="EY38" i="33"/>
  <c r="FE38" i="33"/>
  <c r="I56" i="33"/>
  <c r="AY56" i="33"/>
  <c r="BW56" i="33"/>
  <c r="CU56" i="33"/>
  <c r="DS56" i="33"/>
  <c r="EQ56" i="33"/>
  <c r="AA56" i="33"/>
  <c r="AS56" i="33"/>
  <c r="BQ56" i="33"/>
  <c r="CO56" i="33"/>
  <c r="DM56" i="33"/>
  <c r="EK56" i="33"/>
  <c r="BK56" i="33"/>
  <c r="DG56" i="33"/>
  <c r="FC56" i="33"/>
  <c r="BE56" i="33"/>
  <c r="EW56" i="33"/>
  <c r="AG56" i="33"/>
  <c r="CC56" i="33"/>
  <c r="DY56" i="33"/>
  <c r="DA56" i="33"/>
  <c r="U56" i="33"/>
  <c r="AM56" i="33"/>
  <c r="CI56" i="33"/>
  <c r="EE56" i="33"/>
  <c r="O56" i="33"/>
  <c r="BQ52" i="33"/>
  <c r="CO52" i="33"/>
  <c r="DM52" i="33"/>
  <c r="EK52" i="33"/>
  <c r="DA52" i="33"/>
  <c r="EQ52" i="33"/>
  <c r="AG52" i="33"/>
  <c r="BW52" i="33"/>
  <c r="CI52" i="33"/>
  <c r="DY52" i="33"/>
  <c r="FC52" i="33"/>
  <c r="AM52" i="33"/>
  <c r="CU52" i="33"/>
  <c r="DG52" i="33"/>
  <c r="EW52" i="33"/>
  <c r="EE52" i="33"/>
  <c r="DS52" i="33"/>
  <c r="CC52" i="33"/>
  <c r="AS52" i="33"/>
  <c r="BK52" i="33"/>
  <c r="U52" i="33"/>
  <c r="BE52" i="33"/>
  <c r="O52" i="33"/>
  <c r="AA52" i="33"/>
  <c r="AY52" i="33"/>
  <c r="I52" i="33"/>
  <c r="E62" i="33"/>
  <c r="K62" i="33"/>
  <c r="Q62" i="33"/>
  <c r="W62" i="33"/>
  <c r="AC62" i="33"/>
  <c r="AI62" i="33"/>
  <c r="AO62" i="33"/>
  <c r="AU62" i="33"/>
  <c r="BA62" i="33"/>
  <c r="BG62" i="33"/>
  <c r="BM62" i="33"/>
  <c r="BS62" i="33"/>
  <c r="BY62" i="33"/>
  <c r="CE62" i="33"/>
  <c r="CK62" i="33"/>
  <c r="CQ62" i="33"/>
  <c r="CW62" i="33"/>
  <c r="DC62" i="33"/>
  <c r="DI62" i="33"/>
  <c r="DO62" i="33"/>
  <c r="DU62" i="33"/>
  <c r="EA62" i="33"/>
  <c r="EG62" i="33"/>
  <c r="EM62" i="33"/>
  <c r="ES62" i="33"/>
  <c r="EY62" i="33"/>
  <c r="FE62" i="33"/>
  <c r="BK48" i="33"/>
  <c r="CO48" i="33"/>
  <c r="DG48" i="33"/>
  <c r="EE48" i="33"/>
  <c r="FC48" i="33"/>
  <c r="O48" i="33"/>
  <c r="BE48" i="33"/>
  <c r="CU48" i="33"/>
  <c r="EQ48" i="33"/>
  <c r="DA48" i="33"/>
  <c r="DY48" i="33"/>
  <c r="EK48" i="33"/>
  <c r="EW48" i="33"/>
  <c r="AS48" i="33"/>
  <c r="BQ48" i="33"/>
  <c r="CI48" i="33"/>
  <c r="DS48" i="33"/>
  <c r="AA48" i="33"/>
  <c r="CC48" i="33"/>
  <c r="DM48" i="33"/>
  <c r="U48" i="33"/>
  <c r="AM48" i="33"/>
  <c r="I48" i="33"/>
  <c r="AG48" i="33"/>
  <c r="BW48" i="33"/>
  <c r="AY48" i="33"/>
  <c r="U42" i="33"/>
  <c r="AS42" i="33"/>
  <c r="BQ42" i="33"/>
  <c r="CO42" i="33"/>
  <c r="DM42" i="33"/>
  <c r="EK42" i="33"/>
  <c r="I42" i="33"/>
  <c r="DA42" i="33"/>
  <c r="CC42" i="33"/>
  <c r="BE42" i="33"/>
  <c r="EW42" i="33"/>
  <c r="AG42" i="33"/>
  <c r="DY42" i="33"/>
  <c r="FC42" i="33"/>
  <c r="DG42" i="33"/>
  <c r="BK42" i="33"/>
  <c r="O42" i="33"/>
  <c r="DS42" i="33"/>
  <c r="BW42" i="33"/>
  <c r="AA42" i="33"/>
  <c r="EQ42" i="33"/>
  <c r="CU42" i="33"/>
  <c r="AY42" i="33"/>
  <c r="EE42" i="33"/>
  <c r="CI42" i="33"/>
  <c r="AM42" i="33"/>
  <c r="U34" i="33"/>
  <c r="AA34" i="33"/>
  <c r="DS34" i="33"/>
  <c r="BQ34" i="33"/>
  <c r="BW34" i="33"/>
  <c r="DM34" i="33"/>
  <c r="AG34" i="33"/>
  <c r="CI34" i="33"/>
  <c r="EK34" i="33"/>
  <c r="O34" i="33"/>
  <c r="EW34" i="33"/>
  <c r="CC34" i="33"/>
  <c r="EE34" i="33"/>
  <c r="AY34" i="33"/>
  <c r="I34" i="33"/>
  <c r="BK34" i="33"/>
  <c r="AM34" i="33"/>
  <c r="CO34" i="33"/>
  <c r="EQ34" i="33"/>
  <c r="DA34" i="33"/>
  <c r="FC34" i="33"/>
  <c r="DY34" i="33"/>
  <c r="AS34" i="33"/>
  <c r="CU34" i="33"/>
  <c r="BE34" i="33"/>
  <c r="DG34" i="33"/>
  <c r="AX30" i="33"/>
  <c r="CT30" i="33"/>
  <c r="EP30" i="33"/>
  <c r="T30" i="33"/>
  <c r="BP30" i="33"/>
  <c r="DL30" i="33"/>
  <c r="AL30" i="33"/>
  <c r="CH30" i="33"/>
  <c r="ED30" i="33"/>
  <c r="H30" i="33"/>
  <c r="BD30" i="33"/>
  <c r="CZ30" i="33"/>
  <c r="EV30" i="33"/>
  <c r="N30" i="33"/>
  <c r="BJ30" i="33"/>
  <c r="DF30" i="33"/>
  <c r="FB30" i="33"/>
  <c r="AF30" i="33"/>
  <c r="CB30" i="33"/>
  <c r="DX30" i="33"/>
  <c r="Z30" i="33"/>
  <c r="BV30" i="33"/>
  <c r="DR30" i="33"/>
  <c r="AR30" i="33"/>
  <c r="CN30" i="33"/>
  <c r="EJ30" i="33"/>
  <c r="O27" i="33"/>
  <c r="AA27" i="33"/>
  <c r="AM27" i="33"/>
  <c r="AY27" i="33"/>
  <c r="BK27" i="33"/>
  <c r="BW27" i="33"/>
  <c r="CI27" i="33"/>
  <c r="CU27" i="33"/>
  <c r="DG27" i="33"/>
  <c r="DS27" i="33"/>
  <c r="EE27" i="33"/>
  <c r="EQ27" i="33"/>
  <c r="FC27" i="33"/>
  <c r="I27" i="33"/>
  <c r="AG27" i="33"/>
  <c r="BE27" i="33"/>
  <c r="CC27" i="33"/>
  <c r="DA27" i="33"/>
  <c r="DY27" i="33"/>
  <c r="EW27" i="33"/>
  <c r="BQ27" i="33"/>
  <c r="CO27" i="33"/>
  <c r="DM27" i="33"/>
  <c r="U27" i="33"/>
  <c r="EK27" i="33"/>
  <c r="AS27" i="33"/>
  <c r="I23" i="33"/>
  <c r="U23" i="33"/>
  <c r="AG23" i="33"/>
  <c r="AS23" i="33"/>
  <c r="BE23" i="33"/>
  <c r="BQ23" i="33"/>
  <c r="CC23" i="33"/>
  <c r="CO23" i="33"/>
  <c r="DA23" i="33"/>
  <c r="DM23" i="33"/>
  <c r="DY23" i="33"/>
  <c r="EK23" i="33"/>
  <c r="EW23" i="33"/>
  <c r="AM23" i="33"/>
  <c r="BK23" i="33"/>
  <c r="CI23" i="33"/>
  <c r="DG23" i="33"/>
  <c r="EE23" i="33"/>
  <c r="FC23" i="33"/>
  <c r="AA23" i="33"/>
  <c r="AY23" i="33"/>
  <c r="BW23" i="33"/>
  <c r="CU23" i="33"/>
  <c r="DS23" i="33"/>
  <c r="EQ23" i="33"/>
  <c r="O23" i="33"/>
  <c r="N19" i="33"/>
  <c r="U19" i="33"/>
  <c r="AM19" i="33"/>
  <c r="BD19" i="33"/>
  <c r="BQ19" i="33"/>
  <c r="CI19" i="33"/>
  <c r="CZ19" i="33"/>
  <c r="DM19" i="33"/>
  <c r="ED19" i="33"/>
  <c r="EP19" i="33"/>
  <c r="FB19" i="33"/>
  <c r="AA19" i="33"/>
  <c r="AR19" i="33"/>
  <c r="BE19" i="33"/>
  <c r="BW19" i="33"/>
  <c r="CN19" i="33"/>
  <c r="DA19" i="33"/>
  <c r="DS19" i="33"/>
  <c r="EE19" i="33"/>
  <c r="EQ19" i="33"/>
  <c r="FC19" i="33"/>
  <c r="H19" i="33"/>
  <c r="AS19" i="33"/>
  <c r="CB19" i="33"/>
  <c r="DG19" i="33"/>
  <c r="EJ19" i="33"/>
  <c r="O19" i="33"/>
  <c r="AY19" i="33"/>
  <c r="CC19" i="33"/>
  <c r="DL19" i="33"/>
  <c r="EK19" i="33"/>
  <c r="AF19" i="33"/>
  <c r="CO19" i="33"/>
  <c r="EV19" i="33"/>
  <c r="AG19" i="33"/>
  <c r="CU19" i="33"/>
  <c r="EW19" i="33"/>
  <c r="BK19" i="33"/>
  <c r="DX19" i="33"/>
  <c r="BP19" i="33"/>
  <c r="DY19" i="33"/>
  <c r="T19" i="33"/>
  <c r="I19" i="33"/>
  <c r="DF19" i="33"/>
  <c r="BJ19" i="33"/>
  <c r="DR19" i="33"/>
  <c r="BV19" i="33"/>
  <c r="Z19" i="33"/>
  <c r="CT19" i="33"/>
  <c r="AX19" i="33"/>
  <c r="CH19" i="33"/>
  <c r="AL19" i="33"/>
  <c r="T17" i="33"/>
  <c r="BP17" i="33"/>
  <c r="DL17" i="33"/>
  <c r="AX17" i="33"/>
  <c r="N17" i="33"/>
  <c r="DR17" i="33"/>
  <c r="H17" i="33"/>
  <c r="BD17" i="33"/>
  <c r="CZ17" i="33"/>
  <c r="EV17" i="33"/>
  <c r="AL17" i="33"/>
  <c r="CT17" i="33"/>
  <c r="BJ17" i="33"/>
  <c r="AF17" i="33"/>
  <c r="CB17" i="33"/>
  <c r="DX17" i="33"/>
  <c r="ED17" i="33"/>
  <c r="FB17" i="33"/>
  <c r="BV17" i="33"/>
  <c r="AR17" i="33"/>
  <c r="CN17" i="33"/>
  <c r="EJ17" i="33"/>
  <c r="CH17" i="33"/>
  <c r="EP17" i="33"/>
  <c r="DF17" i="33"/>
  <c r="Z17" i="33"/>
  <c r="N13" i="33"/>
  <c r="H13" i="33"/>
  <c r="AF13" i="33"/>
  <c r="BD13" i="33"/>
  <c r="CB13" i="33"/>
  <c r="CZ13" i="33"/>
  <c r="DX13" i="33"/>
  <c r="EV13" i="33"/>
  <c r="BP13" i="33"/>
  <c r="CN13" i="33"/>
  <c r="DL13" i="33"/>
  <c r="EJ13" i="33"/>
  <c r="T13" i="33"/>
  <c r="AR13" i="33"/>
  <c r="EP13" i="33"/>
  <c r="CT13" i="33"/>
  <c r="AX13" i="33"/>
  <c r="FB13" i="33"/>
  <c r="DF13" i="33"/>
  <c r="BJ13" i="33"/>
  <c r="ED13" i="33"/>
  <c r="CH13" i="33"/>
  <c r="AL13" i="33"/>
  <c r="DR13" i="33"/>
  <c r="BV13" i="33"/>
  <c r="Z13" i="33"/>
  <c r="AS9" i="33"/>
  <c r="U9" i="33"/>
  <c r="AY9" i="33"/>
  <c r="BP9" i="33"/>
  <c r="CH9" i="33"/>
  <c r="CU9" i="33"/>
  <c r="DL9" i="33"/>
  <c r="ED9" i="33"/>
  <c r="EQ9" i="33"/>
  <c r="I9" i="33"/>
  <c r="Z9" i="33"/>
  <c r="BE9" i="33"/>
  <c r="BV9" i="33"/>
  <c r="CI9" i="33"/>
  <c r="CZ9" i="33"/>
  <c r="DR9" i="33"/>
  <c r="EE9" i="33"/>
  <c r="EV9" i="33"/>
  <c r="N9" i="33"/>
  <c r="AM9" i="33"/>
  <c r="BJ9" i="33"/>
  <c r="BW9" i="33"/>
  <c r="CN9" i="33"/>
  <c r="DF9" i="33"/>
  <c r="DS9" i="33"/>
  <c r="EJ9" i="33"/>
  <c r="FB9" i="33"/>
  <c r="AX9" i="33"/>
  <c r="DG9" i="33"/>
  <c r="BK9" i="33"/>
  <c r="DX9" i="33"/>
  <c r="O9" i="33"/>
  <c r="FC9" i="33"/>
  <c r="CB9" i="33"/>
  <c r="CT9" i="33"/>
  <c r="EP9" i="33"/>
  <c r="AR9" i="33"/>
  <c r="AL9" i="33"/>
  <c r="DA9" i="33"/>
  <c r="EW9" i="33"/>
  <c r="AF9" i="33"/>
  <c r="AG9" i="33"/>
  <c r="CO9" i="33"/>
  <c r="EK9" i="33"/>
  <c r="H9" i="33"/>
  <c r="BD9" i="33"/>
  <c r="BQ9" i="33"/>
  <c r="DM9" i="33"/>
  <c r="T9" i="33"/>
  <c r="AA9" i="33"/>
  <c r="CC9" i="33"/>
  <c r="DY9" i="33"/>
  <c r="U83" i="33"/>
  <c r="BQ83" i="33"/>
  <c r="DM83" i="33"/>
  <c r="AG83" i="33"/>
  <c r="CC83" i="33"/>
  <c r="DY83" i="33"/>
  <c r="DS83" i="33"/>
  <c r="BW83" i="33"/>
  <c r="AA83" i="33"/>
  <c r="CO83" i="33"/>
  <c r="DA83" i="33"/>
  <c r="I83" i="33"/>
  <c r="FC83" i="33"/>
  <c r="DG83" i="33"/>
  <c r="BK83" i="33"/>
  <c r="O83" i="33"/>
  <c r="EQ83" i="33"/>
  <c r="CU83" i="33"/>
  <c r="AY83" i="33"/>
  <c r="EW83" i="33"/>
  <c r="AM83" i="33"/>
  <c r="CI83" i="33"/>
  <c r="EK83" i="33"/>
  <c r="BE83" i="33"/>
  <c r="AS83" i="33"/>
  <c r="EE83" i="33"/>
  <c r="H79" i="33"/>
  <c r="T79" i="33"/>
  <c r="AF79" i="33"/>
  <c r="AR79" i="33"/>
  <c r="BD79" i="33"/>
  <c r="BP79" i="33"/>
  <c r="CB79" i="33"/>
  <c r="CN79" i="33"/>
  <c r="CZ79" i="33"/>
  <c r="DL79" i="33"/>
  <c r="DX79" i="33"/>
  <c r="EJ79" i="33"/>
  <c r="EV79" i="33"/>
  <c r="I79" i="33"/>
  <c r="U79" i="33"/>
  <c r="AG79" i="33"/>
  <c r="AS79" i="33"/>
  <c r="BE79" i="33"/>
  <c r="BQ79" i="33"/>
  <c r="CC79" i="33"/>
  <c r="CO79" i="33"/>
  <c r="DA79" i="33"/>
  <c r="DM79" i="33"/>
  <c r="DY79" i="33"/>
  <c r="EK79" i="33"/>
  <c r="EW79" i="33"/>
  <c r="N79" i="33"/>
  <c r="Z79" i="33"/>
  <c r="AL79" i="33"/>
  <c r="AX79" i="33"/>
  <c r="BJ79" i="33"/>
  <c r="BV79" i="33"/>
  <c r="CH79" i="33"/>
  <c r="CT79" i="33"/>
  <c r="DF79" i="33"/>
  <c r="DR79" i="33"/>
  <c r="ED79" i="33"/>
  <c r="EP79" i="33"/>
  <c r="FB79" i="33"/>
  <c r="O79" i="33"/>
  <c r="BK79" i="33"/>
  <c r="DG79" i="33"/>
  <c r="FC79" i="33"/>
  <c r="AA79" i="33"/>
  <c r="BW79" i="33"/>
  <c r="DS79" i="33"/>
  <c r="AM79" i="33"/>
  <c r="CI79" i="33"/>
  <c r="EE79" i="33"/>
  <c r="AY79" i="33"/>
  <c r="CU79" i="33"/>
  <c r="EQ79" i="33"/>
  <c r="AS75" i="33"/>
  <c r="CO75" i="33"/>
  <c r="DG75" i="33"/>
  <c r="EE75" i="33"/>
  <c r="FC75" i="33"/>
  <c r="AG75" i="33"/>
  <c r="AY75" i="33"/>
  <c r="CC75" i="33"/>
  <c r="DA75" i="33"/>
  <c r="DY75" i="33"/>
  <c r="EW75" i="33"/>
  <c r="CU75" i="33"/>
  <c r="DS75" i="33"/>
  <c r="EQ75" i="33"/>
  <c r="CI75" i="33"/>
  <c r="AM75" i="33"/>
  <c r="EK75" i="33"/>
  <c r="DM75" i="33"/>
  <c r="BE75" i="33"/>
  <c r="BW75" i="33"/>
  <c r="O75" i="33"/>
  <c r="BQ75" i="33"/>
  <c r="I75" i="33"/>
  <c r="AA75" i="33"/>
  <c r="U75" i="33"/>
  <c r="BK75" i="33"/>
  <c r="Z71" i="33"/>
  <c r="BV71" i="33"/>
  <c r="DR71" i="33"/>
  <c r="H71" i="33"/>
  <c r="BD71" i="33"/>
  <c r="CZ71" i="33"/>
  <c r="EV71" i="33"/>
  <c r="N71" i="33"/>
  <c r="AR71" i="33"/>
  <c r="BJ71" i="33"/>
  <c r="CN71" i="33"/>
  <c r="DF71" i="33"/>
  <c r="EJ71" i="33"/>
  <c r="FB71" i="33"/>
  <c r="EP71" i="33"/>
  <c r="CT71" i="33"/>
  <c r="AX71" i="33"/>
  <c r="ED71" i="33"/>
  <c r="CH71" i="33"/>
  <c r="AL71" i="33"/>
  <c r="DX71" i="33"/>
  <c r="CB71" i="33"/>
  <c r="AF71" i="33"/>
  <c r="T71" i="33"/>
  <c r="BP71" i="33"/>
  <c r="DL71" i="33"/>
  <c r="AG55" i="33"/>
  <c r="BE55" i="33"/>
  <c r="CC55" i="33"/>
  <c r="DA55" i="33"/>
  <c r="DY55" i="33"/>
  <c r="EW55" i="33"/>
  <c r="BQ55" i="33"/>
  <c r="DM55" i="33"/>
  <c r="AS55" i="33"/>
  <c r="CO55" i="33"/>
  <c r="EK55" i="33"/>
  <c r="U55" i="33"/>
  <c r="AM55" i="33"/>
  <c r="CI55" i="33"/>
  <c r="EE55" i="33"/>
  <c r="AY55" i="33"/>
  <c r="CU55" i="33"/>
  <c r="EQ55" i="33"/>
  <c r="O55" i="33"/>
  <c r="BK55" i="33"/>
  <c r="DG55" i="33"/>
  <c r="FC55" i="33"/>
  <c r="DS55" i="33"/>
  <c r="BW55" i="33"/>
  <c r="I55" i="33"/>
  <c r="AA55" i="33"/>
  <c r="U51" i="33"/>
  <c r="AS51" i="33"/>
  <c r="BQ51" i="33"/>
  <c r="CO51" i="33"/>
  <c r="DM51" i="33"/>
  <c r="EK51" i="33"/>
  <c r="CC51" i="33"/>
  <c r="BE51" i="33"/>
  <c r="EW51" i="33"/>
  <c r="AG51" i="33"/>
  <c r="DY51" i="33"/>
  <c r="DA51" i="33"/>
  <c r="I51" i="33"/>
  <c r="DS51" i="33"/>
  <c r="BW51" i="33"/>
  <c r="AA51" i="33"/>
  <c r="FC51" i="33"/>
  <c r="DG51" i="33"/>
  <c r="BK51" i="33"/>
  <c r="O51" i="33"/>
  <c r="EQ51" i="33"/>
  <c r="CU51" i="33"/>
  <c r="AY51" i="33"/>
  <c r="EE51" i="33"/>
  <c r="CI51" i="33"/>
  <c r="AM51" i="33"/>
  <c r="AA47" i="33"/>
  <c r="BW47" i="33"/>
  <c r="DS47" i="33"/>
  <c r="O47" i="33"/>
  <c r="DM47" i="33"/>
  <c r="BK47" i="33"/>
  <c r="CC47" i="33"/>
  <c r="BQ47" i="33"/>
  <c r="DG47" i="33"/>
  <c r="DY47" i="33"/>
  <c r="FC47" i="33"/>
  <c r="CU47" i="33"/>
  <c r="BE47" i="33"/>
  <c r="EE47" i="33"/>
  <c r="CO47" i="33"/>
  <c r="AY47" i="33"/>
  <c r="I47" i="33"/>
  <c r="CI47" i="33"/>
  <c r="AS47" i="33"/>
  <c r="U47" i="33"/>
  <c r="EW47" i="33"/>
  <c r="DA47" i="33"/>
  <c r="EQ47" i="33"/>
  <c r="AM47" i="33"/>
  <c r="AG47" i="33"/>
  <c r="EK47" i="33"/>
  <c r="AM33" i="33"/>
  <c r="BE33" i="33"/>
  <c r="CI33" i="33"/>
  <c r="DA33" i="33"/>
  <c r="EE33" i="33"/>
  <c r="EW33" i="33"/>
  <c r="I33" i="33"/>
  <c r="AA33" i="33"/>
  <c r="AS33" i="33"/>
  <c r="BW33" i="33"/>
  <c r="CO33" i="33"/>
  <c r="DS33" i="33"/>
  <c r="EK33" i="33"/>
  <c r="BQ33" i="33"/>
  <c r="CU33" i="33"/>
  <c r="O33" i="33"/>
  <c r="CC33" i="33"/>
  <c r="DG33" i="33"/>
  <c r="U33" i="33"/>
  <c r="AY33" i="33"/>
  <c r="DM33" i="33"/>
  <c r="EQ33" i="33"/>
  <c r="AG33" i="33"/>
  <c r="FC33" i="33"/>
  <c r="DY33" i="33"/>
  <c r="BK33" i="33"/>
  <c r="O26" i="33"/>
  <c r="BK26" i="33"/>
  <c r="DG26" i="33"/>
  <c r="FC26" i="33"/>
  <c r="CO26" i="33"/>
  <c r="DA26" i="33"/>
  <c r="DM26" i="33"/>
  <c r="CC26" i="33"/>
  <c r="AA26" i="33"/>
  <c r="BW26" i="33"/>
  <c r="DS26" i="33"/>
  <c r="EK26" i="33"/>
  <c r="DY26" i="33"/>
  <c r="AM26" i="33"/>
  <c r="CI26" i="33"/>
  <c r="EE26" i="33"/>
  <c r="I26" i="33"/>
  <c r="U26" i="33"/>
  <c r="AG26" i="33"/>
  <c r="EQ26" i="33"/>
  <c r="AS26" i="33"/>
  <c r="CU26" i="33"/>
  <c r="EW26" i="33"/>
  <c r="BE26" i="33"/>
  <c r="AY26" i="33"/>
  <c r="BQ26" i="33"/>
  <c r="U22" i="33"/>
  <c r="AS22" i="33"/>
  <c r="BQ22" i="33"/>
  <c r="CO22" i="33"/>
  <c r="DM22" i="33"/>
  <c r="EK22" i="33"/>
  <c r="I22" i="33"/>
  <c r="BE22" i="33"/>
  <c r="DA22" i="33"/>
  <c r="EW22" i="33"/>
  <c r="AG22" i="33"/>
  <c r="CC22" i="33"/>
  <c r="DY22" i="33"/>
  <c r="EE22" i="33"/>
  <c r="CI22" i="33"/>
  <c r="AM22" i="33"/>
  <c r="EQ22" i="33"/>
  <c r="CU22" i="33"/>
  <c r="AY22" i="33"/>
  <c r="DS22" i="33"/>
  <c r="BW22" i="33"/>
  <c r="AA22" i="33"/>
  <c r="FC22" i="33"/>
  <c r="DG22" i="33"/>
  <c r="BK22" i="33"/>
  <c r="O22" i="33"/>
  <c r="H12" i="33"/>
  <c r="AX12" i="33"/>
  <c r="BP12" i="33"/>
  <c r="CB12" i="33"/>
  <c r="CN12" i="33"/>
  <c r="CZ12" i="33"/>
  <c r="DL12" i="33"/>
  <c r="DX12" i="33"/>
  <c r="EJ12" i="33"/>
  <c r="EV12" i="33"/>
  <c r="Z12" i="33"/>
  <c r="AL12" i="33"/>
  <c r="BD12" i="33"/>
  <c r="BV12" i="33"/>
  <c r="CH12" i="33"/>
  <c r="CT12" i="33"/>
  <c r="DF12" i="33"/>
  <c r="DR12" i="33"/>
  <c r="ED12" i="33"/>
  <c r="EP12" i="33"/>
  <c r="FB12" i="33"/>
  <c r="N12" i="33"/>
  <c r="AF12" i="33"/>
  <c r="AR12" i="33"/>
  <c r="T12" i="33"/>
  <c r="BJ12" i="33"/>
  <c r="N8" i="33"/>
  <c r="H8" i="33"/>
  <c r="AF8" i="33"/>
  <c r="BD8" i="33"/>
  <c r="BQ8" i="33"/>
  <c r="CI8" i="33"/>
  <c r="CZ8" i="33"/>
  <c r="DM8" i="33"/>
  <c r="EE8" i="33"/>
  <c r="EV8" i="33"/>
  <c r="I8" i="33"/>
  <c r="AG8" i="33"/>
  <c r="BE8" i="33"/>
  <c r="BW8" i="33"/>
  <c r="CN8" i="33"/>
  <c r="DA8" i="33"/>
  <c r="DS8" i="33"/>
  <c r="EJ8" i="33"/>
  <c r="EW8" i="33"/>
  <c r="T8" i="33"/>
  <c r="AR8" i="33"/>
  <c r="BK8" i="33"/>
  <c r="CB8" i="33"/>
  <c r="CO8" i="33"/>
  <c r="DG8" i="33"/>
  <c r="DX8" i="33"/>
  <c r="EK8" i="33"/>
  <c r="FC8" i="33"/>
  <c r="U8" i="33"/>
  <c r="CU8" i="33"/>
  <c r="AS8" i="33"/>
  <c r="DL8" i="33"/>
  <c r="DY8" i="33"/>
  <c r="EQ8" i="33"/>
  <c r="BP8" i="33"/>
  <c r="CC8" i="33"/>
  <c r="AA8" i="33"/>
  <c r="AY8" i="33"/>
  <c r="ED8" i="33"/>
  <c r="CH8" i="33"/>
  <c r="AL8" i="33"/>
  <c r="EP8" i="33"/>
  <c r="CT8" i="33"/>
  <c r="AX8" i="33"/>
  <c r="O8" i="33"/>
  <c r="DR8" i="33"/>
  <c r="BV8" i="33"/>
  <c r="Z8" i="33"/>
  <c r="AM8" i="33"/>
  <c r="FB8" i="33"/>
  <c r="DF8" i="33"/>
  <c r="BJ8" i="33"/>
  <c r="O81" i="33"/>
  <c r="AA81" i="33"/>
  <c r="AM81" i="33"/>
  <c r="AY81" i="33"/>
  <c r="BK81" i="33"/>
  <c r="BW81" i="33"/>
  <c r="CI81" i="33"/>
  <c r="CU81" i="33"/>
  <c r="DG81" i="33"/>
  <c r="DS81" i="33"/>
  <c r="EE81" i="33"/>
  <c r="EQ81" i="33"/>
  <c r="FC81" i="33"/>
  <c r="H81" i="33"/>
  <c r="T81" i="33"/>
  <c r="AF81" i="33"/>
  <c r="AR81" i="33"/>
  <c r="BD81" i="33"/>
  <c r="BP81" i="33"/>
  <c r="CB81" i="33"/>
  <c r="CN81" i="33"/>
  <c r="CZ81" i="33"/>
  <c r="DL81" i="33"/>
  <c r="DX81" i="33"/>
  <c r="EJ81" i="33"/>
  <c r="EV81" i="33"/>
  <c r="I81" i="33"/>
  <c r="U81" i="33"/>
  <c r="AG81" i="33"/>
  <c r="AS81" i="33"/>
  <c r="BE81" i="33"/>
  <c r="BQ81" i="33"/>
  <c r="CC81" i="33"/>
  <c r="CO81" i="33"/>
  <c r="DA81" i="33"/>
  <c r="DM81" i="33"/>
  <c r="DY81" i="33"/>
  <c r="EK81" i="33"/>
  <c r="EW81" i="33"/>
  <c r="Z81" i="33"/>
  <c r="BV81" i="33"/>
  <c r="DR81" i="33"/>
  <c r="AL81" i="33"/>
  <c r="CH81" i="33"/>
  <c r="ED81" i="33"/>
  <c r="AX81" i="33"/>
  <c r="CT81" i="33"/>
  <c r="EP81" i="33"/>
  <c r="N81" i="33"/>
  <c r="BJ81" i="33"/>
  <c r="DF81" i="33"/>
  <c r="FB81" i="33"/>
  <c r="I77" i="33"/>
  <c r="U77" i="33"/>
  <c r="AG77" i="33"/>
  <c r="AS77" i="33"/>
  <c r="BE77" i="33"/>
  <c r="BQ77" i="33"/>
  <c r="CC77" i="33"/>
  <c r="CO77" i="33"/>
  <c r="DA77" i="33"/>
  <c r="DM77" i="33"/>
  <c r="DY77" i="33"/>
  <c r="EK77" i="33"/>
  <c r="EW77" i="33"/>
  <c r="O77" i="33"/>
  <c r="AA77" i="33"/>
  <c r="AM77" i="33"/>
  <c r="AY77" i="33"/>
  <c r="BK77" i="33"/>
  <c r="BW77" i="33"/>
  <c r="CI77" i="33"/>
  <c r="CU77" i="33"/>
  <c r="DG77" i="33"/>
  <c r="DS77" i="33"/>
  <c r="EE77" i="33"/>
  <c r="EQ77" i="33"/>
  <c r="FC77" i="33"/>
  <c r="I73" i="33"/>
  <c r="U73" i="33"/>
  <c r="AG73" i="33"/>
  <c r="AS73" i="33"/>
  <c r="BE73" i="33"/>
  <c r="BQ73" i="33"/>
  <c r="CC73" i="33"/>
  <c r="CO73" i="33"/>
  <c r="DA73" i="33"/>
  <c r="DM73" i="33"/>
  <c r="DY73" i="33"/>
  <c r="EK73" i="33"/>
  <c r="EW73" i="33"/>
  <c r="O73" i="33"/>
  <c r="AA73" i="33"/>
  <c r="AM73" i="33"/>
  <c r="AY73" i="33"/>
  <c r="BK73" i="33"/>
  <c r="BW73" i="33"/>
  <c r="CI73" i="33"/>
  <c r="CU73" i="33"/>
  <c r="DG73" i="33"/>
  <c r="DS73" i="33"/>
  <c r="EE73" i="33"/>
  <c r="EQ73" i="33"/>
  <c r="FC73" i="33"/>
  <c r="AL65" i="33"/>
  <c r="CH65" i="33"/>
  <c r="CT65" i="33"/>
  <c r="FB65" i="33"/>
  <c r="N65" i="33"/>
  <c r="Z65" i="33"/>
  <c r="EP65" i="33"/>
  <c r="ED65" i="33"/>
  <c r="AX65" i="33"/>
  <c r="AF65" i="33"/>
  <c r="CB65" i="33"/>
  <c r="DX65" i="33"/>
  <c r="DR65" i="33"/>
  <c r="BV65" i="33"/>
  <c r="AR65" i="33"/>
  <c r="CN65" i="33"/>
  <c r="EJ65" i="33"/>
  <c r="DF65" i="33"/>
  <c r="BJ65" i="33"/>
  <c r="H65" i="33"/>
  <c r="BD65" i="33"/>
  <c r="CZ65" i="33"/>
  <c r="EV65" i="33"/>
  <c r="DL65" i="33"/>
  <c r="T65" i="33"/>
  <c r="BP65" i="33"/>
  <c r="M61" i="33"/>
  <c r="Y61" i="33"/>
  <c r="AW61" i="33"/>
  <c r="CS61" i="33"/>
  <c r="EO61" i="33"/>
  <c r="AK61" i="33"/>
  <c r="BI61" i="33"/>
  <c r="CG61" i="33"/>
  <c r="DE61" i="33"/>
  <c r="EC61" i="33"/>
  <c r="FA61" i="33"/>
  <c r="BU61" i="33"/>
  <c r="DQ61" i="33"/>
  <c r="G61" i="33"/>
  <c r="BC61" i="33"/>
  <c r="CY61" i="33"/>
  <c r="EU61" i="33"/>
  <c r="S61" i="33"/>
  <c r="BO61" i="33"/>
  <c r="DK61" i="33"/>
  <c r="AE61" i="33"/>
  <c r="CA61" i="33"/>
  <c r="DW61" i="33"/>
  <c r="EI61" i="33"/>
  <c r="CM61" i="33"/>
  <c r="AQ61" i="33"/>
  <c r="BQ57" i="33"/>
  <c r="CC57" i="33"/>
  <c r="U57" i="33"/>
  <c r="DM57" i="33"/>
  <c r="EK57" i="33"/>
  <c r="AS57" i="33"/>
  <c r="CO57" i="33"/>
  <c r="DY57" i="33"/>
  <c r="I57" i="33"/>
  <c r="O57" i="33"/>
  <c r="BK57" i="33"/>
  <c r="DG57" i="33"/>
  <c r="FC57" i="33"/>
  <c r="AA57" i="33"/>
  <c r="BW57" i="33"/>
  <c r="DS57" i="33"/>
  <c r="DA57" i="33"/>
  <c r="AM57" i="33"/>
  <c r="CI57" i="33"/>
  <c r="EE57" i="33"/>
  <c r="BE57" i="33"/>
  <c r="EQ57" i="33"/>
  <c r="EW57" i="33"/>
  <c r="CU57" i="33"/>
  <c r="AG57" i="33"/>
  <c r="AY57" i="33"/>
  <c r="BU53" i="33"/>
  <c r="DQ53" i="33"/>
  <c r="M53" i="33"/>
  <c r="CS53" i="33"/>
  <c r="EC53" i="33"/>
  <c r="S53" i="33"/>
  <c r="AQ53" i="33"/>
  <c r="BO53" i="33"/>
  <c r="CM53" i="33"/>
  <c r="DK53" i="33"/>
  <c r="EI53" i="33"/>
  <c r="FA53" i="33"/>
  <c r="AW53" i="33"/>
  <c r="CG53" i="33"/>
  <c r="DE53" i="33"/>
  <c r="AK53" i="33"/>
  <c r="AE53" i="33"/>
  <c r="DW53" i="33"/>
  <c r="G53" i="33"/>
  <c r="CY53" i="33"/>
  <c r="BC53" i="33"/>
  <c r="EU53" i="33"/>
  <c r="CA53" i="33"/>
  <c r="BI53" i="33"/>
  <c r="EO53" i="33"/>
  <c r="Y53" i="33"/>
  <c r="E63" i="33"/>
  <c r="K63" i="33"/>
  <c r="Q63" i="33"/>
  <c r="W63" i="33"/>
  <c r="AC63" i="33"/>
  <c r="AI63" i="33"/>
  <c r="AO63" i="33"/>
  <c r="AU63" i="33"/>
  <c r="BA63" i="33"/>
  <c r="BG63" i="33"/>
  <c r="BM63" i="33"/>
  <c r="BS63" i="33"/>
  <c r="BY63" i="33"/>
  <c r="CE63" i="33"/>
  <c r="CK63" i="33"/>
  <c r="CQ63" i="33"/>
  <c r="CW63" i="33"/>
  <c r="DC63" i="33"/>
  <c r="DI63" i="33"/>
  <c r="DO63" i="33"/>
  <c r="DU63" i="33"/>
  <c r="EA63" i="33"/>
  <c r="EG63" i="33"/>
  <c r="EM63" i="33"/>
  <c r="ES63" i="33"/>
  <c r="EY63" i="33"/>
  <c r="FE63" i="33"/>
  <c r="M49" i="33"/>
  <c r="AW49" i="33"/>
  <c r="EC49" i="33"/>
  <c r="BU49" i="33"/>
  <c r="FA49" i="33"/>
  <c r="EO49" i="33"/>
  <c r="DE49" i="33"/>
  <c r="G49" i="33"/>
  <c r="AK49" i="33"/>
  <c r="EU49" i="33"/>
  <c r="DW49" i="33"/>
  <c r="CY49" i="33"/>
  <c r="CA49" i="33"/>
  <c r="BC49" i="33"/>
  <c r="AE49" i="33"/>
  <c r="BI49" i="33"/>
  <c r="DQ49" i="33"/>
  <c r="Y49" i="33"/>
  <c r="CG49" i="33"/>
  <c r="EI49" i="33"/>
  <c r="DK49" i="33"/>
  <c r="CM49" i="33"/>
  <c r="BO49" i="33"/>
  <c r="AQ49" i="33"/>
  <c r="S49" i="33"/>
  <c r="CS49" i="33"/>
  <c r="I45" i="33"/>
  <c r="S45" i="33"/>
  <c r="AA45" i="33"/>
  <c r="AW45" i="33"/>
  <c r="BE45" i="33"/>
  <c r="BO45" i="33"/>
  <c r="BW45" i="33"/>
  <c r="CS45" i="33"/>
  <c r="DA45" i="33"/>
  <c r="DK45" i="33"/>
  <c r="DS45" i="33"/>
  <c r="EO45" i="33"/>
  <c r="EW45" i="33"/>
  <c r="AM45" i="33"/>
  <c r="AY45" i="33"/>
  <c r="BK45" i="33"/>
  <c r="CA45" i="33"/>
  <c r="CM45" i="33"/>
  <c r="CY45" i="33"/>
  <c r="DM45" i="33"/>
  <c r="DY45" i="33"/>
  <c r="EK45" i="33"/>
  <c r="FA45" i="33"/>
  <c r="O45" i="33"/>
  <c r="AE45" i="33"/>
  <c r="AQ45" i="33"/>
  <c r="BC45" i="33"/>
  <c r="BQ45" i="33"/>
  <c r="CC45" i="33"/>
  <c r="CO45" i="33"/>
  <c r="DE45" i="33"/>
  <c r="DQ45" i="33"/>
  <c r="EC45" i="33"/>
  <c r="G45" i="33"/>
  <c r="U45" i="33"/>
  <c r="AG45" i="33"/>
  <c r="AS45" i="33"/>
  <c r="BI45" i="33"/>
  <c r="BU45" i="33"/>
  <c r="CG45" i="33"/>
  <c r="EE45" i="33"/>
  <c r="EQ45" i="33"/>
  <c r="FC45" i="33"/>
  <c r="AK45" i="33"/>
  <c r="CI45" i="33"/>
  <c r="EI45" i="33"/>
  <c r="CU45" i="33"/>
  <c r="EU45" i="33"/>
  <c r="Y45" i="33"/>
  <c r="DW45" i="33"/>
  <c r="M45" i="33"/>
  <c r="DG45" i="33"/>
  <c r="U43" i="33"/>
  <c r="AY43" i="33"/>
  <c r="AG43" i="33"/>
  <c r="BE43" i="33"/>
  <c r="CI43" i="33"/>
  <c r="DA43" i="33"/>
  <c r="EE43" i="33"/>
  <c r="EW43" i="33"/>
  <c r="O43" i="33"/>
  <c r="AM43" i="33"/>
  <c r="BW43" i="33"/>
  <c r="CO43" i="33"/>
  <c r="DS43" i="33"/>
  <c r="EK43" i="33"/>
  <c r="AS43" i="33"/>
  <c r="BK43" i="33"/>
  <c r="CC43" i="33"/>
  <c r="DG43" i="33"/>
  <c r="DY43" i="33"/>
  <c r="FC43" i="33"/>
  <c r="DM43" i="33"/>
  <c r="BQ43" i="33"/>
  <c r="AA43" i="33"/>
  <c r="CU43" i="33"/>
  <c r="I43" i="33"/>
  <c r="EQ43" i="33"/>
  <c r="I35" i="33"/>
  <c r="AG35" i="33"/>
  <c r="BE35" i="33"/>
  <c r="CC35" i="33"/>
  <c r="DY35" i="33"/>
  <c r="DM35" i="33"/>
  <c r="EK35" i="33"/>
  <c r="AS35" i="33"/>
  <c r="EW35" i="33"/>
  <c r="CO35" i="33"/>
  <c r="U35" i="33"/>
  <c r="BQ35" i="33"/>
  <c r="DA35" i="33"/>
  <c r="EQ35" i="33"/>
  <c r="CU35" i="33"/>
  <c r="AY35" i="33"/>
  <c r="FC35" i="33"/>
  <c r="DG35" i="33"/>
  <c r="BK35" i="33"/>
  <c r="O35" i="33"/>
  <c r="EE35" i="33"/>
  <c r="CI35" i="33"/>
  <c r="AM35" i="33"/>
  <c r="DS35" i="33"/>
  <c r="BW35" i="33"/>
  <c r="AA35" i="33"/>
  <c r="H31" i="33"/>
  <c r="O31" i="33"/>
  <c r="AM31" i="33"/>
  <c r="BJ31" i="33"/>
  <c r="BW31" i="33"/>
  <c r="CI31" i="33"/>
  <c r="CU31" i="33"/>
  <c r="DG31" i="33"/>
  <c r="DS31" i="33"/>
  <c r="EE31" i="33"/>
  <c r="EQ31" i="33"/>
  <c r="FC31" i="33"/>
  <c r="U31" i="33"/>
  <c r="AS31" i="33"/>
  <c r="BK31" i="33"/>
  <c r="CB31" i="33"/>
  <c r="CN31" i="33"/>
  <c r="CZ31" i="33"/>
  <c r="DL31" i="33"/>
  <c r="DX31" i="33"/>
  <c r="EJ31" i="33"/>
  <c r="EV31" i="33"/>
  <c r="AA31" i="33"/>
  <c r="BQ31" i="33"/>
  <c r="CO31" i="33"/>
  <c r="DM31" i="33"/>
  <c r="EK31" i="33"/>
  <c r="AG31" i="33"/>
  <c r="BV31" i="33"/>
  <c r="CT31" i="33"/>
  <c r="DR31" i="33"/>
  <c r="EP31" i="33"/>
  <c r="AY31" i="33"/>
  <c r="CC31" i="33"/>
  <c r="DA31" i="33"/>
  <c r="DY31" i="33"/>
  <c r="EW31" i="33"/>
  <c r="BE31" i="33"/>
  <c r="FB31" i="33"/>
  <c r="CH31" i="33"/>
  <c r="DF31" i="33"/>
  <c r="ED31" i="33"/>
  <c r="I31" i="33"/>
  <c r="Z31" i="33"/>
  <c r="AR31" i="33"/>
  <c r="AL31" i="33"/>
  <c r="BD31" i="33"/>
  <c r="N31" i="33"/>
  <c r="AF31" i="33"/>
  <c r="AX31" i="33"/>
  <c r="BP31" i="33"/>
  <c r="T31" i="33"/>
  <c r="U24" i="33"/>
  <c r="AS24" i="33"/>
  <c r="BQ24" i="33"/>
  <c r="CO24" i="33"/>
  <c r="DM24" i="33"/>
  <c r="EK24" i="33"/>
  <c r="AG24" i="33"/>
  <c r="CC24" i="33"/>
  <c r="DY24" i="33"/>
  <c r="I24" i="33"/>
  <c r="EW24" i="33"/>
  <c r="BE24" i="33"/>
  <c r="DA24" i="33"/>
  <c r="AM24" i="33"/>
  <c r="CI24" i="33"/>
  <c r="EE24" i="33"/>
  <c r="AA24" i="33"/>
  <c r="BW24" i="33"/>
  <c r="DS24" i="33"/>
  <c r="AY24" i="33"/>
  <c r="CU24" i="33"/>
  <c r="EQ24" i="33"/>
  <c r="O24" i="33"/>
  <c r="BK24" i="33"/>
  <c r="DG24" i="33"/>
  <c r="FC24" i="33"/>
  <c r="I20" i="33"/>
  <c r="AG20" i="33"/>
  <c r="BE20" i="33"/>
  <c r="CC20" i="33"/>
  <c r="DA20" i="33"/>
  <c r="DY20" i="33"/>
  <c r="EW20" i="33"/>
  <c r="N20" i="33"/>
  <c r="AL20" i="33"/>
  <c r="BJ20" i="33"/>
  <c r="CH20" i="33"/>
  <c r="DF20" i="33"/>
  <c r="ED20" i="33"/>
  <c r="FB20" i="33"/>
  <c r="AX20" i="33"/>
  <c r="CT20" i="33"/>
  <c r="EP20" i="33"/>
  <c r="U20" i="33"/>
  <c r="BQ20" i="33"/>
  <c r="DM20" i="33"/>
  <c r="Z20" i="33"/>
  <c r="DR20" i="33"/>
  <c r="AS20" i="33"/>
  <c r="EK20" i="33"/>
  <c r="BV20" i="33"/>
  <c r="CO20" i="33"/>
  <c r="DL20" i="33"/>
  <c r="BP20" i="33"/>
  <c r="T20" i="33"/>
  <c r="EQ20" i="33"/>
  <c r="CU20" i="33"/>
  <c r="AY20" i="33"/>
  <c r="DX20" i="33"/>
  <c r="CB20" i="33"/>
  <c r="AF20" i="33"/>
  <c r="FC20" i="33"/>
  <c r="DG20" i="33"/>
  <c r="BK20" i="33"/>
  <c r="O20" i="33"/>
  <c r="EV20" i="33"/>
  <c r="CZ20" i="33"/>
  <c r="BD20" i="33"/>
  <c r="H20" i="33"/>
  <c r="EE20" i="33"/>
  <c r="CI20" i="33"/>
  <c r="AM20" i="33"/>
  <c r="EJ20" i="33"/>
  <c r="CN20" i="33"/>
  <c r="AR20" i="33"/>
  <c r="DS20" i="33"/>
  <c r="BW20" i="33"/>
  <c r="AA20" i="33"/>
  <c r="BD18" i="33"/>
  <c r="BP18" i="33"/>
  <c r="CB18" i="33"/>
  <c r="CN18" i="33"/>
  <c r="CZ18" i="33"/>
  <c r="DL18" i="33"/>
  <c r="DX18" i="33"/>
  <c r="EJ18" i="33"/>
  <c r="EV18" i="33"/>
  <c r="AF18" i="33"/>
  <c r="T18" i="33"/>
  <c r="BJ18" i="33"/>
  <c r="CH18" i="33"/>
  <c r="DF18" i="33"/>
  <c r="ED18" i="33"/>
  <c r="FB18" i="33"/>
  <c r="CT18" i="33"/>
  <c r="EP18" i="33"/>
  <c r="BV18" i="33"/>
  <c r="DR18" i="33"/>
  <c r="H18" i="33"/>
  <c r="AR18" i="33"/>
  <c r="Z18" i="33"/>
  <c r="N18" i="33"/>
  <c r="AL18" i="33"/>
  <c r="AX18" i="33"/>
  <c r="H14" i="33"/>
  <c r="AL14" i="33"/>
  <c r="Z14" i="33"/>
  <c r="N14" i="33"/>
  <c r="CT14" i="33"/>
  <c r="EP14" i="33"/>
  <c r="AX14" i="33"/>
  <c r="CH14" i="33"/>
  <c r="ED14" i="33"/>
  <c r="BV14" i="33"/>
  <c r="DF14" i="33"/>
  <c r="FB14" i="33"/>
  <c r="DR14" i="33"/>
  <c r="BJ14" i="33"/>
  <c r="EJ14" i="33"/>
  <c r="CN14" i="33"/>
  <c r="AR14" i="33"/>
  <c r="EV14" i="33"/>
  <c r="CZ14" i="33"/>
  <c r="BD14" i="33"/>
  <c r="DX14" i="33"/>
  <c r="CB14" i="33"/>
  <c r="AF14" i="33"/>
  <c r="DL14" i="33"/>
  <c r="BP14" i="33"/>
  <c r="T14" i="33"/>
  <c r="AG10" i="33"/>
  <c r="AF10" i="33"/>
  <c r="BV10" i="33"/>
  <c r="CT10" i="33"/>
  <c r="DR10" i="33"/>
  <c r="EP10" i="33"/>
  <c r="FC10" i="33"/>
  <c r="N10" i="33"/>
  <c r="BE10" i="33"/>
  <c r="CB10" i="33"/>
  <c r="CZ10" i="33"/>
  <c r="DX10" i="33"/>
  <c r="EV10" i="33"/>
  <c r="U10" i="33"/>
  <c r="BP10" i="33"/>
  <c r="CH10" i="33"/>
  <c r="DF10" i="33"/>
  <c r="DY10" i="33"/>
  <c r="EW10" i="33"/>
  <c r="CN10" i="33"/>
  <c r="DM10" i="33"/>
  <c r="EJ10" i="33"/>
  <c r="FB10" i="33"/>
  <c r="Z10" i="33"/>
  <c r="BQ10" i="33"/>
  <c r="ED10" i="33"/>
  <c r="T10" i="33"/>
  <c r="DL10" i="33"/>
  <c r="I10" i="33"/>
  <c r="DA10" i="33"/>
  <c r="EK10" i="33"/>
  <c r="CO10" i="33"/>
  <c r="H10" i="33"/>
  <c r="O10" i="33"/>
  <c r="BK10" i="33"/>
  <c r="DG10" i="33"/>
  <c r="AS10" i="33"/>
  <c r="AL10" i="33"/>
  <c r="AY10" i="33"/>
  <c r="CU10" i="33"/>
  <c r="EQ10" i="33"/>
  <c r="BJ10" i="33"/>
  <c r="BD10" i="33"/>
  <c r="CC10" i="33"/>
  <c r="AA10" i="33"/>
  <c r="BW10" i="33"/>
  <c r="DS10" i="33"/>
  <c r="AX10" i="33"/>
  <c r="AR10" i="33"/>
  <c r="AM10" i="33"/>
  <c r="CI10" i="33"/>
  <c r="EE10" i="33"/>
  <c r="H6" i="33"/>
  <c r="T6" i="33"/>
  <c r="AF6" i="33"/>
  <c r="AR6" i="33"/>
  <c r="BD6" i="33"/>
  <c r="BP6" i="33"/>
  <c r="CB6" i="33"/>
  <c r="CN6" i="33"/>
  <c r="CZ6" i="33"/>
  <c r="DL6" i="33"/>
  <c r="DX6" i="33"/>
  <c r="EJ6" i="33"/>
  <c r="EV6" i="33"/>
  <c r="AL6" i="33"/>
  <c r="CH6" i="33"/>
  <c r="ED6" i="33"/>
  <c r="AX6" i="33"/>
  <c r="CT6" i="33"/>
  <c r="EP6" i="33"/>
  <c r="N6" i="33"/>
  <c r="BJ6" i="33"/>
  <c r="DF6" i="33"/>
  <c r="FB6" i="33"/>
  <c r="Z6" i="33"/>
  <c r="BV6" i="33"/>
  <c r="DR6" i="33"/>
  <c r="E65" i="33"/>
  <c r="K65" i="33"/>
  <c r="Q65" i="33"/>
  <c r="W65" i="33"/>
  <c r="AC65" i="33"/>
  <c r="AI65" i="33"/>
  <c r="AO65" i="33"/>
  <c r="AU65" i="33"/>
  <c r="BA65" i="33"/>
  <c r="BG65" i="33"/>
  <c r="BM65" i="33"/>
  <c r="BS65" i="33"/>
  <c r="BY65" i="33"/>
  <c r="CE65" i="33"/>
  <c r="CK65" i="33"/>
  <c r="CQ65" i="33"/>
  <c r="CW65" i="33"/>
  <c r="DC65" i="33"/>
  <c r="DI65" i="33"/>
  <c r="DO65" i="33"/>
  <c r="DU65" i="33"/>
  <c r="EA65" i="33"/>
  <c r="EG65" i="33"/>
  <c r="EM65" i="33"/>
  <c r="ES65" i="33"/>
  <c r="EY65" i="33"/>
  <c r="FE65" i="33"/>
  <c r="I41" i="33"/>
  <c r="BE41" i="33"/>
  <c r="AS41" i="33"/>
  <c r="CC41" i="33"/>
  <c r="DY41" i="33"/>
  <c r="EK41" i="33"/>
  <c r="EW41" i="33"/>
  <c r="U41" i="33"/>
  <c r="CO41" i="33"/>
  <c r="DM41" i="33"/>
  <c r="EE41" i="33"/>
  <c r="AG41" i="33"/>
  <c r="BQ41" i="33"/>
  <c r="DA41" i="33"/>
  <c r="FC41" i="33"/>
  <c r="EQ41" i="33"/>
  <c r="O41" i="33"/>
  <c r="BK41" i="33"/>
  <c r="DG41" i="33"/>
  <c r="AY41" i="33"/>
  <c r="CU41" i="33"/>
  <c r="AA41" i="33"/>
  <c r="BW41" i="33"/>
  <c r="DS41" i="33"/>
  <c r="AM41" i="33"/>
  <c r="CI41" i="33"/>
  <c r="O29" i="33"/>
  <c r="AA29" i="33"/>
  <c r="AM29" i="33"/>
  <c r="AY29" i="33"/>
  <c r="BK29" i="33"/>
  <c r="BW29" i="33"/>
  <c r="CI29" i="33"/>
  <c r="CU29" i="33"/>
  <c r="DG29" i="33"/>
  <c r="DS29" i="33"/>
  <c r="EE29" i="33"/>
  <c r="EQ29" i="33"/>
  <c r="FC29" i="33"/>
  <c r="H29" i="33"/>
  <c r="T29" i="33"/>
  <c r="AF29" i="33"/>
  <c r="AR29" i="33"/>
  <c r="BD29" i="33"/>
  <c r="BP29" i="33"/>
  <c r="CB29" i="33"/>
  <c r="CN29" i="33"/>
  <c r="CZ29" i="33"/>
  <c r="DL29" i="33"/>
  <c r="DX29" i="33"/>
  <c r="EJ29" i="33"/>
  <c r="EV29" i="33"/>
  <c r="I29" i="33"/>
  <c r="AG29" i="33"/>
  <c r="BE29" i="33"/>
  <c r="CC29" i="33"/>
  <c r="DA29" i="33"/>
  <c r="DY29" i="33"/>
  <c r="EW29" i="33"/>
  <c r="N29" i="33"/>
  <c r="AL29" i="33"/>
  <c r="BJ29" i="33"/>
  <c r="CH29" i="33"/>
  <c r="DF29" i="33"/>
  <c r="ED29" i="33"/>
  <c r="FB29" i="33"/>
  <c r="U29" i="33"/>
  <c r="AS29" i="33"/>
  <c r="BQ29" i="33"/>
  <c r="CO29" i="33"/>
  <c r="DM29" i="33"/>
  <c r="EK29" i="33"/>
  <c r="CT29" i="33"/>
  <c r="BV29" i="33"/>
  <c r="DR29" i="33"/>
  <c r="Z29" i="33"/>
  <c r="EP29" i="33"/>
  <c r="AX29" i="33"/>
  <c r="AR16" i="33"/>
  <c r="CN16" i="33"/>
  <c r="EJ16" i="33"/>
  <c r="AF16" i="33"/>
  <c r="CB16" i="33"/>
  <c r="DX16" i="33"/>
  <c r="BP16" i="33"/>
  <c r="H16" i="33"/>
  <c r="CZ16" i="33"/>
  <c r="BD16" i="33"/>
  <c r="T16" i="33"/>
  <c r="EV16" i="33"/>
  <c r="DL16" i="33"/>
  <c r="Z16" i="33"/>
  <c r="BV16" i="33"/>
  <c r="DR16" i="33"/>
  <c r="N16" i="33"/>
  <c r="BJ16" i="33"/>
  <c r="DF16" i="33"/>
  <c r="FB16" i="33"/>
  <c r="AL16" i="33"/>
  <c r="CH16" i="33"/>
  <c r="ED16" i="33"/>
  <c r="AX16" i="33"/>
  <c r="CT16" i="33"/>
  <c r="EP16" i="33"/>
  <c r="E82" i="33"/>
  <c r="K82" i="33"/>
  <c r="Q82" i="33"/>
  <c r="W82" i="33"/>
  <c r="AC82" i="33"/>
  <c r="AI82" i="33"/>
  <c r="AO82" i="33"/>
  <c r="AU82" i="33"/>
  <c r="BA82" i="33"/>
  <c r="BG82" i="33"/>
  <c r="BM82" i="33"/>
  <c r="BS82" i="33"/>
  <c r="BY82" i="33"/>
  <c r="CE82" i="33"/>
  <c r="CK82" i="33"/>
  <c r="CQ82" i="33"/>
  <c r="CW82" i="33"/>
  <c r="DC82" i="33"/>
  <c r="DI82" i="33"/>
  <c r="DO82" i="33"/>
  <c r="DU82" i="33"/>
  <c r="EA82" i="33"/>
  <c r="EG82" i="33"/>
  <c r="EM82" i="33"/>
  <c r="ES82" i="33"/>
  <c r="EY82" i="33"/>
  <c r="FE82" i="33"/>
  <c r="Z82" i="33"/>
  <c r="CH82" i="33"/>
  <c r="ED82" i="33"/>
  <c r="AF82" i="33"/>
  <c r="CT82" i="33"/>
  <c r="EP82" i="33"/>
  <c r="BQ82" i="33"/>
  <c r="DF82" i="33"/>
  <c r="FB82" i="33"/>
  <c r="DR82" i="33"/>
  <c r="U82" i="33"/>
  <c r="BV82" i="33"/>
  <c r="O82" i="33"/>
  <c r="BK82" i="33"/>
  <c r="EK82" i="33"/>
  <c r="CO82" i="33"/>
  <c r="BE82" i="33"/>
  <c r="EV82" i="33"/>
  <c r="CZ82" i="33"/>
  <c r="AX82" i="33"/>
  <c r="FC82" i="33"/>
  <c r="DG82" i="33"/>
  <c r="AR82" i="33"/>
  <c r="AA82" i="33"/>
  <c r="DY82" i="33"/>
  <c r="CC82" i="33"/>
  <c r="T82" i="33"/>
  <c r="EJ82" i="33"/>
  <c r="CN82" i="33"/>
  <c r="AS82" i="33"/>
  <c r="EQ82" i="33"/>
  <c r="CU82" i="33"/>
  <c r="AL82" i="33"/>
  <c r="AM82" i="33"/>
  <c r="DM82" i="33"/>
  <c r="BP82" i="33"/>
  <c r="N82" i="33"/>
  <c r="DX82" i="33"/>
  <c r="CB82" i="33"/>
  <c r="H82" i="33"/>
  <c r="EE82" i="33"/>
  <c r="CI82" i="33"/>
  <c r="AG82" i="33"/>
  <c r="I82" i="33"/>
  <c r="BW82" i="33"/>
  <c r="BJ82" i="33"/>
  <c r="DS82" i="33"/>
  <c r="AY82" i="33"/>
  <c r="EW82" i="33"/>
  <c r="DL82" i="33"/>
  <c r="DA82" i="33"/>
  <c r="BD82" i="33"/>
  <c r="E77" i="33"/>
  <c r="K77" i="33"/>
  <c r="Q77" i="33"/>
  <c r="W77" i="33"/>
  <c r="AC77" i="33"/>
  <c r="AI77" i="33"/>
  <c r="AO77" i="33"/>
  <c r="AU77" i="33"/>
  <c r="BA77" i="33"/>
  <c r="BG77" i="33"/>
  <c r="BM77" i="33"/>
  <c r="BS77" i="33"/>
  <c r="BY77" i="33"/>
  <c r="CE77" i="33"/>
  <c r="CK77" i="33"/>
  <c r="CQ77" i="33"/>
  <c r="CW77" i="33"/>
  <c r="DC77" i="33"/>
  <c r="DI77" i="33"/>
  <c r="DO77" i="33"/>
  <c r="DU77" i="33"/>
  <c r="EA77" i="33"/>
  <c r="EG77" i="33"/>
  <c r="EM77" i="33"/>
  <c r="ES77" i="33"/>
  <c r="EY77" i="33"/>
  <c r="FE77" i="33"/>
  <c r="AG78" i="33"/>
  <c r="CO78" i="33"/>
  <c r="EK78" i="33"/>
  <c r="I78" i="33"/>
  <c r="DA78" i="33"/>
  <c r="DY78" i="33"/>
  <c r="AS78" i="33"/>
  <c r="CC78" i="33"/>
  <c r="BE78" i="33"/>
  <c r="AA78" i="33"/>
  <c r="AY78" i="33"/>
  <c r="BW78" i="33"/>
  <c r="CU78" i="33"/>
  <c r="DS78" i="33"/>
  <c r="EQ78" i="33"/>
  <c r="EW78" i="33"/>
  <c r="BQ78" i="33"/>
  <c r="BK78" i="33"/>
  <c r="FC78" i="33"/>
  <c r="AM78" i="33"/>
  <c r="EE78" i="33"/>
  <c r="U78" i="33"/>
  <c r="CI78" i="33"/>
  <c r="O78" i="33"/>
  <c r="DG78" i="33"/>
  <c r="DM78" i="33"/>
  <c r="U74" i="33"/>
  <c r="AG74" i="33"/>
  <c r="DM74" i="33"/>
  <c r="O74" i="33"/>
  <c r="BK74" i="33"/>
  <c r="DG74" i="33"/>
  <c r="FC74" i="33"/>
  <c r="BE74" i="33"/>
  <c r="CO74" i="33"/>
  <c r="CC74" i="33"/>
  <c r="BQ74" i="33"/>
  <c r="AA74" i="33"/>
  <c r="BW74" i="33"/>
  <c r="DS74" i="33"/>
  <c r="I74" i="33"/>
  <c r="AS74" i="33"/>
  <c r="AM74" i="33"/>
  <c r="CI74" i="33"/>
  <c r="EE74" i="33"/>
  <c r="EW74" i="33"/>
  <c r="EQ74" i="33"/>
  <c r="DY74" i="33"/>
  <c r="AY74" i="33"/>
  <c r="DA74" i="33"/>
  <c r="EK74" i="33"/>
  <c r="CU74" i="33"/>
  <c r="N70" i="33"/>
  <c r="BJ70" i="33"/>
  <c r="DF70" i="33"/>
  <c r="FB70" i="33"/>
  <c r="AF70" i="33"/>
  <c r="CB70" i="33"/>
  <c r="DX70" i="33"/>
  <c r="Z70" i="33"/>
  <c r="BV70" i="33"/>
  <c r="DR70" i="33"/>
  <c r="AR70" i="33"/>
  <c r="CN70" i="33"/>
  <c r="EJ70" i="33"/>
  <c r="AL70" i="33"/>
  <c r="CH70" i="33"/>
  <c r="ED70" i="33"/>
  <c r="H70" i="33"/>
  <c r="BD70" i="33"/>
  <c r="CZ70" i="33"/>
  <c r="EV70" i="33"/>
  <c r="CT70" i="33"/>
  <c r="AX70" i="33"/>
  <c r="DL70" i="33"/>
  <c r="EP70" i="33"/>
  <c r="T70" i="33"/>
  <c r="BP70" i="33"/>
  <c r="M62" i="33"/>
  <c r="AE62" i="33"/>
  <c r="AQ62" i="33"/>
  <c r="BC62" i="33"/>
  <c r="BO62" i="33"/>
  <c r="CA62" i="33"/>
  <c r="CM62" i="33"/>
  <c r="CY62" i="33"/>
  <c r="DK62" i="33"/>
  <c r="DW62" i="33"/>
  <c r="EI62" i="33"/>
  <c r="EU62" i="33"/>
  <c r="G62" i="33"/>
  <c r="Y62" i="33"/>
  <c r="AK62" i="33"/>
  <c r="AW62" i="33"/>
  <c r="BI62" i="33"/>
  <c r="BU62" i="33"/>
  <c r="CG62" i="33"/>
  <c r="CS62" i="33"/>
  <c r="DE62" i="33"/>
  <c r="DQ62" i="33"/>
  <c r="EC62" i="33"/>
  <c r="EO62" i="33"/>
  <c r="FA62" i="33"/>
  <c r="S62" i="33"/>
  <c r="I58" i="33"/>
  <c r="O58" i="33"/>
  <c r="BK58" i="33"/>
  <c r="DG58" i="33"/>
  <c r="FC58" i="33"/>
  <c r="AS58" i="33"/>
  <c r="CO58" i="33"/>
  <c r="EK58" i="33"/>
  <c r="DY58" i="33"/>
  <c r="CC58" i="33"/>
  <c r="AG58" i="33"/>
  <c r="DM58" i="33"/>
  <c r="BQ58" i="33"/>
  <c r="U58" i="33"/>
  <c r="DS58" i="33"/>
  <c r="BW58" i="33"/>
  <c r="AA58" i="33"/>
  <c r="EQ58" i="33"/>
  <c r="CU58" i="33"/>
  <c r="AY58" i="33"/>
  <c r="CI58" i="33"/>
  <c r="EW58" i="33"/>
  <c r="EE58" i="33"/>
  <c r="AM58" i="33"/>
  <c r="DA58" i="33"/>
  <c r="BE58" i="33"/>
  <c r="E32" i="33"/>
  <c r="K32" i="33"/>
  <c r="Q32" i="33"/>
  <c r="W32" i="33"/>
  <c r="AC32" i="33"/>
  <c r="AI32" i="33"/>
  <c r="AO32" i="33"/>
  <c r="AU32" i="33"/>
  <c r="BA32" i="33"/>
  <c r="BG32" i="33"/>
  <c r="BM32" i="33"/>
  <c r="BS32" i="33"/>
  <c r="BY32" i="33"/>
  <c r="CE32" i="33"/>
  <c r="CK32" i="33"/>
  <c r="CQ32" i="33"/>
  <c r="CW32" i="33"/>
  <c r="DC32" i="33"/>
  <c r="DI32" i="33"/>
  <c r="DO32" i="33"/>
  <c r="DU32" i="33"/>
  <c r="EA32" i="33"/>
  <c r="EG32" i="33"/>
  <c r="EM32" i="33"/>
  <c r="ES32" i="33"/>
  <c r="EY32" i="33"/>
  <c r="FE32" i="33"/>
  <c r="I54" i="33"/>
  <c r="AS54" i="33"/>
  <c r="CC54" i="33"/>
  <c r="CU54" i="33"/>
  <c r="DG54" i="33"/>
  <c r="DS54" i="33"/>
  <c r="EE54" i="33"/>
  <c r="EQ54" i="33"/>
  <c r="FC54" i="33"/>
  <c r="BK54" i="33"/>
  <c r="DY54" i="33"/>
  <c r="O54" i="33"/>
  <c r="EW54" i="33"/>
  <c r="CO54" i="33"/>
  <c r="EK54" i="33"/>
  <c r="DM54" i="33"/>
  <c r="DA54" i="33"/>
  <c r="AG54" i="33"/>
  <c r="CI54" i="33"/>
  <c r="AM54" i="33"/>
  <c r="BW54" i="33"/>
  <c r="AA54" i="33"/>
  <c r="AY54" i="33"/>
  <c r="U54" i="33"/>
  <c r="BQ54" i="33"/>
  <c r="BE54" i="33"/>
  <c r="E64" i="33"/>
  <c r="K64" i="33"/>
  <c r="Q64" i="33"/>
  <c r="W64" i="33"/>
  <c r="AC64" i="33"/>
  <c r="AI64" i="33"/>
  <c r="AO64" i="33"/>
  <c r="AU64" i="33"/>
  <c r="BA64" i="33"/>
  <c r="BG64" i="33"/>
  <c r="BM64" i="33"/>
  <c r="BS64" i="33"/>
  <c r="BY64" i="33"/>
  <c r="CE64" i="33"/>
  <c r="CK64" i="33"/>
  <c r="CQ64" i="33"/>
  <c r="CW64" i="33"/>
  <c r="DC64" i="33"/>
  <c r="DI64" i="33"/>
  <c r="DO64" i="33"/>
  <c r="DU64" i="33"/>
  <c r="EA64" i="33"/>
  <c r="EG64" i="33"/>
  <c r="EM64" i="33"/>
  <c r="ES64" i="33"/>
  <c r="EY64" i="33"/>
  <c r="FE64" i="33"/>
  <c r="EQ46" i="33"/>
  <c r="U46" i="33"/>
  <c r="AS46" i="33"/>
  <c r="CO46" i="33"/>
  <c r="AG46" i="33"/>
  <c r="AY46" i="33"/>
  <c r="CC46" i="33"/>
  <c r="CU46" i="33"/>
  <c r="DM46" i="33"/>
  <c r="EE46" i="33"/>
  <c r="CI46" i="33"/>
  <c r="DS46" i="33"/>
  <c r="AM46" i="33"/>
  <c r="DY46" i="33"/>
  <c r="BQ46" i="33"/>
  <c r="EK46" i="33"/>
  <c r="BW46" i="33"/>
  <c r="DA46" i="33"/>
  <c r="BK46" i="33"/>
  <c r="AA46" i="33"/>
  <c r="BE46" i="33"/>
  <c r="O46" i="33"/>
  <c r="DG46" i="33"/>
  <c r="FC46" i="33"/>
  <c r="I46" i="33"/>
  <c r="EW46" i="33"/>
  <c r="AS44" i="33"/>
  <c r="CO44" i="33"/>
  <c r="EK44" i="33"/>
  <c r="I44" i="33"/>
  <c r="AG44" i="33"/>
  <c r="DM44" i="33"/>
  <c r="BE44" i="33"/>
  <c r="CC44" i="33"/>
  <c r="U44" i="33"/>
  <c r="DA44" i="33"/>
  <c r="DY44" i="33"/>
  <c r="BQ44" i="33"/>
  <c r="EW44" i="33"/>
  <c r="FC44" i="33"/>
  <c r="EE44" i="33"/>
  <c r="DG44" i="33"/>
  <c r="CI44" i="33"/>
  <c r="AY44" i="33"/>
  <c r="AA44" i="33"/>
  <c r="EQ44" i="33"/>
  <c r="CU44" i="33"/>
  <c r="BK44" i="33"/>
  <c r="DS44" i="33"/>
  <c r="BW44" i="33"/>
  <c r="AM44" i="33"/>
  <c r="O44" i="33"/>
  <c r="E68" i="33"/>
  <c r="K68" i="33"/>
  <c r="Q68" i="33"/>
  <c r="W68" i="33"/>
  <c r="AC68" i="33"/>
  <c r="AI68" i="33"/>
  <c r="AO68" i="33"/>
  <c r="AU68" i="33"/>
  <c r="BA68" i="33"/>
  <c r="BG68" i="33"/>
  <c r="BM68" i="33"/>
  <c r="BS68" i="33"/>
  <c r="BY68" i="33"/>
  <c r="CE68" i="33"/>
  <c r="CK68" i="33"/>
  <c r="CQ68" i="33"/>
  <c r="CW68" i="33"/>
  <c r="DC68" i="33"/>
  <c r="DI68" i="33"/>
  <c r="DO68" i="33"/>
  <c r="DU68" i="33"/>
  <c r="EA68" i="33"/>
  <c r="EG68" i="33"/>
  <c r="EM68" i="33"/>
  <c r="ES68" i="33"/>
  <c r="EY68" i="33"/>
  <c r="FE68" i="33"/>
  <c r="AG40" i="33"/>
  <c r="BK40" i="33"/>
  <c r="BW40" i="33"/>
  <c r="CI40" i="33"/>
  <c r="CU40" i="33"/>
  <c r="DG40" i="33"/>
  <c r="DS40" i="33"/>
  <c r="EE40" i="33"/>
  <c r="EQ40" i="33"/>
  <c r="FC40" i="33"/>
  <c r="BQ40" i="33"/>
  <c r="CO40" i="33"/>
  <c r="DM40" i="33"/>
  <c r="EK40" i="33"/>
  <c r="DY40" i="33"/>
  <c r="DA40" i="33"/>
  <c r="AA40" i="33"/>
  <c r="CC40" i="33"/>
  <c r="EW40" i="33"/>
  <c r="I40" i="33"/>
  <c r="BE40" i="33"/>
  <c r="AS40" i="33"/>
  <c r="AY40" i="33"/>
  <c r="U40" i="33"/>
  <c r="AM40" i="33"/>
  <c r="O40" i="33"/>
  <c r="I32" i="33"/>
  <c r="CO32" i="33"/>
  <c r="EW32" i="33"/>
  <c r="DA32" i="33"/>
  <c r="CC32" i="33"/>
  <c r="DY32" i="33"/>
  <c r="EK32" i="33"/>
  <c r="AS32" i="33"/>
  <c r="AX32" i="33"/>
  <c r="CT32" i="33"/>
  <c r="EP32" i="33"/>
  <c r="AM32" i="33"/>
  <c r="CI32" i="33"/>
  <c r="EE32" i="33"/>
  <c r="T32" i="33"/>
  <c r="BP32" i="33"/>
  <c r="DL32" i="33"/>
  <c r="BE32" i="33"/>
  <c r="AL32" i="33"/>
  <c r="CH32" i="33"/>
  <c r="ED32" i="33"/>
  <c r="AA32" i="33"/>
  <c r="BW32" i="33"/>
  <c r="DS32" i="33"/>
  <c r="H32" i="33"/>
  <c r="BD32" i="33"/>
  <c r="CZ32" i="33"/>
  <c r="EV32" i="33"/>
  <c r="DM32" i="33"/>
  <c r="AG32" i="33"/>
  <c r="N32" i="33"/>
  <c r="BJ32" i="33"/>
  <c r="DF32" i="33"/>
  <c r="FB32" i="33"/>
  <c r="AY32" i="33"/>
  <c r="CU32" i="33"/>
  <c r="EQ32" i="33"/>
  <c r="AF32" i="33"/>
  <c r="CB32" i="33"/>
  <c r="DX32" i="33"/>
  <c r="BQ32" i="33"/>
  <c r="U32" i="33"/>
  <c r="Z32" i="33"/>
  <c r="BV32" i="33"/>
  <c r="DR32" i="33"/>
  <c r="O32" i="33"/>
  <c r="BK32" i="33"/>
  <c r="DG32" i="33"/>
  <c r="FC32" i="33"/>
  <c r="AR32" i="33"/>
  <c r="CN32" i="33"/>
  <c r="EJ32" i="33"/>
  <c r="U25" i="33"/>
  <c r="O25" i="33"/>
  <c r="AG25" i="33"/>
  <c r="AS25" i="33"/>
  <c r="BE25" i="33"/>
  <c r="BQ25" i="33"/>
  <c r="CC25" i="33"/>
  <c r="CO25" i="33"/>
  <c r="DA25" i="33"/>
  <c r="DM25" i="33"/>
  <c r="DY25" i="33"/>
  <c r="EK25" i="33"/>
  <c r="EW25" i="33"/>
  <c r="AY25" i="33"/>
  <c r="BW25" i="33"/>
  <c r="CU25" i="33"/>
  <c r="DS25" i="33"/>
  <c r="EQ25" i="33"/>
  <c r="AA25" i="33"/>
  <c r="CI25" i="33"/>
  <c r="BK25" i="33"/>
  <c r="DG25" i="33"/>
  <c r="I25" i="33"/>
  <c r="EE25" i="33"/>
  <c r="AM25" i="33"/>
  <c r="FC25" i="33"/>
  <c r="U21" i="33"/>
  <c r="O21" i="33"/>
  <c r="BK21" i="33"/>
  <c r="CZ21" i="33"/>
  <c r="DL21" i="33"/>
  <c r="DX21" i="33"/>
  <c r="EJ21" i="33"/>
  <c r="Z21" i="33"/>
  <c r="BV21" i="33"/>
  <c r="DA21" i="33"/>
  <c r="DM21" i="33"/>
  <c r="DY21" i="33"/>
  <c r="EK21" i="33"/>
  <c r="EW21" i="33"/>
  <c r="CH21" i="33"/>
  <c r="DR21" i="33"/>
  <c r="EP21" i="33"/>
  <c r="FC21" i="33"/>
  <c r="H21" i="33"/>
  <c r="CO21" i="33"/>
  <c r="DS21" i="33"/>
  <c r="EQ21" i="33"/>
  <c r="AS21" i="33"/>
  <c r="ED21" i="33"/>
  <c r="BD21" i="33"/>
  <c r="EE21" i="33"/>
  <c r="DF21" i="33"/>
  <c r="EV21" i="33"/>
  <c r="DG21" i="33"/>
  <c r="FB21" i="33"/>
  <c r="AL21" i="33"/>
  <c r="CC21" i="33"/>
  <c r="AG21" i="33"/>
  <c r="CB21" i="33"/>
  <c r="AF21" i="33"/>
  <c r="BW21" i="33"/>
  <c r="AA21" i="33"/>
  <c r="BJ21" i="33"/>
  <c r="N21" i="33"/>
  <c r="BQ21" i="33"/>
  <c r="BP21" i="33"/>
  <c r="T21" i="33"/>
  <c r="CU21" i="33"/>
  <c r="AY21" i="33"/>
  <c r="CT21" i="33"/>
  <c r="AX21" i="33"/>
  <c r="I21" i="33"/>
  <c r="AM21" i="33"/>
  <c r="BE21" i="33"/>
  <c r="CI21" i="33"/>
  <c r="CN21" i="33"/>
  <c r="AR21" i="33"/>
  <c r="H15" i="33"/>
  <c r="AF15" i="33"/>
  <c r="BK15" i="33"/>
  <c r="CC15" i="33"/>
  <c r="CT15" i="33"/>
  <c r="DG15" i="33"/>
  <c r="DY15" i="33"/>
  <c r="EP15" i="33"/>
  <c r="FC15" i="33"/>
  <c r="AY15" i="33"/>
  <c r="BQ15" i="33"/>
  <c r="CH15" i="33"/>
  <c r="CU15" i="33"/>
  <c r="DM15" i="33"/>
  <c r="ED15" i="33"/>
  <c r="EQ15" i="33"/>
  <c r="BE15" i="33"/>
  <c r="CI15" i="33"/>
  <c r="DR15" i="33"/>
  <c r="EW15" i="33"/>
  <c r="BJ15" i="33"/>
  <c r="CO15" i="33"/>
  <c r="DS15" i="33"/>
  <c r="FB15" i="33"/>
  <c r="AA15" i="33"/>
  <c r="DF15" i="33"/>
  <c r="BV15" i="33"/>
  <c r="EE15" i="33"/>
  <c r="BW15" i="33"/>
  <c r="EK15" i="33"/>
  <c r="T15" i="33"/>
  <c r="DA15" i="33"/>
  <c r="AX15" i="33"/>
  <c r="O15" i="33"/>
  <c r="AG15" i="33"/>
  <c r="BP15" i="33"/>
  <c r="DL15" i="33"/>
  <c r="U15" i="33"/>
  <c r="AL15" i="33"/>
  <c r="BD15" i="33"/>
  <c r="CZ15" i="33"/>
  <c r="EV15" i="33"/>
  <c r="AS15" i="33"/>
  <c r="N15" i="33"/>
  <c r="AM15" i="33"/>
  <c r="CB15" i="33"/>
  <c r="DX15" i="33"/>
  <c r="I15" i="33"/>
  <c r="Z15" i="33"/>
  <c r="AR15" i="33"/>
  <c r="CN15" i="33"/>
  <c r="EJ15" i="33"/>
  <c r="N11" i="33"/>
  <c r="CT11" i="33"/>
  <c r="DX11" i="33"/>
  <c r="EQ11" i="33"/>
  <c r="CZ11" i="33"/>
  <c r="EE11" i="33"/>
  <c r="EV11" i="33"/>
  <c r="DM11" i="33"/>
  <c r="EJ11" i="33"/>
  <c r="EW11" i="33"/>
  <c r="EP11" i="33"/>
  <c r="FC11" i="33"/>
  <c r="DR11" i="33"/>
  <c r="CO11" i="33"/>
  <c r="DY11" i="33"/>
  <c r="BP11" i="33"/>
  <c r="T11" i="33"/>
  <c r="ED11" i="33"/>
  <c r="AS11" i="33"/>
  <c r="DF11" i="33"/>
  <c r="BD11" i="33"/>
  <c r="H11" i="33"/>
  <c r="DL11" i="33"/>
  <c r="CC11" i="33"/>
  <c r="AG11" i="33"/>
  <c r="CN11" i="33"/>
  <c r="AR11" i="33"/>
  <c r="FB11" i="33"/>
  <c r="DA11" i="33"/>
  <c r="BQ11" i="33"/>
  <c r="U11" i="33"/>
  <c r="CB11" i="33"/>
  <c r="I11" i="33"/>
  <c r="CU11" i="33"/>
  <c r="AY11" i="33"/>
  <c r="BV11" i="33"/>
  <c r="Z11" i="33"/>
  <c r="EK11" i="33"/>
  <c r="BE11" i="33"/>
  <c r="DG11" i="33"/>
  <c r="BK11" i="33"/>
  <c r="O11" i="33"/>
  <c r="CH11" i="33"/>
  <c r="AL11" i="33"/>
  <c r="AF11" i="33"/>
  <c r="CI11" i="33"/>
  <c r="AM11" i="33"/>
  <c r="BJ11" i="33"/>
  <c r="DS11" i="33"/>
  <c r="BW11" i="33"/>
  <c r="AA11" i="33"/>
  <c r="AX11" i="33"/>
  <c r="O7" i="33"/>
  <c r="N7" i="33"/>
  <c r="AL7" i="33"/>
  <c r="AX7" i="33"/>
  <c r="BJ7" i="33"/>
  <c r="BV7" i="33"/>
  <c r="CH7" i="33"/>
  <c r="CT7" i="33"/>
  <c r="DF7" i="33"/>
  <c r="DR7" i="33"/>
  <c r="ED7" i="33"/>
  <c r="EP7" i="33"/>
  <c r="FB7" i="33"/>
  <c r="T7" i="33"/>
  <c r="AM7" i="33"/>
  <c r="AY7" i="33"/>
  <c r="BK7" i="33"/>
  <c r="BW7" i="33"/>
  <c r="CI7" i="33"/>
  <c r="CU7" i="33"/>
  <c r="DG7" i="33"/>
  <c r="DS7" i="33"/>
  <c r="EE7" i="33"/>
  <c r="EQ7" i="33"/>
  <c r="FC7" i="33"/>
  <c r="AA7" i="33"/>
  <c r="AR7" i="33"/>
  <c r="BD7" i="33"/>
  <c r="BP7" i="33"/>
  <c r="CB7" i="33"/>
  <c r="CN7" i="33"/>
  <c r="CZ7" i="33"/>
  <c r="DL7" i="33"/>
  <c r="DX7" i="33"/>
  <c r="EJ7" i="33"/>
  <c r="EV7" i="33"/>
  <c r="BE7" i="33"/>
  <c r="DA7" i="33"/>
  <c r="EW7" i="33"/>
  <c r="I7" i="33"/>
  <c r="BQ7" i="33"/>
  <c r="DM7" i="33"/>
  <c r="CC7" i="33"/>
  <c r="CO7" i="33"/>
  <c r="AG7" i="33"/>
  <c r="AS7" i="33"/>
  <c r="DY7" i="33"/>
  <c r="EK7" i="33"/>
  <c r="U7" i="33"/>
  <c r="AF7" i="33"/>
  <c r="Z7" i="33"/>
  <c r="H7" i="33"/>
  <c r="D48" i="33"/>
  <c r="GI48" i="33" s="1"/>
  <c r="A5" i="33"/>
  <c r="C82" i="33"/>
  <c r="D16" i="33"/>
  <c r="GI16" i="33" s="1"/>
  <c r="D15" i="33"/>
  <c r="GI15" i="33" s="1"/>
  <c r="D25" i="33"/>
  <c r="GI25" i="33" s="1"/>
  <c r="D8" i="33"/>
  <c r="GI8" i="33" s="1"/>
  <c r="D12" i="33"/>
  <c r="GI12" i="33" s="1"/>
  <c r="C77" i="33"/>
  <c r="C71" i="33"/>
  <c r="D70" i="33"/>
  <c r="GI70" i="33" s="1"/>
  <c r="C57" i="33"/>
  <c r="C50" i="33"/>
  <c r="D43" i="33"/>
  <c r="GI43" i="33" s="1"/>
  <c r="C40" i="33"/>
  <c r="D39" i="33"/>
  <c r="GI39" i="33" s="1"/>
  <c r="C32" i="33"/>
  <c r="C60" i="33"/>
  <c r="C66" i="33"/>
  <c r="C48" i="33"/>
  <c r="C25" i="33"/>
  <c r="C8" i="33"/>
  <c r="C12" i="33"/>
  <c r="C38" i="33"/>
  <c r="D37" i="33"/>
  <c r="GI37" i="33" s="1"/>
  <c r="C34" i="33"/>
  <c r="C30" i="33"/>
  <c r="C62" i="33"/>
  <c r="C68" i="33"/>
  <c r="C53" i="33"/>
  <c r="D52" i="33"/>
  <c r="GI52" i="33" s="1"/>
  <c r="C49" i="33"/>
  <c r="C29" i="33"/>
  <c r="C18" i="33"/>
  <c r="C10" i="33"/>
  <c r="C7" i="33"/>
  <c r="C6" i="33"/>
  <c r="D34" i="33"/>
  <c r="GI34" i="33" s="1"/>
  <c r="D30" i="33"/>
  <c r="GI30" i="33" s="1"/>
  <c r="D53" i="33"/>
  <c r="GI53" i="33" s="1"/>
  <c r="D49" i="33"/>
  <c r="GI49" i="33" s="1"/>
  <c r="D29" i="33"/>
  <c r="GI29" i="33" s="1"/>
  <c r="C27" i="33"/>
  <c r="D23" i="33"/>
  <c r="GI23" i="33" s="1"/>
  <c r="C20" i="33"/>
  <c r="D26" i="33"/>
  <c r="GI26" i="33" s="1"/>
  <c r="D18" i="33"/>
  <c r="GI18" i="33" s="1"/>
  <c r="D10" i="33"/>
  <c r="GI10" i="33" s="1"/>
  <c r="D6" i="33"/>
  <c r="GI6" i="33" s="1"/>
  <c r="C80" i="33"/>
  <c r="C73" i="33"/>
  <c r="D58" i="33"/>
  <c r="GI58" i="33" s="1"/>
  <c r="D51" i="33"/>
  <c r="GI51" i="33" s="1"/>
  <c r="C42" i="33"/>
  <c r="C36" i="33"/>
  <c r="C64" i="33"/>
  <c r="C76" i="33"/>
  <c r="C46" i="33"/>
  <c r="D44" i="33"/>
  <c r="GI44" i="33" s="1"/>
  <c r="D19" i="33"/>
  <c r="GI19" i="33" s="1"/>
  <c r="D21" i="33"/>
  <c r="GI21" i="33" s="1"/>
  <c r="D83" i="33"/>
  <c r="GI83" i="33" s="1"/>
  <c r="D79" i="33"/>
  <c r="GI79" i="33" s="1"/>
  <c r="C69" i="33"/>
  <c r="C54" i="33"/>
  <c r="D41" i="33"/>
  <c r="GI41" i="33" s="1"/>
  <c r="C81" i="33"/>
  <c r="C74" i="33"/>
  <c r="D73" i="33"/>
  <c r="GI73" i="33" s="1"/>
  <c r="C70" i="33"/>
  <c r="C55" i="33"/>
  <c r="D54" i="33"/>
  <c r="GI54" i="33" s="1"/>
  <c r="C43" i="33"/>
  <c r="C39" i="33"/>
  <c r="D36" i="33"/>
  <c r="GI36" i="33" s="1"/>
  <c r="D76" i="33"/>
  <c r="GI76" i="33" s="1"/>
  <c r="D46" i="33"/>
  <c r="GI46" i="33" s="1"/>
  <c r="C23" i="33"/>
  <c r="D22" i="33"/>
  <c r="GI22" i="33" s="1"/>
  <c r="C26" i="33"/>
  <c r="C15" i="33"/>
  <c r="C83" i="33"/>
  <c r="C79" i="33"/>
  <c r="C72" i="33"/>
  <c r="D71" i="33"/>
  <c r="GI71" i="33" s="1"/>
  <c r="C58" i="33"/>
  <c r="D57" i="33"/>
  <c r="GI57" i="33" s="1"/>
  <c r="C51" i="33"/>
  <c r="D50" i="33"/>
  <c r="GI50" i="33" s="1"/>
  <c r="C41" i="33"/>
  <c r="D40" i="33"/>
  <c r="GI40" i="33" s="1"/>
  <c r="C35" i="33"/>
  <c r="C63" i="33"/>
  <c r="D60" i="33"/>
  <c r="GI60" i="33" s="1"/>
  <c r="C75" i="33"/>
  <c r="D66" i="33"/>
  <c r="GI66" i="33" s="1"/>
  <c r="C45" i="33"/>
  <c r="C47" i="33"/>
  <c r="C16" i="33"/>
  <c r="C21" i="33"/>
  <c r="C24" i="33"/>
  <c r="C13" i="33"/>
  <c r="C9" i="33"/>
  <c r="D14" i="33"/>
  <c r="GI14" i="33" s="1"/>
  <c r="D11" i="33"/>
  <c r="GI11" i="33" s="1"/>
  <c r="D7" i="33"/>
  <c r="GI7" i="33" s="1"/>
  <c r="D35" i="33"/>
  <c r="GI35" i="33" s="1"/>
  <c r="C33" i="33"/>
  <c r="C61" i="33"/>
  <c r="D75" i="33"/>
  <c r="GI75" i="33" s="1"/>
  <c r="C67" i="33"/>
  <c r="D45" i="33"/>
  <c r="GI45" i="33" s="1"/>
  <c r="C44" i="33"/>
  <c r="D27" i="33"/>
  <c r="GI27" i="33" s="1"/>
  <c r="C22" i="33"/>
  <c r="D24" i="33"/>
  <c r="GI24" i="33" s="1"/>
  <c r="C14" i="33"/>
  <c r="D9" i="33"/>
  <c r="GI9" i="33" s="1"/>
  <c r="D33" i="33"/>
  <c r="GI33" i="33" s="1"/>
  <c r="C31" i="33"/>
  <c r="D61" i="33"/>
  <c r="GI61" i="33" s="1"/>
  <c r="C59" i="33"/>
  <c r="D67" i="33"/>
  <c r="GI67" i="33" s="1"/>
  <c r="C56" i="33"/>
  <c r="C37" i="33"/>
  <c r="D31" i="33"/>
  <c r="GI31" i="33" s="1"/>
  <c r="C65" i="33"/>
  <c r="D59" i="33"/>
  <c r="GI59" i="33" s="1"/>
  <c r="C78" i="33"/>
  <c r="D56" i="33"/>
  <c r="GI56" i="33" s="1"/>
  <c r="C52" i="33"/>
  <c r="D47" i="33"/>
  <c r="GI47" i="33" s="1"/>
  <c r="C19" i="33"/>
  <c r="D20" i="33"/>
  <c r="GI20" i="33" s="1"/>
  <c r="C17" i="33"/>
  <c r="D13" i="33"/>
  <c r="GI13" i="33" s="1"/>
  <c r="C11" i="33"/>
  <c r="GK84" i="33" l="1"/>
  <c r="GL84" i="33"/>
  <c r="GK103" i="33"/>
  <c r="GL103" i="33"/>
  <c r="FX17" i="33"/>
  <c r="GD17" i="33"/>
  <c r="GJ17" i="33"/>
  <c r="FX52" i="33"/>
  <c r="GJ52" i="33"/>
  <c r="GD52" i="33"/>
  <c r="FX65" i="33"/>
  <c r="GB65" i="33" s="1"/>
  <c r="GA65" i="33" s="1"/>
  <c r="GD65" i="33"/>
  <c r="GJ65" i="33"/>
  <c r="GN65" i="33" s="1"/>
  <c r="FX22" i="33"/>
  <c r="GD22" i="33"/>
  <c r="GJ22" i="33"/>
  <c r="GN22" i="33" s="1"/>
  <c r="FX79" i="33"/>
  <c r="GD79" i="33"/>
  <c r="GJ79" i="33"/>
  <c r="FX55" i="33"/>
  <c r="GJ55" i="33"/>
  <c r="GD55" i="33"/>
  <c r="FX27" i="33"/>
  <c r="GJ27" i="33"/>
  <c r="GD27" i="33"/>
  <c r="FX10" i="33"/>
  <c r="GJ10" i="33"/>
  <c r="GD10" i="33"/>
  <c r="FX59" i="33"/>
  <c r="GD59" i="33"/>
  <c r="GJ59" i="33"/>
  <c r="GN27" i="33"/>
  <c r="FX13" i="33"/>
  <c r="GJ13" i="33"/>
  <c r="GN13" i="33" s="1"/>
  <c r="GK13" i="33" s="1"/>
  <c r="GD13" i="33"/>
  <c r="FX47" i="33"/>
  <c r="GD47" i="33"/>
  <c r="GJ47" i="33"/>
  <c r="GN47" i="33" s="1"/>
  <c r="FX41" i="33"/>
  <c r="GD41" i="33"/>
  <c r="GJ41" i="33"/>
  <c r="FX58" i="33"/>
  <c r="GJ58" i="33"/>
  <c r="GD58" i="33"/>
  <c r="FX83" i="33"/>
  <c r="GD83" i="33"/>
  <c r="GJ83" i="33"/>
  <c r="FX23" i="33"/>
  <c r="GD23" i="33"/>
  <c r="GJ23" i="33"/>
  <c r="FX39" i="33"/>
  <c r="GJ39" i="33"/>
  <c r="GD39" i="33"/>
  <c r="FX70" i="33"/>
  <c r="GD70" i="33"/>
  <c r="GJ70" i="33"/>
  <c r="GN70" i="33" s="1"/>
  <c r="GK70" i="33" s="1"/>
  <c r="GN41" i="33"/>
  <c r="GK41" i="33" s="1"/>
  <c r="GN83" i="33"/>
  <c r="GK83" i="33" s="1"/>
  <c r="FX46" i="33"/>
  <c r="GD46" i="33"/>
  <c r="GJ46" i="33"/>
  <c r="GN46" i="33" s="1"/>
  <c r="FX42" i="33"/>
  <c r="GB42" i="33" s="1"/>
  <c r="FY42" i="33" s="1"/>
  <c r="GJ42" i="33"/>
  <c r="GN42" i="33" s="1"/>
  <c r="GK42" i="33" s="1"/>
  <c r="GD42" i="33"/>
  <c r="FX80" i="33"/>
  <c r="GB80" i="33" s="1"/>
  <c r="FY80" i="33" s="1"/>
  <c r="GD80" i="33"/>
  <c r="GJ80" i="33"/>
  <c r="GN80" i="33" s="1"/>
  <c r="GK80" i="33" s="1"/>
  <c r="FX18" i="33"/>
  <c r="GJ18" i="33"/>
  <c r="GN18" i="33" s="1"/>
  <c r="GK18" i="33" s="1"/>
  <c r="GD18" i="33"/>
  <c r="FX53" i="33"/>
  <c r="GJ53" i="33"/>
  <c r="GD53" i="33"/>
  <c r="FX34" i="33"/>
  <c r="GJ34" i="33"/>
  <c r="GN34" i="33" s="1"/>
  <c r="GD34" i="33"/>
  <c r="FX8" i="33"/>
  <c r="GJ8" i="33"/>
  <c r="GN8" i="33" s="1"/>
  <c r="GK8" i="33" s="1"/>
  <c r="GD8" i="33"/>
  <c r="FX60" i="33"/>
  <c r="GJ60" i="33"/>
  <c r="GN60" i="33" s="1"/>
  <c r="GD60" i="33"/>
  <c r="FX71" i="33"/>
  <c r="GD71" i="33"/>
  <c r="GJ71" i="33"/>
  <c r="GN71" i="33" s="1"/>
  <c r="GK71" i="33" s="1"/>
  <c r="GL5" i="33"/>
  <c r="GF5" i="33"/>
  <c r="GM5" i="33"/>
  <c r="GG5" i="33"/>
  <c r="FX81" i="33"/>
  <c r="GJ81" i="33"/>
  <c r="GD81" i="33"/>
  <c r="FX73" i="33"/>
  <c r="GD73" i="33"/>
  <c r="GJ73" i="33"/>
  <c r="GN52" i="33"/>
  <c r="GK52" i="33" s="1"/>
  <c r="FX30" i="33"/>
  <c r="GD30" i="33"/>
  <c r="GJ30" i="33"/>
  <c r="FX12" i="33"/>
  <c r="GD12" i="33"/>
  <c r="GJ12" i="33"/>
  <c r="FX66" i="33"/>
  <c r="GJ66" i="33"/>
  <c r="GD66" i="33"/>
  <c r="FX40" i="33"/>
  <c r="GD40" i="33"/>
  <c r="GJ40" i="33"/>
  <c r="GN40" i="33" s="1"/>
  <c r="GK40" i="33" s="1"/>
  <c r="FX82" i="33"/>
  <c r="GB82" i="33" s="1"/>
  <c r="FY82" i="33" s="1"/>
  <c r="GJ82" i="33"/>
  <c r="GN82" i="33" s="1"/>
  <c r="GK82" i="33" s="1"/>
  <c r="GD82" i="33"/>
  <c r="GH82" i="33" s="1"/>
  <c r="GE82" i="33" s="1"/>
  <c r="FX11" i="33"/>
  <c r="GD11" i="33"/>
  <c r="GJ11" i="33"/>
  <c r="GN11" i="33" s="1"/>
  <c r="GK11" i="33" s="1"/>
  <c r="FX19" i="33"/>
  <c r="GD19" i="33"/>
  <c r="GJ19" i="33"/>
  <c r="FX78" i="33"/>
  <c r="GD78" i="33"/>
  <c r="GJ78" i="33"/>
  <c r="FX37" i="33"/>
  <c r="GJ37" i="33"/>
  <c r="GD37" i="33"/>
  <c r="FX14" i="33"/>
  <c r="GD14" i="33"/>
  <c r="GJ14" i="33"/>
  <c r="FX44" i="33"/>
  <c r="GJ44" i="33"/>
  <c r="GN44" i="33" s="1"/>
  <c r="GK44" i="33" s="1"/>
  <c r="GD44" i="33"/>
  <c r="FX61" i="33"/>
  <c r="GJ61" i="33"/>
  <c r="GN61" i="33" s="1"/>
  <c r="GD61" i="33"/>
  <c r="FX24" i="33"/>
  <c r="GJ24" i="33"/>
  <c r="GD24" i="33"/>
  <c r="FX45" i="33"/>
  <c r="GJ45" i="33"/>
  <c r="GD45" i="33"/>
  <c r="FX63" i="33"/>
  <c r="GB63" i="33" s="1"/>
  <c r="GA63" i="33" s="1"/>
  <c r="GD63" i="33"/>
  <c r="GH63" i="33" s="1"/>
  <c r="GJ63" i="33"/>
  <c r="GN63" i="33" s="1"/>
  <c r="FX15" i="33"/>
  <c r="GJ15" i="33"/>
  <c r="GN15" i="33" s="1"/>
  <c r="GK15" i="33" s="1"/>
  <c r="GD15" i="33"/>
  <c r="FX43" i="33"/>
  <c r="GJ43" i="33"/>
  <c r="GN43" i="33" s="1"/>
  <c r="GK43" i="33" s="1"/>
  <c r="GD43" i="33"/>
  <c r="GN73" i="33"/>
  <c r="FX54" i="33"/>
  <c r="GD54" i="33"/>
  <c r="GJ54" i="33"/>
  <c r="FX76" i="33"/>
  <c r="GJ76" i="33"/>
  <c r="GN76" i="33" s="1"/>
  <c r="GD76" i="33"/>
  <c r="FX20" i="33"/>
  <c r="GD20" i="33"/>
  <c r="GJ20" i="33"/>
  <c r="GN20" i="33" s="1"/>
  <c r="GK20" i="33" s="1"/>
  <c r="FX6" i="33"/>
  <c r="GD6" i="33"/>
  <c r="GJ6" i="33"/>
  <c r="GN6" i="33" s="1"/>
  <c r="GK6" i="33" s="1"/>
  <c r="FX29" i="33"/>
  <c r="GJ29" i="33"/>
  <c r="GN29" i="33" s="1"/>
  <c r="GK29" i="33" s="1"/>
  <c r="GD29" i="33"/>
  <c r="FX68" i="33"/>
  <c r="GB68" i="33" s="1"/>
  <c r="FZ68" i="33" s="1"/>
  <c r="GJ68" i="33"/>
  <c r="GN68" i="33" s="1"/>
  <c r="GL68" i="33" s="1"/>
  <c r="GD68" i="33"/>
  <c r="GN37" i="33"/>
  <c r="FX25" i="33"/>
  <c r="GD25" i="33"/>
  <c r="GJ25" i="33"/>
  <c r="GN25" i="33" s="1"/>
  <c r="FX32" i="33"/>
  <c r="GB32" i="33" s="1"/>
  <c r="FY32" i="33" s="1"/>
  <c r="GD32" i="33"/>
  <c r="GH32" i="33" s="1"/>
  <c r="GE32" i="33" s="1"/>
  <c r="GJ32" i="33"/>
  <c r="GN32" i="33" s="1"/>
  <c r="GK32" i="33" s="1"/>
  <c r="FX50" i="33"/>
  <c r="GJ50" i="33"/>
  <c r="GN50" i="33" s="1"/>
  <c r="GD50" i="33"/>
  <c r="FX77" i="33"/>
  <c r="GB77" i="33" s="1"/>
  <c r="FZ77" i="33" s="1"/>
  <c r="GJ77" i="33"/>
  <c r="GN77" i="33" s="1"/>
  <c r="GK77" i="33" s="1"/>
  <c r="GD77" i="33"/>
  <c r="GN78" i="33"/>
  <c r="GK78" i="33" s="1"/>
  <c r="FX67" i="33"/>
  <c r="GJ67" i="33"/>
  <c r="GN67" i="33" s="1"/>
  <c r="GL67" i="33" s="1"/>
  <c r="GD67" i="33"/>
  <c r="FX9" i="33"/>
  <c r="GD9" i="33"/>
  <c r="GJ9" i="33"/>
  <c r="GN9" i="33" s="1"/>
  <c r="GK9" i="33" s="1"/>
  <c r="FX16" i="33"/>
  <c r="GJ16" i="33"/>
  <c r="GD16" i="33"/>
  <c r="FX75" i="33"/>
  <c r="GJ75" i="33"/>
  <c r="GN75" i="33" s="1"/>
  <c r="GD75" i="33"/>
  <c r="GN79" i="33"/>
  <c r="GK79" i="33" s="1"/>
  <c r="FX36" i="33"/>
  <c r="GJ36" i="33"/>
  <c r="GN36" i="33" s="1"/>
  <c r="GD36" i="33"/>
  <c r="GN30" i="33"/>
  <c r="GN59" i="33"/>
  <c r="GK59" i="33" s="1"/>
  <c r="FX56" i="33"/>
  <c r="GD56" i="33"/>
  <c r="GJ56" i="33"/>
  <c r="GN56" i="33" s="1"/>
  <c r="FX31" i="33"/>
  <c r="GJ31" i="33"/>
  <c r="GN31" i="33" s="1"/>
  <c r="GK31" i="33" s="1"/>
  <c r="GD31" i="33"/>
  <c r="GN24" i="33"/>
  <c r="GN45" i="33"/>
  <c r="GL45" i="33" s="1"/>
  <c r="FX33" i="33"/>
  <c r="GD33" i="33"/>
  <c r="GJ33" i="33"/>
  <c r="GN33" i="33" s="1"/>
  <c r="GN14" i="33"/>
  <c r="GK14" i="33" s="1"/>
  <c r="FX21" i="33"/>
  <c r="GJ21" i="33"/>
  <c r="GN21" i="33" s="1"/>
  <c r="GK21" i="33" s="1"/>
  <c r="GD21" i="33"/>
  <c r="GN66" i="33"/>
  <c r="FX35" i="33"/>
  <c r="GJ35" i="33"/>
  <c r="GN35" i="33" s="1"/>
  <c r="GD35" i="33"/>
  <c r="FX51" i="33"/>
  <c r="GJ51" i="33"/>
  <c r="GN51" i="33" s="1"/>
  <c r="GK51" i="33" s="1"/>
  <c r="GD51" i="33"/>
  <c r="FX72" i="33"/>
  <c r="GD72" i="33"/>
  <c r="GJ72" i="33"/>
  <c r="FX26" i="33"/>
  <c r="GJ26" i="33"/>
  <c r="GN26" i="33" s="1"/>
  <c r="GD26" i="33"/>
  <c r="GN54" i="33"/>
  <c r="GL54" i="33" s="1"/>
  <c r="FX74" i="33"/>
  <c r="GJ74" i="33"/>
  <c r="GD74" i="33"/>
  <c r="FX69" i="33"/>
  <c r="GJ69" i="33"/>
  <c r="GN69" i="33" s="1"/>
  <c r="GD69" i="33"/>
  <c r="GN19" i="33"/>
  <c r="GK19" i="33" s="1"/>
  <c r="FX64" i="33"/>
  <c r="GB64" i="33" s="1"/>
  <c r="GA64" i="33" s="1"/>
  <c r="GJ64" i="33"/>
  <c r="GN64" i="33" s="1"/>
  <c r="GD64" i="33"/>
  <c r="GH64" i="33" s="1"/>
  <c r="GN58" i="33"/>
  <c r="GK58" i="33" s="1"/>
  <c r="GN10" i="33"/>
  <c r="GK10" i="33" s="1"/>
  <c r="GN23" i="33"/>
  <c r="GN53" i="33"/>
  <c r="FX7" i="33"/>
  <c r="GD7" i="33"/>
  <c r="GJ7" i="33"/>
  <c r="GN7" i="33" s="1"/>
  <c r="GK7" i="33" s="1"/>
  <c r="FX49" i="33"/>
  <c r="GJ49" i="33"/>
  <c r="GN49" i="33" s="1"/>
  <c r="GD49" i="33"/>
  <c r="FX62" i="33"/>
  <c r="GB62" i="33" s="1"/>
  <c r="GA62" i="33" s="1"/>
  <c r="GD62" i="33"/>
  <c r="GH62" i="33" s="1"/>
  <c r="GJ62" i="33"/>
  <c r="GN62" i="33" s="1"/>
  <c r="FX38" i="33"/>
  <c r="GB38" i="33" s="1"/>
  <c r="FY38" i="33" s="1"/>
  <c r="GD38" i="33"/>
  <c r="GH38" i="33" s="1"/>
  <c r="GJ38" i="33"/>
  <c r="GN38" i="33" s="1"/>
  <c r="FX48" i="33"/>
  <c r="GJ48" i="33"/>
  <c r="GN48" i="33" s="1"/>
  <c r="GD48" i="33"/>
  <c r="GN39" i="33"/>
  <c r="FX57" i="33"/>
  <c r="GJ57" i="33"/>
  <c r="GN57" i="33" s="1"/>
  <c r="GD57" i="33"/>
  <c r="GN12" i="33"/>
  <c r="GN16" i="33"/>
  <c r="GK16" i="33" s="1"/>
  <c r="GN55" i="33"/>
  <c r="GN72" i="33"/>
  <c r="GH68" i="33"/>
  <c r="GF68" i="33" s="1"/>
  <c r="GH80" i="33"/>
  <c r="GE80" i="33" s="1"/>
  <c r="GH77" i="33"/>
  <c r="GE77" i="33" s="1"/>
  <c r="GH65" i="33"/>
  <c r="GH42" i="33"/>
  <c r="GE42" i="33" s="1"/>
  <c r="GC81" i="33"/>
  <c r="GH81" i="33" s="1"/>
  <c r="GE81" i="33" s="1"/>
  <c r="GI81" i="33"/>
  <c r="GC74" i="33"/>
  <c r="GH74" i="33" s="1"/>
  <c r="GI74" i="33"/>
  <c r="FW33" i="33"/>
  <c r="GB33" i="33" s="1"/>
  <c r="GC33" i="33"/>
  <c r="GH33" i="33" s="1"/>
  <c r="FW40" i="33"/>
  <c r="GB40" i="33" s="1"/>
  <c r="FY40" i="33" s="1"/>
  <c r="GC40" i="33"/>
  <c r="GH40" i="33" s="1"/>
  <c r="GE40" i="33" s="1"/>
  <c r="FW22" i="33"/>
  <c r="GB22" i="33" s="1"/>
  <c r="GC22" i="33"/>
  <c r="GH22" i="33" s="1"/>
  <c r="FW79" i="33"/>
  <c r="GB79" i="33" s="1"/>
  <c r="FY79" i="33" s="1"/>
  <c r="GC79" i="33"/>
  <c r="GH79" i="33" s="1"/>
  <c r="GE79" i="33" s="1"/>
  <c r="FW30" i="33"/>
  <c r="GB30" i="33" s="1"/>
  <c r="FY30" i="33" s="1"/>
  <c r="GC30" i="33"/>
  <c r="FW52" i="33"/>
  <c r="GB52" i="33" s="1"/>
  <c r="GC52" i="33"/>
  <c r="GH52" i="33" s="1"/>
  <c r="GE52" i="33" s="1"/>
  <c r="FW70" i="33"/>
  <c r="GB70" i="33" s="1"/>
  <c r="GC70" i="33"/>
  <c r="GH70" i="33" s="1"/>
  <c r="GE70" i="33" s="1"/>
  <c r="FW8" i="33"/>
  <c r="GB8" i="33" s="1"/>
  <c r="FY8" i="33" s="1"/>
  <c r="GC8" i="33"/>
  <c r="GH8" i="33" s="1"/>
  <c r="GE8" i="33" s="1"/>
  <c r="FW20" i="33"/>
  <c r="GC20" i="33"/>
  <c r="GH20" i="33" s="1"/>
  <c r="GE20" i="33" s="1"/>
  <c r="FW56" i="33"/>
  <c r="GB56" i="33" s="1"/>
  <c r="GC56" i="33"/>
  <c r="GH56" i="33" s="1"/>
  <c r="FW31" i="33"/>
  <c r="GC31" i="33"/>
  <c r="GH31" i="33" s="1"/>
  <c r="GE31" i="33" s="1"/>
  <c r="FW9" i="33"/>
  <c r="GB9" i="33" s="1"/>
  <c r="FY9" i="33" s="1"/>
  <c r="GC9" i="33"/>
  <c r="GH9" i="33" s="1"/>
  <c r="GE9" i="33" s="1"/>
  <c r="FW27" i="33"/>
  <c r="GB27" i="33" s="1"/>
  <c r="GC27" i="33"/>
  <c r="GH27" i="33" s="1"/>
  <c r="FW75" i="33"/>
  <c r="GB75" i="33" s="1"/>
  <c r="FZ75" i="33" s="1"/>
  <c r="GC75" i="33"/>
  <c r="GH75" i="33" s="1"/>
  <c r="FW7" i="33"/>
  <c r="GB7" i="33" s="1"/>
  <c r="FY7" i="33" s="1"/>
  <c r="GC7" i="33"/>
  <c r="GH7" i="33" s="1"/>
  <c r="GE7" i="33" s="1"/>
  <c r="FW60" i="33"/>
  <c r="GB60" i="33" s="1"/>
  <c r="FY60" i="33" s="1"/>
  <c r="GC60" i="33"/>
  <c r="FW41" i="33"/>
  <c r="GB41" i="33" s="1"/>
  <c r="FY41" i="33" s="1"/>
  <c r="GC41" i="33"/>
  <c r="GH41" i="33" s="1"/>
  <c r="GE41" i="33" s="1"/>
  <c r="FW83" i="33"/>
  <c r="GB83" i="33" s="1"/>
  <c r="FY83" i="33" s="1"/>
  <c r="GC83" i="33"/>
  <c r="GH83" i="33" s="1"/>
  <c r="GE83" i="33" s="1"/>
  <c r="FW26" i="33"/>
  <c r="GB26" i="33" s="1"/>
  <c r="GC26" i="33"/>
  <c r="FW29" i="33"/>
  <c r="GB29" i="33" s="1"/>
  <c r="FY29" i="33" s="1"/>
  <c r="GC29" i="33"/>
  <c r="GH29" i="33" s="1"/>
  <c r="GE29" i="33" s="1"/>
  <c r="FW34" i="33"/>
  <c r="GC34" i="33"/>
  <c r="GH34" i="33" s="1"/>
  <c r="FW43" i="33"/>
  <c r="GB43" i="33" s="1"/>
  <c r="GC43" i="33"/>
  <c r="GH43" i="33" s="1"/>
  <c r="GE43" i="33" s="1"/>
  <c r="FW25" i="33"/>
  <c r="GB25" i="33" s="1"/>
  <c r="GC25" i="33"/>
  <c r="GH25" i="33" s="1"/>
  <c r="FW67" i="33"/>
  <c r="GB67" i="33" s="1"/>
  <c r="FZ67" i="33" s="1"/>
  <c r="GC67" i="33"/>
  <c r="GH67" i="33" s="1"/>
  <c r="GF67" i="33" s="1"/>
  <c r="FW35" i="33"/>
  <c r="GB35" i="33" s="1"/>
  <c r="GC35" i="33"/>
  <c r="GH35" i="33" s="1"/>
  <c r="FW57" i="33"/>
  <c r="GB57" i="33" s="1"/>
  <c r="GC57" i="33"/>
  <c r="GH57" i="33" s="1"/>
  <c r="FW36" i="33"/>
  <c r="GB36" i="33" s="1"/>
  <c r="GA36" i="33" s="1"/>
  <c r="GC36" i="33"/>
  <c r="GH36" i="33" s="1"/>
  <c r="FW18" i="33"/>
  <c r="GB18" i="33" s="1"/>
  <c r="FY18" i="33" s="1"/>
  <c r="GC18" i="33"/>
  <c r="FW11" i="33"/>
  <c r="GB11" i="33" s="1"/>
  <c r="FY11" i="33" s="1"/>
  <c r="GC11" i="33"/>
  <c r="GH11" i="33" s="1"/>
  <c r="GE11" i="33" s="1"/>
  <c r="FW50" i="33"/>
  <c r="GB50" i="33" s="1"/>
  <c r="FZ50" i="33" s="1"/>
  <c r="GC50" i="33"/>
  <c r="GH50" i="33" s="1"/>
  <c r="FW71" i="33"/>
  <c r="GB71" i="33" s="1"/>
  <c r="GC71" i="33"/>
  <c r="GH71" i="33" s="1"/>
  <c r="GE71" i="33" s="1"/>
  <c r="FW46" i="33"/>
  <c r="GB46" i="33" s="1"/>
  <c r="GC46" i="33"/>
  <c r="GH46" i="33" s="1"/>
  <c r="FW73" i="33"/>
  <c r="GB73" i="33" s="1"/>
  <c r="GC73" i="33"/>
  <c r="FW21" i="33"/>
  <c r="GB21" i="33" s="1"/>
  <c r="FY21" i="33" s="1"/>
  <c r="GC21" i="33"/>
  <c r="GH21" i="33" s="1"/>
  <c r="GE21" i="33" s="1"/>
  <c r="FW51" i="33"/>
  <c r="GC51" i="33"/>
  <c r="GH51" i="33" s="1"/>
  <c r="GE51" i="33" s="1"/>
  <c r="FW6" i="33"/>
  <c r="GB6" i="33" s="1"/>
  <c r="FY6" i="33" s="1"/>
  <c r="GC6" i="33"/>
  <c r="GH6" i="33" s="1"/>
  <c r="GE6" i="33" s="1"/>
  <c r="FW49" i="33"/>
  <c r="GC49" i="33"/>
  <c r="GH49" i="33" s="1"/>
  <c r="FW37" i="33"/>
  <c r="GB37" i="33" s="1"/>
  <c r="GC37" i="33"/>
  <c r="FW15" i="33"/>
  <c r="GB15" i="33" s="1"/>
  <c r="FY15" i="33" s="1"/>
  <c r="GC15" i="33"/>
  <c r="GH15" i="33" s="1"/>
  <c r="GE15" i="33" s="1"/>
  <c r="FW48" i="33"/>
  <c r="GB48" i="33" s="1"/>
  <c r="GC48" i="33"/>
  <c r="GH48" i="33" s="1"/>
  <c r="FW78" i="33"/>
  <c r="GB78" i="33" s="1"/>
  <c r="FY78" i="33" s="1"/>
  <c r="GC78" i="33"/>
  <c r="FW69" i="33"/>
  <c r="GB69" i="33" s="1"/>
  <c r="FZ69" i="33" s="1"/>
  <c r="GC69" i="33"/>
  <c r="FW44" i="33"/>
  <c r="GB44" i="33" s="1"/>
  <c r="GC44" i="33"/>
  <c r="GH44" i="33" s="1"/>
  <c r="GE44" i="33" s="1"/>
  <c r="FW61" i="33"/>
  <c r="GB61" i="33" s="1"/>
  <c r="GA61" i="33" s="1"/>
  <c r="GC61" i="33"/>
  <c r="GH61" i="33" s="1"/>
  <c r="FW13" i="33"/>
  <c r="GB13" i="33" s="1"/>
  <c r="GC13" i="33"/>
  <c r="GH13" i="33" s="1"/>
  <c r="GE13" i="33" s="1"/>
  <c r="FW47" i="33"/>
  <c r="GB47" i="33" s="1"/>
  <c r="GC47" i="33"/>
  <c r="GH47" i="33" s="1"/>
  <c r="FW59" i="33"/>
  <c r="GB59" i="33" s="1"/>
  <c r="GC59" i="33"/>
  <c r="GH59" i="33" s="1"/>
  <c r="GE59" i="33" s="1"/>
  <c r="FW24" i="33"/>
  <c r="GB24" i="33" s="1"/>
  <c r="GC24" i="33"/>
  <c r="GH24" i="33" s="1"/>
  <c r="FW45" i="33"/>
  <c r="GB45" i="33" s="1"/>
  <c r="FZ45" i="33" s="1"/>
  <c r="GC45" i="33"/>
  <c r="GH45" i="33" s="1"/>
  <c r="GF45" i="33" s="1"/>
  <c r="FW14" i="33"/>
  <c r="GB14" i="33" s="1"/>
  <c r="GC14" i="33"/>
  <c r="GH14" i="33" s="1"/>
  <c r="GE14" i="33" s="1"/>
  <c r="FW66" i="33"/>
  <c r="GB66" i="33" s="1"/>
  <c r="GC66" i="33"/>
  <c r="GH66" i="33" s="1"/>
  <c r="FW76" i="33"/>
  <c r="GB76" i="33" s="1"/>
  <c r="GC76" i="33"/>
  <c r="GH76" i="33" s="1"/>
  <c r="FW54" i="33"/>
  <c r="GB54" i="33" s="1"/>
  <c r="FZ54" i="33" s="1"/>
  <c r="GC54" i="33"/>
  <c r="FW19" i="33"/>
  <c r="GB19" i="33" s="1"/>
  <c r="FY19" i="33" s="1"/>
  <c r="GC19" i="33"/>
  <c r="GH19" i="33" s="1"/>
  <c r="GE19" i="33" s="1"/>
  <c r="FW58" i="33"/>
  <c r="GB58" i="33" s="1"/>
  <c r="GC58" i="33"/>
  <c r="GH58" i="33" s="1"/>
  <c r="GE58" i="33" s="1"/>
  <c r="FW10" i="33"/>
  <c r="GB10" i="33" s="1"/>
  <c r="FY10" i="33" s="1"/>
  <c r="GC10" i="33"/>
  <c r="GH10" i="33" s="1"/>
  <c r="GE10" i="33" s="1"/>
  <c r="FW23" i="33"/>
  <c r="GB23" i="33" s="1"/>
  <c r="GC23" i="33"/>
  <c r="FW53" i="33"/>
  <c r="GB53" i="33" s="1"/>
  <c r="GC53" i="33"/>
  <c r="GH53" i="33" s="1"/>
  <c r="FW39" i="33"/>
  <c r="GB39" i="33" s="1"/>
  <c r="GC39" i="33"/>
  <c r="FW12" i="33"/>
  <c r="GB12" i="33" s="1"/>
  <c r="GC12" i="33"/>
  <c r="GH12" i="33" s="1"/>
  <c r="FW16" i="33"/>
  <c r="GB16" i="33" s="1"/>
  <c r="FY16" i="33" s="1"/>
  <c r="GC16" i="33"/>
  <c r="GH16" i="33" s="1"/>
  <c r="GE16" i="33" s="1"/>
  <c r="FW55" i="33"/>
  <c r="GB55" i="33" s="1"/>
  <c r="GC55" i="33"/>
  <c r="GH55" i="33" s="1"/>
  <c r="FW72" i="33"/>
  <c r="GB72" i="33" s="1"/>
  <c r="GC72" i="33"/>
  <c r="E55" i="33"/>
  <c r="FY63" i="33"/>
  <c r="GA50" i="33"/>
  <c r="FY64" i="33"/>
  <c r="GA38" i="33"/>
  <c r="FY65" i="33"/>
  <c r="FY36" i="33"/>
  <c r="GA30" i="33"/>
  <c r="FZ62" i="33"/>
  <c r="FZ60" i="33"/>
  <c r="GA6" i="33"/>
  <c r="GA67" i="33"/>
  <c r="FZ42" i="33"/>
  <c r="FY76" i="33"/>
  <c r="FZ63" i="33"/>
  <c r="GA68" i="33"/>
  <c r="FE72" i="33"/>
  <c r="AC72" i="33"/>
  <c r="CK72" i="33"/>
  <c r="K55" i="33"/>
  <c r="ES72" i="33"/>
  <c r="W72" i="33"/>
  <c r="CQ72" i="33"/>
  <c r="EG55" i="33"/>
  <c r="EA55" i="33"/>
  <c r="BY55" i="33"/>
  <c r="BM55" i="33"/>
  <c r="DU72" i="33"/>
  <c r="BM72" i="33"/>
  <c r="DC55" i="33"/>
  <c r="AO55" i="33"/>
  <c r="DO72" i="33"/>
  <c r="BA72" i="33"/>
  <c r="FE55" i="33"/>
  <c r="CW55" i="33"/>
  <c r="AI55" i="33"/>
  <c r="EM72" i="33"/>
  <c r="DI72" i="33"/>
  <c r="BY72" i="33"/>
  <c r="AU72" i="33"/>
  <c r="Q72" i="33"/>
  <c r="EY55" i="33"/>
  <c r="DU55" i="33"/>
  <c r="CK55" i="33"/>
  <c r="BG55" i="33"/>
  <c r="AC55" i="33"/>
  <c r="EG72" i="33"/>
  <c r="CW72" i="33"/>
  <c r="BS72" i="33"/>
  <c r="AO72" i="33"/>
  <c r="E72" i="33"/>
  <c r="ES55" i="33"/>
  <c r="DI55" i="33"/>
  <c r="CE55" i="33"/>
  <c r="BA55" i="33"/>
  <c r="Q55" i="33"/>
  <c r="GA5" i="33"/>
  <c r="FZ5" i="33"/>
  <c r="FQ74" i="33"/>
  <c r="FW74" i="33"/>
  <c r="GB74" i="33" s="1"/>
  <c r="FQ81" i="33"/>
  <c r="FW81" i="33"/>
  <c r="GB81" i="33" s="1"/>
  <c r="FY81" i="33" s="1"/>
  <c r="FL52" i="33"/>
  <c r="FR52" i="33"/>
  <c r="FL65" i="33"/>
  <c r="FP65" i="33" s="1"/>
  <c r="FR65" i="33"/>
  <c r="FV65" i="33" s="1"/>
  <c r="FL59" i="33"/>
  <c r="FR59" i="33"/>
  <c r="FL9" i="33"/>
  <c r="FR9" i="33"/>
  <c r="FL16" i="33"/>
  <c r="FR16" i="33"/>
  <c r="FL75" i="33"/>
  <c r="FR75" i="33"/>
  <c r="FL79" i="33"/>
  <c r="FR79" i="33"/>
  <c r="FL55" i="33"/>
  <c r="FR55" i="33"/>
  <c r="FL81" i="33"/>
  <c r="FR81" i="33"/>
  <c r="FL36" i="33"/>
  <c r="FR36" i="33"/>
  <c r="FL73" i="33"/>
  <c r="FR73" i="33"/>
  <c r="FL27" i="33"/>
  <c r="FR27" i="33"/>
  <c r="FL10" i="33"/>
  <c r="FR10" i="33"/>
  <c r="FL30" i="33"/>
  <c r="FR30" i="33"/>
  <c r="FL12" i="33"/>
  <c r="FR12" i="33"/>
  <c r="FL48" i="33"/>
  <c r="FR48" i="33"/>
  <c r="FL57" i="33"/>
  <c r="FR57" i="33"/>
  <c r="FL19" i="33"/>
  <c r="FR19" i="33"/>
  <c r="FL14" i="33"/>
  <c r="FR14" i="33"/>
  <c r="FL44" i="33"/>
  <c r="FR44" i="33"/>
  <c r="FL61" i="33"/>
  <c r="FR61" i="33"/>
  <c r="FL13" i="33"/>
  <c r="FR13" i="33"/>
  <c r="FL47" i="33"/>
  <c r="FR47" i="33"/>
  <c r="FL41" i="33"/>
  <c r="FR41" i="33"/>
  <c r="FL58" i="33"/>
  <c r="FR58" i="33"/>
  <c r="FL83" i="33"/>
  <c r="FR83" i="33"/>
  <c r="FL23" i="33"/>
  <c r="FR23" i="33"/>
  <c r="FL39" i="33"/>
  <c r="FR39" i="33"/>
  <c r="FL70" i="33"/>
  <c r="FR70" i="33"/>
  <c r="FL46" i="33"/>
  <c r="FR46" i="33"/>
  <c r="FL42" i="33"/>
  <c r="FP42" i="33" s="1"/>
  <c r="FR42" i="33"/>
  <c r="FV42" i="33" s="1"/>
  <c r="FL80" i="33"/>
  <c r="FP80" i="33" s="1"/>
  <c r="FM80" i="33" s="1"/>
  <c r="FR80" i="33"/>
  <c r="FV80" i="33" s="1"/>
  <c r="FS80" i="33" s="1"/>
  <c r="FL18" i="33"/>
  <c r="FR18" i="33"/>
  <c r="FL53" i="33"/>
  <c r="FR53" i="33"/>
  <c r="FL34" i="33"/>
  <c r="FR34" i="33"/>
  <c r="AD4" i="10"/>
  <c r="AD5" i="10"/>
  <c r="AD7" i="31"/>
  <c r="AD6" i="3"/>
  <c r="AD4" i="31"/>
  <c r="AD5" i="31"/>
  <c r="AD7" i="11"/>
  <c r="AD6" i="11"/>
  <c r="AD4" i="3"/>
  <c r="AD5" i="3"/>
  <c r="AD6" i="10"/>
  <c r="AD7" i="10"/>
  <c r="AD4" i="11"/>
  <c r="AD5" i="11"/>
  <c r="AD6" i="31"/>
  <c r="AD7" i="3"/>
  <c r="FL66" i="33"/>
  <c r="FR66" i="33"/>
  <c r="FL40" i="33"/>
  <c r="FR40" i="33"/>
  <c r="FL82" i="33"/>
  <c r="FP82" i="33" s="1"/>
  <c r="FM82" i="33" s="1"/>
  <c r="FR82" i="33"/>
  <c r="FV82" i="33" s="1"/>
  <c r="FS82" i="33" s="1"/>
  <c r="FL11" i="33"/>
  <c r="FR11" i="33"/>
  <c r="FL78" i="33"/>
  <c r="FR78" i="33"/>
  <c r="FL37" i="33"/>
  <c r="FR37" i="33"/>
  <c r="FL56" i="33"/>
  <c r="FR56" i="33"/>
  <c r="FL31" i="33"/>
  <c r="FR31" i="33"/>
  <c r="FL33" i="33"/>
  <c r="FR33" i="33"/>
  <c r="FL24" i="33"/>
  <c r="FR24" i="33"/>
  <c r="FL45" i="33"/>
  <c r="FR45" i="33"/>
  <c r="FL63" i="33"/>
  <c r="FP63" i="33" s="1"/>
  <c r="FM63" i="33" s="1"/>
  <c r="FR63" i="33"/>
  <c r="FV63" i="33" s="1"/>
  <c r="FS63" i="33" s="1"/>
  <c r="FL15" i="33"/>
  <c r="FR15" i="33"/>
  <c r="FL43" i="33"/>
  <c r="FR43" i="33"/>
  <c r="FL54" i="33"/>
  <c r="FR54" i="33"/>
  <c r="FL76" i="33"/>
  <c r="FR76" i="33"/>
  <c r="FL20" i="33"/>
  <c r="FR20" i="33"/>
  <c r="FL6" i="33"/>
  <c r="FR6" i="33"/>
  <c r="FL29" i="33"/>
  <c r="FR29" i="33"/>
  <c r="FL68" i="33"/>
  <c r="FP68" i="33" s="1"/>
  <c r="FR68" i="33"/>
  <c r="FV68" i="33" s="1"/>
  <c r="FL8" i="33"/>
  <c r="FR8" i="33"/>
  <c r="FL60" i="33"/>
  <c r="FR60" i="33"/>
  <c r="FL71" i="33"/>
  <c r="FR71" i="33"/>
  <c r="FT5" i="33"/>
  <c r="FU5" i="33"/>
  <c r="FB5" i="33"/>
  <c r="FO5" i="33"/>
  <c r="FH5" i="33"/>
  <c r="FN5" i="33"/>
  <c r="EW5" i="33"/>
  <c r="FI5" i="33"/>
  <c r="FL17" i="33"/>
  <c r="FR17" i="33"/>
  <c r="FL22" i="33"/>
  <c r="FR22" i="33"/>
  <c r="FL67" i="33"/>
  <c r="FR67" i="33"/>
  <c r="D17" i="33"/>
  <c r="GI17" i="33" s="1"/>
  <c r="GN17" i="33" s="1"/>
  <c r="AD12" i="10"/>
  <c r="AD15" i="31"/>
  <c r="AD13" i="10"/>
  <c r="AD13" i="31"/>
  <c r="AD12" i="31"/>
  <c r="AD14" i="10"/>
  <c r="AD15" i="10"/>
  <c r="AD14" i="31"/>
  <c r="FL21" i="33"/>
  <c r="FR21" i="33"/>
  <c r="FL35" i="33"/>
  <c r="FR35" i="33"/>
  <c r="FL51" i="33"/>
  <c r="FR51" i="33"/>
  <c r="FL72" i="33"/>
  <c r="FR72" i="33"/>
  <c r="FL26" i="33"/>
  <c r="FR26" i="33"/>
  <c r="FL74" i="33"/>
  <c r="FR74" i="33"/>
  <c r="FL69" i="33"/>
  <c r="FR69" i="33"/>
  <c r="FL64" i="33"/>
  <c r="FP64" i="33" s="1"/>
  <c r="FR64" i="33"/>
  <c r="FV64" i="33" s="1"/>
  <c r="FL7" i="33"/>
  <c r="FR7" i="33"/>
  <c r="FL49" i="33"/>
  <c r="FR49" i="33"/>
  <c r="FL62" i="33"/>
  <c r="FP62" i="33" s="1"/>
  <c r="FR62" i="33"/>
  <c r="FV62" i="33" s="1"/>
  <c r="FL38" i="33"/>
  <c r="FP38" i="33" s="1"/>
  <c r="FR38" i="33"/>
  <c r="FV38" i="33" s="1"/>
  <c r="FL25" i="33"/>
  <c r="FR25" i="33"/>
  <c r="FL32" i="33"/>
  <c r="FP32" i="33" s="1"/>
  <c r="FM32" i="33" s="1"/>
  <c r="FR32" i="33"/>
  <c r="FV32" i="33" s="1"/>
  <c r="FS32" i="33" s="1"/>
  <c r="FL50" i="33"/>
  <c r="FR50" i="33"/>
  <c r="FL77" i="33"/>
  <c r="FP77" i="33" s="1"/>
  <c r="FR77" i="33"/>
  <c r="FV77" i="33" s="1"/>
  <c r="FK13" i="33"/>
  <c r="FQ13" i="33"/>
  <c r="FK47" i="33"/>
  <c r="FP47" i="33" s="1"/>
  <c r="FQ47" i="33"/>
  <c r="FK59" i="33"/>
  <c r="FP59" i="33" s="1"/>
  <c r="FQ59" i="33"/>
  <c r="FK24" i="33"/>
  <c r="FQ24" i="33"/>
  <c r="FK45" i="33"/>
  <c r="FQ45" i="33"/>
  <c r="FK14" i="33"/>
  <c r="FP14" i="33" s="1"/>
  <c r="FQ14" i="33"/>
  <c r="FK50" i="33"/>
  <c r="FQ50" i="33"/>
  <c r="FK71" i="33"/>
  <c r="FQ71" i="33"/>
  <c r="FV71" i="33" s="1"/>
  <c r="FK46" i="33"/>
  <c r="FQ46" i="33"/>
  <c r="FK73" i="33"/>
  <c r="FP73" i="33" s="1"/>
  <c r="FQ73" i="33"/>
  <c r="FK21" i="33"/>
  <c r="FQ21" i="33"/>
  <c r="FK51" i="33"/>
  <c r="FQ51" i="33"/>
  <c r="FK6" i="33"/>
  <c r="FQ6" i="33"/>
  <c r="FK49" i="33"/>
  <c r="FQ49" i="33"/>
  <c r="FK37" i="33"/>
  <c r="FQ37" i="33"/>
  <c r="FK43" i="33"/>
  <c r="FQ43" i="33"/>
  <c r="FK25" i="33"/>
  <c r="FQ25" i="33"/>
  <c r="FK67" i="33"/>
  <c r="FQ67" i="33"/>
  <c r="FK33" i="33"/>
  <c r="FQ33" i="33"/>
  <c r="FK35" i="33"/>
  <c r="FQ35" i="33"/>
  <c r="FK66" i="33"/>
  <c r="FQ66" i="33"/>
  <c r="FK76" i="33"/>
  <c r="FQ76" i="33"/>
  <c r="FK54" i="33"/>
  <c r="FQ54" i="33"/>
  <c r="FK19" i="33"/>
  <c r="FP19" i="33" s="1"/>
  <c r="FM19" i="33" s="1"/>
  <c r="FQ19" i="33"/>
  <c r="FV19" i="33" s="1"/>
  <c r="FS19" i="33" s="1"/>
  <c r="FK58" i="33"/>
  <c r="FP58" i="33" s="1"/>
  <c r="FQ58" i="33"/>
  <c r="FK10" i="33"/>
  <c r="FP10" i="33" s="1"/>
  <c r="FM10" i="33" s="1"/>
  <c r="FQ10" i="33"/>
  <c r="FK23" i="33"/>
  <c r="FP23" i="33" s="1"/>
  <c r="FQ23" i="33"/>
  <c r="FK53" i="33"/>
  <c r="FP53" i="33" s="1"/>
  <c r="FQ53" i="33"/>
  <c r="FV53" i="33" s="1"/>
  <c r="FK15" i="33"/>
  <c r="FQ15" i="33"/>
  <c r="FK48" i="33"/>
  <c r="FP48" i="33" s="1"/>
  <c r="FQ48" i="33"/>
  <c r="FV48" i="33" s="1"/>
  <c r="FK56" i="33"/>
  <c r="FQ56" i="33"/>
  <c r="FK31" i="33"/>
  <c r="FQ31" i="33"/>
  <c r="FK9" i="33"/>
  <c r="FQ9" i="33"/>
  <c r="FK27" i="33"/>
  <c r="FP27" i="33" s="1"/>
  <c r="FQ27" i="33"/>
  <c r="FV27" i="33" s="1"/>
  <c r="FK75" i="33"/>
  <c r="FQ75" i="33"/>
  <c r="FK7" i="33"/>
  <c r="FQ7" i="33"/>
  <c r="FK40" i="33"/>
  <c r="FP40" i="33" s="1"/>
  <c r="FM40" i="33" s="1"/>
  <c r="FQ40" i="33"/>
  <c r="FK57" i="33"/>
  <c r="FP57" i="33" s="1"/>
  <c r="FQ57" i="33"/>
  <c r="FK22" i="33"/>
  <c r="FQ22" i="33"/>
  <c r="FK36" i="33"/>
  <c r="FP36" i="33" s="1"/>
  <c r="FQ36" i="33"/>
  <c r="FV36" i="33" s="1"/>
  <c r="FK79" i="33"/>
  <c r="FP79" i="33" s="1"/>
  <c r="FM79" i="33" s="1"/>
  <c r="FQ79" i="33"/>
  <c r="FK44" i="33"/>
  <c r="FP44" i="33" s="1"/>
  <c r="FQ44" i="33"/>
  <c r="FV44" i="33" s="1"/>
  <c r="FK18" i="33"/>
  <c r="FP18" i="33" s="1"/>
  <c r="FM18" i="33" s="1"/>
  <c r="FQ18" i="33"/>
  <c r="FK30" i="33"/>
  <c r="FP30" i="33" s="1"/>
  <c r="FQ30" i="33"/>
  <c r="FV30" i="33" s="1"/>
  <c r="FK52" i="33"/>
  <c r="FP52" i="33" s="1"/>
  <c r="FQ52" i="33"/>
  <c r="FK39" i="33"/>
  <c r="FP39" i="33" s="1"/>
  <c r="FQ39" i="33"/>
  <c r="FV39" i="33" s="1"/>
  <c r="FK12" i="33"/>
  <c r="FP12" i="33" s="1"/>
  <c r="FQ12" i="33"/>
  <c r="FK16" i="33"/>
  <c r="FP16" i="33" s="1"/>
  <c r="FM16" i="33" s="1"/>
  <c r="FQ16" i="33"/>
  <c r="BS78" i="33"/>
  <c r="FQ78" i="33"/>
  <c r="E69" i="33"/>
  <c r="FQ69" i="33"/>
  <c r="FK20" i="33"/>
  <c r="FQ20" i="33"/>
  <c r="FK61" i="33"/>
  <c r="FP61" i="33" s="1"/>
  <c r="FQ61" i="33"/>
  <c r="FK11" i="33"/>
  <c r="FP11" i="33" s="1"/>
  <c r="FM11" i="33" s="1"/>
  <c r="FQ11" i="33"/>
  <c r="FK60" i="33"/>
  <c r="FQ60" i="33"/>
  <c r="FK41" i="33"/>
  <c r="FQ41" i="33"/>
  <c r="FK83" i="33"/>
  <c r="FP83" i="33" s="1"/>
  <c r="FM83" i="33" s="1"/>
  <c r="FQ83" i="33"/>
  <c r="FV83" i="33" s="1"/>
  <c r="FS83" i="33" s="1"/>
  <c r="FK26" i="33"/>
  <c r="FQ26" i="33"/>
  <c r="FK29" i="33"/>
  <c r="FQ29" i="33"/>
  <c r="FK34" i="33"/>
  <c r="FP34" i="33" s="1"/>
  <c r="FQ34" i="33"/>
  <c r="FK70" i="33"/>
  <c r="FP70" i="33" s="1"/>
  <c r="FQ70" i="33"/>
  <c r="FK8" i="33"/>
  <c r="FQ8" i="33"/>
  <c r="FK55" i="33"/>
  <c r="FP55" i="33" s="1"/>
  <c r="FQ55" i="33"/>
  <c r="FV55" i="33" s="1"/>
  <c r="FK72" i="33"/>
  <c r="FQ72" i="33"/>
  <c r="AU78" i="33"/>
  <c r="EY72" i="33"/>
  <c r="EA72" i="33"/>
  <c r="DC72" i="33"/>
  <c r="CE72" i="33"/>
  <c r="BG72" i="33"/>
  <c r="AI72" i="33"/>
  <c r="K72" i="33"/>
  <c r="EM55" i="33"/>
  <c r="DO55" i="33"/>
  <c r="CQ55" i="33"/>
  <c r="BS55" i="33"/>
  <c r="AU55" i="33"/>
  <c r="W55" i="33"/>
  <c r="CW69" i="33"/>
  <c r="EM78" i="33"/>
  <c r="BA69" i="33"/>
  <c r="CQ78" i="33"/>
  <c r="S5" i="3"/>
  <c r="W5" i="3"/>
  <c r="AA5" i="3"/>
  <c r="S6" i="3"/>
  <c r="W6" i="3"/>
  <c r="AA6" i="3"/>
  <c r="S7" i="3"/>
  <c r="W7" i="3"/>
  <c r="AA7" i="3"/>
  <c r="T4" i="3"/>
  <c r="X4" i="3"/>
  <c r="AB4" i="3"/>
  <c r="T5" i="3"/>
  <c r="X5" i="3"/>
  <c r="AB5" i="3"/>
  <c r="T6" i="3"/>
  <c r="X6" i="3"/>
  <c r="AB6" i="3"/>
  <c r="T7" i="3"/>
  <c r="X7" i="3"/>
  <c r="AB7" i="3"/>
  <c r="U4" i="3"/>
  <c r="Y4" i="3"/>
  <c r="AC4" i="3"/>
  <c r="X5" i="31"/>
  <c r="AB5" i="31"/>
  <c r="X6" i="31"/>
  <c r="AB6" i="31"/>
  <c r="U5" i="3"/>
  <c r="Y5" i="3"/>
  <c r="AC5" i="3"/>
  <c r="U6" i="3"/>
  <c r="Y6" i="3"/>
  <c r="AC6" i="3"/>
  <c r="U7" i="3"/>
  <c r="Y7" i="3"/>
  <c r="AC7" i="3"/>
  <c r="V4" i="3"/>
  <c r="Z4" i="3"/>
  <c r="B4" i="3"/>
  <c r="Y5" i="31"/>
  <c r="AC5" i="31"/>
  <c r="Y6" i="31"/>
  <c r="AC6" i="31"/>
  <c r="B5" i="3"/>
  <c r="V5" i="3"/>
  <c r="Z5" i="3"/>
  <c r="B6" i="3"/>
  <c r="V6" i="3"/>
  <c r="Z6" i="3"/>
  <c r="B7" i="3"/>
  <c r="V7" i="3"/>
  <c r="Z7" i="3"/>
  <c r="S4" i="3"/>
  <c r="W4" i="3"/>
  <c r="AA4" i="3"/>
  <c r="B5" i="31"/>
  <c r="V5" i="31"/>
  <c r="B6" i="31"/>
  <c r="Z6" i="31"/>
  <c r="V7" i="31"/>
  <c r="Z7" i="31"/>
  <c r="W4" i="31"/>
  <c r="AA4" i="31"/>
  <c r="B5" i="10"/>
  <c r="V5" i="10"/>
  <c r="Z5" i="10"/>
  <c r="B6" i="10"/>
  <c r="V6" i="10"/>
  <c r="Z6" i="10"/>
  <c r="B7" i="10"/>
  <c r="V7" i="10"/>
  <c r="Z7" i="10"/>
  <c r="W4" i="10"/>
  <c r="AA4" i="10"/>
  <c r="W5" i="31"/>
  <c r="AA6" i="31"/>
  <c r="W7" i="31"/>
  <c r="AA7" i="31"/>
  <c r="X4" i="31"/>
  <c r="AB4" i="31"/>
  <c r="W5" i="10"/>
  <c r="AA5" i="10"/>
  <c r="W6" i="10"/>
  <c r="AA6" i="10"/>
  <c r="Z5" i="31"/>
  <c r="V6" i="31"/>
  <c r="B7" i="31"/>
  <c r="X7" i="31"/>
  <c r="AB7" i="31"/>
  <c r="Y4" i="31"/>
  <c r="AC4" i="31"/>
  <c r="X5" i="10"/>
  <c r="AB5" i="10"/>
  <c r="X6" i="10"/>
  <c r="AB6" i="10"/>
  <c r="X7" i="10"/>
  <c r="AB7" i="10"/>
  <c r="Y4" i="10"/>
  <c r="AC4" i="10"/>
  <c r="AA5" i="31"/>
  <c r="W6" i="31"/>
  <c r="Y7" i="31"/>
  <c r="AC7" i="31"/>
  <c r="V4" i="31"/>
  <c r="Z4" i="31"/>
  <c r="B4" i="31"/>
  <c r="Y5" i="10"/>
  <c r="AC5" i="10"/>
  <c r="Y6" i="10"/>
  <c r="AC6" i="10"/>
  <c r="Y7" i="10"/>
  <c r="AC7" i="10"/>
  <c r="V4" i="10"/>
  <c r="AA7" i="10"/>
  <c r="AB4" i="10"/>
  <c r="W4" i="11"/>
  <c r="AA4" i="11"/>
  <c r="Z5" i="11"/>
  <c r="Y6" i="11"/>
  <c r="AC6" i="11"/>
  <c r="X7" i="11"/>
  <c r="AB7" i="11"/>
  <c r="B4" i="10"/>
  <c r="X4" i="11"/>
  <c r="AB4" i="11"/>
  <c r="W5" i="11"/>
  <c r="AA5" i="11"/>
  <c r="Z6" i="11"/>
  <c r="Y7" i="11"/>
  <c r="AC7" i="11"/>
  <c r="X4" i="10"/>
  <c r="Y4" i="11"/>
  <c r="AC4" i="11"/>
  <c r="X5" i="11"/>
  <c r="AB5" i="11"/>
  <c r="W6" i="11"/>
  <c r="AA6" i="11"/>
  <c r="Z7" i="11"/>
  <c r="W7" i="10"/>
  <c r="Z4" i="10"/>
  <c r="Z4" i="11"/>
  <c r="Y5" i="11"/>
  <c r="AC5" i="11"/>
  <c r="X6" i="11"/>
  <c r="AB6" i="11"/>
  <c r="W7" i="11"/>
  <c r="AA7" i="11"/>
  <c r="X13" i="31"/>
  <c r="AB13" i="31"/>
  <c r="X14" i="31"/>
  <c r="AB14" i="31"/>
  <c r="X15" i="31"/>
  <c r="AB15" i="31"/>
  <c r="Y12" i="31"/>
  <c r="AC12" i="31"/>
  <c r="Y13" i="31"/>
  <c r="AC13" i="31"/>
  <c r="Y14" i="31"/>
  <c r="AC14" i="31"/>
  <c r="Y15" i="31"/>
  <c r="AC15" i="31"/>
  <c r="V12" i="31"/>
  <c r="Z12" i="31"/>
  <c r="B12" i="31"/>
  <c r="B13" i="31"/>
  <c r="V13" i="31"/>
  <c r="Z13" i="31"/>
  <c r="B14" i="31"/>
  <c r="V14" i="31"/>
  <c r="Z14" i="31"/>
  <c r="B15" i="31"/>
  <c r="V15" i="31"/>
  <c r="Z15" i="31"/>
  <c r="W12" i="31"/>
  <c r="AA12" i="31"/>
  <c r="W14" i="31"/>
  <c r="AA15" i="31"/>
  <c r="B13" i="10"/>
  <c r="V13" i="10"/>
  <c r="Z13" i="10"/>
  <c r="B14" i="10"/>
  <c r="V14" i="10"/>
  <c r="Z14" i="10"/>
  <c r="B15" i="10"/>
  <c r="V15" i="10"/>
  <c r="Z15" i="10"/>
  <c r="W12" i="10"/>
  <c r="AA12" i="10"/>
  <c r="W13" i="31"/>
  <c r="AA14" i="31"/>
  <c r="W13" i="10"/>
  <c r="AA13" i="10"/>
  <c r="W14" i="10"/>
  <c r="AA14" i="10"/>
  <c r="W15" i="10"/>
  <c r="AA15" i="10"/>
  <c r="X12" i="10"/>
  <c r="AB12" i="10"/>
  <c r="AA13" i="31"/>
  <c r="X12" i="31"/>
  <c r="X13" i="10"/>
  <c r="AB13" i="10"/>
  <c r="X14" i="10"/>
  <c r="AB14" i="10"/>
  <c r="X15" i="10"/>
  <c r="AB15" i="10"/>
  <c r="Y12" i="10"/>
  <c r="AC12" i="10"/>
  <c r="W15" i="31"/>
  <c r="AB12" i="31"/>
  <c r="Y13" i="10"/>
  <c r="AC13" i="10"/>
  <c r="Y14" i="10"/>
  <c r="AC14" i="10"/>
  <c r="Y15" i="10"/>
  <c r="AC15" i="10"/>
  <c r="V12" i="10"/>
  <c r="Z12" i="10"/>
  <c r="B12" i="10"/>
  <c r="E74" i="33"/>
  <c r="FK74" i="33"/>
  <c r="W81" i="33"/>
  <c r="FK81" i="33"/>
  <c r="FP81" i="33" s="1"/>
  <c r="FM81" i="33" s="1"/>
  <c r="Q78" i="33"/>
  <c r="FK78" i="33"/>
  <c r="W69" i="33"/>
  <c r="FK69" i="33"/>
  <c r="FP69" i="33" s="1"/>
  <c r="FN69" i="33" s="1"/>
  <c r="DO78" i="33"/>
  <c r="W78" i="33"/>
  <c r="ES69" i="33"/>
  <c r="EY78" i="33"/>
  <c r="EA78" i="33"/>
  <c r="DC78" i="33"/>
  <c r="CE78" i="33"/>
  <c r="BG78" i="33"/>
  <c r="AI78" i="33"/>
  <c r="K78" i="33"/>
  <c r="DU69" i="33"/>
  <c r="BY69" i="33"/>
  <c r="AC69" i="33"/>
  <c r="ES78" i="33"/>
  <c r="DU78" i="33"/>
  <c r="CW78" i="33"/>
  <c r="BY78" i="33"/>
  <c r="BA78" i="33"/>
  <c r="AC78" i="33"/>
  <c r="E78" i="33"/>
  <c r="FE69" i="33"/>
  <c r="DI69" i="33"/>
  <c r="BM69" i="33"/>
  <c r="Q69" i="33"/>
  <c r="FE78" i="33"/>
  <c r="EG78" i="33"/>
  <c r="DI78" i="33"/>
  <c r="CK78" i="33"/>
  <c r="BM78" i="33"/>
  <c r="AO78" i="33"/>
  <c r="EG69" i="33"/>
  <c r="CK69" i="33"/>
  <c r="AO69" i="33"/>
  <c r="FE81" i="33"/>
  <c r="EA81" i="33"/>
  <c r="BM81" i="33"/>
  <c r="AI81" i="33"/>
  <c r="EY69" i="33"/>
  <c r="EA69" i="33"/>
  <c r="DC69" i="33"/>
  <c r="CE69" i="33"/>
  <c r="BG69" i="33"/>
  <c r="AI69" i="33"/>
  <c r="K69" i="33"/>
  <c r="EM69" i="33"/>
  <c r="DO69" i="33"/>
  <c r="CQ69" i="33"/>
  <c r="BS69" i="33"/>
  <c r="AU69" i="33"/>
  <c r="DI81" i="33"/>
  <c r="Q81" i="33"/>
  <c r="CE81" i="33"/>
  <c r="AU74" i="33"/>
  <c r="EY81" i="33"/>
  <c r="DC81" i="33"/>
  <c r="BG81" i="33"/>
  <c r="K81" i="33"/>
  <c r="EM74" i="33"/>
  <c r="EG81" i="33"/>
  <c r="CK81" i="33"/>
  <c r="AO81" i="33"/>
  <c r="CQ74" i="33"/>
  <c r="ES81" i="33"/>
  <c r="DU81" i="33"/>
  <c r="CW81" i="33"/>
  <c r="BY81" i="33"/>
  <c r="BA81" i="33"/>
  <c r="AC81" i="33"/>
  <c r="E81" i="33"/>
  <c r="DO74" i="33"/>
  <c r="W74" i="33"/>
  <c r="BS74" i="33"/>
  <c r="EM81" i="33"/>
  <c r="DO81" i="33"/>
  <c r="CQ81" i="33"/>
  <c r="BS81" i="33"/>
  <c r="AU81" i="33"/>
  <c r="FE74" i="33"/>
  <c r="EG74" i="33"/>
  <c r="DI74" i="33"/>
  <c r="CK74" i="33"/>
  <c r="BM74" i="33"/>
  <c r="AO74" i="33"/>
  <c r="Q74" i="33"/>
  <c r="EY74" i="33"/>
  <c r="EA74" i="33"/>
  <c r="DC74" i="33"/>
  <c r="CE74" i="33"/>
  <c r="BG74" i="33"/>
  <c r="AI74" i="33"/>
  <c r="K74" i="33"/>
  <c r="ES74" i="33"/>
  <c r="DU74" i="33"/>
  <c r="CW74" i="33"/>
  <c r="BY74" i="33"/>
  <c r="BA74" i="33"/>
  <c r="AC74" i="33"/>
  <c r="E33" i="33"/>
  <c r="K33" i="33"/>
  <c r="Q33" i="33"/>
  <c r="W33" i="33"/>
  <c r="AC33" i="33"/>
  <c r="AI33" i="33"/>
  <c r="AO33" i="33"/>
  <c r="AU33" i="33"/>
  <c r="BA33" i="33"/>
  <c r="BG33" i="33"/>
  <c r="BM33" i="33"/>
  <c r="BS33" i="33"/>
  <c r="BY33" i="33"/>
  <c r="CE33" i="33"/>
  <c r="CK33" i="33"/>
  <c r="CQ33" i="33"/>
  <c r="CW33" i="33"/>
  <c r="DC33" i="33"/>
  <c r="DI33" i="33"/>
  <c r="DO33" i="33"/>
  <c r="DU33" i="33"/>
  <c r="EA33" i="33"/>
  <c r="EG33" i="33"/>
  <c r="EM33" i="33"/>
  <c r="ES33" i="33"/>
  <c r="EY33" i="33"/>
  <c r="FE33" i="33"/>
  <c r="F67" i="33"/>
  <c r="L67" i="33"/>
  <c r="R67" i="33"/>
  <c r="X67" i="33"/>
  <c r="AD67" i="33"/>
  <c r="AJ67" i="33"/>
  <c r="AP67" i="33"/>
  <c r="AV67" i="33"/>
  <c r="BB67" i="33"/>
  <c r="BH67" i="33"/>
  <c r="BN67" i="33"/>
  <c r="BT67" i="33"/>
  <c r="BZ67" i="33"/>
  <c r="CF67" i="33"/>
  <c r="CL67" i="33"/>
  <c r="CR67" i="33"/>
  <c r="CX67" i="33"/>
  <c r="DD67" i="33"/>
  <c r="DJ67" i="33"/>
  <c r="DP67" i="33"/>
  <c r="DV67" i="33"/>
  <c r="EB67" i="33"/>
  <c r="EH67" i="33"/>
  <c r="EN67" i="33"/>
  <c r="ET67" i="33"/>
  <c r="EZ67" i="33"/>
  <c r="FF67" i="33"/>
  <c r="E66" i="33"/>
  <c r="K66" i="33"/>
  <c r="Q66" i="33"/>
  <c r="W66" i="33"/>
  <c r="AC66" i="33"/>
  <c r="AI66" i="33"/>
  <c r="AO66" i="33"/>
  <c r="AU66" i="33"/>
  <c r="BA66" i="33"/>
  <c r="BG66" i="33"/>
  <c r="BM66" i="33"/>
  <c r="BS66" i="33"/>
  <c r="BY66" i="33"/>
  <c r="CE66" i="33"/>
  <c r="CK66" i="33"/>
  <c r="CQ66" i="33"/>
  <c r="CW66" i="33"/>
  <c r="DC66" i="33"/>
  <c r="DI66" i="33"/>
  <c r="DO66" i="33"/>
  <c r="DU66" i="33"/>
  <c r="EA66" i="33"/>
  <c r="EG66" i="33"/>
  <c r="EM66" i="33"/>
  <c r="ES66" i="33"/>
  <c r="EY66" i="33"/>
  <c r="FE66" i="33"/>
  <c r="F58" i="33"/>
  <c r="L58" i="33"/>
  <c r="R58" i="33"/>
  <c r="X58" i="33"/>
  <c r="AD58" i="33"/>
  <c r="AJ58" i="33"/>
  <c r="AP58" i="33"/>
  <c r="AV58" i="33"/>
  <c r="BB58" i="33"/>
  <c r="BH58" i="33"/>
  <c r="BN58" i="33"/>
  <c r="BT58" i="33"/>
  <c r="BZ58" i="33"/>
  <c r="CF58" i="33"/>
  <c r="CL58" i="33"/>
  <c r="CR58" i="33"/>
  <c r="CX58" i="33"/>
  <c r="DD58" i="33"/>
  <c r="DJ58" i="33"/>
  <c r="DP58" i="33"/>
  <c r="DV58" i="33"/>
  <c r="EB58" i="33"/>
  <c r="EH58" i="33"/>
  <c r="EN58" i="33"/>
  <c r="ET58" i="33"/>
  <c r="EZ58" i="33"/>
  <c r="FF58" i="33"/>
  <c r="F72" i="33"/>
  <c r="L72" i="33"/>
  <c r="R72" i="33"/>
  <c r="X72" i="33"/>
  <c r="AD72" i="33"/>
  <c r="AJ72" i="33"/>
  <c r="AP72" i="33"/>
  <c r="AV72" i="33"/>
  <c r="BB72" i="33"/>
  <c r="BH72" i="33"/>
  <c r="BN72" i="33"/>
  <c r="BT72" i="33"/>
  <c r="BZ72" i="33"/>
  <c r="CF72" i="33"/>
  <c r="CL72" i="33"/>
  <c r="CR72" i="33"/>
  <c r="CX72" i="33"/>
  <c r="DD72" i="33"/>
  <c r="DJ72" i="33"/>
  <c r="DP72" i="33"/>
  <c r="DV72" i="33"/>
  <c r="EB72" i="33"/>
  <c r="EH72" i="33"/>
  <c r="EN72" i="33"/>
  <c r="ET72" i="33"/>
  <c r="EZ72" i="33"/>
  <c r="FF72" i="33"/>
  <c r="E46" i="33"/>
  <c r="K46" i="33"/>
  <c r="Q46" i="33"/>
  <c r="W46" i="33"/>
  <c r="AC46" i="33"/>
  <c r="AI46" i="33"/>
  <c r="AO46" i="33"/>
  <c r="AU46" i="33"/>
  <c r="BA46" i="33"/>
  <c r="BG46" i="33"/>
  <c r="BM46" i="33"/>
  <c r="BS46" i="33"/>
  <c r="BY46" i="33"/>
  <c r="CE46" i="33"/>
  <c r="CK46" i="33"/>
  <c r="CQ46" i="33"/>
  <c r="CW46" i="33"/>
  <c r="DC46" i="33"/>
  <c r="DI46" i="33"/>
  <c r="DO46" i="33"/>
  <c r="DU46" i="33"/>
  <c r="EA46" i="33"/>
  <c r="EG46" i="33"/>
  <c r="EM46" i="33"/>
  <c r="ES46" i="33"/>
  <c r="EY46" i="33"/>
  <c r="FE46" i="33"/>
  <c r="F55" i="33"/>
  <c r="L55" i="33"/>
  <c r="R55" i="33"/>
  <c r="X55" i="33"/>
  <c r="AD55" i="33"/>
  <c r="AJ55" i="33"/>
  <c r="AP55" i="33"/>
  <c r="AV55" i="33"/>
  <c r="BB55" i="33"/>
  <c r="BH55" i="33"/>
  <c r="BN55" i="33"/>
  <c r="BT55" i="33"/>
  <c r="BZ55" i="33"/>
  <c r="CF55" i="33"/>
  <c r="CL55" i="33"/>
  <c r="CR55" i="33"/>
  <c r="CX55" i="33"/>
  <c r="DD55" i="33"/>
  <c r="DJ55" i="33"/>
  <c r="DP55" i="33"/>
  <c r="DV55" i="33"/>
  <c r="EB55" i="33"/>
  <c r="EH55" i="33"/>
  <c r="EN55" i="33"/>
  <c r="ET55" i="33"/>
  <c r="EZ55" i="33"/>
  <c r="FF55" i="33"/>
  <c r="E21" i="33"/>
  <c r="K21" i="33"/>
  <c r="Q21" i="33"/>
  <c r="W21" i="33"/>
  <c r="AC21" i="33"/>
  <c r="AI21" i="33"/>
  <c r="AO21" i="33"/>
  <c r="AU21" i="33"/>
  <c r="BA21" i="33"/>
  <c r="BG21" i="33"/>
  <c r="BM21" i="33"/>
  <c r="BS21" i="33"/>
  <c r="BY21" i="33"/>
  <c r="CE21" i="33"/>
  <c r="CK21" i="33"/>
  <c r="CQ21" i="33"/>
  <c r="CW21" i="33"/>
  <c r="DC21" i="33"/>
  <c r="DI21" i="33"/>
  <c r="DO21" i="33"/>
  <c r="DU21" i="33"/>
  <c r="EA21" i="33"/>
  <c r="EG21" i="33"/>
  <c r="EM21" i="33"/>
  <c r="ES21" i="33"/>
  <c r="EY21" i="33"/>
  <c r="FE21" i="33"/>
  <c r="L36" i="33"/>
  <c r="F36" i="33"/>
  <c r="R36" i="33"/>
  <c r="X36" i="33"/>
  <c r="AD36" i="33"/>
  <c r="AJ36" i="33"/>
  <c r="AP36" i="33"/>
  <c r="AV36" i="33"/>
  <c r="BB36" i="33"/>
  <c r="BH36" i="33"/>
  <c r="BN36" i="33"/>
  <c r="BT36" i="33"/>
  <c r="BZ36" i="33"/>
  <c r="CF36" i="33"/>
  <c r="CL36" i="33"/>
  <c r="CR36" i="33"/>
  <c r="CX36" i="33"/>
  <c r="DD36" i="33"/>
  <c r="DJ36" i="33"/>
  <c r="DP36" i="33"/>
  <c r="DV36" i="33"/>
  <c r="EB36" i="33"/>
  <c r="EH36" i="33"/>
  <c r="EN36" i="33"/>
  <c r="ET36" i="33"/>
  <c r="EZ36" i="33"/>
  <c r="FF36" i="33"/>
  <c r="F27" i="33"/>
  <c r="L27" i="33"/>
  <c r="R27" i="33"/>
  <c r="X27" i="33"/>
  <c r="AD27" i="33"/>
  <c r="AJ27" i="33"/>
  <c r="AP27" i="33"/>
  <c r="AV27" i="33"/>
  <c r="BB27" i="33"/>
  <c r="BH27" i="33"/>
  <c r="BN27" i="33"/>
  <c r="BT27" i="33"/>
  <c r="BZ27" i="33"/>
  <c r="CF27" i="33"/>
  <c r="CL27" i="33"/>
  <c r="CR27" i="33"/>
  <c r="CX27" i="33"/>
  <c r="DD27" i="33"/>
  <c r="DJ27" i="33"/>
  <c r="DP27" i="33"/>
  <c r="DV27" i="33"/>
  <c r="EB27" i="33"/>
  <c r="EH27" i="33"/>
  <c r="EN27" i="33"/>
  <c r="ET27" i="33"/>
  <c r="EZ27" i="33"/>
  <c r="FF27" i="33"/>
  <c r="L10" i="33"/>
  <c r="F10" i="33"/>
  <c r="R10" i="33"/>
  <c r="X10" i="33"/>
  <c r="AD10" i="33"/>
  <c r="AJ10" i="33"/>
  <c r="AP10" i="33"/>
  <c r="AV10" i="33"/>
  <c r="BB10" i="33"/>
  <c r="BH10" i="33"/>
  <c r="BN10" i="33"/>
  <c r="BT10" i="33"/>
  <c r="BZ10" i="33"/>
  <c r="CF10" i="33"/>
  <c r="CL10" i="33"/>
  <c r="CR10" i="33"/>
  <c r="CX10" i="33"/>
  <c r="DD10" i="33"/>
  <c r="DJ10" i="33"/>
  <c r="DP10" i="33"/>
  <c r="DV10" i="33"/>
  <c r="EB10" i="33"/>
  <c r="EH10" i="33"/>
  <c r="EN10" i="33"/>
  <c r="ET10" i="33"/>
  <c r="EZ10" i="33"/>
  <c r="FF10" i="33"/>
  <c r="F30" i="33"/>
  <c r="L30" i="33"/>
  <c r="R30" i="33"/>
  <c r="X30" i="33"/>
  <c r="AD30" i="33"/>
  <c r="AJ30" i="33"/>
  <c r="AP30" i="33"/>
  <c r="AV30" i="33"/>
  <c r="BB30" i="33"/>
  <c r="BH30" i="33"/>
  <c r="BN30" i="33"/>
  <c r="BT30" i="33"/>
  <c r="BZ30" i="33"/>
  <c r="CF30" i="33"/>
  <c r="CL30" i="33"/>
  <c r="CR30" i="33"/>
  <c r="CX30" i="33"/>
  <c r="DD30" i="33"/>
  <c r="DJ30" i="33"/>
  <c r="DP30" i="33"/>
  <c r="DV30" i="33"/>
  <c r="EB30" i="33"/>
  <c r="EH30" i="33"/>
  <c r="EN30" i="33"/>
  <c r="ET30" i="33"/>
  <c r="EZ30" i="33"/>
  <c r="FF30" i="33"/>
  <c r="F48" i="33"/>
  <c r="L48" i="33"/>
  <c r="R48" i="33"/>
  <c r="X48" i="33"/>
  <c r="AD48" i="33"/>
  <c r="AJ48" i="33"/>
  <c r="AP48" i="33"/>
  <c r="AV48" i="33"/>
  <c r="BB48" i="33"/>
  <c r="BH48" i="33"/>
  <c r="BN48" i="33"/>
  <c r="BT48" i="33"/>
  <c r="BZ48" i="33"/>
  <c r="CF48" i="33"/>
  <c r="CL48" i="33"/>
  <c r="CR48" i="33"/>
  <c r="CX48" i="33"/>
  <c r="DD48" i="33"/>
  <c r="DJ48" i="33"/>
  <c r="DP48" i="33"/>
  <c r="DV48" i="33"/>
  <c r="EB48" i="33"/>
  <c r="EH48" i="33"/>
  <c r="EN48" i="33"/>
  <c r="ET48" i="33"/>
  <c r="EZ48" i="33"/>
  <c r="FF48" i="33"/>
  <c r="L57" i="33"/>
  <c r="F57" i="33"/>
  <c r="R57" i="33"/>
  <c r="X57" i="33"/>
  <c r="AD57" i="33"/>
  <c r="AJ57" i="33"/>
  <c r="AP57" i="33"/>
  <c r="AV57" i="33"/>
  <c r="BB57" i="33"/>
  <c r="BH57" i="33"/>
  <c r="BN57" i="33"/>
  <c r="BT57" i="33"/>
  <c r="BZ57" i="33"/>
  <c r="CF57" i="33"/>
  <c r="CL57" i="33"/>
  <c r="CR57" i="33"/>
  <c r="CX57" i="33"/>
  <c r="DD57" i="33"/>
  <c r="DJ57" i="33"/>
  <c r="DP57" i="33"/>
  <c r="DV57" i="33"/>
  <c r="EB57" i="33"/>
  <c r="EH57" i="33"/>
  <c r="EN57" i="33"/>
  <c r="ET57" i="33"/>
  <c r="EZ57" i="33"/>
  <c r="FF57" i="33"/>
  <c r="E16" i="33"/>
  <c r="K16" i="33"/>
  <c r="Q16" i="33"/>
  <c r="W16" i="33"/>
  <c r="AC16" i="33"/>
  <c r="AI16" i="33"/>
  <c r="AO16" i="33"/>
  <c r="AU16" i="33"/>
  <c r="BA16" i="33"/>
  <c r="BG16" i="33"/>
  <c r="BM16" i="33"/>
  <c r="BS16" i="33"/>
  <c r="BY16" i="33"/>
  <c r="CE16" i="33"/>
  <c r="CK16" i="33"/>
  <c r="CQ16" i="33"/>
  <c r="CW16" i="33"/>
  <c r="DC16" i="33"/>
  <c r="DI16" i="33"/>
  <c r="DO16" i="33"/>
  <c r="DU16" i="33"/>
  <c r="EA16" i="33"/>
  <c r="EG16" i="33"/>
  <c r="EM16" i="33"/>
  <c r="ES16" i="33"/>
  <c r="EY16" i="33"/>
  <c r="FE16" i="33"/>
  <c r="E56" i="33"/>
  <c r="K56" i="33"/>
  <c r="Q56" i="33"/>
  <c r="W56" i="33"/>
  <c r="AC56" i="33"/>
  <c r="AI56" i="33"/>
  <c r="AO56" i="33"/>
  <c r="AU56" i="33"/>
  <c r="BA56" i="33"/>
  <c r="BG56" i="33"/>
  <c r="BM56" i="33"/>
  <c r="BS56" i="33"/>
  <c r="BY56" i="33"/>
  <c r="CE56" i="33"/>
  <c r="CK56" i="33"/>
  <c r="CQ56" i="33"/>
  <c r="CW56" i="33"/>
  <c r="DC56" i="33"/>
  <c r="DI56" i="33"/>
  <c r="DO56" i="33"/>
  <c r="DU56" i="33"/>
  <c r="EA56" i="33"/>
  <c r="EG56" i="33"/>
  <c r="EM56" i="33"/>
  <c r="ES56" i="33"/>
  <c r="EY56" i="33"/>
  <c r="FE56" i="33"/>
  <c r="F59" i="33"/>
  <c r="L59" i="33"/>
  <c r="R59" i="33"/>
  <c r="X59" i="33"/>
  <c r="AD59" i="33"/>
  <c r="AJ59" i="33"/>
  <c r="AP59" i="33"/>
  <c r="AV59" i="33"/>
  <c r="BB59" i="33"/>
  <c r="BH59" i="33"/>
  <c r="BN59" i="33"/>
  <c r="BT59" i="33"/>
  <c r="BZ59" i="33"/>
  <c r="CF59" i="33"/>
  <c r="CL59" i="33"/>
  <c r="CR59" i="33"/>
  <c r="CX59" i="33"/>
  <c r="DD59" i="33"/>
  <c r="DJ59" i="33"/>
  <c r="DP59" i="33"/>
  <c r="DV59" i="33"/>
  <c r="EB59" i="33"/>
  <c r="EH59" i="33"/>
  <c r="EN59" i="33"/>
  <c r="ET59" i="33"/>
  <c r="EZ59" i="33"/>
  <c r="FF59" i="33"/>
  <c r="E27" i="33"/>
  <c r="K27" i="33"/>
  <c r="Q27" i="33"/>
  <c r="V27" i="33" s="1"/>
  <c r="W27" i="33"/>
  <c r="AC27" i="33"/>
  <c r="AI27" i="33"/>
  <c r="AO27" i="33"/>
  <c r="AT27" i="33" s="1"/>
  <c r="AU27" i="33"/>
  <c r="BA27" i="33"/>
  <c r="BG27" i="33"/>
  <c r="BM27" i="33"/>
  <c r="BR27" i="33" s="1"/>
  <c r="BS27" i="33"/>
  <c r="BY27" i="33"/>
  <c r="CE27" i="33"/>
  <c r="CK27" i="33"/>
  <c r="CP27" i="33" s="1"/>
  <c r="CQ27" i="33"/>
  <c r="CW27" i="33"/>
  <c r="DC27" i="33"/>
  <c r="DI27" i="33"/>
  <c r="DO27" i="33"/>
  <c r="DU27" i="33"/>
  <c r="EA27" i="33"/>
  <c r="EG27" i="33"/>
  <c r="EL27" i="33" s="1"/>
  <c r="EM27" i="33"/>
  <c r="ES27" i="33"/>
  <c r="EY27" i="33"/>
  <c r="FE27" i="33"/>
  <c r="FJ27" i="33" s="1"/>
  <c r="E75" i="33"/>
  <c r="K75" i="33"/>
  <c r="Q75" i="33"/>
  <c r="W75" i="33"/>
  <c r="AC75" i="33"/>
  <c r="AI75" i="33"/>
  <c r="AO75" i="33"/>
  <c r="AU75" i="33"/>
  <c r="BA75" i="33"/>
  <c r="BG75" i="33"/>
  <c r="BM75" i="33"/>
  <c r="BS75" i="33"/>
  <c r="BY75" i="33"/>
  <c r="CE75" i="33"/>
  <c r="CK75" i="33"/>
  <c r="CQ75" i="33"/>
  <c r="CW75" i="33"/>
  <c r="DC75" i="33"/>
  <c r="DI75" i="33"/>
  <c r="DO75" i="33"/>
  <c r="DU75" i="33"/>
  <c r="EA75" i="33"/>
  <c r="EG75" i="33"/>
  <c r="EM75" i="33"/>
  <c r="ES75" i="33"/>
  <c r="EY75" i="33"/>
  <c r="FE75" i="33"/>
  <c r="E7" i="33"/>
  <c r="K7" i="33"/>
  <c r="Q7" i="33"/>
  <c r="W7" i="33"/>
  <c r="AC7" i="33"/>
  <c r="AI7" i="33"/>
  <c r="AO7" i="33"/>
  <c r="AU7" i="33"/>
  <c r="BA7" i="33"/>
  <c r="BG7" i="33"/>
  <c r="BM7" i="33"/>
  <c r="BS7" i="33"/>
  <c r="BY7" i="33"/>
  <c r="CE7" i="33"/>
  <c r="CK7" i="33"/>
  <c r="CQ7" i="33"/>
  <c r="CW7" i="33"/>
  <c r="DC7" i="33"/>
  <c r="DI7" i="33"/>
  <c r="DO7" i="33"/>
  <c r="DU7" i="33"/>
  <c r="EA7" i="33"/>
  <c r="EG7" i="33"/>
  <c r="EM7" i="33"/>
  <c r="ES7" i="33"/>
  <c r="EY7" i="33"/>
  <c r="FE7" i="33"/>
  <c r="F9" i="33"/>
  <c r="L9" i="33"/>
  <c r="R9" i="33"/>
  <c r="X9" i="33"/>
  <c r="AD9" i="33"/>
  <c r="AJ9" i="33"/>
  <c r="AP9" i="33"/>
  <c r="AV9" i="33"/>
  <c r="BB9" i="33"/>
  <c r="BH9" i="33"/>
  <c r="BN9" i="33"/>
  <c r="BT9" i="33"/>
  <c r="BZ9" i="33"/>
  <c r="CF9" i="33"/>
  <c r="CL9" i="33"/>
  <c r="CR9" i="33"/>
  <c r="CX9" i="33"/>
  <c r="DD9" i="33"/>
  <c r="DJ9" i="33"/>
  <c r="DP9" i="33"/>
  <c r="DV9" i="33"/>
  <c r="EB9" i="33"/>
  <c r="EH9" i="33"/>
  <c r="EN9" i="33"/>
  <c r="ET9" i="33"/>
  <c r="EZ9" i="33"/>
  <c r="FF9" i="33"/>
  <c r="L16" i="33"/>
  <c r="F16" i="33"/>
  <c r="R16" i="33"/>
  <c r="X16" i="33"/>
  <c r="AD16" i="33"/>
  <c r="AJ16" i="33"/>
  <c r="AP16" i="33"/>
  <c r="AV16" i="33"/>
  <c r="BB16" i="33"/>
  <c r="BH16" i="33"/>
  <c r="BN16" i="33"/>
  <c r="BT16" i="33"/>
  <c r="BZ16" i="33"/>
  <c r="CF16" i="33"/>
  <c r="CL16" i="33"/>
  <c r="CR16" i="33"/>
  <c r="CX16" i="33"/>
  <c r="DD16" i="33"/>
  <c r="DJ16" i="33"/>
  <c r="DP16" i="33"/>
  <c r="DV16" i="33"/>
  <c r="EB16" i="33"/>
  <c r="EH16" i="33"/>
  <c r="EN16" i="33"/>
  <c r="ET16" i="33"/>
  <c r="EZ16" i="33"/>
  <c r="FF16" i="33"/>
  <c r="L75" i="33"/>
  <c r="F75" i="33"/>
  <c r="R75" i="33"/>
  <c r="X75" i="33"/>
  <c r="AD75" i="33"/>
  <c r="AJ75" i="33"/>
  <c r="AP75" i="33"/>
  <c r="AV75" i="33"/>
  <c r="BB75" i="33"/>
  <c r="BH75" i="33"/>
  <c r="BN75" i="33"/>
  <c r="BT75" i="33"/>
  <c r="BX75" i="33" s="1"/>
  <c r="BZ75" i="33"/>
  <c r="CF75" i="33"/>
  <c r="CL75" i="33"/>
  <c r="CR75" i="33"/>
  <c r="CX75" i="33"/>
  <c r="DD75" i="33"/>
  <c r="DJ75" i="33"/>
  <c r="DP75" i="33"/>
  <c r="DT75" i="33" s="1"/>
  <c r="DV75" i="33"/>
  <c r="EB75" i="33"/>
  <c r="EH75" i="33"/>
  <c r="EN75" i="33"/>
  <c r="ET75" i="33"/>
  <c r="EZ75" i="33"/>
  <c r="FF75" i="33"/>
  <c r="E40" i="33"/>
  <c r="K40" i="33"/>
  <c r="Q40" i="33"/>
  <c r="W40" i="33"/>
  <c r="AC40" i="33"/>
  <c r="AI40" i="33"/>
  <c r="AO40" i="33"/>
  <c r="AU40" i="33"/>
  <c r="BA40" i="33"/>
  <c r="BG40" i="33"/>
  <c r="BM40" i="33"/>
  <c r="BS40" i="33"/>
  <c r="BY40" i="33"/>
  <c r="CE40" i="33"/>
  <c r="CK40" i="33"/>
  <c r="CQ40" i="33"/>
  <c r="CW40" i="33"/>
  <c r="DC40" i="33"/>
  <c r="DI40" i="33"/>
  <c r="DO40" i="33"/>
  <c r="DU40" i="33"/>
  <c r="EA40" i="33"/>
  <c r="EG40" i="33"/>
  <c r="EM40" i="33"/>
  <c r="ES40" i="33"/>
  <c r="EY40" i="33"/>
  <c r="FE40" i="33"/>
  <c r="E50" i="33"/>
  <c r="K50" i="33"/>
  <c r="Q50" i="33"/>
  <c r="W50" i="33"/>
  <c r="AC50" i="33"/>
  <c r="AI50" i="33"/>
  <c r="AO50" i="33"/>
  <c r="AU50" i="33"/>
  <c r="BA50" i="33"/>
  <c r="BG50" i="33"/>
  <c r="BM50" i="33"/>
  <c r="BS50" i="33"/>
  <c r="BY50" i="33"/>
  <c r="CE50" i="33"/>
  <c r="CK50" i="33"/>
  <c r="CQ50" i="33"/>
  <c r="CW50" i="33"/>
  <c r="DC50" i="33"/>
  <c r="DI50" i="33"/>
  <c r="DO50" i="33"/>
  <c r="DU50" i="33"/>
  <c r="EA50" i="33"/>
  <c r="EG50" i="33"/>
  <c r="EM50" i="33"/>
  <c r="ES50" i="33"/>
  <c r="EY50" i="33"/>
  <c r="FE50" i="33"/>
  <c r="F26" i="33"/>
  <c r="L26" i="33"/>
  <c r="R26" i="33"/>
  <c r="X26" i="33"/>
  <c r="AD26" i="33"/>
  <c r="AJ26" i="33"/>
  <c r="AP26" i="33"/>
  <c r="AV26" i="33"/>
  <c r="BB26" i="33"/>
  <c r="BH26" i="33"/>
  <c r="BN26" i="33"/>
  <c r="BT26" i="33"/>
  <c r="BZ26" i="33"/>
  <c r="CF26" i="33"/>
  <c r="CL26" i="33"/>
  <c r="CR26" i="33"/>
  <c r="CX26" i="33"/>
  <c r="DD26" i="33"/>
  <c r="DJ26" i="33"/>
  <c r="DP26" i="33"/>
  <c r="DV26" i="33"/>
  <c r="EB26" i="33"/>
  <c r="EH26" i="33"/>
  <c r="EN26" i="33"/>
  <c r="ET26" i="33"/>
  <c r="EZ26" i="33"/>
  <c r="FF26" i="33"/>
  <c r="E76" i="33"/>
  <c r="K76" i="33"/>
  <c r="Q76" i="33"/>
  <c r="W76" i="33"/>
  <c r="AC76" i="33"/>
  <c r="AI76" i="33"/>
  <c r="AO76" i="33"/>
  <c r="AU76" i="33"/>
  <c r="BA76" i="33"/>
  <c r="BG76" i="33"/>
  <c r="BM76" i="33"/>
  <c r="BS76" i="33"/>
  <c r="BY76" i="33"/>
  <c r="CE76" i="33"/>
  <c r="CK76" i="33"/>
  <c r="CQ76" i="33"/>
  <c r="CW76" i="33"/>
  <c r="DC76" i="33"/>
  <c r="DI76" i="33"/>
  <c r="DO76" i="33"/>
  <c r="DU76" i="33"/>
  <c r="EA76" i="33"/>
  <c r="EG76" i="33"/>
  <c r="EM76" i="33"/>
  <c r="ES76" i="33"/>
  <c r="EY76" i="33"/>
  <c r="FE76" i="33"/>
  <c r="L39" i="33"/>
  <c r="F39" i="33"/>
  <c r="R39" i="33"/>
  <c r="X39" i="33"/>
  <c r="AD39" i="33"/>
  <c r="AJ39" i="33"/>
  <c r="AP39" i="33"/>
  <c r="AV39" i="33"/>
  <c r="BB39" i="33"/>
  <c r="BH39" i="33"/>
  <c r="BN39" i="33"/>
  <c r="BT39" i="33"/>
  <c r="BZ39" i="33"/>
  <c r="CF39" i="33"/>
  <c r="CL39" i="33"/>
  <c r="CR39" i="33"/>
  <c r="CX39" i="33"/>
  <c r="DD39" i="33"/>
  <c r="DJ39" i="33"/>
  <c r="DP39" i="33"/>
  <c r="DV39" i="33"/>
  <c r="EB39" i="33"/>
  <c r="EH39" i="33"/>
  <c r="EN39" i="33"/>
  <c r="ET39" i="33"/>
  <c r="EZ39" i="33"/>
  <c r="FF39" i="33"/>
  <c r="L74" i="33"/>
  <c r="F74" i="33"/>
  <c r="R74" i="33"/>
  <c r="V74" i="33" s="1"/>
  <c r="X74" i="33"/>
  <c r="AD74" i="33"/>
  <c r="AJ74" i="33"/>
  <c r="AP74" i="33"/>
  <c r="AV74" i="33"/>
  <c r="AZ74" i="33" s="1"/>
  <c r="BB74" i="33"/>
  <c r="BH74" i="33"/>
  <c r="BN74" i="33"/>
  <c r="BT74" i="33"/>
  <c r="BZ74" i="33"/>
  <c r="CF74" i="33"/>
  <c r="CL74" i="33"/>
  <c r="CR74" i="33"/>
  <c r="CX74" i="33"/>
  <c r="DD74" i="33"/>
  <c r="DJ74" i="33"/>
  <c r="DP74" i="33"/>
  <c r="DV74" i="33"/>
  <c r="EB74" i="33"/>
  <c r="EH74" i="33"/>
  <c r="EN74" i="33"/>
  <c r="ET74" i="33"/>
  <c r="EZ74" i="33"/>
  <c r="FF74" i="33"/>
  <c r="E41" i="33"/>
  <c r="K41" i="33"/>
  <c r="Q41" i="33"/>
  <c r="W41" i="33"/>
  <c r="AC41" i="33"/>
  <c r="AI41" i="33"/>
  <c r="AO41" i="33"/>
  <c r="AU41" i="33"/>
  <c r="BA41" i="33"/>
  <c r="BG41" i="33"/>
  <c r="BM41" i="33"/>
  <c r="BS41" i="33"/>
  <c r="BY41" i="33"/>
  <c r="CE41" i="33"/>
  <c r="CK41" i="33"/>
  <c r="CQ41" i="33"/>
  <c r="CW41" i="33"/>
  <c r="DC41" i="33"/>
  <c r="DI41" i="33"/>
  <c r="DO41" i="33"/>
  <c r="DU41" i="33"/>
  <c r="EA41" i="33"/>
  <c r="EG41" i="33"/>
  <c r="EM41" i="33"/>
  <c r="ES41" i="33"/>
  <c r="EY41" i="33"/>
  <c r="FE41" i="33"/>
  <c r="F69" i="33"/>
  <c r="L69" i="33"/>
  <c r="R69" i="33"/>
  <c r="X69" i="33"/>
  <c r="AB69" i="33" s="1"/>
  <c r="Z69" i="33" s="1"/>
  <c r="AD69" i="33"/>
  <c r="AJ69" i="33"/>
  <c r="AP69" i="33"/>
  <c r="AV69" i="33"/>
  <c r="BB69" i="33"/>
  <c r="BH69" i="33"/>
  <c r="BN69" i="33"/>
  <c r="BT69" i="33"/>
  <c r="BZ69" i="33"/>
  <c r="CF69" i="33"/>
  <c r="CJ69" i="33" s="1"/>
  <c r="CH69" i="33" s="1"/>
  <c r="CL69" i="33"/>
  <c r="CR69" i="33"/>
  <c r="CX69" i="33"/>
  <c r="DD69" i="33"/>
  <c r="DJ69" i="33"/>
  <c r="DN69" i="33" s="1"/>
  <c r="DL69" i="33" s="1"/>
  <c r="DP69" i="33"/>
  <c r="DV69" i="33"/>
  <c r="EB69" i="33"/>
  <c r="EH69" i="33"/>
  <c r="EN69" i="33"/>
  <c r="ET69" i="33"/>
  <c r="EZ69" i="33"/>
  <c r="FF69" i="33"/>
  <c r="E19" i="33"/>
  <c r="K19" i="33"/>
  <c r="Q19" i="33"/>
  <c r="W19" i="33"/>
  <c r="AC19" i="33"/>
  <c r="AI19" i="33"/>
  <c r="AO19" i="33"/>
  <c r="AU19" i="33"/>
  <c r="BA19" i="33"/>
  <c r="BG19" i="33"/>
  <c r="BM19" i="33"/>
  <c r="BS19" i="33"/>
  <c r="BY19" i="33"/>
  <c r="CE19" i="33"/>
  <c r="CK19" i="33"/>
  <c r="CQ19" i="33"/>
  <c r="CW19" i="33"/>
  <c r="DC19" i="33"/>
  <c r="DI19" i="33"/>
  <c r="DO19" i="33"/>
  <c r="DU19" i="33"/>
  <c r="EA19" i="33"/>
  <c r="EG19" i="33"/>
  <c r="EM19" i="33"/>
  <c r="ES19" i="33"/>
  <c r="EY19" i="33"/>
  <c r="FE19" i="33"/>
  <c r="L64" i="33"/>
  <c r="P64" i="33" s="1"/>
  <c r="F64" i="33"/>
  <c r="J64" i="33" s="1"/>
  <c r="R64" i="33"/>
  <c r="V64" i="33" s="1"/>
  <c r="X64" i="33"/>
  <c r="AB64" i="33" s="1"/>
  <c r="AD64" i="33"/>
  <c r="AH64" i="33" s="1"/>
  <c r="AJ64" i="33"/>
  <c r="AN64" i="33" s="1"/>
  <c r="AP64" i="33"/>
  <c r="AT64" i="33" s="1"/>
  <c r="AV64" i="33"/>
  <c r="AZ64" i="33" s="1"/>
  <c r="BB64" i="33"/>
  <c r="BF64" i="33" s="1"/>
  <c r="BH64" i="33"/>
  <c r="BL64" i="33" s="1"/>
  <c r="BN64" i="33"/>
  <c r="BR64" i="33" s="1"/>
  <c r="BT64" i="33"/>
  <c r="BX64" i="33" s="1"/>
  <c r="BZ64" i="33"/>
  <c r="CD64" i="33" s="1"/>
  <c r="CF64" i="33"/>
  <c r="CJ64" i="33" s="1"/>
  <c r="CL64" i="33"/>
  <c r="CP64" i="33" s="1"/>
  <c r="CR64" i="33"/>
  <c r="CV64" i="33" s="1"/>
  <c r="CX64" i="33"/>
  <c r="DB64" i="33" s="1"/>
  <c r="DD64" i="33"/>
  <c r="DH64" i="33" s="1"/>
  <c r="DJ64" i="33"/>
  <c r="DN64" i="33" s="1"/>
  <c r="DP64" i="33"/>
  <c r="DT64" i="33" s="1"/>
  <c r="DV64" i="33"/>
  <c r="DZ64" i="33" s="1"/>
  <c r="EB64" i="33"/>
  <c r="EF64" i="33" s="1"/>
  <c r="EH64" i="33"/>
  <c r="EL64" i="33" s="1"/>
  <c r="EN64" i="33"/>
  <c r="ER64" i="33" s="1"/>
  <c r="ET64" i="33"/>
  <c r="EX64" i="33" s="1"/>
  <c r="EZ64" i="33"/>
  <c r="FD64" i="33" s="1"/>
  <c r="FF64" i="33"/>
  <c r="F42" i="33"/>
  <c r="J42" i="33" s="1"/>
  <c r="L42" i="33"/>
  <c r="P42" i="33" s="1"/>
  <c r="R42" i="33"/>
  <c r="V42" i="33" s="1"/>
  <c r="X42" i="33"/>
  <c r="AB42" i="33" s="1"/>
  <c r="AD42" i="33"/>
  <c r="AH42" i="33" s="1"/>
  <c r="AJ42" i="33"/>
  <c r="AN42" i="33" s="1"/>
  <c r="AP42" i="33"/>
  <c r="AT42" i="33" s="1"/>
  <c r="AV42" i="33"/>
  <c r="AZ42" i="33" s="1"/>
  <c r="BB42" i="33"/>
  <c r="BF42" i="33" s="1"/>
  <c r="BH42" i="33"/>
  <c r="BL42" i="33" s="1"/>
  <c r="BN42" i="33"/>
  <c r="BR42" i="33" s="1"/>
  <c r="BT42" i="33"/>
  <c r="BX42" i="33" s="1"/>
  <c r="BZ42" i="33"/>
  <c r="CD42" i="33" s="1"/>
  <c r="CF42" i="33"/>
  <c r="CJ42" i="33" s="1"/>
  <c r="CL42" i="33"/>
  <c r="CP42" i="33" s="1"/>
  <c r="CR42" i="33"/>
  <c r="CV42" i="33" s="1"/>
  <c r="CX42" i="33"/>
  <c r="DB42" i="33" s="1"/>
  <c r="DD42" i="33"/>
  <c r="DH42" i="33" s="1"/>
  <c r="DJ42" i="33"/>
  <c r="DN42" i="33" s="1"/>
  <c r="DP42" i="33"/>
  <c r="DT42" i="33" s="1"/>
  <c r="DV42" i="33"/>
  <c r="DZ42" i="33" s="1"/>
  <c r="EB42" i="33"/>
  <c r="EF42" i="33" s="1"/>
  <c r="EH42" i="33"/>
  <c r="EL42" i="33" s="1"/>
  <c r="EN42" i="33"/>
  <c r="ER42" i="33" s="1"/>
  <c r="ET42" i="33"/>
  <c r="EX42" i="33" s="1"/>
  <c r="EZ42" i="33"/>
  <c r="FD42" i="33" s="1"/>
  <c r="FF42" i="33"/>
  <c r="FJ42" i="33" s="1"/>
  <c r="F73" i="33"/>
  <c r="L73" i="33"/>
  <c r="R73" i="33"/>
  <c r="X73" i="33"/>
  <c r="AD73" i="33"/>
  <c r="AJ73" i="33"/>
  <c r="AP73" i="33"/>
  <c r="AV73" i="33"/>
  <c r="BB73" i="33"/>
  <c r="BH73" i="33"/>
  <c r="BN73" i="33"/>
  <c r="BT73" i="33"/>
  <c r="BZ73" i="33"/>
  <c r="CF73" i="33"/>
  <c r="CL73" i="33"/>
  <c r="CR73" i="33"/>
  <c r="CX73" i="33"/>
  <c r="DD73" i="33"/>
  <c r="DJ73" i="33"/>
  <c r="DP73" i="33"/>
  <c r="DV73" i="33"/>
  <c r="EB73" i="33"/>
  <c r="EH73" i="33"/>
  <c r="EN73" i="33"/>
  <c r="ET73" i="33"/>
  <c r="EZ73" i="33"/>
  <c r="FF73" i="33"/>
  <c r="E26" i="33"/>
  <c r="K26" i="33"/>
  <c r="Q26" i="33"/>
  <c r="W26" i="33"/>
  <c r="AC26" i="33"/>
  <c r="AI26" i="33"/>
  <c r="AO26" i="33"/>
  <c r="AU26" i="33"/>
  <c r="BA26" i="33"/>
  <c r="BG26" i="33"/>
  <c r="BM26" i="33"/>
  <c r="BS26" i="33"/>
  <c r="BY26" i="33"/>
  <c r="CE26" i="33"/>
  <c r="CK26" i="33"/>
  <c r="CQ26" i="33"/>
  <c r="CW26" i="33"/>
  <c r="DC26" i="33"/>
  <c r="DI26" i="33"/>
  <c r="DO26" i="33"/>
  <c r="DU26" i="33"/>
  <c r="EA26" i="33"/>
  <c r="EG26" i="33"/>
  <c r="EM26" i="33"/>
  <c r="ES26" i="33"/>
  <c r="EY26" i="33"/>
  <c r="FE26" i="33"/>
  <c r="E29" i="33"/>
  <c r="K29" i="33"/>
  <c r="Q29" i="33"/>
  <c r="W29" i="33"/>
  <c r="AC29" i="33"/>
  <c r="AI29" i="33"/>
  <c r="AO29" i="33"/>
  <c r="AU29" i="33"/>
  <c r="BA29" i="33"/>
  <c r="BG29" i="33"/>
  <c r="BM29" i="33"/>
  <c r="BS29" i="33"/>
  <c r="BY29" i="33"/>
  <c r="CE29" i="33"/>
  <c r="CK29" i="33"/>
  <c r="CQ29" i="33"/>
  <c r="CW29" i="33"/>
  <c r="DC29" i="33"/>
  <c r="DI29" i="33"/>
  <c r="DO29" i="33"/>
  <c r="DU29" i="33"/>
  <c r="EA29" i="33"/>
  <c r="EG29" i="33"/>
  <c r="EM29" i="33"/>
  <c r="ES29" i="33"/>
  <c r="EY29" i="33"/>
  <c r="FE29" i="33"/>
  <c r="E34" i="33"/>
  <c r="K34" i="33"/>
  <c r="Q34" i="33"/>
  <c r="W34" i="33"/>
  <c r="AC34" i="33"/>
  <c r="AI34" i="33"/>
  <c r="AO34" i="33"/>
  <c r="AU34" i="33"/>
  <c r="BA34" i="33"/>
  <c r="BG34" i="33"/>
  <c r="BM34" i="33"/>
  <c r="BS34" i="33"/>
  <c r="BY34" i="33"/>
  <c r="CE34" i="33"/>
  <c r="CK34" i="33"/>
  <c r="CQ34" i="33"/>
  <c r="CW34" i="33"/>
  <c r="DC34" i="33"/>
  <c r="DI34" i="33"/>
  <c r="DO34" i="33"/>
  <c r="DU34" i="33"/>
  <c r="EA34" i="33"/>
  <c r="EG34" i="33"/>
  <c r="EM34" i="33"/>
  <c r="ES34" i="33"/>
  <c r="EY34" i="33"/>
  <c r="FE34" i="33"/>
  <c r="L18" i="33"/>
  <c r="F18" i="33"/>
  <c r="R18" i="33"/>
  <c r="X18" i="33"/>
  <c r="AD18" i="33"/>
  <c r="AJ18" i="33"/>
  <c r="AP18" i="33"/>
  <c r="AV18" i="33"/>
  <c r="BB18" i="33"/>
  <c r="BH18" i="33"/>
  <c r="BN18" i="33"/>
  <c r="BT18" i="33"/>
  <c r="BZ18" i="33"/>
  <c r="CF18" i="33"/>
  <c r="CL18" i="33"/>
  <c r="CR18" i="33"/>
  <c r="CX18" i="33"/>
  <c r="DD18" i="33"/>
  <c r="DJ18" i="33"/>
  <c r="DP18" i="33"/>
  <c r="DV18" i="33"/>
  <c r="EB18" i="33"/>
  <c r="EH18" i="33"/>
  <c r="EN18" i="33"/>
  <c r="ET18" i="33"/>
  <c r="EZ18" i="33"/>
  <c r="FF18" i="33"/>
  <c r="F53" i="33"/>
  <c r="L53" i="33"/>
  <c r="R53" i="33"/>
  <c r="X53" i="33"/>
  <c r="AD53" i="33"/>
  <c r="AJ53" i="33"/>
  <c r="AP53" i="33"/>
  <c r="AV53" i="33"/>
  <c r="BB53" i="33"/>
  <c r="BH53" i="33"/>
  <c r="BN53" i="33"/>
  <c r="BT53" i="33"/>
  <c r="BZ53" i="33"/>
  <c r="CF53" i="33"/>
  <c r="CL53" i="33"/>
  <c r="CR53" i="33"/>
  <c r="CX53" i="33"/>
  <c r="DD53" i="33"/>
  <c r="DJ53" i="33"/>
  <c r="DP53" i="33"/>
  <c r="DV53" i="33"/>
  <c r="EB53" i="33"/>
  <c r="EH53" i="33"/>
  <c r="EN53" i="33"/>
  <c r="ET53" i="33"/>
  <c r="EZ53" i="33"/>
  <c r="FF53" i="33"/>
  <c r="F34" i="33"/>
  <c r="L34" i="33"/>
  <c r="R34" i="33"/>
  <c r="X34" i="33"/>
  <c r="AD34" i="33"/>
  <c r="AJ34" i="33"/>
  <c r="AP34" i="33"/>
  <c r="AV34" i="33"/>
  <c r="BB34" i="33"/>
  <c r="BH34" i="33"/>
  <c r="BN34" i="33"/>
  <c r="BT34" i="33"/>
  <c r="BZ34" i="33"/>
  <c r="CF34" i="33"/>
  <c r="CL34" i="33"/>
  <c r="CR34" i="33"/>
  <c r="CX34" i="33"/>
  <c r="DD34" i="33"/>
  <c r="DJ34" i="33"/>
  <c r="DP34" i="33"/>
  <c r="DV34" i="33"/>
  <c r="EB34" i="33"/>
  <c r="EH34" i="33"/>
  <c r="EN34" i="33"/>
  <c r="ET34" i="33"/>
  <c r="EZ34" i="33"/>
  <c r="FF34" i="33"/>
  <c r="L66" i="33"/>
  <c r="F66" i="33"/>
  <c r="R66" i="33"/>
  <c r="X66" i="33"/>
  <c r="AD66" i="33"/>
  <c r="AJ66" i="33"/>
  <c r="AP66" i="33"/>
  <c r="AV66" i="33"/>
  <c r="BB66" i="33"/>
  <c r="BH66" i="33"/>
  <c r="BN66" i="33"/>
  <c r="BT66" i="33"/>
  <c r="BZ66" i="33"/>
  <c r="CF66" i="33"/>
  <c r="CL66" i="33"/>
  <c r="CR66" i="33"/>
  <c r="CX66" i="33"/>
  <c r="DD66" i="33"/>
  <c r="DJ66" i="33"/>
  <c r="DP66" i="33"/>
  <c r="DV66" i="33"/>
  <c r="EB66" i="33"/>
  <c r="EH66" i="33"/>
  <c r="EN66" i="33"/>
  <c r="ET66" i="33"/>
  <c r="EZ66" i="33"/>
  <c r="FF66" i="33"/>
  <c r="L40" i="33"/>
  <c r="F40" i="33"/>
  <c r="R40" i="33"/>
  <c r="X40" i="33"/>
  <c r="AD40" i="33"/>
  <c r="AJ40" i="33"/>
  <c r="AP40" i="33"/>
  <c r="AV40" i="33"/>
  <c r="BB40" i="33"/>
  <c r="BH40" i="33"/>
  <c r="BN40" i="33"/>
  <c r="BT40" i="33"/>
  <c r="BZ40" i="33"/>
  <c r="CF40" i="33"/>
  <c r="CL40" i="33"/>
  <c r="CR40" i="33"/>
  <c r="CX40" i="33"/>
  <c r="DD40" i="33"/>
  <c r="DJ40" i="33"/>
  <c r="DP40" i="33"/>
  <c r="DV40" i="33"/>
  <c r="EB40" i="33"/>
  <c r="EH40" i="33"/>
  <c r="EN40" i="33"/>
  <c r="ET40" i="33"/>
  <c r="EZ40" i="33"/>
  <c r="FF40" i="33"/>
  <c r="E70" i="33"/>
  <c r="K70" i="33"/>
  <c r="Q70" i="33"/>
  <c r="W70" i="33"/>
  <c r="AC70" i="33"/>
  <c r="AI70" i="33"/>
  <c r="AO70" i="33"/>
  <c r="AU70" i="33"/>
  <c r="BA70" i="33"/>
  <c r="BG70" i="33"/>
  <c r="BM70" i="33"/>
  <c r="BS70" i="33"/>
  <c r="BY70" i="33"/>
  <c r="CE70" i="33"/>
  <c r="CK70" i="33"/>
  <c r="CQ70" i="33"/>
  <c r="CW70" i="33"/>
  <c r="DC70" i="33"/>
  <c r="DI70" i="33"/>
  <c r="DO70" i="33"/>
  <c r="DU70" i="33"/>
  <c r="EA70" i="33"/>
  <c r="EG70" i="33"/>
  <c r="EM70" i="33"/>
  <c r="ES70" i="33"/>
  <c r="EY70" i="33"/>
  <c r="FE70" i="33"/>
  <c r="E8" i="33"/>
  <c r="K8" i="33"/>
  <c r="Q8" i="33"/>
  <c r="W8" i="33"/>
  <c r="AC8" i="33"/>
  <c r="AI8" i="33"/>
  <c r="AO8" i="33"/>
  <c r="AU8" i="33"/>
  <c r="BA8" i="33"/>
  <c r="BG8" i="33"/>
  <c r="BM8" i="33"/>
  <c r="BS8" i="33"/>
  <c r="BY8" i="33"/>
  <c r="CE8" i="33"/>
  <c r="CK8" i="33"/>
  <c r="CQ8" i="33"/>
  <c r="CW8" i="33"/>
  <c r="DC8" i="33"/>
  <c r="DI8" i="33"/>
  <c r="DO8" i="33"/>
  <c r="DU8" i="33"/>
  <c r="EA8" i="33"/>
  <c r="EG8" i="33"/>
  <c r="EM8" i="33"/>
  <c r="ES8" i="33"/>
  <c r="EY8" i="33"/>
  <c r="FE8" i="33"/>
  <c r="E48" i="33"/>
  <c r="K48" i="33"/>
  <c r="Q48" i="33"/>
  <c r="W48" i="33"/>
  <c r="AC48" i="33"/>
  <c r="AI48" i="33"/>
  <c r="AO48" i="33"/>
  <c r="AU48" i="33"/>
  <c r="BA48" i="33"/>
  <c r="BG48" i="33"/>
  <c r="BM48" i="33"/>
  <c r="BS48" i="33"/>
  <c r="BY48" i="33"/>
  <c r="CE48" i="33"/>
  <c r="CK48" i="33"/>
  <c r="CQ48" i="33"/>
  <c r="CW48" i="33"/>
  <c r="DC48" i="33"/>
  <c r="DI48" i="33"/>
  <c r="DO48" i="33"/>
  <c r="DU48" i="33"/>
  <c r="EA48" i="33"/>
  <c r="EG48" i="33"/>
  <c r="EM48" i="33"/>
  <c r="ES48" i="33"/>
  <c r="EY48" i="33"/>
  <c r="FE48" i="33"/>
  <c r="FJ64" i="33"/>
  <c r="L17" i="33"/>
  <c r="F17" i="33"/>
  <c r="R17" i="33"/>
  <c r="X17" i="33"/>
  <c r="AD17" i="33"/>
  <c r="AJ17" i="33"/>
  <c r="AP17" i="33"/>
  <c r="AV17" i="33"/>
  <c r="BB17" i="33"/>
  <c r="BH17" i="33"/>
  <c r="BN17" i="33"/>
  <c r="BT17" i="33"/>
  <c r="BZ17" i="33"/>
  <c r="CF17" i="33"/>
  <c r="CL17" i="33"/>
  <c r="CR17" i="33"/>
  <c r="CX17" i="33"/>
  <c r="DD17" i="33"/>
  <c r="DJ17" i="33"/>
  <c r="DP17" i="33"/>
  <c r="DV17" i="33"/>
  <c r="EB17" i="33"/>
  <c r="EH17" i="33"/>
  <c r="EN17" i="33"/>
  <c r="ET17" i="33"/>
  <c r="EZ17" i="33"/>
  <c r="FF17" i="33"/>
  <c r="L52" i="33"/>
  <c r="F52" i="33"/>
  <c r="R52" i="33"/>
  <c r="X52" i="33"/>
  <c r="AD52" i="33"/>
  <c r="AJ52" i="33"/>
  <c r="AP52" i="33"/>
  <c r="AV52" i="33"/>
  <c r="BB52" i="33"/>
  <c r="BH52" i="33"/>
  <c r="BN52" i="33"/>
  <c r="BT52" i="33"/>
  <c r="BZ52" i="33"/>
  <c r="CF52" i="33"/>
  <c r="CL52" i="33"/>
  <c r="CR52" i="33"/>
  <c r="CX52" i="33"/>
  <c r="DD52" i="33"/>
  <c r="DJ52" i="33"/>
  <c r="DP52" i="33"/>
  <c r="DV52" i="33"/>
  <c r="EB52" i="33"/>
  <c r="EH52" i="33"/>
  <c r="EN52" i="33"/>
  <c r="ET52" i="33"/>
  <c r="EZ52" i="33"/>
  <c r="FF52" i="33"/>
  <c r="F65" i="33"/>
  <c r="J65" i="33" s="1"/>
  <c r="L65" i="33"/>
  <c r="P65" i="33" s="1"/>
  <c r="R65" i="33"/>
  <c r="V65" i="33" s="1"/>
  <c r="X65" i="33"/>
  <c r="AB65" i="33" s="1"/>
  <c r="AD65" i="33"/>
  <c r="AH65" i="33" s="1"/>
  <c r="AJ65" i="33"/>
  <c r="AN65" i="33" s="1"/>
  <c r="AP65" i="33"/>
  <c r="AT65" i="33" s="1"/>
  <c r="AV65" i="33"/>
  <c r="AZ65" i="33" s="1"/>
  <c r="BB65" i="33"/>
  <c r="BF65" i="33" s="1"/>
  <c r="BH65" i="33"/>
  <c r="BL65" i="33" s="1"/>
  <c r="BN65" i="33"/>
  <c r="BR65" i="33" s="1"/>
  <c r="BT65" i="33"/>
  <c r="BX65" i="33" s="1"/>
  <c r="BZ65" i="33"/>
  <c r="CD65" i="33" s="1"/>
  <c r="CF65" i="33"/>
  <c r="CJ65" i="33" s="1"/>
  <c r="CL65" i="33"/>
  <c r="CP65" i="33" s="1"/>
  <c r="CR65" i="33"/>
  <c r="CV65" i="33" s="1"/>
  <c r="CX65" i="33"/>
  <c r="DB65" i="33" s="1"/>
  <c r="DD65" i="33"/>
  <c r="DH65" i="33" s="1"/>
  <c r="DJ65" i="33"/>
  <c r="DN65" i="33" s="1"/>
  <c r="DP65" i="33"/>
  <c r="DT65" i="33" s="1"/>
  <c r="DV65" i="33"/>
  <c r="DZ65" i="33" s="1"/>
  <c r="EB65" i="33"/>
  <c r="EF65" i="33" s="1"/>
  <c r="EH65" i="33"/>
  <c r="EL65" i="33" s="1"/>
  <c r="EN65" i="33"/>
  <c r="ER65" i="33" s="1"/>
  <c r="ET65" i="33"/>
  <c r="EX65" i="33" s="1"/>
  <c r="EZ65" i="33"/>
  <c r="FD65" i="33" s="1"/>
  <c r="FF65" i="33"/>
  <c r="FJ65" i="33" s="1"/>
  <c r="E67" i="33"/>
  <c r="K67" i="33"/>
  <c r="Q67" i="33"/>
  <c r="W67" i="33"/>
  <c r="AC67" i="33"/>
  <c r="AI67" i="33"/>
  <c r="AO67" i="33"/>
  <c r="AU67" i="33"/>
  <c r="BA67" i="33"/>
  <c r="BG67" i="33"/>
  <c r="BM67" i="33"/>
  <c r="BS67" i="33"/>
  <c r="BY67" i="33"/>
  <c r="CE67" i="33"/>
  <c r="CK67" i="33"/>
  <c r="CQ67" i="33"/>
  <c r="CW67" i="33"/>
  <c r="DC67" i="33"/>
  <c r="DI67" i="33"/>
  <c r="DO67" i="33"/>
  <c r="DU67" i="33"/>
  <c r="EA67" i="33"/>
  <c r="EG67" i="33"/>
  <c r="EM67" i="33"/>
  <c r="ES67" i="33"/>
  <c r="EY67" i="33"/>
  <c r="FE67" i="33"/>
  <c r="L22" i="33"/>
  <c r="F22" i="33"/>
  <c r="R22" i="33"/>
  <c r="X22" i="33"/>
  <c r="AD22" i="33"/>
  <c r="AJ22" i="33"/>
  <c r="AP22" i="33"/>
  <c r="AV22" i="33"/>
  <c r="BB22" i="33"/>
  <c r="BH22" i="33"/>
  <c r="BN22" i="33"/>
  <c r="BT22" i="33"/>
  <c r="BZ22" i="33"/>
  <c r="CF22" i="33"/>
  <c r="CL22" i="33"/>
  <c r="CR22" i="33"/>
  <c r="CX22" i="33"/>
  <c r="DD22" i="33"/>
  <c r="DJ22" i="33"/>
  <c r="DP22" i="33"/>
  <c r="DV22" i="33"/>
  <c r="EB22" i="33"/>
  <c r="EH22" i="33"/>
  <c r="EN22" i="33"/>
  <c r="ET22" i="33"/>
  <c r="EZ22" i="33"/>
  <c r="FF22" i="33"/>
  <c r="E35" i="33"/>
  <c r="K35" i="33"/>
  <c r="Q35" i="33"/>
  <c r="W35" i="33"/>
  <c r="AC35" i="33"/>
  <c r="AI35" i="33"/>
  <c r="AO35" i="33"/>
  <c r="AU35" i="33"/>
  <c r="BA35" i="33"/>
  <c r="BG35" i="33"/>
  <c r="BM35" i="33"/>
  <c r="BS35" i="33"/>
  <c r="BY35" i="33"/>
  <c r="CE35" i="33"/>
  <c r="CK35" i="33"/>
  <c r="CQ35" i="33"/>
  <c r="CW35" i="33"/>
  <c r="DC35" i="33"/>
  <c r="DI35" i="33"/>
  <c r="DO35" i="33"/>
  <c r="DU35" i="33"/>
  <c r="EA35" i="33"/>
  <c r="EG35" i="33"/>
  <c r="EM35" i="33"/>
  <c r="ES35" i="33"/>
  <c r="EY35" i="33"/>
  <c r="FE35" i="33"/>
  <c r="L21" i="33"/>
  <c r="F21" i="33"/>
  <c r="R21" i="33"/>
  <c r="X21" i="33"/>
  <c r="AD21" i="33"/>
  <c r="AJ21" i="33"/>
  <c r="AP21" i="33"/>
  <c r="AV21" i="33"/>
  <c r="BB21" i="33"/>
  <c r="BH21" i="33"/>
  <c r="BN21" i="33"/>
  <c r="BT21" i="33"/>
  <c r="BZ21" i="33"/>
  <c r="CF21" i="33"/>
  <c r="CL21" i="33"/>
  <c r="CR21" i="33"/>
  <c r="CX21" i="33"/>
  <c r="DD21" i="33"/>
  <c r="DJ21" i="33"/>
  <c r="DP21" i="33"/>
  <c r="DV21" i="33"/>
  <c r="EB21" i="33"/>
  <c r="EH21" i="33"/>
  <c r="EN21" i="33"/>
  <c r="ET21" i="33"/>
  <c r="EZ21" i="33"/>
  <c r="FF21" i="33"/>
  <c r="L35" i="33"/>
  <c r="F35" i="33"/>
  <c r="R35" i="33"/>
  <c r="X35" i="33"/>
  <c r="AD35" i="33"/>
  <c r="AJ35" i="33"/>
  <c r="AP35" i="33"/>
  <c r="AV35" i="33"/>
  <c r="BB35" i="33"/>
  <c r="BH35" i="33"/>
  <c r="BN35" i="33"/>
  <c r="BT35" i="33"/>
  <c r="BZ35" i="33"/>
  <c r="CF35" i="33"/>
  <c r="CL35" i="33"/>
  <c r="CR35" i="33"/>
  <c r="CX35" i="33"/>
  <c r="DD35" i="33"/>
  <c r="DJ35" i="33"/>
  <c r="DP35" i="33"/>
  <c r="DV35" i="33"/>
  <c r="EB35" i="33"/>
  <c r="EH35" i="33"/>
  <c r="EN35" i="33"/>
  <c r="ET35" i="33"/>
  <c r="EZ35" i="33"/>
  <c r="FF35" i="33"/>
  <c r="L83" i="33"/>
  <c r="F83" i="33"/>
  <c r="R83" i="33"/>
  <c r="X83" i="33"/>
  <c r="AD83" i="33"/>
  <c r="AJ83" i="33"/>
  <c r="AP83" i="33"/>
  <c r="AV83" i="33"/>
  <c r="BB83" i="33"/>
  <c r="BH83" i="33"/>
  <c r="BN83" i="33"/>
  <c r="BT83" i="33"/>
  <c r="BZ83" i="33"/>
  <c r="CF83" i="33"/>
  <c r="CL83" i="33"/>
  <c r="CR83" i="33"/>
  <c r="CX83" i="33"/>
  <c r="DD83" i="33"/>
  <c r="DJ83" i="33"/>
  <c r="DP83" i="33"/>
  <c r="DV83" i="33"/>
  <c r="EB83" i="33"/>
  <c r="EH83" i="33"/>
  <c r="EN83" i="33"/>
  <c r="ET83" i="33"/>
  <c r="EZ83" i="33"/>
  <c r="FF83" i="33"/>
  <c r="E36" i="33"/>
  <c r="K36" i="33"/>
  <c r="Q36" i="33"/>
  <c r="W36" i="33"/>
  <c r="AC36" i="33"/>
  <c r="AI36" i="33"/>
  <c r="AO36" i="33"/>
  <c r="AU36" i="33"/>
  <c r="BA36" i="33"/>
  <c r="BG36" i="33"/>
  <c r="BM36" i="33"/>
  <c r="BS36" i="33"/>
  <c r="BY36" i="33"/>
  <c r="CE36" i="33"/>
  <c r="CK36" i="33"/>
  <c r="CQ36" i="33"/>
  <c r="CW36" i="33"/>
  <c r="DC36" i="33"/>
  <c r="DI36" i="33"/>
  <c r="DO36" i="33"/>
  <c r="DU36" i="33"/>
  <c r="EA36" i="33"/>
  <c r="EG36" i="33"/>
  <c r="EM36" i="33"/>
  <c r="ES36" i="33"/>
  <c r="EY36" i="33"/>
  <c r="FE36" i="33"/>
  <c r="E73" i="33"/>
  <c r="K73" i="33"/>
  <c r="Q73" i="33"/>
  <c r="W73" i="33"/>
  <c r="AC73" i="33"/>
  <c r="AI73" i="33"/>
  <c r="AO73" i="33"/>
  <c r="AU73" i="33"/>
  <c r="BA73" i="33"/>
  <c r="BG73" i="33"/>
  <c r="BM73" i="33"/>
  <c r="BS73" i="33"/>
  <c r="BY73" i="33"/>
  <c r="CE73" i="33"/>
  <c r="CK73" i="33"/>
  <c r="CQ73" i="33"/>
  <c r="CW73" i="33"/>
  <c r="DC73" i="33"/>
  <c r="DI73" i="33"/>
  <c r="DO73" i="33"/>
  <c r="DU73" i="33"/>
  <c r="EA73" i="33"/>
  <c r="EG73" i="33"/>
  <c r="EM73" i="33"/>
  <c r="ES73" i="33"/>
  <c r="EY73" i="33"/>
  <c r="FE73" i="33"/>
  <c r="F76" i="33"/>
  <c r="L76" i="33"/>
  <c r="R76" i="33"/>
  <c r="X76" i="33"/>
  <c r="AD76" i="33"/>
  <c r="AJ76" i="33"/>
  <c r="AP76" i="33"/>
  <c r="AV76" i="33"/>
  <c r="BB76" i="33"/>
  <c r="BH76" i="33"/>
  <c r="BN76" i="33"/>
  <c r="BT76" i="33"/>
  <c r="BZ76" i="33"/>
  <c r="CF76" i="33"/>
  <c r="CL76" i="33"/>
  <c r="CR76" i="33"/>
  <c r="CX76" i="33"/>
  <c r="DD76" i="33"/>
  <c r="DJ76" i="33"/>
  <c r="DP76" i="33"/>
  <c r="DV76" i="33"/>
  <c r="EB76" i="33"/>
  <c r="EH76" i="33"/>
  <c r="EN76" i="33"/>
  <c r="ET76" i="33"/>
  <c r="EZ76" i="33"/>
  <c r="FF76" i="33"/>
  <c r="E18" i="33"/>
  <c r="K18" i="33"/>
  <c r="Q18" i="33"/>
  <c r="W18" i="33"/>
  <c r="AC18" i="33"/>
  <c r="AI18" i="33"/>
  <c r="AO18" i="33"/>
  <c r="AU18" i="33"/>
  <c r="BA18" i="33"/>
  <c r="BG18" i="33"/>
  <c r="BM18" i="33"/>
  <c r="BS18" i="33"/>
  <c r="BY18" i="33"/>
  <c r="CE18" i="33"/>
  <c r="CK18" i="33"/>
  <c r="CQ18" i="33"/>
  <c r="CW18" i="33"/>
  <c r="DC18" i="33"/>
  <c r="DI18" i="33"/>
  <c r="DO18" i="33"/>
  <c r="DU18" i="33"/>
  <c r="EA18" i="33"/>
  <c r="EG18" i="33"/>
  <c r="EM18" i="33"/>
  <c r="ES18" i="33"/>
  <c r="EY18" i="33"/>
  <c r="FE18" i="33"/>
  <c r="E30" i="33"/>
  <c r="K30" i="33"/>
  <c r="Q30" i="33"/>
  <c r="W30" i="33"/>
  <c r="AC30" i="33"/>
  <c r="AI30" i="33"/>
  <c r="AO30" i="33"/>
  <c r="AU30" i="33"/>
  <c r="BA30" i="33"/>
  <c r="BG30" i="33"/>
  <c r="BM30" i="33"/>
  <c r="BS30" i="33"/>
  <c r="BY30" i="33"/>
  <c r="CE30" i="33"/>
  <c r="CK30" i="33"/>
  <c r="CQ30" i="33"/>
  <c r="CW30" i="33"/>
  <c r="DC30" i="33"/>
  <c r="DI30" i="33"/>
  <c r="DO30" i="33"/>
  <c r="DU30" i="33"/>
  <c r="EA30" i="33"/>
  <c r="EG30" i="33"/>
  <c r="EM30" i="33"/>
  <c r="ES30" i="33"/>
  <c r="EY30" i="33"/>
  <c r="FE30" i="33"/>
  <c r="E52" i="33"/>
  <c r="K52" i="33"/>
  <c r="Q52" i="33"/>
  <c r="W52" i="33"/>
  <c r="AC52" i="33"/>
  <c r="AI52" i="33"/>
  <c r="AO52" i="33"/>
  <c r="AU52" i="33"/>
  <c r="BA52" i="33"/>
  <c r="BG52" i="33"/>
  <c r="BM52" i="33"/>
  <c r="BS52" i="33"/>
  <c r="BY52" i="33"/>
  <c r="CE52" i="33"/>
  <c r="CK52" i="33"/>
  <c r="CQ52" i="33"/>
  <c r="CW52" i="33"/>
  <c r="DC52" i="33"/>
  <c r="DI52" i="33"/>
  <c r="DO52" i="33"/>
  <c r="DU52" i="33"/>
  <c r="EA52" i="33"/>
  <c r="EG52" i="33"/>
  <c r="EM52" i="33"/>
  <c r="ES52" i="33"/>
  <c r="EY52" i="33"/>
  <c r="FE52" i="33"/>
  <c r="L12" i="33"/>
  <c r="F12" i="33"/>
  <c r="R12" i="33"/>
  <c r="X12" i="33"/>
  <c r="AD12" i="33"/>
  <c r="AJ12" i="33"/>
  <c r="AP12" i="33"/>
  <c r="AV12" i="33"/>
  <c r="BB12" i="33"/>
  <c r="BH12" i="33"/>
  <c r="BN12" i="33"/>
  <c r="BT12" i="33"/>
  <c r="BZ12" i="33"/>
  <c r="CF12" i="33"/>
  <c r="CL12" i="33"/>
  <c r="CR12" i="33"/>
  <c r="CX12" i="33"/>
  <c r="DD12" i="33"/>
  <c r="DJ12" i="33"/>
  <c r="DP12" i="33"/>
  <c r="DV12" i="33"/>
  <c r="EB12" i="33"/>
  <c r="EH12" i="33"/>
  <c r="EN12" i="33"/>
  <c r="ET12" i="33"/>
  <c r="EZ12" i="33"/>
  <c r="FF12" i="33"/>
  <c r="E39" i="33"/>
  <c r="K39" i="33"/>
  <c r="Q39" i="33"/>
  <c r="W39" i="33"/>
  <c r="AC39" i="33"/>
  <c r="AI39" i="33"/>
  <c r="AO39" i="33"/>
  <c r="AU39" i="33"/>
  <c r="BA39" i="33"/>
  <c r="BG39" i="33"/>
  <c r="BM39" i="33"/>
  <c r="BS39" i="33"/>
  <c r="BY39" i="33"/>
  <c r="CE39" i="33"/>
  <c r="CK39" i="33"/>
  <c r="CQ39" i="33"/>
  <c r="CW39" i="33"/>
  <c r="DC39" i="33"/>
  <c r="DI39" i="33"/>
  <c r="DO39" i="33"/>
  <c r="DU39" i="33"/>
  <c r="EA39" i="33"/>
  <c r="EG39" i="33"/>
  <c r="EM39" i="33"/>
  <c r="ES39" i="33"/>
  <c r="EY39" i="33"/>
  <c r="FE39" i="33"/>
  <c r="E12" i="33"/>
  <c r="K12" i="33"/>
  <c r="Q12" i="33"/>
  <c r="W12" i="33"/>
  <c r="AC12" i="33"/>
  <c r="AI12" i="33"/>
  <c r="AO12" i="33"/>
  <c r="AU12" i="33"/>
  <c r="BA12" i="33"/>
  <c r="BG12" i="33"/>
  <c r="BM12" i="33"/>
  <c r="BS12" i="33"/>
  <c r="BY12" i="33"/>
  <c r="CE12" i="33"/>
  <c r="CK12" i="33"/>
  <c r="CQ12" i="33"/>
  <c r="CW12" i="33"/>
  <c r="DC12" i="33"/>
  <c r="DI12" i="33"/>
  <c r="DO12" i="33"/>
  <c r="DU12" i="33"/>
  <c r="EA12" i="33"/>
  <c r="EG12" i="33"/>
  <c r="EM12" i="33"/>
  <c r="ES12" i="33"/>
  <c r="EY12" i="33"/>
  <c r="FE12" i="33"/>
  <c r="E20" i="33"/>
  <c r="K20" i="33"/>
  <c r="Q20" i="33"/>
  <c r="W20" i="33"/>
  <c r="AC20" i="33"/>
  <c r="AI20" i="33"/>
  <c r="AO20" i="33"/>
  <c r="AU20" i="33"/>
  <c r="BA20" i="33"/>
  <c r="BG20" i="33"/>
  <c r="BM20" i="33"/>
  <c r="BS20" i="33"/>
  <c r="BY20" i="33"/>
  <c r="CE20" i="33"/>
  <c r="CK20" i="33"/>
  <c r="CQ20" i="33"/>
  <c r="CW20" i="33"/>
  <c r="DC20" i="33"/>
  <c r="DI20" i="33"/>
  <c r="DO20" i="33"/>
  <c r="DU20" i="33"/>
  <c r="EA20" i="33"/>
  <c r="EG20" i="33"/>
  <c r="EM20" i="33"/>
  <c r="ES20" i="33"/>
  <c r="EY20" i="33"/>
  <c r="FE20" i="33"/>
  <c r="E31" i="33"/>
  <c r="K31" i="33"/>
  <c r="Q31" i="33"/>
  <c r="W31" i="33"/>
  <c r="AC31" i="33"/>
  <c r="AI31" i="33"/>
  <c r="AO31" i="33"/>
  <c r="AU31" i="33"/>
  <c r="BA31" i="33"/>
  <c r="BG31" i="33"/>
  <c r="BM31" i="33"/>
  <c r="BS31" i="33"/>
  <c r="BY31" i="33"/>
  <c r="CE31" i="33"/>
  <c r="CK31" i="33"/>
  <c r="CQ31" i="33"/>
  <c r="CW31" i="33"/>
  <c r="DC31" i="33"/>
  <c r="DI31" i="33"/>
  <c r="DO31" i="33"/>
  <c r="DU31" i="33"/>
  <c r="EA31" i="33"/>
  <c r="EG31" i="33"/>
  <c r="EM31" i="33"/>
  <c r="ES31" i="33"/>
  <c r="EY31" i="33"/>
  <c r="FE31" i="33"/>
  <c r="E9" i="33"/>
  <c r="K9" i="33"/>
  <c r="Q9" i="33"/>
  <c r="W9" i="33"/>
  <c r="AC9" i="33"/>
  <c r="AI9" i="33"/>
  <c r="AO9" i="33"/>
  <c r="AU9" i="33"/>
  <c r="BA9" i="33"/>
  <c r="BG9" i="33"/>
  <c r="BM9" i="33"/>
  <c r="BS9" i="33"/>
  <c r="BY9" i="33"/>
  <c r="CE9" i="33"/>
  <c r="CK9" i="33"/>
  <c r="CQ9" i="33"/>
  <c r="CW9" i="33"/>
  <c r="DC9" i="33"/>
  <c r="DI9" i="33"/>
  <c r="DO9" i="33"/>
  <c r="DU9" i="33"/>
  <c r="EA9" i="33"/>
  <c r="EG9" i="33"/>
  <c r="EM9" i="33"/>
  <c r="ES9" i="33"/>
  <c r="EY9" i="33"/>
  <c r="FE9" i="33"/>
  <c r="L11" i="33"/>
  <c r="F11" i="33"/>
  <c r="R11" i="33"/>
  <c r="X11" i="33"/>
  <c r="AD11" i="33"/>
  <c r="AJ11" i="33"/>
  <c r="AP11" i="33"/>
  <c r="AV11" i="33"/>
  <c r="BB11" i="33"/>
  <c r="BH11" i="33"/>
  <c r="BN11" i="33"/>
  <c r="BT11" i="33"/>
  <c r="BZ11" i="33"/>
  <c r="CF11" i="33"/>
  <c r="CL11" i="33"/>
  <c r="CR11" i="33"/>
  <c r="CX11" i="33"/>
  <c r="DD11" i="33"/>
  <c r="DJ11" i="33"/>
  <c r="DP11" i="33"/>
  <c r="DV11" i="33"/>
  <c r="EB11" i="33"/>
  <c r="EH11" i="33"/>
  <c r="EN11" i="33"/>
  <c r="ET11" i="33"/>
  <c r="EZ11" i="33"/>
  <c r="FF11" i="33"/>
  <c r="L19" i="33"/>
  <c r="F19" i="33"/>
  <c r="R19" i="33"/>
  <c r="X19" i="33"/>
  <c r="AD19" i="33"/>
  <c r="AJ19" i="33"/>
  <c r="AP19" i="33"/>
  <c r="AV19" i="33"/>
  <c r="BB19" i="33"/>
  <c r="BH19" i="33"/>
  <c r="BN19" i="33"/>
  <c r="BT19" i="33"/>
  <c r="BZ19" i="33"/>
  <c r="CF19" i="33"/>
  <c r="CL19" i="33"/>
  <c r="CR19" i="33"/>
  <c r="CX19" i="33"/>
  <c r="DD19" i="33"/>
  <c r="DJ19" i="33"/>
  <c r="DP19" i="33"/>
  <c r="DV19" i="33"/>
  <c r="EB19" i="33"/>
  <c r="EH19" i="33"/>
  <c r="EN19" i="33"/>
  <c r="ET19" i="33"/>
  <c r="EZ19" i="33"/>
  <c r="FF19" i="33"/>
  <c r="F78" i="33"/>
  <c r="L78" i="33"/>
  <c r="R78" i="33"/>
  <c r="X78" i="33"/>
  <c r="AD78" i="33"/>
  <c r="AJ78" i="33"/>
  <c r="AP78" i="33"/>
  <c r="AV78" i="33"/>
  <c r="BB78" i="33"/>
  <c r="BH78" i="33"/>
  <c r="BN78" i="33"/>
  <c r="BT78" i="33"/>
  <c r="BZ78" i="33"/>
  <c r="CF78" i="33"/>
  <c r="CL78" i="33"/>
  <c r="CR78" i="33"/>
  <c r="CX78" i="33"/>
  <c r="DD78" i="33"/>
  <c r="DJ78" i="33"/>
  <c r="DP78" i="33"/>
  <c r="DV78" i="33"/>
  <c r="EB78" i="33"/>
  <c r="EH78" i="33"/>
  <c r="EN78" i="33"/>
  <c r="ET78" i="33"/>
  <c r="EZ78" i="33"/>
  <c r="FF78" i="33"/>
  <c r="F37" i="33"/>
  <c r="L37" i="33"/>
  <c r="R37" i="33"/>
  <c r="X37" i="33"/>
  <c r="AD37" i="33"/>
  <c r="AJ37" i="33"/>
  <c r="AP37" i="33"/>
  <c r="AV37" i="33"/>
  <c r="BB37" i="33"/>
  <c r="BH37" i="33"/>
  <c r="BN37" i="33"/>
  <c r="BT37" i="33"/>
  <c r="BZ37" i="33"/>
  <c r="CF37" i="33"/>
  <c r="CL37" i="33"/>
  <c r="CR37" i="33"/>
  <c r="CX37" i="33"/>
  <c r="DD37" i="33"/>
  <c r="DJ37" i="33"/>
  <c r="DP37" i="33"/>
  <c r="DV37" i="33"/>
  <c r="EB37" i="33"/>
  <c r="EH37" i="33"/>
  <c r="EN37" i="33"/>
  <c r="ET37" i="33"/>
  <c r="EZ37" i="33"/>
  <c r="FF37" i="33"/>
  <c r="E61" i="33"/>
  <c r="K61" i="33"/>
  <c r="Q61" i="33"/>
  <c r="W61" i="33"/>
  <c r="AC61" i="33"/>
  <c r="AI61" i="33"/>
  <c r="AO61" i="33"/>
  <c r="AU61" i="33"/>
  <c r="BA61" i="33"/>
  <c r="BG61" i="33"/>
  <c r="BM61" i="33"/>
  <c r="BS61" i="33"/>
  <c r="BY61" i="33"/>
  <c r="CE61" i="33"/>
  <c r="CK61" i="33"/>
  <c r="CQ61" i="33"/>
  <c r="CW61" i="33"/>
  <c r="DC61" i="33"/>
  <c r="DI61" i="33"/>
  <c r="DO61" i="33"/>
  <c r="DU61" i="33"/>
  <c r="EA61" i="33"/>
  <c r="EG61" i="33"/>
  <c r="EM61" i="33"/>
  <c r="ES61" i="33"/>
  <c r="EY61" i="33"/>
  <c r="FE61" i="33"/>
  <c r="F14" i="33"/>
  <c r="L14" i="33"/>
  <c r="R14" i="33"/>
  <c r="X14" i="33"/>
  <c r="AD14" i="33"/>
  <c r="AJ14" i="33"/>
  <c r="AP14" i="33"/>
  <c r="AV14" i="33"/>
  <c r="BB14" i="33"/>
  <c r="BH14" i="33"/>
  <c r="BN14" i="33"/>
  <c r="BT14" i="33"/>
  <c r="BZ14" i="33"/>
  <c r="CF14" i="33"/>
  <c r="CL14" i="33"/>
  <c r="CR14" i="33"/>
  <c r="CX14" i="33"/>
  <c r="DD14" i="33"/>
  <c r="DJ14" i="33"/>
  <c r="DP14" i="33"/>
  <c r="DV14" i="33"/>
  <c r="EB14" i="33"/>
  <c r="EH14" i="33"/>
  <c r="EN14" i="33"/>
  <c r="ET14" i="33"/>
  <c r="EZ14" i="33"/>
  <c r="FF14" i="33"/>
  <c r="L44" i="33"/>
  <c r="F44" i="33"/>
  <c r="R44" i="33"/>
  <c r="X44" i="33"/>
  <c r="AD44" i="33"/>
  <c r="AJ44" i="33"/>
  <c r="AP44" i="33"/>
  <c r="AV44" i="33"/>
  <c r="BB44" i="33"/>
  <c r="BH44" i="33"/>
  <c r="BN44" i="33"/>
  <c r="BT44" i="33"/>
  <c r="BZ44" i="33"/>
  <c r="CF44" i="33"/>
  <c r="CL44" i="33"/>
  <c r="CR44" i="33"/>
  <c r="CX44" i="33"/>
  <c r="DD44" i="33"/>
  <c r="DJ44" i="33"/>
  <c r="DP44" i="33"/>
  <c r="DV44" i="33"/>
  <c r="EB44" i="33"/>
  <c r="EH44" i="33"/>
  <c r="EN44" i="33"/>
  <c r="ET44" i="33"/>
  <c r="EZ44" i="33"/>
  <c r="FF44" i="33"/>
  <c r="F61" i="33"/>
  <c r="L61" i="33"/>
  <c r="R61" i="33"/>
  <c r="X61" i="33"/>
  <c r="AD61" i="33"/>
  <c r="AJ61" i="33"/>
  <c r="AP61" i="33"/>
  <c r="AV61" i="33"/>
  <c r="BB61" i="33"/>
  <c r="BH61" i="33"/>
  <c r="BN61" i="33"/>
  <c r="BT61" i="33"/>
  <c r="BZ61" i="33"/>
  <c r="CF61" i="33"/>
  <c r="CL61" i="33"/>
  <c r="CR61" i="33"/>
  <c r="CX61" i="33"/>
  <c r="DD61" i="33"/>
  <c r="DJ61" i="33"/>
  <c r="DP61" i="33"/>
  <c r="DV61" i="33"/>
  <c r="EB61" i="33"/>
  <c r="EH61" i="33"/>
  <c r="EN61" i="33"/>
  <c r="ET61" i="33"/>
  <c r="EZ61" i="33"/>
  <c r="FF61" i="33"/>
  <c r="E11" i="33"/>
  <c r="K11" i="33"/>
  <c r="Q11" i="33"/>
  <c r="W11" i="33"/>
  <c r="AB11" i="33" s="1"/>
  <c r="Y11" i="33" s="1"/>
  <c r="AC11" i="33"/>
  <c r="AI11" i="33"/>
  <c r="AO11" i="33"/>
  <c r="AU11" i="33"/>
  <c r="AZ11" i="33" s="1"/>
  <c r="AW11" i="33" s="1"/>
  <c r="BA11" i="33"/>
  <c r="BG11" i="33"/>
  <c r="BM11" i="33"/>
  <c r="BS11" i="33"/>
  <c r="BX11" i="33" s="1"/>
  <c r="BU11" i="33" s="1"/>
  <c r="BY11" i="33"/>
  <c r="CE11" i="33"/>
  <c r="CK11" i="33"/>
  <c r="CQ11" i="33"/>
  <c r="CV11" i="33" s="1"/>
  <c r="CS11" i="33" s="1"/>
  <c r="CW11" i="33"/>
  <c r="DC11" i="33"/>
  <c r="DI11" i="33"/>
  <c r="DO11" i="33"/>
  <c r="DT11" i="33" s="1"/>
  <c r="DQ11" i="33" s="1"/>
  <c r="DU11" i="33"/>
  <c r="EA11" i="33"/>
  <c r="EG11" i="33"/>
  <c r="EM11" i="33"/>
  <c r="ER11" i="33" s="1"/>
  <c r="EO11" i="33" s="1"/>
  <c r="ES11" i="33"/>
  <c r="EY11" i="33"/>
  <c r="FE11" i="33"/>
  <c r="L13" i="33"/>
  <c r="F13" i="33"/>
  <c r="R13" i="33"/>
  <c r="X13" i="33"/>
  <c r="AD13" i="33"/>
  <c r="AJ13" i="33"/>
  <c r="AP13" i="33"/>
  <c r="AV13" i="33"/>
  <c r="BB13" i="33"/>
  <c r="BH13" i="33"/>
  <c r="BN13" i="33"/>
  <c r="BT13" i="33"/>
  <c r="BZ13" i="33"/>
  <c r="CF13" i="33"/>
  <c r="CL13" i="33"/>
  <c r="CR13" i="33"/>
  <c r="CX13" i="33"/>
  <c r="DD13" i="33"/>
  <c r="DJ13" i="33"/>
  <c r="DP13" i="33"/>
  <c r="DV13" i="33"/>
  <c r="EB13" i="33"/>
  <c r="EH13" i="33"/>
  <c r="EN13" i="33"/>
  <c r="ET13" i="33"/>
  <c r="EZ13" i="33"/>
  <c r="FF13" i="33"/>
  <c r="L47" i="33"/>
  <c r="F47" i="33"/>
  <c r="R47" i="33"/>
  <c r="X47" i="33"/>
  <c r="AD47" i="33"/>
  <c r="AJ47" i="33"/>
  <c r="AP47" i="33"/>
  <c r="AV47" i="33"/>
  <c r="BB47" i="33"/>
  <c r="BH47" i="33"/>
  <c r="BN47" i="33"/>
  <c r="BT47" i="33"/>
  <c r="BZ47" i="33"/>
  <c r="CF47" i="33"/>
  <c r="CL47" i="33"/>
  <c r="CR47" i="33"/>
  <c r="CX47" i="33"/>
  <c r="DD47" i="33"/>
  <c r="DJ47" i="33"/>
  <c r="DP47" i="33"/>
  <c r="DV47" i="33"/>
  <c r="EB47" i="33"/>
  <c r="EH47" i="33"/>
  <c r="EN47" i="33"/>
  <c r="ET47" i="33"/>
  <c r="EZ47" i="33"/>
  <c r="FF47" i="33"/>
  <c r="E60" i="33"/>
  <c r="K60" i="33"/>
  <c r="Q60" i="33"/>
  <c r="W60" i="33"/>
  <c r="AC60" i="33"/>
  <c r="AI60" i="33"/>
  <c r="AO60" i="33"/>
  <c r="AU60" i="33"/>
  <c r="BA60" i="33"/>
  <c r="BG60" i="33"/>
  <c r="BM60" i="33"/>
  <c r="BS60" i="33"/>
  <c r="BY60" i="33"/>
  <c r="CE60" i="33"/>
  <c r="CK60" i="33"/>
  <c r="CQ60" i="33"/>
  <c r="CW60" i="33"/>
  <c r="DC60" i="33"/>
  <c r="DI60" i="33"/>
  <c r="DO60" i="33"/>
  <c r="DU60" i="33"/>
  <c r="EA60" i="33"/>
  <c r="EG60" i="33"/>
  <c r="EM60" i="33"/>
  <c r="ES60" i="33"/>
  <c r="EY60" i="33"/>
  <c r="FE60" i="33"/>
  <c r="L41" i="33"/>
  <c r="F41" i="33"/>
  <c r="R41" i="33"/>
  <c r="X41" i="33"/>
  <c r="AD41" i="33"/>
  <c r="AJ41" i="33"/>
  <c r="AP41" i="33"/>
  <c r="AV41" i="33"/>
  <c r="BB41" i="33"/>
  <c r="BH41" i="33"/>
  <c r="BN41" i="33"/>
  <c r="BT41" i="33"/>
  <c r="BZ41" i="33"/>
  <c r="CF41" i="33"/>
  <c r="CL41" i="33"/>
  <c r="CR41" i="33"/>
  <c r="CX41" i="33"/>
  <c r="DD41" i="33"/>
  <c r="DJ41" i="33"/>
  <c r="DP41" i="33"/>
  <c r="DV41" i="33"/>
  <c r="EB41" i="33"/>
  <c r="EH41" i="33"/>
  <c r="EN41" i="33"/>
  <c r="ET41" i="33"/>
  <c r="EZ41" i="33"/>
  <c r="FF41" i="33"/>
  <c r="L51" i="33"/>
  <c r="F51" i="33"/>
  <c r="R51" i="33"/>
  <c r="X51" i="33"/>
  <c r="AD51" i="33"/>
  <c r="AJ51" i="33"/>
  <c r="AP51" i="33"/>
  <c r="AV51" i="33"/>
  <c r="BB51" i="33"/>
  <c r="BH51" i="33"/>
  <c r="BN51" i="33"/>
  <c r="BT51" i="33"/>
  <c r="BZ51" i="33"/>
  <c r="CF51" i="33"/>
  <c r="CL51" i="33"/>
  <c r="CR51" i="33"/>
  <c r="CX51" i="33"/>
  <c r="DD51" i="33"/>
  <c r="DJ51" i="33"/>
  <c r="DP51" i="33"/>
  <c r="DV51" i="33"/>
  <c r="EB51" i="33"/>
  <c r="EH51" i="33"/>
  <c r="EN51" i="33"/>
  <c r="ET51" i="33"/>
  <c r="EZ51" i="33"/>
  <c r="FF51" i="33"/>
  <c r="L79" i="33"/>
  <c r="F79" i="33"/>
  <c r="R79" i="33"/>
  <c r="X79" i="33"/>
  <c r="AD79" i="33"/>
  <c r="AJ79" i="33"/>
  <c r="AP79" i="33"/>
  <c r="AV79" i="33"/>
  <c r="BB79" i="33"/>
  <c r="BH79" i="33"/>
  <c r="BN79" i="33"/>
  <c r="BT79" i="33"/>
  <c r="BZ79" i="33"/>
  <c r="CF79" i="33"/>
  <c r="CL79" i="33"/>
  <c r="CR79" i="33"/>
  <c r="CX79" i="33"/>
  <c r="DD79" i="33"/>
  <c r="DJ79" i="33"/>
  <c r="DP79" i="33"/>
  <c r="DV79" i="33"/>
  <c r="EB79" i="33"/>
  <c r="EH79" i="33"/>
  <c r="EN79" i="33"/>
  <c r="ET79" i="33"/>
  <c r="EZ79" i="33"/>
  <c r="FF79" i="33"/>
  <c r="E22" i="33"/>
  <c r="K22" i="33"/>
  <c r="Q22" i="33"/>
  <c r="W22" i="33"/>
  <c r="AC22" i="33"/>
  <c r="AI22" i="33"/>
  <c r="AO22" i="33"/>
  <c r="AU22" i="33"/>
  <c r="BA22" i="33"/>
  <c r="BG22" i="33"/>
  <c r="BM22" i="33"/>
  <c r="BS22" i="33"/>
  <c r="BY22" i="33"/>
  <c r="CE22" i="33"/>
  <c r="CK22" i="33"/>
  <c r="CQ22" i="33"/>
  <c r="CW22" i="33"/>
  <c r="DC22" i="33"/>
  <c r="DI22" i="33"/>
  <c r="DO22" i="33"/>
  <c r="DU22" i="33"/>
  <c r="EA22" i="33"/>
  <c r="EG22" i="33"/>
  <c r="EM22" i="33"/>
  <c r="ES22" i="33"/>
  <c r="EY22" i="33"/>
  <c r="FE22" i="33"/>
  <c r="L43" i="33"/>
  <c r="F43" i="33"/>
  <c r="R43" i="33"/>
  <c r="X43" i="33"/>
  <c r="AD43" i="33"/>
  <c r="AJ43" i="33"/>
  <c r="AP43" i="33"/>
  <c r="AV43" i="33"/>
  <c r="BB43" i="33"/>
  <c r="BH43" i="33"/>
  <c r="BN43" i="33"/>
  <c r="BT43" i="33"/>
  <c r="BZ43" i="33"/>
  <c r="CF43" i="33"/>
  <c r="CL43" i="33"/>
  <c r="CR43" i="33"/>
  <c r="CX43" i="33"/>
  <c r="DD43" i="33"/>
  <c r="DJ43" i="33"/>
  <c r="DP43" i="33"/>
  <c r="DV43" i="33"/>
  <c r="EB43" i="33"/>
  <c r="EH43" i="33"/>
  <c r="EN43" i="33"/>
  <c r="ET43" i="33"/>
  <c r="EZ43" i="33"/>
  <c r="FF43" i="33"/>
  <c r="L54" i="33"/>
  <c r="F54" i="33"/>
  <c r="R54" i="33"/>
  <c r="X54" i="33"/>
  <c r="AD54" i="33"/>
  <c r="AJ54" i="33"/>
  <c r="AP54" i="33"/>
  <c r="AV54" i="33"/>
  <c r="BB54" i="33"/>
  <c r="BH54" i="33"/>
  <c r="BN54" i="33"/>
  <c r="BT54" i="33"/>
  <c r="BZ54" i="33"/>
  <c r="CF54" i="33"/>
  <c r="CL54" i="33"/>
  <c r="CR54" i="33"/>
  <c r="CX54" i="33"/>
  <c r="DD54" i="33"/>
  <c r="DJ54" i="33"/>
  <c r="DP54" i="33"/>
  <c r="DV54" i="33"/>
  <c r="EB54" i="33"/>
  <c r="EH54" i="33"/>
  <c r="EN54" i="33"/>
  <c r="ET54" i="33"/>
  <c r="EZ54" i="33"/>
  <c r="FF54" i="33"/>
  <c r="E79" i="33"/>
  <c r="K79" i="33"/>
  <c r="Q79" i="33"/>
  <c r="W79" i="33"/>
  <c r="AB79" i="33" s="1"/>
  <c r="Y79" i="33" s="1"/>
  <c r="AC79" i="33"/>
  <c r="AH79" i="33" s="1"/>
  <c r="AE79" i="33" s="1"/>
  <c r="AI79" i="33"/>
  <c r="AO79" i="33"/>
  <c r="AU79" i="33"/>
  <c r="AZ79" i="33" s="1"/>
  <c r="AW79" i="33" s="1"/>
  <c r="BA79" i="33"/>
  <c r="BF79" i="33" s="1"/>
  <c r="BC79" i="33" s="1"/>
  <c r="BG79" i="33"/>
  <c r="BM79" i="33"/>
  <c r="BS79" i="33"/>
  <c r="BY79" i="33"/>
  <c r="CD79" i="33" s="1"/>
  <c r="CA79" i="33" s="1"/>
  <c r="CE79" i="33"/>
  <c r="CK79" i="33"/>
  <c r="CQ79" i="33"/>
  <c r="CV79" i="33" s="1"/>
  <c r="CS79" i="33" s="1"/>
  <c r="CW79" i="33"/>
  <c r="DB79" i="33" s="1"/>
  <c r="CY79" i="33" s="1"/>
  <c r="DC79" i="33"/>
  <c r="DI79" i="33"/>
  <c r="DO79" i="33"/>
  <c r="DU79" i="33"/>
  <c r="DZ79" i="33" s="1"/>
  <c r="DW79" i="33" s="1"/>
  <c r="EA79" i="33"/>
  <c r="EG79" i="33"/>
  <c r="EM79" i="33"/>
  <c r="ER79" i="33" s="1"/>
  <c r="EO79" i="33" s="1"/>
  <c r="ES79" i="33"/>
  <c r="EX79" i="33" s="1"/>
  <c r="EU79" i="33" s="1"/>
  <c r="EY79" i="33"/>
  <c r="FE79" i="33"/>
  <c r="E44" i="33"/>
  <c r="K44" i="33"/>
  <c r="P44" i="33" s="1"/>
  <c r="Q44" i="33"/>
  <c r="W44" i="33"/>
  <c r="AC44" i="33"/>
  <c r="AI44" i="33"/>
  <c r="AO44" i="33"/>
  <c r="AU44" i="33"/>
  <c r="BA44" i="33"/>
  <c r="BG44" i="33"/>
  <c r="BM44" i="33"/>
  <c r="BS44" i="33"/>
  <c r="BY44" i="33"/>
  <c r="CE44" i="33"/>
  <c r="CK44" i="33"/>
  <c r="CQ44" i="33"/>
  <c r="CW44" i="33"/>
  <c r="DC44" i="33"/>
  <c r="DI44" i="33"/>
  <c r="DO44" i="33"/>
  <c r="DU44" i="33"/>
  <c r="EA44" i="33"/>
  <c r="EG44" i="33"/>
  <c r="EM44" i="33"/>
  <c r="ES44" i="33"/>
  <c r="EY44" i="33"/>
  <c r="FE44" i="33"/>
  <c r="E51" i="33"/>
  <c r="K51" i="33"/>
  <c r="Q51" i="33"/>
  <c r="W51" i="33"/>
  <c r="AC51" i="33"/>
  <c r="AI51" i="33"/>
  <c r="AO51" i="33"/>
  <c r="AU51" i="33"/>
  <c r="BA51" i="33"/>
  <c r="BG51" i="33"/>
  <c r="BM51" i="33"/>
  <c r="BS51" i="33"/>
  <c r="BY51" i="33"/>
  <c r="CE51" i="33"/>
  <c r="CK51" i="33"/>
  <c r="CQ51" i="33"/>
  <c r="CW51" i="33"/>
  <c r="DC51" i="33"/>
  <c r="DI51" i="33"/>
  <c r="DO51" i="33"/>
  <c r="DU51" i="33"/>
  <c r="EA51" i="33"/>
  <c r="EG51" i="33"/>
  <c r="EM51" i="33"/>
  <c r="ES51" i="33"/>
  <c r="EY51" i="33"/>
  <c r="FE51" i="33"/>
  <c r="E6" i="33"/>
  <c r="K6" i="33"/>
  <c r="Q6" i="33"/>
  <c r="W6" i="33"/>
  <c r="AC6" i="33"/>
  <c r="AI6" i="33"/>
  <c r="AO6" i="33"/>
  <c r="AU6" i="33"/>
  <c r="BA6" i="33"/>
  <c r="BG6" i="33"/>
  <c r="BM6" i="33"/>
  <c r="BS6" i="33"/>
  <c r="BY6" i="33"/>
  <c r="CE6" i="33"/>
  <c r="CK6" i="33"/>
  <c r="CQ6" i="33"/>
  <c r="CW6" i="33"/>
  <c r="DC6" i="33"/>
  <c r="DI6" i="33"/>
  <c r="DO6" i="33"/>
  <c r="DU6" i="33"/>
  <c r="EA6" i="33"/>
  <c r="EG6" i="33"/>
  <c r="EM6" i="33"/>
  <c r="ES6" i="33"/>
  <c r="EY6" i="33"/>
  <c r="FE6" i="33"/>
  <c r="F20" i="33"/>
  <c r="L20" i="33"/>
  <c r="R20" i="33"/>
  <c r="X20" i="33"/>
  <c r="AD20" i="33"/>
  <c r="AJ20" i="33"/>
  <c r="AP20" i="33"/>
  <c r="AV20" i="33"/>
  <c r="BB20" i="33"/>
  <c r="BH20" i="33"/>
  <c r="BN20" i="33"/>
  <c r="BT20" i="33"/>
  <c r="BZ20" i="33"/>
  <c r="CF20" i="33"/>
  <c r="CL20" i="33"/>
  <c r="CR20" i="33"/>
  <c r="CX20" i="33"/>
  <c r="DD20" i="33"/>
  <c r="DJ20" i="33"/>
  <c r="DP20" i="33"/>
  <c r="DV20" i="33"/>
  <c r="EB20" i="33"/>
  <c r="EH20" i="33"/>
  <c r="EN20" i="33"/>
  <c r="ET20" i="33"/>
  <c r="EZ20" i="33"/>
  <c r="FF20" i="33"/>
  <c r="E49" i="33"/>
  <c r="K49" i="33"/>
  <c r="Q49" i="33"/>
  <c r="W49" i="33"/>
  <c r="AC49" i="33"/>
  <c r="AI49" i="33"/>
  <c r="AO49" i="33"/>
  <c r="AU49" i="33"/>
  <c r="BA49" i="33"/>
  <c r="BG49" i="33"/>
  <c r="BM49" i="33"/>
  <c r="BS49" i="33"/>
  <c r="BY49" i="33"/>
  <c r="CE49" i="33"/>
  <c r="CK49" i="33"/>
  <c r="CQ49" i="33"/>
  <c r="CW49" i="33"/>
  <c r="DC49" i="33"/>
  <c r="DI49" i="33"/>
  <c r="DO49" i="33"/>
  <c r="DU49" i="33"/>
  <c r="EA49" i="33"/>
  <c r="EG49" i="33"/>
  <c r="EM49" i="33"/>
  <c r="ES49" i="33"/>
  <c r="EY49" i="33"/>
  <c r="FE49" i="33"/>
  <c r="L6" i="33"/>
  <c r="F6" i="33"/>
  <c r="R6" i="33"/>
  <c r="X6" i="33"/>
  <c r="AD6" i="33"/>
  <c r="AJ6" i="33"/>
  <c r="AP6" i="33"/>
  <c r="AV6" i="33"/>
  <c r="BB6" i="33"/>
  <c r="BH6" i="33"/>
  <c r="BN6" i="33"/>
  <c r="BT6" i="33"/>
  <c r="BZ6" i="33"/>
  <c r="CF6" i="33"/>
  <c r="CL6" i="33"/>
  <c r="CR6" i="33"/>
  <c r="CX6" i="33"/>
  <c r="DD6" i="33"/>
  <c r="DJ6" i="33"/>
  <c r="DP6" i="33"/>
  <c r="DV6" i="33"/>
  <c r="EB6" i="33"/>
  <c r="EH6" i="33"/>
  <c r="EN6" i="33"/>
  <c r="ET6" i="33"/>
  <c r="EZ6" i="33"/>
  <c r="FF6" i="33"/>
  <c r="F29" i="33"/>
  <c r="L29" i="33"/>
  <c r="R29" i="33"/>
  <c r="X29" i="33"/>
  <c r="AD29" i="33"/>
  <c r="AJ29" i="33"/>
  <c r="AP29" i="33"/>
  <c r="AV29" i="33"/>
  <c r="BB29" i="33"/>
  <c r="BH29" i="33"/>
  <c r="BN29" i="33"/>
  <c r="BT29" i="33"/>
  <c r="BZ29" i="33"/>
  <c r="CF29" i="33"/>
  <c r="CL29" i="33"/>
  <c r="CR29" i="33"/>
  <c r="CX29" i="33"/>
  <c r="DD29" i="33"/>
  <c r="DJ29" i="33"/>
  <c r="DP29" i="33"/>
  <c r="DV29" i="33"/>
  <c r="EB29" i="33"/>
  <c r="EH29" i="33"/>
  <c r="EN29" i="33"/>
  <c r="ET29" i="33"/>
  <c r="EZ29" i="33"/>
  <c r="FF29" i="33"/>
  <c r="L68" i="33"/>
  <c r="P68" i="33" s="1"/>
  <c r="O68" i="33" s="1"/>
  <c r="F68" i="33"/>
  <c r="J68" i="33" s="1"/>
  <c r="I68" i="33" s="1"/>
  <c r="R68" i="33"/>
  <c r="V68" i="33" s="1"/>
  <c r="U68" i="33" s="1"/>
  <c r="X68" i="33"/>
  <c r="AB68" i="33" s="1"/>
  <c r="AA68" i="33" s="1"/>
  <c r="AD68" i="33"/>
  <c r="AH68" i="33" s="1"/>
  <c r="AG68" i="33" s="1"/>
  <c r="AJ68" i="33"/>
  <c r="AN68" i="33" s="1"/>
  <c r="AM68" i="33" s="1"/>
  <c r="AP68" i="33"/>
  <c r="AT68" i="33" s="1"/>
  <c r="AS68" i="33" s="1"/>
  <c r="AV68" i="33"/>
  <c r="AZ68" i="33" s="1"/>
  <c r="AY68" i="33" s="1"/>
  <c r="BB68" i="33"/>
  <c r="BF68" i="33" s="1"/>
  <c r="BE68" i="33" s="1"/>
  <c r="BH68" i="33"/>
  <c r="BL68" i="33" s="1"/>
  <c r="BK68" i="33" s="1"/>
  <c r="BN68" i="33"/>
  <c r="BR68" i="33" s="1"/>
  <c r="BQ68" i="33" s="1"/>
  <c r="BT68" i="33"/>
  <c r="BX68" i="33" s="1"/>
  <c r="BW68" i="33" s="1"/>
  <c r="BZ68" i="33"/>
  <c r="CD68" i="33" s="1"/>
  <c r="CC68" i="33" s="1"/>
  <c r="CF68" i="33"/>
  <c r="CJ68" i="33" s="1"/>
  <c r="CI68" i="33" s="1"/>
  <c r="CL68" i="33"/>
  <c r="CP68" i="33" s="1"/>
  <c r="CO68" i="33" s="1"/>
  <c r="CR68" i="33"/>
  <c r="CV68" i="33" s="1"/>
  <c r="CU68" i="33" s="1"/>
  <c r="CX68" i="33"/>
  <c r="DB68" i="33" s="1"/>
  <c r="DA68" i="33" s="1"/>
  <c r="DD68" i="33"/>
  <c r="DH68" i="33" s="1"/>
  <c r="DG68" i="33" s="1"/>
  <c r="DJ68" i="33"/>
  <c r="DN68" i="33" s="1"/>
  <c r="DM68" i="33" s="1"/>
  <c r="DP68" i="33"/>
  <c r="DT68" i="33" s="1"/>
  <c r="DS68" i="33" s="1"/>
  <c r="DV68" i="33"/>
  <c r="DZ68" i="33" s="1"/>
  <c r="DY68" i="33" s="1"/>
  <c r="EB68" i="33"/>
  <c r="EF68" i="33" s="1"/>
  <c r="EE68" i="33" s="1"/>
  <c r="EH68" i="33"/>
  <c r="EL68" i="33" s="1"/>
  <c r="EK68" i="33" s="1"/>
  <c r="EN68" i="33"/>
  <c r="ER68" i="33" s="1"/>
  <c r="EQ68" i="33" s="1"/>
  <c r="ET68" i="33"/>
  <c r="EX68" i="33" s="1"/>
  <c r="EW68" i="33" s="1"/>
  <c r="EZ68" i="33"/>
  <c r="FD68" i="33" s="1"/>
  <c r="FC68" i="33" s="1"/>
  <c r="FF68" i="33"/>
  <c r="FJ68" i="33" s="1"/>
  <c r="E37" i="33"/>
  <c r="J37" i="33" s="1"/>
  <c r="I37" i="33" s="1"/>
  <c r="K37" i="33"/>
  <c r="P37" i="33" s="1"/>
  <c r="O37" i="33" s="1"/>
  <c r="Q37" i="33"/>
  <c r="V37" i="33" s="1"/>
  <c r="U37" i="33" s="1"/>
  <c r="W37" i="33"/>
  <c r="AB37" i="33" s="1"/>
  <c r="AA37" i="33" s="1"/>
  <c r="AC37" i="33"/>
  <c r="AH37" i="33" s="1"/>
  <c r="AG37" i="33" s="1"/>
  <c r="AI37" i="33"/>
  <c r="AN37" i="33" s="1"/>
  <c r="AM37" i="33" s="1"/>
  <c r="AO37" i="33"/>
  <c r="AT37" i="33" s="1"/>
  <c r="AS37" i="33" s="1"/>
  <c r="AU37" i="33"/>
  <c r="AZ37" i="33" s="1"/>
  <c r="AY37" i="33" s="1"/>
  <c r="BA37" i="33"/>
  <c r="BF37" i="33" s="1"/>
  <c r="BE37" i="33" s="1"/>
  <c r="BG37" i="33"/>
  <c r="BL37" i="33" s="1"/>
  <c r="BK37" i="33" s="1"/>
  <c r="BM37" i="33"/>
  <c r="BS37" i="33"/>
  <c r="BX37" i="33" s="1"/>
  <c r="BW37" i="33" s="1"/>
  <c r="BY37" i="33"/>
  <c r="CD37" i="33" s="1"/>
  <c r="CC37" i="33" s="1"/>
  <c r="CE37" i="33"/>
  <c r="CJ37" i="33" s="1"/>
  <c r="CI37" i="33" s="1"/>
  <c r="CK37" i="33"/>
  <c r="CP37" i="33" s="1"/>
  <c r="CO37" i="33" s="1"/>
  <c r="CQ37" i="33"/>
  <c r="CV37" i="33" s="1"/>
  <c r="CU37" i="33" s="1"/>
  <c r="CW37" i="33"/>
  <c r="DB37" i="33" s="1"/>
  <c r="DA37" i="33" s="1"/>
  <c r="DC37" i="33"/>
  <c r="DH37" i="33" s="1"/>
  <c r="DG37" i="33" s="1"/>
  <c r="DI37" i="33"/>
  <c r="DN37" i="33" s="1"/>
  <c r="DM37" i="33" s="1"/>
  <c r="DO37" i="33"/>
  <c r="DT37" i="33" s="1"/>
  <c r="DS37" i="33" s="1"/>
  <c r="DU37" i="33"/>
  <c r="DZ37" i="33" s="1"/>
  <c r="DY37" i="33" s="1"/>
  <c r="EA37" i="33"/>
  <c r="EF37" i="33" s="1"/>
  <c r="EE37" i="33" s="1"/>
  <c r="EG37" i="33"/>
  <c r="EL37" i="33" s="1"/>
  <c r="EK37" i="33" s="1"/>
  <c r="EM37" i="33"/>
  <c r="ER37" i="33" s="1"/>
  <c r="EQ37" i="33" s="1"/>
  <c r="ES37" i="33"/>
  <c r="EX37" i="33" s="1"/>
  <c r="EW37" i="33" s="1"/>
  <c r="EY37" i="33"/>
  <c r="FD37" i="33" s="1"/>
  <c r="FC37" i="33" s="1"/>
  <c r="FE37" i="33"/>
  <c r="FJ37" i="33" s="1"/>
  <c r="F8" i="33"/>
  <c r="L8" i="33"/>
  <c r="R8" i="33"/>
  <c r="X8" i="33"/>
  <c r="AD8" i="33"/>
  <c r="AJ8" i="33"/>
  <c r="AP8" i="33"/>
  <c r="AV8" i="33"/>
  <c r="BB8" i="33"/>
  <c r="BH8" i="33"/>
  <c r="BN8" i="33"/>
  <c r="BT8" i="33"/>
  <c r="BZ8" i="33"/>
  <c r="CF8" i="33"/>
  <c r="CL8" i="33"/>
  <c r="CR8" i="33"/>
  <c r="CX8" i="33"/>
  <c r="DD8" i="33"/>
  <c r="DJ8" i="33"/>
  <c r="DP8" i="33"/>
  <c r="DV8" i="33"/>
  <c r="EB8" i="33"/>
  <c r="EH8" i="33"/>
  <c r="EN8" i="33"/>
  <c r="ET8" i="33"/>
  <c r="EZ8" i="33"/>
  <c r="FF8" i="33"/>
  <c r="L60" i="33"/>
  <c r="F60" i="33"/>
  <c r="R60" i="33"/>
  <c r="X60" i="33"/>
  <c r="AD60" i="33"/>
  <c r="AJ60" i="33"/>
  <c r="AP60" i="33"/>
  <c r="AV60" i="33"/>
  <c r="BB60" i="33"/>
  <c r="BH60" i="33"/>
  <c r="BN60" i="33"/>
  <c r="BT60" i="33"/>
  <c r="BZ60" i="33"/>
  <c r="CF60" i="33"/>
  <c r="CL60" i="33"/>
  <c r="CR60" i="33"/>
  <c r="CX60" i="33"/>
  <c r="DD60" i="33"/>
  <c r="DJ60" i="33"/>
  <c r="DP60" i="33"/>
  <c r="DV60" i="33"/>
  <c r="EB60" i="33"/>
  <c r="EH60" i="33"/>
  <c r="EN60" i="33"/>
  <c r="ET60" i="33"/>
  <c r="EZ60" i="33"/>
  <c r="FF60" i="33"/>
  <c r="E43" i="33"/>
  <c r="K43" i="33"/>
  <c r="Q43" i="33"/>
  <c r="W43" i="33"/>
  <c r="AC43" i="33"/>
  <c r="AI43" i="33"/>
  <c r="AO43" i="33"/>
  <c r="AU43" i="33"/>
  <c r="BA43" i="33"/>
  <c r="BG43" i="33"/>
  <c r="BM43" i="33"/>
  <c r="BS43" i="33"/>
  <c r="BY43" i="33"/>
  <c r="CE43" i="33"/>
  <c r="CK43" i="33"/>
  <c r="CQ43" i="33"/>
  <c r="CW43" i="33"/>
  <c r="DC43" i="33"/>
  <c r="DI43" i="33"/>
  <c r="DO43" i="33"/>
  <c r="DU43" i="33"/>
  <c r="EA43" i="33"/>
  <c r="EG43" i="33"/>
  <c r="EM43" i="33"/>
  <c r="ES43" i="33"/>
  <c r="EY43" i="33"/>
  <c r="FE43" i="33"/>
  <c r="L71" i="33"/>
  <c r="F71" i="33"/>
  <c r="R71" i="33"/>
  <c r="X71" i="33"/>
  <c r="AD71" i="33"/>
  <c r="AJ71" i="33"/>
  <c r="AP71" i="33"/>
  <c r="AV71" i="33"/>
  <c r="BB71" i="33"/>
  <c r="BH71" i="33"/>
  <c r="BN71" i="33"/>
  <c r="BT71" i="33"/>
  <c r="BZ71" i="33"/>
  <c r="CF71" i="33"/>
  <c r="CL71" i="33"/>
  <c r="CR71" i="33"/>
  <c r="CX71" i="33"/>
  <c r="DD71" i="33"/>
  <c r="DJ71" i="33"/>
  <c r="DP71" i="33"/>
  <c r="DV71" i="33"/>
  <c r="EB71" i="33"/>
  <c r="EH71" i="33"/>
  <c r="EN71" i="33"/>
  <c r="ET71" i="33"/>
  <c r="EZ71" i="33"/>
  <c r="FF71" i="33"/>
  <c r="E25" i="33"/>
  <c r="K25" i="33"/>
  <c r="Q25" i="33"/>
  <c r="W25" i="33"/>
  <c r="AC25" i="33"/>
  <c r="AI25" i="33"/>
  <c r="AO25" i="33"/>
  <c r="AU25" i="33"/>
  <c r="BA25" i="33"/>
  <c r="BG25" i="33"/>
  <c r="BM25" i="33"/>
  <c r="BS25" i="33"/>
  <c r="BY25" i="33"/>
  <c r="CE25" i="33"/>
  <c r="CK25" i="33"/>
  <c r="CQ25" i="33"/>
  <c r="CW25" i="33"/>
  <c r="DC25" i="33"/>
  <c r="DI25" i="33"/>
  <c r="DO25" i="33"/>
  <c r="DU25" i="33"/>
  <c r="EA25" i="33"/>
  <c r="EG25" i="33"/>
  <c r="EM25" i="33"/>
  <c r="ES25" i="33"/>
  <c r="EY25" i="33"/>
  <c r="FE25" i="33"/>
  <c r="E13" i="33"/>
  <c r="K13" i="33"/>
  <c r="Q13" i="33"/>
  <c r="W13" i="33"/>
  <c r="AC13" i="33"/>
  <c r="AI13" i="33"/>
  <c r="AO13" i="33"/>
  <c r="AU13" i="33"/>
  <c r="BA13" i="33"/>
  <c r="BG13" i="33"/>
  <c r="BM13" i="33"/>
  <c r="BS13" i="33"/>
  <c r="BY13" i="33"/>
  <c r="CE13" i="33"/>
  <c r="CK13" i="33"/>
  <c r="CQ13" i="33"/>
  <c r="CW13" i="33"/>
  <c r="DC13" i="33"/>
  <c r="DI13" i="33"/>
  <c r="DO13" i="33"/>
  <c r="DU13" i="33"/>
  <c r="EA13" i="33"/>
  <c r="EG13" i="33"/>
  <c r="EM13" i="33"/>
  <c r="ES13" i="33"/>
  <c r="EY13" i="33"/>
  <c r="FE13" i="33"/>
  <c r="E47" i="33"/>
  <c r="K47" i="33"/>
  <c r="Q47" i="33"/>
  <c r="W47" i="33"/>
  <c r="AC47" i="33"/>
  <c r="AI47" i="33"/>
  <c r="AO47" i="33"/>
  <c r="AU47" i="33"/>
  <c r="BA47" i="33"/>
  <c r="BG47" i="33"/>
  <c r="BM47" i="33"/>
  <c r="BS47" i="33"/>
  <c r="BY47" i="33"/>
  <c r="CE47" i="33"/>
  <c r="CK47" i="33"/>
  <c r="CQ47" i="33"/>
  <c r="CW47" i="33"/>
  <c r="DC47" i="33"/>
  <c r="DI47" i="33"/>
  <c r="DO47" i="33"/>
  <c r="DU47" i="33"/>
  <c r="EA47" i="33"/>
  <c r="EG47" i="33"/>
  <c r="EM47" i="33"/>
  <c r="ES47" i="33"/>
  <c r="EY47" i="33"/>
  <c r="FE47" i="33"/>
  <c r="E59" i="33"/>
  <c r="K59" i="33"/>
  <c r="Q59" i="33"/>
  <c r="W59" i="33"/>
  <c r="AC59" i="33"/>
  <c r="AI59" i="33"/>
  <c r="AO59" i="33"/>
  <c r="AU59" i="33"/>
  <c r="BA59" i="33"/>
  <c r="BG59" i="33"/>
  <c r="BM59" i="33"/>
  <c r="BS59" i="33"/>
  <c r="BY59" i="33"/>
  <c r="CE59" i="33"/>
  <c r="CK59" i="33"/>
  <c r="CQ59" i="33"/>
  <c r="CW59" i="33"/>
  <c r="DC59" i="33"/>
  <c r="DI59" i="33"/>
  <c r="DO59" i="33"/>
  <c r="DU59" i="33"/>
  <c r="EA59" i="33"/>
  <c r="EG59" i="33"/>
  <c r="EM59" i="33"/>
  <c r="ES59" i="33"/>
  <c r="EY59" i="33"/>
  <c r="FE59" i="33"/>
  <c r="F56" i="33"/>
  <c r="L56" i="33"/>
  <c r="R56" i="33"/>
  <c r="X56" i="33"/>
  <c r="AD56" i="33"/>
  <c r="AJ56" i="33"/>
  <c r="AP56" i="33"/>
  <c r="AV56" i="33"/>
  <c r="BB56" i="33"/>
  <c r="BH56" i="33"/>
  <c r="BN56" i="33"/>
  <c r="BT56" i="33"/>
  <c r="BZ56" i="33"/>
  <c r="CF56" i="33"/>
  <c r="CL56" i="33"/>
  <c r="CR56" i="33"/>
  <c r="CX56" i="33"/>
  <c r="DD56" i="33"/>
  <c r="DJ56" i="33"/>
  <c r="DP56" i="33"/>
  <c r="DV56" i="33"/>
  <c r="EB56" i="33"/>
  <c r="EH56" i="33"/>
  <c r="EN56" i="33"/>
  <c r="ET56" i="33"/>
  <c r="EZ56" i="33"/>
  <c r="FF56" i="33"/>
  <c r="F31" i="33"/>
  <c r="L31" i="33"/>
  <c r="R31" i="33"/>
  <c r="X31" i="33"/>
  <c r="AD31" i="33"/>
  <c r="AJ31" i="33"/>
  <c r="AP31" i="33"/>
  <c r="AV31" i="33"/>
  <c r="BB31" i="33"/>
  <c r="BH31" i="33"/>
  <c r="BN31" i="33"/>
  <c r="BT31" i="33"/>
  <c r="BZ31" i="33"/>
  <c r="CF31" i="33"/>
  <c r="CL31" i="33"/>
  <c r="CR31" i="33"/>
  <c r="CX31" i="33"/>
  <c r="DD31" i="33"/>
  <c r="DJ31" i="33"/>
  <c r="DP31" i="33"/>
  <c r="DV31" i="33"/>
  <c r="EB31" i="33"/>
  <c r="EH31" i="33"/>
  <c r="EN31" i="33"/>
  <c r="ET31" i="33"/>
  <c r="EZ31" i="33"/>
  <c r="FF31" i="33"/>
  <c r="E24" i="33"/>
  <c r="K24" i="33"/>
  <c r="Q24" i="33"/>
  <c r="W24" i="33"/>
  <c r="AC24" i="33"/>
  <c r="AI24" i="33"/>
  <c r="AO24" i="33"/>
  <c r="AU24" i="33"/>
  <c r="BA24" i="33"/>
  <c r="BG24" i="33"/>
  <c r="BM24" i="33"/>
  <c r="BS24" i="33"/>
  <c r="BY24" i="33"/>
  <c r="CE24" i="33"/>
  <c r="CK24" i="33"/>
  <c r="CQ24" i="33"/>
  <c r="CW24" i="33"/>
  <c r="DC24" i="33"/>
  <c r="DI24" i="33"/>
  <c r="DO24" i="33"/>
  <c r="DU24" i="33"/>
  <c r="EA24" i="33"/>
  <c r="EG24" i="33"/>
  <c r="EM24" i="33"/>
  <c r="ES24" i="33"/>
  <c r="EY24" i="33"/>
  <c r="FE24" i="33"/>
  <c r="E45" i="33"/>
  <c r="K45" i="33"/>
  <c r="Q45" i="33"/>
  <c r="W45" i="33"/>
  <c r="AC45" i="33"/>
  <c r="AI45" i="33"/>
  <c r="AO45" i="33"/>
  <c r="AU45" i="33"/>
  <c r="BA45" i="33"/>
  <c r="BG45" i="33"/>
  <c r="BM45" i="33"/>
  <c r="BS45" i="33"/>
  <c r="BY45" i="33"/>
  <c r="CE45" i="33"/>
  <c r="CK45" i="33"/>
  <c r="CQ45" i="33"/>
  <c r="CW45" i="33"/>
  <c r="DC45" i="33"/>
  <c r="DI45" i="33"/>
  <c r="DO45" i="33"/>
  <c r="DU45" i="33"/>
  <c r="EA45" i="33"/>
  <c r="EG45" i="33"/>
  <c r="EM45" i="33"/>
  <c r="ES45" i="33"/>
  <c r="EY45" i="33"/>
  <c r="FE45" i="33"/>
  <c r="L33" i="33"/>
  <c r="F33" i="33"/>
  <c r="R33" i="33"/>
  <c r="X33" i="33"/>
  <c r="AD33" i="33"/>
  <c r="AJ33" i="33"/>
  <c r="AP33" i="33"/>
  <c r="AV33" i="33"/>
  <c r="BB33" i="33"/>
  <c r="BH33" i="33"/>
  <c r="BN33" i="33"/>
  <c r="BT33" i="33"/>
  <c r="BZ33" i="33"/>
  <c r="CF33" i="33"/>
  <c r="CL33" i="33"/>
  <c r="CR33" i="33"/>
  <c r="CX33" i="33"/>
  <c r="DD33" i="33"/>
  <c r="DJ33" i="33"/>
  <c r="DP33" i="33"/>
  <c r="DV33" i="33"/>
  <c r="EB33" i="33"/>
  <c r="EH33" i="33"/>
  <c r="EN33" i="33"/>
  <c r="ET33" i="33"/>
  <c r="EZ33" i="33"/>
  <c r="FF33" i="33"/>
  <c r="E14" i="33"/>
  <c r="K14" i="33"/>
  <c r="Q14" i="33"/>
  <c r="W14" i="33"/>
  <c r="AC14" i="33"/>
  <c r="AI14" i="33"/>
  <c r="AO14" i="33"/>
  <c r="AU14" i="33"/>
  <c r="BA14" i="33"/>
  <c r="BG14" i="33"/>
  <c r="BM14" i="33"/>
  <c r="BS14" i="33"/>
  <c r="BY14" i="33"/>
  <c r="CE14" i="33"/>
  <c r="CK14" i="33"/>
  <c r="CQ14" i="33"/>
  <c r="CW14" i="33"/>
  <c r="DC14" i="33"/>
  <c r="DI14" i="33"/>
  <c r="DO14" i="33"/>
  <c r="DU14" i="33"/>
  <c r="EA14" i="33"/>
  <c r="EG14" i="33"/>
  <c r="EM14" i="33"/>
  <c r="ES14" i="33"/>
  <c r="EY14" i="33"/>
  <c r="FE14" i="33"/>
  <c r="F24" i="33"/>
  <c r="J24" i="33" s="1"/>
  <c r="L24" i="33"/>
  <c r="R24" i="33"/>
  <c r="X24" i="33"/>
  <c r="AD24" i="33"/>
  <c r="AJ24" i="33"/>
  <c r="AN24" i="33" s="1"/>
  <c r="AP24" i="33"/>
  <c r="AV24" i="33"/>
  <c r="BB24" i="33"/>
  <c r="BH24" i="33"/>
  <c r="BL24" i="33" s="1"/>
  <c r="BN24" i="33"/>
  <c r="BT24" i="33"/>
  <c r="BZ24" i="33"/>
  <c r="CD24" i="33" s="1"/>
  <c r="CF24" i="33"/>
  <c r="CL24" i="33"/>
  <c r="CR24" i="33"/>
  <c r="CX24" i="33"/>
  <c r="DD24" i="33"/>
  <c r="DJ24" i="33"/>
  <c r="DN24" i="33" s="1"/>
  <c r="DP24" i="33"/>
  <c r="DV24" i="33"/>
  <c r="EB24" i="33"/>
  <c r="EH24" i="33"/>
  <c r="EN24" i="33"/>
  <c r="ET24" i="33"/>
  <c r="EZ24" i="33"/>
  <c r="FF24" i="33"/>
  <c r="L45" i="33"/>
  <c r="F45" i="33"/>
  <c r="R45" i="33"/>
  <c r="X45" i="33"/>
  <c r="AD45" i="33"/>
  <c r="AJ45" i="33"/>
  <c r="AP45" i="33"/>
  <c r="AT45" i="33" s="1"/>
  <c r="AR45" i="33" s="1"/>
  <c r="AV45" i="33"/>
  <c r="BB45" i="33"/>
  <c r="BF45" i="33" s="1"/>
  <c r="BD45" i="33" s="1"/>
  <c r="BH45" i="33"/>
  <c r="BN45" i="33"/>
  <c r="BR45" i="33" s="1"/>
  <c r="BP45" i="33" s="1"/>
  <c r="BT45" i="33"/>
  <c r="BZ45" i="33"/>
  <c r="CF45" i="33"/>
  <c r="CL45" i="33"/>
  <c r="CP45" i="33" s="1"/>
  <c r="CN45" i="33" s="1"/>
  <c r="CR45" i="33"/>
  <c r="CX45" i="33"/>
  <c r="DD45" i="33"/>
  <c r="DJ45" i="33"/>
  <c r="DN45" i="33" s="1"/>
  <c r="DL45" i="33" s="1"/>
  <c r="DP45" i="33"/>
  <c r="DT45" i="33" s="1"/>
  <c r="DR45" i="33" s="1"/>
  <c r="DV45" i="33"/>
  <c r="DZ45" i="33" s="1"/>
  <c r="DX45" i="33" s="1"/>
  <c r="EB45" i="33"/>
  <c r="EH45" i="33"/>
  <c r="EN45" i="33"/>
  <c r="ET45" i="33"/>
  <c r="EZ45" i="33"/>
  <c r="FF45" i="33"/>
  <c r="L63" i="33"/>
  <c r="P63" i="33" s="1"/>
  <c r="M63" i="33" s="1"/>
  <c r="F63" i="33"/>
  <c r="J63" i="33" s="1"/>
  <c r="G63" i="33" s="1"/>
  <c r="R63" i="33"/>
  <c r="V63" i="33" s="1"/>
  <c r="S63" i="33" s="1"/>
  <c r="X63" i="33"/>
  <c r="AB63" i="33" s="1"/>
  <c r="Y63" i="33" s="1"/>
  <c r="AD63" i="33"/>
  <c r="AH63" i="33" s="1"/>
  <c r="AE63" i="33" s="1"/>
  <c r="AJ63" i="33"/>
  <c r="AN63" i="33" s="1"/>
  <c r="AK63" i="33" s="1"/>
  <c r="AP63" i="33"/>
  <c r="AT63" i="33" s="1"/>
  <c r="AQ63" i="33" s="1"/>
  <c r="AV63" i="33"/>
  <c r="AZ63" i="33" s="1"/>
  <c r="AW63" i="33" s="1"/>
  <c r="BB63" i="33"/>
  <c r="BF63" i="33" s="1"/>
  <c r="BC63" i="33" s="1"/>
  <c r="BH63" i="33"/>
  <c r="BL63" i="33" s="1"/>
  <c r="BI63" i="33" s="1"/>
  <c r="BN63" i="33"/>
  <c r="BR63" i="33" s="1"/>
  <c r="BO63" i="33" s="1"/>
  <c r="BT63" i="33"/>
  <c r="BX63" i="33" s="1"/>
  <c r="BU63" i="33" s="1"/>
  <c r="BZ63" i="33"/>
  <c r="CD63" i="33" s="1"/>
  <c r="CA63" i="33" s="1"/>
  <c r="CF63" i="33"/>
  <c r="CJ63" i="33" s="1"/>
  <c r="CG63" i="33" s="1"/>
  <c r="CL63" i="33"/>
  <c r="CP63" i="33" s="1"/>
  <c r="CM63" i="33" s="1"/>
  <c r="CR63" i="33"/>
  <c r="CV63" i="33" s="1"/>
  <c r="CS63" i="33" s="1"/>
  <c r="CX63" i="33"/>
  <c r="DB63" i="33" s="1"/>
  <c r="CY63" i="33" s="1"/>
  <c r="DD63" i="33"/>
  <c r="DH63" i="33" s="1"/>
  <c r="DE63" i="33" s="1"/>
  <c r="DJ63" i="33"/>
  <c r="DN63" i="33" s="1"/>
  <c r="DK63" i="33" s="1"/>
  <c r="DP63" i="33"/>
  <c r="DT63" i="33" s="1"/>
  <c r="DQ63" i="33" s="1"/>
  <c r="DV63" i="33"/>
  <c r="DZ63" i="33" s="1"/>
  <c r="DW63" i="33" s="1"/>
  <c r="EB63" i="33"/>
  <c r="EF63" i="33" s="1"/>
  <c r="EC63" i="33" s="1"/>
  <c r="EH63" i="33"/>
  <c r="EL63" i="33" s="1"/>
  <c r="EI63" i="33" s="1"/>
  <c r="EN63" i="33"/>
  <c r="ER63" i="33" s="1"/>
  <c r="EO63" i="33" s="1"/>
  <c r="ET63" i="33"/>
  <c r="EX63" i="33" s="1"/>
  <c r="EU63" i="33" s="1"/>
  <c r="EZ63" i="33"/>
  <c r="FD63" i="33" s="1"/>
  <c r="FA63" i="33" s="1"/>
  <c r="FF63" i="33"/>
  <c r="FJ63" i="33" s="1"/>
  <c r="FG63" i="33" s="1"/>
  <c r="E57" i="33"/>
  <c r="K57" i="33"/>
  <c r="Q57" i="33"/>
  <c r="W57" i="33"/>
  <c r="AC57" i="33"/>
  <c r="AI57" i="33"/>
  <c r="AO57" i="33"/>
  <c r="AU57" i="33"/>
  <c r="BA57" i="33"/>
  <c r="BG57" i="33"/>
  <c r="BM57" i="33"/>
  <c r="BS57" i="33"/>
  <c r="BY57" i="33"/>
  <c r="CE57" i="33"/>
  <c r="CK57" i="33"/>
  <c r="CQ57" i="33"/>
  <c r="CW57" i="33"/>
  <c r="DC57" i="33"/>
  <c r="DI57" i="33"/>
  <c r="DO57" i="33"/>
  <c r="DU57" i="33"/>
  <c r="EA57" i="33"/>
  <c r="EG57" i="33"/>
  <c r="EM57" i="33"/>
  <c r="ES57" i="33"/>
  <c r="EY57" i="33"/>
  <c r="FE57" i="33"/>
  <c r="E71" i="33"/>
  <c r="K71" i="33"/>
  <c r="Q71" i="33"/>
  <c r="W71" i="33"/>
  <c r="AC71" i="33"/>
  <c r="AI71" i="33"/>
  <c r="AO71" i="33"/>
  <c r="AU71" i="33"/>
  <c r="BA71" i="33"/>
  <c r="BG71" i="33"/>
  <c r="BM71" i="33"/>
  <c r="BS71" i="33"/>
  <c r="BY71" i="33"/>
  <c r="CE71" i="33"/>
  <c r="CK71" i="33"/>
  <c r="CQ71" i="33"/>
  <c r="CW71" i="33"/>
  <c r="DC71" i="33"/>
  <c r="DI71" i="33"/>
  <c r="DO71" i="33"/>
  <c r="DU71" i="33"/>
  <c r="EA71" i="33"/>
  <c r="EG71" i="33"/>
  <c r="EM71" i="33"/>
  <c r="ES71" i="33"/>
  <c r="EY71" i="33"/>
  <c r="FE71" i="33"/>
  <c r="F15" i="33"/>
  <c r="L15" i="33"/>
  <c r="R15" i="33"/>
  <c r="X15" i="33"/>
  <c r="AD15" i="33"/>
  <c r="AJ15" i="33"/>
  <c r="AP15" i="33"/>
  <c r="AV15" i="33"/>
  <c r="BB15" i="33"/>
  <c r="BH15" i="33"/>
  <c r="BN15" i="33"/>
  <c r="BT15" i="33"/>
  <c r="BZ15" i="33"/>
  <c r="CF15" i="33"/>
  <c r="CL15" i="33"/>
  <c r="CR15" i="33"/>
  <c r="CX15" i="33"/>
  <c r="DD15" i="33"/>
  <c r="DJ15" i="33"/>
  <c r="DP15" i="33"/>
  <c r="DV15" i="33"/>
  <c r="EB15" i="33"/>
  <c r="EH15" i="33"/>
  <c r="EN15" i="33"/>
  <c r="ET15" i="33"/>
  <c r="EZ15" i="33"/>
  <c r="FF15" i="33"/>
  <c r="L23" i="33"/>
  <c r="F23" i="33"/>
  <c r="R23" i="33"/>
  <c r="X23" i="33"/>
  <c r="AD23" i="33"/>
  <c r="AJ23" i="33"/>
  <c r="AP23" i="33"/>
  <c r="AV23" i="33"/>
  <c r="BB23" i="33"/>
  <c r="BH23" i="33"/>
  <c r="BN23" i="33"/>
  <c r="BT23" i="33"/>
  <c r="BZ23" i="33"/>
  <c r="CF23" i="33"/>
  <c r="CL23" i="33"/>
  <c r="CR23" i="33"/>
  <c r="CX23" i="33"/>
  <c r="DD23" i="33"/>
  <c r="DJ23" i="33"/>
  <c r="DP23" i="33"/>
  <c r="DV23" i="33"/>
  <c r="EB23" i="33"/>
  <c r="EH23" i="33"/>
  <c r="EN23" i="33"/>
  <c r="ET23" i="33"/>
  <c r="EZ23" i="33"/>
  <c r="FF23" i="33"/>
  <c r="E54" i="33"/>
  <c r="K54" i="33"/>
  <c r="Q54" i="33"/>
  <c r="W54" i="33"/>
  <c r="AC54" i="33"/>
  <c r="AI54" i="33"/>
  <c r="AO54" i="33"/>
  <c r="AU54" i="33"/>
  <c r="BA54" i="33"/>
  <c r="BG54" i="33"/>
  <c r="BM54" i="33"/>
  <c r="BS54" i="33"/>
  <c r="BY54" i="33"/>
  <c r="CE54" i="33"/>
  <c r="CK54" i="33"/>
  <c r="CQ54" i="33"/>
  <c r="CW54" i="33"/>
  <c r="DC54" i="33"/>
  <c r="DI54" i="33"/>
  <c r="DO54" i="33"/>
  <c r="DU54" i="33"/>
  <c r="EA54" i="33"/>
  <c r="EG54" i="33"/>
  <c r="EM54" i="33"/>
  <c r="ES54" i="33"/>
  <c r="EY54" i="33"/>
  <c r="FE54" i="33"/>
  <c r="L70" i="33"/>
  <c r="F70" i="33"/>
  <c r="R70" i="33"/>
  <c r="X70" i="33"/>
  <c r="AD70" i="33"/>
  <c r="AJ70" i="33"/>
  <c r="AP70" i="33"/>
  <c r="AV70" i="33"/>
  <c r="BB70" i="33"/>
  <c r="BH70" i="33"/>
  <c r="BN70" i="33"/>
  <c r="BT70" i="33"/>
  <c r="BZ70" i="33"/>
  <c r="CF70" i="33"/>
  <c r="CL70" i="33"/>
  <c r="CR70" i="33"/>
  <c r="CX70" i="33"/>
  <c r="DD70" i="33"/>
  <c r="DJ70" i="33"/>
  <c r="DP70" i="33"/>
  <c r="DV70" i="33"/>
  <c r="EB70" i="33"/>
  <c r="EH70" i="33"/>
  <c r="EN70" i="33"/>
  <c r="ET70" i="33"/>
  <c r="EZ70" i="33"/>
  <c r="FF70" i="33"/>
  <c r="L81" i="33"/>
  <c r="F81" i="33"/>
  <c r="R81" i="33"/>
  <c r="X81" i="33"/>
  <c r="AD81" i="33"/>
  <c r="AJ81" i="33"/>
  <c r="AP81" i="33"/>
  <c r="AV81" i="33"/>
  <c r="BB81" i="33"/>
  <c r="BH81" i="33"/>
  <c r="BN81" i="33"/>
  <c r="BT81" i="33"/>
  <c r="BZ81" i="33"/>
  <c r="CF81" i="33"/>
  <c r="CL81" i="33"/>
  <c r="CR81" i="33"/>
  <c r="CX81" i="33"/>
  <c r="DD81" i="33"/>
  <c r="DJ81" i="33"/>
  <c r="DP81" i="33"/>
  <c r="DV81" i="33"/>
  <c r="EB81" i="33"/>
  <c r="EH81" i="33"/>
  <c r="EN81" i="33"/>
  <c r="ET81" i="33"/>
  <c r="EZ81" i="33"/>
  <c r="FF81" i="33"/>
  <c r="E83" i="33"/>
  <c r="K83" i="33"/>
  <c r="Q83" i="33"/>
  <c r="W83" i="33"/>
  <c r="AC83" i="33"/>
  <c r="AI83" i="33"/>
  <c r="AO83" i="33"/>
  <c r="AU83" i="33"/>
  <c r="BA83" i="33"/>
  <c r="BG83" i="33"/>
  <c r="BM83" i="33"/>
  <c r="BS83" i="33"/>
  <c r="BY83" i="33"/>
  <c r="CE83" i="33"/>
  <c r="CK83" i="33"/>
  <c r="CQ83" i="33"/>
  <c r="CW83" i="33"/>
  <c r="DC83" i="33"/>
  <c r="DI83" i="33"/>
  <c r="DO83" i="33"/>
  <c r="DU83" i="33"/>
  <c r="EA83" i="33"/>
  <c r="EG83" i="33"/>
  <c r="EM83" i="33"/>
  <c r="ES83" i="33"/>
  <c r="EY83" i="33"/>
  <c r="FE83" i="33"/>
  <c r="L46" i="33"/>
  <c r="F46" i="33"/>
  <c r="R46" i="33"/>
  <c r="X46" i="33"/>
  <c r="AD46" i="33"/>
  <c r="AJ46" i="33"/>
  <c r="AP46" i="33"/>
  <c r="AV46" i="33"/>
  <c r="BB46" i="33"/>
  <c r="BH46" i="33"/>
  <c r="BN46" i="33"/>
  <c r="BT46" i="33"/>
  <c r="BZ46" i="33"/>
  <c r="CF46" i="33"/>
  <c r="CL46" i="33"/>
  <c r="CR46" i="33"/>
  <c r="CX46" i="33"/>
  <c r="DD46" i="33"/>
  <c r="DJ46" i="33"/>
  <c r="DP46" i="33"/>
  <c r="DV46" i="33"/>
  <c r="EB46" i="33"/>
  <c r="EH46" i="33"/>
  <c r="EN46" i="33"/>
  <c r="ET46" i="33"/>
  <c r="EZ46" i="33"/>
  <c r="FF46" i="33"/>
  <c r="E58" i="33"/>
  <c r="K58" i="33"/>
  <c r="Q58" i="33"/>
  <c r="W58" i="33"/>
  <c r="AC58" i="33"/>
  <c r="AI58" i="33"/>
  <c r="AO58" i="33"/>
  <c r="AU58" i="33"/>
  <c r="BA58" i="33"/>
  <c r="BG58" i="33"/>
  <c r="BM58" i="33"/>
  <c r="BS58" i="33"/>
  <c r="BY58" i="33"/>
  <c r="CE58" i="33"/>
  <c r="CK58" i="33"/>
  <c r="CQ58" i="33"/>
  <c r="CW58" i="33"/>
  <c r="DC58" i="33"/>
  <c r="DI58" i="33"/>
  <c r="DO58" i="33"/>
  <c r="DU58" i="33"/>
  <c r="EA58" i="33"/>
  <c r="EG58" i="33"/>
  <c r="EM58" i="33"/>
  <c r="ES58" i="33"/>
  <c r="EY58" i="33"/>
  <c r="FE58" i="33"/>
  <c r="F80" i="33"/>
  <c r="J80" i="33" s="1"/>
  <c r="G80" i="33" s="1"/>
  <c r="L80" i="33"/>
  <c r="P80" i="33" s="1"/>
  <c r="M80" i="33" s="1"/>
  <c r="R80" i="33"/>
  <c r="V80" i="33" s="1"/>
  <c r="S80" i="33" s="1"/>
  <c r="X80" i="33"/>
  <c r="AB80" i="33" s="1"/>
  <c r="Y80" i="33" s="1"/>
  <c r="AD80" i="33"/>
  <c r="AH80" i="33" s="1"/>
  <c r="AE80" i="33" s="1"/>
  <c r="AJ80" i="33"/>
  <c r="AN80" i="33" s="1"/>
  <c r="AK80" i="33" s="1"/>
  <c r="AP80" i="33"/>
  <c r="AT80" i="33" s="1"/>
  <c r="AQ80" i="33" s="1"/>
  <c r="AV80" i="33"/>
  <c r="AZ80" i="33" s="1"/>
  <c r="AW80" i="33" s="1"/>
  <c r="BB80" i="33"/>
  <c r="BF80" i="33" s="1"/>
  <c r="BC80" i="33" s="1"/>
  <c r="BH80" i="33"/>
  <c r="BL80" i="33" s="1"/>
  <c r="BI80" i="33" s="1"/>
  <c r="BN80" i="33"/>
  <c r="BR80" i="33" s="1"/>
  <c r="BO80" i="33" s="1"/>
  <c r="BT80" i="33"/>
  <c r="BX80" i="33" s="1"/>
  <c r="BU80" i="33" s="1"/>
  <c r="BZ80" i="33"/>
  <c r="CD80" i="33" s="1"/>
  <c r="CA80" i="33" s="1"/>
  <c r="CF80" i="33"/>
  <c r="CJ80" i="33" s="1"/>
  <c r="CG80" i="33" s="1"/>
  <c r="CL80" i="33"/>
  <c r="CP80" i="33" s="1"/>
  <c r="CM80" i="33" s="1"/>
  <c r="CR80" i="33"/>
  <c r="CV80" i="33" s="1"/>
  <c r="CS80" i="33" s="1"/>
  <c r="CX80" i="33"/>
  <c r="DB80" i="33" s="1"/>
  <c r="CY80" i="33" s="1"/>
  <c r="DD80" i="33"/>
  <c r="DH80" i="33" s="1"/>
  <c r="DE80" i="33" s="1"/>
  <c r="DJ80" i="33"/>
  <c r="DN80" i="33" s="1"/>
  <c r="DK80" i="33" s="1"/>
  <c r="DP80" i="33"/>
  <c r="DT80" i="33" s="1"/>
  <c r="DQ80" i="33" s="1"/>
  <c r="DV80" i="33"/>
  <c r="DZ80" i="33" s="1"/>
  <c r="DW80" i="33" s="1"/>
  <c r="EB80" i="33"/>
  <c r="EF80" i="33" s="1"/>
  <c r="EC80" i="33" s="1"/>
  <c r="EH80" i="33"/>
  <c r="EL80" i="33" s="1"/>
  <c r="EI80" i="33" s="1"/>
  <c r="EN80" i="33"/>
  <c r="ER80" i="33" s="1"/>
  <c r="EO80" i="33" s="1"/>
  <c r="ET80" i="33"/>
  <c r="EX80" i="33" s="1"/>
  <c r="EU80" i="33" s="1"/>
  <c r="EZ80" i="33"/>
  <c r="FD80" i="33" s="1"/>
  <c r="FA80" i="33" s="1"/>
  <c r="FF80" i="33"/>
  <c r="FJ80" i="33" s="1"/>
  <c r="FG80" i="33" s="1"/>
  <c r="E10" i="33"/>
  <c r="K10" i="33"/>
  <c r="Q10" i="33"/>
  <c r="W10" i="33"/>
  <c r="AC10" i="33"/>
  <c r="AI10" i="33"/>
  <c r="AO10" i="33"/>
  <c r="AU10" i="33"/>
  <c r="BA10" i="33"/>
  <c r="BG10" i="33"/>
  <c r="BM10" i="33"/>
  <c r="BS10" i="33"/>
  <c r="BY10" i="33"/>
  <c r="CE10" i="33"/>
  <c r="CK10" i="33"/>
  <c r="CQ10" i="33"/>
  <c r="CW10" i="33"/>
  <c r="DC10" i="33"/>
  <c r="DI10" i="33"/>
  <c r="DO10" i="33"/>
  <c r="DU10" i="33"/>
  <c r="EA10" i="33"/>
  <c r="EG10" i="33"/>
  <c r="EM10" i="33"/>
  <c r="ES10" i="33"/>
  <c r="EY10" i="33"/>
  <c r="FE10" i="33"/>
  <c r="E23" i="33"/>
  <c r="K23" i="33"/>
  <c r="Q23" i="33"/>
  <c r="W23" i="33"/>
  <c r="AC23" i="33"/>
  <c r="AI23" i="33"/>
  <c r="AO23" i="33"/>
  <c r="AU23" i="33"/>
  <c r="BA23" i="33"/>
  <c r="BG23" i="33"/>
  <c r="BM23" i="33"/>
  <c r="BS23" i="33"/>
  <c r="BY23" i="33"/>
  <c r="CE23" i="33"/>
  <c r="CK23" i="33"/>
  <c r="CQ23" i="33"/>
  <c r="CW23" i="33"/>
  <c r="DC23" i="33"/>
  <c r="DI23" i="33"/>
  <c r="DO23" i="33"/>
  <c r="DU23" i="33"/>
  <c r="EA23" i="33"/>
  <c r="EG23" i="33"/>
  <c r="EM23" i="33"/>
  <c r="ES23" i="33"/>
  <c r="EY23" i="33"/>
  <c r="FE23" i="33"/>
  <c r="E53" i="33"/>
  <c r="K53" i="33"/>
  <c r="Q53" i="33"/>
  <c r="W53" i="33"/>
  <c r="AC53" i="33"/>
  <c r="AI53" i="33"/>
  <c r="AO53" i="33"/>
  <c r="AU53" i="33"/>
  <c r="BA53" i="33"/>
  <c r="BG53" i="33"/>
  <c r="BM53" i="33"/>
  <c r="BS53" i="33"/>
  <c r="BY53" i="33"/>
  <c r="CE53" i="33"/>
  <c r="CK53" i="33"/>
  <c r="CQ53" i="33"/>
  <c r="CW53" i="33"/>
  <c r="DC53" i="33"/>
  <c r="DI53" i="33"/>
  <c r="DO53" i="33"/>
  <c r="DU53" i="33"/>
  <c r="EA53" i="33"/>
  <c r="EG53" i="33"/>
  <c r="EM53" i="33"/>
  <c r="ES53" i="33"/>
  <c r="EY53" i="33"/>
  <c r="FE53" i="33"/>
  <c r="L7" i="33"/>
  <c r="F7" i="33"/>
  <c r="R7" i="33"/>
  <c r="X7" i="33"/>
  <c r="AD7" i="33"/>
  <c r="AJ7" i="33"/>
  <c r="AP7" i="33"/>
  <c r="AV7" i="33"/>
  <c r="BB7" i="33"/>
  <c r="BH7" i="33"/>
  <c r="BN7" i="33"/>
  <c r="BT7" i="33"/>
  <c r="BZ7" i="33"/>
  <c r="CF7" i="33"/>
  <c r="CL7" i="33"/>
  <c r="CR7" i="33"/>
  <c r="CX7" i="33"/>
  <c r="DD7" i="33"/>
  <c r="DJ7" i="33"/>
  <c r="DP7" i="33"/>
  <c r="DV7" i="33"/>
  <c r="EB7" i="33"/>
  <c r="EH7" i="33"/>
  <c r="EN7" i="33"/>
  <c r="ET7" i="33"/>
  <c r="EZ7" i="33"/>
  <c r="FF7" i="33"/>
  <c r="L49" i="33"/>
  <c r="F49" i="33"/>
  <c r="R49" i="33"/>
  <c r="X49" i="33"/>
  <c r="AD49" i="33"/>
  <c r="AJ49" i="33"/>
  <c r="AP49" i="33"/>
  <c r="AV49" i="33"/>
  <c r="BB49" i="33"/>
  <c r="BH49" i="33"/>
  <c r="BN49" i="33"/>
  <c r="BT49" i="33"/>
  <c r="BZ49" i="33"/>
  <c r="CF49" i="33"/>
  <c r="CL49" i="33"/>
  <c r="CR49" i="33"/>
  <c r="CX49" i="33"/>
  <c r="DD49" i="33"/>
  <c r="DJ49" i="33"/>
  <c r="DP49" i="33"/>
  <c r="DV49" i="33"/>
  <c r="EB49" i="33"/>
  <c r="EH49" i="33"/>
  <c r="EN49" i="33"/>
  <c r="ET49" i="33"/>
  <c r="EZ49" i="33"/>
  <c r="FF49" i="33"/>
  <c r="F62" i="33"/>
  <c r="J62" i="33" s="1"/>
  <c r="L62" i="33"/>
  <c r="P62" i="33" s="1"/>
  <c r="R62" i="33"/>
  <c r="V62" i="33" s="1"/>
  <c r="X62" i="33"/>
  <c r="AB62" i="33" s="1"/>
  <c r="AD62" i="33"/>
  <c r="AH62" i="33" s="1"/>
  <c r="AJ62" i="33"/>
  <c r="AN62" i="33" s="1"/>
  <c r="AP62" i="33"/>
  <c r="AT62" i="33" s="1"/>
  <c r="AV62" i="33"/>
  <c r="AZ62" i="33" s="1"/>
  <c r="BB62" i="33"/>
  <c r="BF62" i="33" s="1"/>
  <c r="BH62" i="33"/>
  <c r="BL62" i="33" s="1"/>
  <c r="BN62" i="33"/>
  <c r="BR62" i="33" s="1"/>
  <c r="BT62" i="33"/>
  <c r="BX62" i="33" s="1"/>
  <c r="BZ62" i="33"/>
  <c r="CD62" i="33" s="1"/>
  <c r="CF62" i="33"/>
  <c r="CJ62" i="33" s="1"/>
  <c r="CL62" i="33"/>
  <c r="CP62" i="33" s="1"/>
  <c r="CR62" i="33"/>
  <c r="CV62" i="33" s="1"/>
  <c r="CX62" i="33"/>
  <c r="DB62" i="33" s="1"/>
  <c r="DD62" i="33"/>
  <c r="DH62" i="33" s="1"/>
  <c r="DJ62" i="33"/>
  <c r="DN62" i="33" s="1"/>
  <c r="DP62" i="33"/>
  <c r="DT62" i="33" s="1"/>
  <c r="DV62" i="33"/>
  <c r="DZ62" i="33" s="1"/>
  <c r="EB62" i="33"/>
  <c r="EF62" i="33" s="1"/>
  <c r="EH62" i="33"/>
  <c r="EL62" i="33" s="1"/>
  <c r="EN62" i="33"/>
  <c r="ER62" i="33" s="1"/>
  <c r="ET62" i="33"/>
  <c r="EX62" i="33" s="1"/>
  <c r="EZ62" i="33"/>
  <c r="FD62" i="33" s="1"/>
  <c r="FF62" i="33"/>
  <c r="FJ62" i="33" s="1"/>
  <c r="F38" i="33"/>
  <c r="J38" i="33" s="1"/>
  <c r="I38" i="33" s="1"/>
  <c r="L38" i="33"/>
  <c r="P38" i="33" s="1"/>
  <c r="O38" i="33" s="1"/>
  <c r="R38" i="33"/>
  <c r="V38" i="33" s="1"/>
  <c r="U38" i="33" s="1"/>
  <c r="X38" i="33"/>
  <c r="AB38" i="33" s="1"/>
  <c r="AA38" i="33" s="1"/>
  <c r="AD38" i="33"/>
  <c r="AH38" i="33" s="1"/>
  <c r="AG38" i="33" s="1"/>
  <c r="AJ38" i="33"/>
  <c r="AN38" i="33" s="1"/>
  <c r="AM38" i="33" s="1"/>
  <c r="AP38" i="33"/>
  <c r="AT38" i="33" s="1"/>
  <c r="AS38" i="33" s="1"/>
  <c r="AV38" i="33"/>
  <c r="AZ38" i="33" s="1"/>
  <c r="AY38" i="33" s="1"/>
  <c r="BB38" i="33"/>
  <c r="BF38" i="33" s="1"/>
  <c r="BE38" i="33" s="1"/>
  <c r="BH38" i="33"/>
  <c r="BL38" i="33" s="1"/>
  <c r="BK38" i="33" s="1"/>
  <c r="BN38" i="33"/>
  <c r="BR38" i="33" s="1"/>
  <c r="BQ38" i="33" s="1"/>
  <c r="BT38" i="33"/>
  <c r="BX38" i="33" s="1"/>
  <c r="BW38" i="33" s="1"/>
  <c r="BZ38" i="33"/>
  <c r="CD38" i="33" s="1"/>
  <c r="CC38" i="33" s="1"/>
  <c r="CF38" i="33"/>
  <c r="CJ38" i="33" s="1"/>
  <c r="CI38" i="33" s="1"/>
  <c r="CL38" i="33"/>
  <c r="CP38" i="33" s="1"/>
  <c r="CO38" i="33" s="1"/>
  <c r="CR38" i="33"/>
  <c r="CV38" i="33" s="1"/>
  <c r="CU38" i="33" s="1"/>
  <c r="CX38" i="33"/>
  <c r="DB38" i="33" s="1"/>
  <c r="DA38" i="33" s="1"/>
  <c r="DD38" i="33"/>
  <c r="DH38" i="33" s="1"/>
  <c r="DG38" i="33" s="1"/>
  <c r="DJ38" i="33"/>
  <c r="DN38" i="33" s="1"/>
  <c r="DM38" i="33" s="1"/>
  <c r="DP38" i="33"/>
  <c r="DT38" i="33" s="1"/>
  <c r="DS38" i="33" s="1"/>
  <c r="DV38" i="33"/>
  <c r="DZ38" i="33" s="1"/>
  <c r="DY38" i="33" s="1"/>
  <c r="EB38" i="33"/>
  <c r="EF38" i="33" s="1"/>
  <c r="EE38" i="33" s="1"/>
  <c r="EH38" i="33"/>
  <c r="EL38" i="33" s="1"/>
  <c r="EK38" i="33" s="1"/>
  <c r="EN38" i="33"/>
  <c r="ER38" i="33" s="1"/>
  <c r="EQ38" i="33" s="1"/>
  <c r="ET38" i="33"/>
  <c r="EX38" i="33" s="1"/>
  <c r="EW38" i="33" s="1"/>
  <c r="EZ38" i="33"/>
  <c r="FD38" i="33" s="1"/>
  <c r="FC38" i="33" s="1"/>
  <c r="FF38" i="33"/>
  <c r="FJ38" i="33" s="1"/>
  <c r="L25" i="33"/>
  <c r="F25" i="33"/>
  <c r="R25" i="33"/>
  <c r="X25" i="33"/>
  <c r="AD25" i="33"/>
  <c r="AJ25" i="33"/>
  <c r="AP25" i="33"/>
  <c r="AV25" i="33"/>
  <c r="BB25" i="33"/>
  <c r="BH25" i="33"/>
  <c r="BN25" i="33"/>
  <c r="BT25" i="33"/>
  <c r="BZ25" i="33"/>
  <c r="CF25" i="33"/>
  <c r="CL25" i="33"/>
  <c r="CR25" i="33"/>
  <c r="CX25" i="33"/>
  <c r="DD25" i="33"/>
  <c r="DJ25" i="33"/>
  <c r="DP25" i="33"/>
  <c r="DV25" i="33"/>
  <c r="EB25" i="33"/>
  <c r="EH25" i="33"/>
  <c r="EN25" i="33"/>
  <c r="ET25" i="33"/>
  <c r="EZ25" i="33"/>
  <c r="FF25" i="33"/>
  <c r="L32" i="33"/>
  <c r="P32" i="33" s="1"/>
  <c r="M32" i="33" s="1"/>
  <c r="F32" i="33"/>
  <c r="J32" i="33" s="1"/>
  <c r="G32" i="33" s="1"/>
  <c r="R32" i="33"/>
  <c r="V32" i="33" s="1"/>
  <c r="S32" i="33" s="1"/>
  <c r="X32" i="33"/>
  <c r="AB32" i="33" s="1"/>
  <c r="Y32" i="33" s="1"/>
  <c r="AD32" i="33"/>
  <c r="AH32" i="33" s="1"/>
  <c r="AE32" i="33" s="1"/>
  <c r="AJ32" i="33"/>
  <c r="AN32" i="33" s="1"/>
  <c r="AK32" i="33" s="1"/>
  <c r="AP32" i="33"/>
  <c r="AT32" i="33" s="1"/>
  <c r="AQ32" i="33" s="1"/>
  <c r="AV32" i="33"/>
  <c r="AZ32" i="33" s="1"/>
  <c r="AW32" i="33" s="1"/>
  <c r="BB32" i="33"/>
  <c r="BF32" i="33" s="1"/>
  <c r="BC32" i="33" s="1"/>
  <c r="BH32" i="33"/>
  <c r="BL32" i="33" s="1"/>
  <c r="BI32" i="33" s="1"/>
  <c r="BN32" i="33"/>
  <c r="BR32" i="33" s="1"/>
  <c r="BO32" i="33" s="1"/>
  <c r="BT32" i="33"/>
  <c r="BX32" i="33" s="1"/>
  <c r="BU32" i="33" s="1"/>
  <c r="BZ32" i="33"/>
  <c r="CD32" i="33" s="1"/>
  <c r="CA32" i="33" s="1"/>
  <c r="CF32" i="33"/>
  <c r="CJ32" i="33" s="1"/>
  <c r="CG32" i="33" s="1"/>
  <c r="CL32" i="33"/>
  <c r="CP32" i="33" s="1"/>
  <c r="CM32" i="33" s="1"/>
  <c r="CR32" i="33"/>
  <c r="CV32" i="33" s="1"/>
  <c r="CS32" i="33" s="1"/>
  <c r="CX32" i="33"/>
  <c r="DB32" i="33" s="1"/>
  <c r="CY32" i="33" s="1"/>
  <c r="DD32" i="33"/>
  <c r="DH32" i="33" s="1"/>
  <c r="DE32" i="33" s="1"/>
  <c r="DJ32" i="33"/>
  <c r="DN32" i="33" s="1"/>
  <c r="DK32" i="33" s="1"/>
  <c r="DP32" i="33"/>
  <c r="DT32" i="33" s="1"/>
  <c r="DQ32" i="33" s="1"/>
  <c r="DV32" i="33"/>
  <c r="DZ32" i="33" s="1"/>
  <c r="DW32" i="33" s="1"/>
  <c r="EB32" i="33"/>
  <c r="EF32" i="33" s="1"/>
  <c r="EC32" i="33" s="1"/>
  <c r="EH32" i="33"/>
  <c r="EL32" i="33" s="1"/>
  <c r="EI32" i="33" s="1"/>
  <c r="EN32" i="33"/>
  <c r="ER32" i="33" s="1"/>
  <c r="EO32" i="33" s="1"/>
  <c r="ET32" i="33"/>
  <c r="EX32" i="33" s="1"/>
  <c r="EU32" i="33" s="1"/>
  <c r="EZ32" i="33"/>
  <c r="FD32" i="33" s="1"/>
  <c r="FA32" i="33" s="1"/>
  <c r="FF32" i="33"/>
  <c r="FJ32" i="33" s="1"/>
  <c r="FG32" i="33" s="1"/>
  <c r="F50" i="33"/>
  <c r="L50" i="33"/>
  <c r="R50" i="33"/>
  <c r="X50" i="33"/>
  <c r="AD50" i="33"/>
  <c r="AJ50" i="33"/>
  <c r="AP50" i="33"/>
  <c r="AV50" i="33"/>
  <c r="BB50" i="33"/>
  <c r="BH50" i="33"/>
  <c r="BN50" i="33"/>
  <c r="BT50" i="33"/>
  <c r="BZ50" i="33"/>
  <c r="CF50" i="33"/>
  <c r="CL50" i="33"/>
  <c r="CR50" i="33"/>
  <c r="CX50" i="33"/>
  <c r="DD50" i="33"/>
  <c r="DJ50" i="33"/>
  <c r="DP50" i="33"/>
  <c r="DV50" i="33"/>
  <c r="EB50" i="33"/>
  <c r="EH50" i="33"/>
  <c r="EN50" i="33"/>
  <c r="ET50" i="33"/>
  <c r="EZ50" i="33"/>
  <c r="FF50" i="33"/>
  <c r="F77" i="33"/>
  <c r="J77" i="33" s="1"/>
  <c r="L77" i="33"/>
  <c r="P77" i="33" s="1"/>
  <c r="R77" i="33"/>
  <c r="V77" i="33" s="1"/>
  <c r="X77" i="33"/>
  <c r="AB77" i="33" s="1"/>
  <c r="AD77" i="33"/>
  <c r="AH77" i="33" s="1"/>
  <c r="AJ77" i="33"/>
  <c r="AN77" i="33" s="1"/>
  <c r="AP77" i="33"/>
  <c r="AT77" i="33" s="1"/>
  <c r="AV77" i="33"/>
  <c r="AZ77" i="33" s="1"/>
  <c r="BB77" i="33"/>
  <c r="BF77" i="33" s="1"/>
  <c r="BH77" i="33"/>
  <c r="BL77" i="33" s="1"/>
  <c r="BN77" i="33"/>
  <c r="BR77" i="33" s="1"/>
  <c r="BT77" i="33"/>
  <c r="BX77" i="33" s="1"/>
  <c r="BZ77" i="33"/>
  <c r="CD77" i="33" s="1"/>
  <c r="CF77" i="33"/>
  <c r="CJ77" i="33" s="1"/>
  <c r="CL77" i="33"/>
  <c r="CP77" i="33" s="1"/>
  <c r="CR77" i="33"/>
  <c r="CV77" i="33" s="1"/>
  <c r="CX77" i="33"/>
  <c r="DB77" i="33" s="1"/>
  <c r="DD77" i="33"/>
  <c r="DH77" i="33" s="1"/>
  <c r="DJ77" i="33"/>
  <c r="DN77" i="33" s="1"/>
  <c r="DP77" i="33"/>
  <c r="DT77" i="33" s="1"/>
  <c r="DV77" i="33"/>
  <c r="DZ77" i="33" s="1"/>
  <c r="EB77" i="33"/>
  <c r="EF77" i="33" s="1"/>
  <c r="EH77" i="33"/>
  <c r="EL77" i="33" s="1"/>
  <c r="EN77" i="33"/>
  <c r="ER77" i="33" s="1"/>
  <c r="ET77" i="33"/>
  <c r="EX77" i="33" s="1"/>
  <c r="EZ77" i="33"/>
  <c r="FD77" i="33" s="1"/>
  <c r="FF77" i="33"/>
  <c r="FJ77" i="33" s="1"/>
  <c r="E15" i="33"/>
  <c r="K15" i="33"/>
  <c r="Q15" i="33"/>
  <c r="W15" i="33"/>
  <c r="AC15" i="33"/>
  <c r="AI15" i="33"/>
  <c r="AO15" i="33"/>
  <c r="AU15" i="33"/>
  <c r="BA15" i="33"/>
  <c r="BG15" i="33"/>
  <c r="BM15" i="33"/>
  <c r="BS15" i="33"/>
  <c r="BY15" i="33"/>
  <c r="CE15" i="33"/>
  <c r="CK15" i="33"/>
  <c r="CQ15" i="33"/>
  <c r="CW15" i="33"/>
  <c r="DC15" i="33"/>
  <c r="DI15" i="33"/>
  <c r="DO15" i="33"/>
  <c r="DU15" i="33"/>
  <c r="EA15" i="33"/>
  <c r="EG15" i="33"/>
  <c r="EM15" i="33"/>
  <c r="ES15" i="33"/>
  <c r="EY15" i="33"/>
  <c r="FE15" i="33"/>
  <c r="F82" i="33"/>
  <c r="J82" i="33" s="1"/>
  <c r="G82" i="33" s="1"/>
  <c r="L82" i="33"/>
  <c r="P82" i="33" s="1"/>
  <c r="M82" i="33" s="1"/>
  <c r="R82" i="33"/>
  <c r="V82" i="33" s="1"/>
  <c r="S82" i="33" s="1"/>
  <c r="X82" i="33"/>
  <c r="AB82" i="33" s="1"/>
  <c r="Y82" i="33" s="1"/>
  <c r="AD82" i="33"/>
  <c r="AH82" i="33" s="1"/>
  <c r="AE82" i="33" s="1"/>
  <c r="AJ82" i="33"/>
  <c r="AN82" i="33" s="1"/>
  <c r="AK82" i="33" s="1"/>
  <c r="AP82" i="33"/>
  <c r="AT82" i="33" s="1"/>
  <c r="AQ82" i="33" s="1"/>
  <c r="AV82" i="33"/>
  <c r="AZ82" i="33" s="1"/>
  <c r="AW82" i="33" s="1"/>
  <c r="BB82" i="33"/>
  <c r="BF82" i="33" s="1"/>
  <c r="BC82" i="33" s="1"/>
  <c r="BH82" i="33"/>
  <c r="BL82" i="33" s="1"/>
  <c r="BI82" i="33" s="1"/>
  <c r="BN82" i="33"/>
  <c r="BR82" i="33" s="1"/>
  <c r="BO82" i="33" s="1"/>
  <c r="BT82" i="33"/>
  <c r="BX82" i="33" s="1"/>
  <c r="BU82" i="33" s="1"/>
  <c r="BZ82" i="33"/>
  <c r="CD82" i="33" s="1"/>
  <c r="CA82" i="33" s="1"/>
  <c r="CF82" i="33"/>
  <c r="CJ82" i="33" s="1"/>
  <c r="CG82" i="33" s="1"/>
  <c r="CL82" i="33"/>
  <c r="CP82" i="33" s="1"/>
  <c r="CM82" i="33" s="1"/>
  <c r="CR82" i="33"/>
  <c r="CV82" i="33" s="1"/>
  <c r="CS82" i="33" s="1"/>
  <c r="CX82" i="33"/>
  <c r="DB82" i="33" s="1"/>
  <c r="CY82" i="33" s="1"/>
  <c r="DD82" i="33"/>
  <c r="DH82" i="33" s="1"/>
  <c r="DE82" i="33" s="1"/>
  <c r="DJ82" i="33"/>
  <c r="DN82" i="33" s="1"/>
  <c r="DK82" i="33" s="1"/>
  <c r="DP82" i="33"/>
  <c r="DT82" i="33" s="1"/>
  <c r="DQ82" i="33" s="1"/>
  <c r="DV82" i="33"/>
  <c r="DZ82" i="33" s="1"/>
  <c r="DW82" i="33" s="1"/>
  <c r="EB82" i="33"/>
  <c r="EF82" i="33" s="1"/>
  <c r="EC82" i="33" s="1"/>
  <c r="EH82" i="33"/>
  <c r="EL82" i="33" s="1"/>
  <c r="EI82" i="33" s="1"/>
  <c r="EN82" i="33"/>
  <c r="ER82" i="33" s="1"/>
  <c r="EO82" i="33" s="1"/>
  <c r="ET82" i="33"/>
  <c r="EX82" i="33" s="1"/>
  <c r="EU82" i="33" s="1"/>
  <c r="EZ82" i="33"/>
  <c r="FD82" i="33" s="1"/>
  <c r="FA82" i="33" s="1"/>
  <c r="FF82" i="33"/>
  <c r="FJ82" i="33" s="1"/>
  <c r="FG82" i="33" s="1"/>
  <c r="D5" i="33"/>
  <c r="H5" i="33"/>
  <c r="BD5" i="33"/>
  <c r="CZ5" i="33"/>
  <c r="EV5" i="33"/>
  <c r="AF5" i="33"/>
  <c r="CB5" i="33"/>
  <c r="DX5" i="33"/>
  <c r="ED5" i="33"/>
  <c r="CH5" i="33"/>
  <c r="AL5" i="33"/>
  <c r="EJ5" i="33"/>
  <c r="CN5" i="33"/>
  <c r="AR5" i="33"/>
  <c r="EP5" i="33"/>
  <c r="CT5" i="33"/>
  <c r="AX5" i="33"/>
  <c r="DF5" i="33"/>
  <c r="BJ5" i="33"/>
  <c r="N5" i="33"/>
  <c r="DL5" i="33"/>
  <c r="BP5" i="33"/>
  <c r="T5" i="33"/>
  <c r="DR5" i="33"/>
  <c r="BV5" i="33"/>
  <c r="Z5" i="33"/>
  <c r="C5" i="33"/>
  <c r="W17" i="11"/>
  <c r="W17" i="10"/>
  <c r="W17" i="31"/>
  <c r="W17" i="3"/>
  <c r="V11" i="11"/>
  <c r="W11" i="11"/>
  <c r="V11" i="10"/>
  <c r="W11" i="10"/>
  <c r="V11" i="31"/>
  <c r="W11" i="31"/>
  <c r="V11" i="3"/>
  <c r="W11" i="3"/>
  <c r="V3" i="11"/>
  <c r="V5" i="11" s="1"/>
  <c r="V3" i="10"/>
  <c r="V3" i="31"/>
  <c r="V3" i="3"/>
  <c r="EX72" i="33" l="1"/>
  <c r="BL55" i="33"/>
  <c r="ER72" i="33"/>
  <c r="BX72" i="33"/>
  <c r="BU72" i="33" s="1"/>
  <c r="FY77" i="33"/>
  <c r="EX55" i="33"/>
  <c r="FJ55" i="33"/>
  <c r="FG55" i="33" s="1"/>
  <c r="GA60" i="33"/>
  <c r="GG38" i="33"/>
  <c r="GE38" i="33"/>
  <c r="GM36" i="33"/>
  <c r="GK36" i="33"/>
  <c r="GL35" i="33"/>
  <c r="GK35" i="33"/>
  <c r="GL56" i="33"/>
  <c r="GK56" i="33"/>
  <c r="GF55" i="33"/>
  <c r="GE55" i="33"/>
  <c r="GE12" i="33"/>
  <c r="GG12" i="33"/>
  <c r="GG53" i="33"/>
  <c r="GF53" i="33"/>
  <c r="GG76" i="33"/>
  <c r="GF76" i="33"/>
  <c r="GF24" i="33"/>
  <c r="GE24" i="33"/>
  <c r="GE47" i="33"/>
  <c r="GF47" i="33"/>
  <c r="GF61" i="33"/>
  <c r="GG61" i="33"/>
  <c r="GE48" i="33"/>
  <c r="GF48" i="33"/>
  <c r="GE46" i="33"/>
  <c r="GF46" i="33"/>
  <c r="GG50" i="33"/>
  <c r="GF50" i="33"/>
  <c r="GE57" i="33"/>
  <c r="GF57" i="33"/>
  <c r="GE75" i="33"/>
  <c r="GF75" i="33"/>
  <c r="GF56" i="33"/>
  <c r="GE56" i="33"/>
  <c r="GK12" i="33"/>
  <c r="GM12" i="33"/>
  <c r="GM39" i="33"/>
  <c r="GK39" i="33"/>
  <c r="GM38" i="33"/>
  <c r="GK38" i="33"/>
  <c r="GF62" i="33"/>
  <c r="GG62" i="33"/>
  <c r="GM53" i="33"/>
  <c r="GL53" i="33"/>
  <c r="GE64" i="33"/>
  <c r="GG64" i="33"/>
  <c r="GL26" i="33"/>
  <c r="GK26" i="33"/>
  <c r="GL33" i="33"/>
  <c r="GK33" i="33"/>
  <c r="GL24" i="33"/>
  <c r="GK24" i="33"/>
  <c r="GM30" i="33"/>
  <c r="GK30" i="33"/>
  <c r="GL25" i="33"/>
  <c r="GK25" i="33"/>
  <c r="GK47" i="33"/>
  <c r="GL47" i="33"/>
  <c r="GL22" i="33"/>
  <c r="GK22" i="33"/>
  <c r="GF74" i="33"/>
  <c r="GE74" i="33"/>
  <c r="GE65" i="33"/>
  <c r="GG65" i="33"/>
  <c r="GL72" i="33"/>
  <c r="GK72" i="33"/>
  <c r="GL23" i="33"/>
  <c r="GK23" i="33"/>
  <c r="GK64" i="33"/>
  <c r="GM64" i="33"/>
  <c r="GL69" i="33"/>
  <c r="GK69" i="33"/>
  <c r="GL61" i="33"/>
  <c r="GM61" i="33"/>
  <c r="GK60" i="33"/>
  <c r="GM60" i="33"/>
  <c r="GK46" i="33"/>
  <c r="GL46" i="33"/>
  <c r="GK17" i="33"/>
  <c r="GM17" i="33"/>
  <c r="GE66" i="33"/>
  <c r="GG66" i="33"/>
  <c r="GG49" i="33"/>
  <c r="GF49" i="33"/>
  <c r="GG36" i="33"/>
  <c r="GE36" i="33"/>
  <c r="GF35" i="33"/>
  <c r="GE35" i="33"/>
  <c r="GF25" i="33"/>
  <c r="GE25" i="33"/>
  <c r="GF34" i="33"/>
  <c r="GE34" i="33"/>
  <c r="GF27" i="33"/>
  <c r="GE27" i="33"/>
  <c r="GF22" i="33"/>
  <c r="GE22" i="33"/>
  <c r="GF33" i="33"/>
  <c r="GE33" i="33"/>
  <c r="GL55" i="33"/>
  <c r="GK55" i="33"/>
  <c r="GK57" i="33"/>
  <c r="GL57" i="33"/>
  <c r="GK48" i="33"/>
  <c r="GL48" i="33"/>
  <c r="GM76" i="33"/>
  <c r="GL76" i="33"/>
  <c r="GK63" i="33"/>
  <c r="GM63" i="33"/>
  <c r="GL27" i="33"/>
  <c r="GK27" i="33"/>
  <c r="FP29" i="33"/>
  <c r="FM29" i="33" s="1"/>
  <c r="FP71" i="33"/>
  <c r="FM71" i="33" s="1"/>
  <c r="GL62" i="33"/>
  <c r="GM62" i="33"/>
  <c r="GM49" i="33"/>
  <c r="GL49" i="33"/>
  <c r="GK66" i="33"/>
  <c r="GM66" i="33"/>
  <c r="GK75" i="33"/>
  <c r="GL75" i="33"/>
  <c r="GM50" i="33"/>
  <c r="GL50" i="33"/>
  <c r="GM37" i="33"/>
  <c r="GK37" i="33"/>
  <c r="GB20" i="33"/>
  <c r="FY20" i="33" s="1"/>
  <c r="GL73" i="33"/>
  <c r="GK73" i="33"/>
  <c r="GE63" i="33"/>
  <c r="GG63" i="33"/>
  <c r="GL34" i="33"/>
  <c r="GK34" i="33"/>
  <c r="GK65" i="33"/>
  <c r="GM65" i="33"/>
  <c r="FP74" i="33"/>
  <c r="FM74" i="33" s="1"/>
  <c r="FV34" i="33"/>
  <c r="FS34" i="33" s="1"/>
  <c r="FV12" i="33"/>
  <c r="FU12" i="33" s="1"/>
  <c r="FV52" i="33"/>
  <c r="FS52" i="33" s="1"/>
  <c r="FV18" i="33"/>
  <c r="FS18" i="33" s="1"/>
  <c r="FV79" i="33"/>
  <c r="FS79" i="33" s="1"/>
  <c r="FV23" i="33"/>
  <c r="FS23" i="33" s="1"/>
  <c r="FV58" i="33"/>
  <c r="FS58" i="33" s="1"/>
  <c r="FV37" i="33"/>
  <c r="FS37" i="33" s="1"/>
  <c r="FV6" i="33"/>
  <c r="FS6" i="33" s="1"/>
  <c r="FV59" i="33"/>
  <c r="FS59" i="33" s="1"/>
  <c r="GH72" i="33"/>
  <c r="GH39" i="33"/>
  <c r="GH23" i="33"/>
  <c r="GH54" i="33"/>
  <c r="GF54" i="33" s="1"/>
  <c r="GH78" i="33"/>
  <c r="GE78" i="33" s="1"/>
  <c r="GH73" i="33"/>
  <c r="GH26" i="33"/>
  <c r="GH30" i="33"/>
  <c r="GN81" i="33"/>
  <c r="GK81" i="33" s="1"/>
  <c r="FP37" i="33"/>
  <c r="FM37" i="33" s="1"/>
  <c r="FP6" i="33"/>
  <c r="FM6" i="33" s="1"/>
  <c r="FZ61" i="33"/>
  <c r="GB49" i="33"/>
  <c r="FZ49" i="33" s="1"/>
  <c r="GB51" i="33"/>
  <c r="FY51" i="33" s="1"/>
  <c r="GB34" i="33"/>
  <c r="GB31" i="33"/>
  <c r="FY31" i="33" s="1"/>
  <c r="GJ5" i="33"/>
  <c r="GD5" i="33"/>
  <c r="J55" i="33"/>
  <c r="G55" i="33" s="1"/>
  <c r="CP72" i="33"/>
  <c r="CM72" i="33" s="1"/>
  <c r="FV70" i="33"/>
  <c r="FS70" i="33" s="1"/>
  <c r="FV60" i="33"/>
  <c r="FS60" i="33" s="1"/>
  <c r="FV61" i="33"/>
  <c r="FU61" i="33" s="1"/>
  <c r="FV16" i="33"/>
  <c r="FS16" i="33" s="1"/>
  <c r="FV57" i="33"/>
  <c r="FT57" i="33" s="1"/>
  <c r="FV31" i="33"/>
  <c r="FS31" i="33" s="1"/>
  <c r="FV10" i="33"/>
  <c r="FS10" i="33" s="1"/>
  <c r="FV76" i="33"/>
  <c r="FU76" i="33" s="1"/>
  <c r="FV67" i="33"/>
  <c r="FT67" i="33" s="1"/>
  <c r="FV43" i="33"/>
  <c r="FS43" i="33" s="1"/>
  <c r="FV73" i="33"/>
  <c r="FS73" i="33" s="1"/>
  <c r="FV14" i="33"/>
  <c r="FS14" i="33" s="1"/>
  <c r="FV24" i="33"/>
  <c r="FS24" i="33" s="1"/>
  <c r="FV47" i="33"/>
  <c r="FT47" i="33" s="1"/>
  <c r="GH69" i="33"/>
  <c r="GH37" i="33"/>
  <c r="GH18" i="33"/>
  <c r="GE18" i="33" s="1"/>
  <c r="GH60" i="33"/>
  <c r="GN74" i="33"/>
  <c r="FY75" i="33"/>
  <c r="GC5" i="33"/>
  <c r="GH5" i="33" s="1"/>
  <c r="GI5" i="33"/>
  <c r="GN5" i="33" s="1"/>
  <c r="E17" i="33"/>
  <c r="J17" i="33" s="1"/>
  <c r="GC17" i="33"/>
  <c r="GH17" i="33" s="1"/>
  <c r="FI65" i="33"/>
  <c r="FG65" i="33"/>
  <c r="EK65" i="33"/>
  <c r="EI65" i="33"/>
  <c r="DM65" i="33"/>
  <c r="DK65" i="33"/>
  <c r="CO65" i="33"/>
  <c r="CM65" i="33"/>
  <c r="BQ65" i="33"/>
  <c r="BO65" i="33"/>
  <c r="AS65" i="33"/>
  <c r="AQ65" i="33"/>
  <c r="U65" i="33"/>
  <c r="S65" i="33"/>
  <c r="EQ64" i="33"/>
  <c r="EO64" i="33"/>
  <c r="DS64" i="33"/>
  <c r="DQ64" i="33"/>
  <c r="CU64" i="33"/>
  <c r="CS64" i="33"/>
  <c r="BW64" i="33"/>
  <c r="BU64" i="33"/>
  <c r="AY64" i="33"/>
  <c r="AW64" i="33"/>
  <c r="AA64" i="33"/>
  <c r="Y64" i="33"/>
  <c r="EO72" i="33"/>
  <c r="EP72" i="33"/>
  <c r="BV72" i="33"/>
  <c r="FG38" i="33"/>
  <c r="FI38" i="33"/>
  <c r="DK24" i="33"/>
  <c r="DL24" i="33"/>
  <c r="FC65" i="33"/>
  <c r="FA65" i="33"/>
  <c r="EE65" i="33"/>
  <c r="EC65" i="33"/>
  <c r="DG65" i="33"/>
  <c r="DE65" i="33"/>
  <c r="CI65" i="33"/>
  <c r="CG65" i="33"/>
  <c r="BK65" i="33"/>
  <c r="BI65" i="33"/>
  <c r="AM65" i="33"/>
  <c r="AK65" i="33"/>
  <c r="O65" i="33"/>
  <c r="M65" i="33"/>
  <c r="FI64" i="33"/>
  <c r="FG64" i="33"/>
  <c r="EK64" i="33"/>
  <c r="EI64" i="33"/>
  <c r="DM64" i="33"/>
  <c r="DK64" i="33"/>
  <c r="CO64" i="33"/>
  <c r="CM64" i="33"/>
  <c r="BQ64" i="33"/>
  <c r="BO64" i="33"/>
  <c r="AS64" i="33"/>
  <c r="AQ64" i="33"/>
  <c r="U64" i="33"/>
  <c r="S64" i="33"/>
  <c r="CN72" i="33"/>
  <c r="FS39" i="33"/>
  <c r="FU39" i="33"/>
  <c r="FS30" i="33"/>
  <c r="FU30" i="33"/>
  <c r="FS36" i="33"/>
  <c r="FU36" i="33"/>
  <c r="FS57" i="33"/>
  <c r="FS27" i="33"/>
  <c r="FT27" i="33"/>
  <c r="FT48" i="33"/>
  <c r="FS48" i="33"/>
  <c r="FT53" i="33"/>
  <c r="FU53" i="33"/>
  <c r="FT73" i="33"/>
  <c r="FT24" i="33"/>
  <c r="FS47" i="33"/>
  <c r="FS38" i="33"/>
  <c r="FU38" i="33"/>
  <c r="FU64" i="33"/>
  <c r="FS64" i="33"/>
  <c r="FO65" i="33"/>
  <c r="FM65" i="33"/>
  <c r="FY26" i="33"/>
  <c r="FZ26" i="33"/>
  <c r="GA49" i="33"/>
  <c r="FZ57" i="33"/>
  <c r="FY57" i="33"/>
  <c r="FM39" i="33"/>
  <c r="FO39" i="33"/>
  <c r="FM30" i="33"/>
  <c r="FO30" i="33"/>
  <c r="FM36" i="33"/>
  <c r="FO36" i="33"/>
  <c r="FN57" i="33"/>
  <c r="FM57" i="33"/>
  <c r="FM27" i="33"/>
  <c r="FN27" i="33"/>
  <c r="FN48" i="33"/>
  <c r="FM48" i="33"/>
  <c r="FN53" i="33"/>
  <c r="FO53" i="33"/>
  <c r="FM73" i="33"/>
  <c r="FN73" i="33"/>
  <c r="FN47" i="33"/>
  <c r="FM47" i="33"/>
  <c r="FM38" i="33"/>
  <c r="FO38" i="33"/>
  <c r="FO64" i="33"/>
  <c r="FM64" i="33"/>
  <c r="FY74" i="33"/>
  <c r="FZ74" i="33"/>
  <c r="FY39" i="33"/>
  <c r="GA39" i="33"/>
  <c r="FZ48" i="33"/>
  <c r="FY48" i="33"/>
  <c r="FY22" i="33"/>
  <c r="FZ22" i="33"/>
  <c r="FZ76" i="33"/>
  <c r="GA76" i="33"/>
  <c r="FY27" i="33"/>
  <c r="FZ27" i="33"/>
  <c r="CA24" i="33"/>
  <c r="CB24" i="33"/>
  <c r="G24" i="33"/>
  <c r="H24" i="33"/>
  <c r="EQ65" i="33"/>
  <c r="EO65" i="33"/>
  <c r="DS65" i="33"/>
  <c r="DQ65" i="33"/>
  <c r="CU65" i="33"/>
  <c r="CS65" i="33"/>
  <c r="BW65" i="33"/>
  <c r="BU65" i="33"/>
  <c r="AY65" i="33"/>
  <c r="AW65" i="33"/>
  <c r="AA65" i="33"/>
  <c r="Y65" i="33"/>
  <c r="EW64" i="33"/>
  <c r="EU64" i="33"/>
  <c r="DY64" i="33"/>
  <c r="DW64" i="33"/>
  <c r="DA64" i="33"/>
  <c r="CY64" i="33"/>
  <c r="CC64" i="33"/>
  <c r="CA64" i="33"/>
  <c r="BE64" i="33"/>
  <c r="BC64" i="33"/>
  <c r="AG64" i="33"/>
  <c r="AE64" i="33"/>
  <c r="O64" i="33"/>
  <c r="M64" i="33"/>
  <c r="EU72" i="33"/>
  <c r="EV72" i="33"/>
  <c r="FN74" i="33"/>
  <c r="FT34" i="33"/>
  <c r="FT23" i="33"/>
  <c r="FU37" i="33"/>
  <c r="FZ53" i="33"/>
  <c r="GA53" i="33"/>
  <c r="FY33" i="33"/>
  <c r="FZ33" i="33"/>
  <c r="FZ46" i="33"/>
  <c r="FY46" i="33"/>
  <c r="FY24" i="33"/>
  <c r="FZ24" i="33"/>
  <c r="GA66" i="33"/>
  <c r="FY66" i="33"/>
  <c r="BI24" i="33"/>
  <c r="BJ24" i="33"/>
  <c r="AK24" i="33"/>
  <c r="AL24" i="33"/>
  <c r="FG37" i="33"/>
  <c r="FI37" i="33"/>
  <c r="EW65" i="33"/>
  <c r="EU65" i="33"/>
  <c r="DY65" i="33"/>
  <c r="DW65" i="33"/>
  <c r="DA65" i="33"/>
  <c r="CY65" i="33"/>
  <c r="CC65" i="33"/>
  <c r="CA65" i="33"/>
  <c r="BE65" i="33"/>
  <c r="BC65" i="33"/>
  <c r="AG65" i="33"/>
  <c r="AE65" i="33"/>
  <c r="I65" i="33"/>
  <c r="G65" i="33"/>
  <c r="FC64" i="33"/>
  <c r="FA64" i="33"/>
  <c r="EE64" i="33"/>
  <c r="EC64" i="33"/>
  <c r="DG64" i="33"/>
  <c r="DE64" i="33"/>
  <c r="CI64" i="33"/>
  <c r="CG64" i="33"/>
  <c r="BK64" i="33"/>
  <c r="BI64" i="33"/>
  <c r="AM64" i="33"/>
  <c r="AK64" i="33"/>
  <c r="I64" i="33"/>
  <c r="G64" i="33"/>
  <c r="FG27" i="33"/>
  <c r="FH27" i="33"/>
  <c r="EI27" i="33"/>
  <c r="EJ27" i="33"/>
  <c r="CM27" i="33"/>
  <c r="CN27" i="33"/>
  <c r="BO27" i="33"/>
  <c r="BP27" i="33"/>
  <c r="AQ27" i="33"/>
  <c r="AR27" i="33"/>
  <c r="S27" i="33"/>
  <c r="T27" i="33"/>
  <c r="FM34" i="33"/>
  <c r="FN34" i="33"/>
  <c r="FM23" i="33"/>
  <c r="FN23" i="33"/>
  <c r="FO37" i="33"/>
  <c r="FU65" i="33"/>
  <c r="FS65" i="33"/>
  <c r="FY23" i="33"/>
  <c r="FZ23" i="33"/>
  <c r="FY72" i="33"/>
  <c r="FZ72" i="33"/>
  <c r="FY37" i="33"/>
  <c r="GA37" i="33"/>
  <c r="FZ47" i="33"/>
  <c r="FY47" i="33"/>
  <c r="FY35" i="33"/>
  <c r="FZ35" i="33"/>
  <c r="FY25" i="33"/>
  <c r="FZ25" i="33"/>
  <c r="FY73" i="33"/>
  <c r="FZ73" i="33"/>
  <c r="EF55" i="33"/>
  <c r="EC55" i="33" s="1"/>
  <c r="CD55" i="33"/>
  <c r="CB55" i="33" s="1"/>
  <c r="FJ72" i="33"/>
  <c r="AH72" i="33"/>
  <c r="AN55" i="33"/>
  <c r="DT72" i="33"/>
  <c r="CV72" i="33"/>
  <c r="FY12" i="33"/>
  <c r="GA12" i="33"/>
  <c r="FC63" i="33"/>
  <c r="FB63" i="33"/>
  <c r="EE63" i="33"/>
  <c r="ED63" i="33"/>
  <c r="DG63" i="33"/>
  <c r="DF63" i="33"/>
  <c r="CI63" i="33"/>
  <c r="CH63" i="33"/>
  <c r="BK63" i="33"/>
  <c r="BJ63" i="33"/>
  <c r="AM63" i="33"/>
  <c r="AL63" i="33"/>
  <c r="I63" i="33"/>
  <c r="H63" i="33"/>
  <c r="CG69" i="33"/>
  <c r="CI69" i="33"/>
  <c r="FM52" i="33"/>
  <c r="FN52" i="33"/>
  <c r="FM58" i="33"/>
  <c r="FN58" i="33"/>
  <c r="FO6" i="33"/>
  <c r="FM59" i="33"/>
  <c r="FN59" i="33"/>
  <c r="FY69" i="33"/>
  <c r="GA69" i="33"/>
  <c r="FY43" i="33"/>
  <c r="FZ43" i="33"/>
  <c r="FY44" i="33"/>
  <c r="FZ44" i="33"/>
  <c r="FY71" i="33"/>
  <c r="GA71" i="33"/>
  <c r="EQ63" i="33"/>
  <c r="EP63" i="33"/>
  <c r="DS63" i="33"/>
  <c r="DR63" i="33"/>
  <c r="CU63" i="33"/>
  <c r="CT63" i="33"/>
  <c r="BW63" i="33"/>
  <c r="BV63" i="33"/>
  <c r="AY63" i="33"/>
  <c r="AX63" i="33"/>
  <c r="AA63" i="33"/>
  <c r="Z63" i="33"/>
  <c r="FG42" i="33"/>
  <c r="FH42" i="33"/>
  <c r="Y69" i="33"/>
  <c r="AA69" i="33"/>
  <c r="FH77" i="33"/>
  <c r="FG77" i="33"/>
  <c r="EW63" i="33"/>
  <c r="EV63" i="33"/>
  <c r="DY63" i="33"/>
  <c r="DX63" i="33"/>
  <c r="DA63" i="33"/>
  <c r="CZ63" i="33"/>
  <c r="CC63" i="33"/>
  <c r="CB63" i="33"/>
  <c r="BE63" i="33"/>
  <c r="BD63" i="33"/>
  <c r="AG63" i="33"/>
  <c r="AF63" i="33"/>
  <c r="O63" i="33"/>
  <c r="N63" i="33"/>
  <c r="FM69" i="33"/>
  <c r="FO69" i="33"/>
  <c r="FS55" i="33"/>
  <c r="FT55" i="33"/>
  <c r="FU70" i="33"/>
  <c r="FT60" i="33"/>
  <c r="FS44" i="33"/>
  <c r="FT44" i="33"/>
  <c r="FS76" i="33"/>
  <c r="FT43" i="33"/>
  <c r="FS71" i="33"/>
  <c r="FU71" i="33"/>
  <c r="FU14" i="33"/>
  <c r="FT77" i="33"/>
  <c r="FS77" i="33"/>
  <c r="FY58" i="33"/>
  <c r="FZ58" i="33"/>
  <c r="FY55" i="33"/>
  <c r="FZ55" i="33"/>
  <c r="FZ51" i="33"/>
  <c r="FY70" i="33"/>
  <c r="GA70" i="33"/>
  <c r="FY59" i="33"/>
  <c r="FZ59" i="33"/>
  <c r="FM55" i="33"/>
  <c r="FN55" i="33"/>
  <c r="FM70" i="33"/>
  <c r="FO70" i="33"/>
  <c r="FM44" i="33"/>
  <c r="FN44" i="33"/>
  <c r="FO71" i="33"/>
  <c r="FM14" i="33"/>
  <c r="FO14" i="33"/>
  <c r="FN77" i="33"/>
  <c r="FM77" i="33"/>
  <c r="FU63" i="33"/>
  <c r="FT63" i="33"/>
  <c r="FS42" i="33"/>
  <c r="FT42" i="33"/>
  <c r="FY52" i="33"/>
  <c r="FZ52" i="33"/>
  <c r="GA13" i="33"/>
  <c r="FY13" i="33"/>
  <c r="FY56" i="33"/>
  <c r="FZ56" i="33"/>
  <c r="FI63" i="33"/>
  <c r="FH63" i="33"/>
  <c r="EK63" i="33"/>
  <c r="EJ63" i="33"/>
  <c r="DM63" i="33"/>
  <c r="DL63" i="33"/>
  <c r="CO63" i="33"/>
  <c r="CN63" i="33"/>
  <c r="BQ63" i="33"/>
  <c r="BP63" i="33"/>
  <c r="AS63" i="33"/>
  <c r="AR63" i="33"/>
  <c r="U63" i="33"/>
  <c r="T63" i="33"/>
  <c r="DK69" i="33"/>
  <c r="DM69" i="33"/>
  <c r="FH55" i="33"/>
  <c r="FT52" i="33"/>
  <c r="FT58" i="33"/>
  <c r="FU6" i="33"/>
  <c r="FT59" i="33"/>
  <c r="FO63" i="33"/>
  <c r="FN63" i="33"/>
  <c r="FM42" i="33"/>
  <c r="FN42" i="33"/>
  <c r="FY14" i="33"/>
  <c r="GA14" i="33"/>
  <c r="P55" i="33"/>
  <c r="N55" i="33" s="1"/>
  <c r="EL55" i="33"/>
  <c r="EI55" i="33" s="1"/>
  <c r="BR55" i="33"/>
  <c r="BO55" i="33" s="1"/>
  <c r="AB72" i="33"/>
  <c r="V4" i="11"/>
  <c r="V7" i="11"/>
  <c r="V6" i="11"/>
  <c r="FV81" i="33"/>
  <c r="FS81" i="33" s="1"/>
  <c r="DZ72" i="33"/>
  <c r="BR72" i="33"/>
  <c r="V72" i="33"/>
  <c r="DN55" i="33"/>
  <c r="DK55" i="33" s="1"/>
  <c r="BF72" i="33"/>
  <c r="FD55" i="33"/>
  <c r="FA55" i="33" s="1"/>
  <c r="DH55" i="33"/>
  <c r="DE55" i="33" s="1"/>
  <c r="CJ55" i="33"/>
  <c r="CG55" i="33" s="1"/>
  <c r="AH55" i="33"/>
  <c r="AE55" i="33" s="1"/>
  <c r="DN72" i="33"/>
  <c r="AT72" i="33"/>
  <c r="FV74" i="33"/>
  <c r="AT55" i="33"/>
  <c r="AQ55" i="33" s="1"/>
  <c r="CD72" i="33"/>
  <c r="J72" i="33"/>
  <c r="DZ55" i="33"/>
  <c r="DW55" i="33" s="1"/>
  <c r="DB55" i="33"/>
  <c r="CY55" i="33" s="1"/>
  <c r="BF55" i="33"/>
  <c r="BC55" i="33" s="1"/>
  <c r="EL72" i="33"/>
  <c r="CP55" i="33"/>
  <c r="CM55" i="33" s="1"/>
  <c r="V55" i="33"/>
  <c r="S55" i="33" s="1"/>
  <c r="DB72" i="33"/>
  <c r="AZ72" i="33"/>
  <c r="FP78" i="33"/>
  <c r="FM78" i="33" s="1"/>
  <c r="FV72" i="33"/>
  <c r="FP8" i="33"/>
  <c r="FM8" i="33" s="1"/>
  <c r="FP41" i="33"/>
  <c r="FM41" i="33" s="1"/>
  <c r="FP20" i="33"/>
  <c r="FM20" i="33" s="1"/>
  <c r="FP22" i="33"/>
  <c r="FP75" i="33"/>
  <c r="FP9" i="33"/>
  <c r="FM9" i="33" s="1"/>
  <c r="FP56" i="33"/>
  <c r="FP15" i="33"/>
  <c r="FM15" i="33" s="1"/>
  <c r="FP54" i="33"/>
  <c r="FN54" i="33" s="1"/>
  <c r="FP66" i="33"/>
  <c r="FP33" i="33"/>
  <c r="FP46" i="33"/>
  <c r="FP45" i="33"/>
  <c r="FN45" i="33" s="1"/>
  <c r="FP13" i="33"/>
  <c r="FO13" i="33" s="1"/>
  <c r="FV35" i="33"/>
  <c r="FV49" i="33"/>
  <c r="FR5" i="33"/>
  <c r="FX5" i="33"/>
  <c r="FQ17" i="33"/>
  <c r="FV17" i="33" s="1"/>
  <c r="FW17" i="33"/>
  <c r="GB17" i="33" s="1"/>
  <c r="FQ5" i="33"/>
  <c r="FV5" i="33" s="1"/>
  <c r="FS5" i="33" s="1"/>
  <c r="FW5" i="33"/>
  <c r="GB5" i="33" s="1"/>
  <c r="FP7" i="33"/>
  <c r="FM7" i="33" s="1"/>
  <c r="BR37" i="33"/>
  <c r="FV41" i="33"/>
  <c r="FS41" i="33" s="1"/>
  <c r="FV75" i="33"/>
  <c r="FV9" i="33"/>
  <c r="FS9" i="33" s="1"/>
  <c r="FV46" i="33"/>
  <c r="FV13" i="33"/>
  <c r="FU13" i="33" s="1"/>
  <c r="CW17" i="33"/>
  <c r="DB17" i="33" s="1"/>
  <c r="CK17" i="33"/>
  <c r="CP17" i="33" s="1"/>
  <c r="ES17" i="33"/>
  <c r="EX17" i="33" s="1"/>
  <c r="BA17" i="33"/>
  <c r="BF17" i="33" s="1"/>
  <c r="EG17" i="33"/>
  <c r="EL17" i="33" s="1"/>
  <c r="AO17" i="33"/>
  <c r="AT17" i="33" s="1"/>
  <c r="DU17" i="33"/>
  <c r="DZ17" i="33" s="1"/>
  <c r="BY17" i="33"/>
  <c r="CD17" i="33" s="1"/>
  <c r="AC17" i="33"/>
  <c r="AH17" i="33" s="1"/>
  <c r="FE17" i="33"/>
  <c r="FJ17" i="33" s="1"/>
  <c r="DI17" i="33"/>
  <c r="DN17" i="33" s="1"/>
  <c r="BM17" i="33"/>
  <c r="BR17" i="33" s="1"/>
  <c r="Q17" i="33"/>
  <c r="V17" i="33" s="1"/>
  <c r="BX78" i="33"/>
  <c r="BU78" i="33" s="1"/>
  <c r="FK17" i="33"/>
  <c r="FP17" i="33" s="1"/>
  <c r="FV29" i="33"/>
  <c r="FS29" i="33" s="1"/>
  <c r="FP60" i="33"/>
  <c r="FM60" i="33" s="1"/>
  <c r="FP31" i="33"/>
  <c r="FM31" i="33" s="1"/>
  <c r="FP76" i="33"/>
  <c r="FO76" i="33" s="1"/>
  <c r="FV11" i="33"/>
  <c r="FS11" i="33" s="1"/>
  <c r="FV40" i="33"/>
  <c r="FS40" i="33" s="1"/>
  <c r="FP67" i="33"/>
  <c r="FN67" i="33" s="1"/>
  <c r="FP43" i="33"/>
  <c r="FP24" i="33"/>
  <c r="EX30" i="33"/>
  <c r="DZ30" i="33"/>
  <c r="DB30" i="33"/>
  <c r="AH30" i="33"/>
  <c r="J30" i="33"/>
  <c r="FV8" i="33"/>
  <c r="FS8" i="33" s="1"/>
  <c r="FV20" i="33"/>
  <c r="FS20" i="33" s="1"/>
  <c r="FV78" i="33"/>
  <c r="FS78" i="33" s="1"/>
  <c r="FV22" i="33"/>
  <c r="FV56" i="33"/>
  <c r="FV15" i="33"/>
  <c r="FS15" i="33" s="1"/>
  <c r="FV54" i="33"/>
  <c r="FT54" i="33" s="1"/>
  <c r="FV66" i="33"/>
  <c r="FV33" i="33"/>
  <c r="FV45" i="33"/>
  <c r="FT45" i="33" s="1"/>
  <c r="FP21" i="33"/>
  <c r="FM21" i="33" s="1"/>
  <c r="J69" i="33"/>
  <c r="H69" i="33" s="1"/>
  <c r="AZ78" i="33"/>
  <c r="AW78" i="33" s="1"/>
  <c r="EM17" i="33"/>
  <c r="ER17" i="33" s="1"/>
  <c r="EQ17" i="33" s="1"/>
  <c r="DO17" i="33"/>
  <c r="DT17" i="33" s="1"/>
  <c r="CQ17" i="33"/>
  <c r="CV17" i="33" s="1"/>
  <c r="CU17" i="33" s="1"/>
  <c r="BS17" i="33"/>
  <c r="BX17" i="33" s="1"/>
  <c r="BW17" i="33" s="1"/>
  <c r="AU17" i="33"/>
  <c r="AZ17" i="33" s="1"/>
  <c r="AY17" i="33" s="1"/>
  <c r="W17" i="33"/>
  <c r="AB17" i="33" s="1"/>
  <c r="AA17" i="33" s="1"/>
  <c r="EY17" i="33"/>
  <c r="FD17" i="33" s="1"/>
  <c r="EA17" i="33"/>
  <c r="EF17" i="33" s="1"/>
  <c r="DC17" i="33"/>
  <c r="DH17" i="33" s="1"/>
  <c r="CE17" i="33"/>
  <c r="CJ17" i="33" s="1"/>
  <c r="BG17" i="33"/>
  <c r="BL17" i="33" s="1"/>
  <c r="AI17" i="33"/>
  <c r="AN17" i="33" s="1"/>
  <c r="K17" i="33"/>
  <c r="P17" i="33" s="1"/>
  <c r="O17" i="33" s="1"/>
  <c r="FV26" i="33"/>
  <c r="FV51" i="33"/>
  <c r="FV69" i="33"/>
  <c r="FT69" i="33" s="1"/>
  <c r="FV7" i="33"/>
  <c r="FS7" i="33" s="1"/>
  <c r="FV25" i="33"/>
  <c r="FV21" i="33"/>
  <c r="FS21" i="33" s="1"/>
  <c r="FV50" i="33"/>
  <c r="FT62" i="33"/>
  <c r="FU62" i="33"/>
  <c r="FM13" i="33"/>
  <c r="FS12" i="33"/>
  <c r="FU67" i="33"/>
  <c r="FN62" i="33"/>
  <c r="FO62" i="33"/>
  <c r="AD19" i="3"/>
  <c r="AD24" i="3"/>
  <c r="AD19" i="31"/>
  <c r="AD10" i="34" s="1"/>
  <c r="AD24" i="31"/>
  <c r="AD24" i="10"/>
  <c r="AD19" i="10"/>
  <c r="AD6" i="34" s="1"/>
  <c r="FU68" i="33"/>
  <c r="FT68" i="33"/>
  <c r="FH62" i="33"/>
  <c r="FI62" i="33"/>
  <c r="FI68" i="33"/>
  <c r="FH68" i="33"/>
  <c r="FP72" i="33"/>
  <c r="FP26" i="33"/>
  <c r="FO12" i="33"/>
  <c r="FM12" i="33"/>
  <c r="FP35" i="33"/>
  <c r="FP49" i="33"/>
  <c r="FP51" i="33"/>
  <c r="FO68" i="33"/>
  <c r="FN68" i="33"/>
  <c r="FT61" i="33"/>
  <c r="FN61" i="33"/>
  <c r="FO61" i="33"/>
  <c r="FP25" i="33"/>
  <c r="FP50" i="33"/>
  <c r="AD23" i="11"/>
  <c r="AD18" i="11"/>
  <c r="AD18" i="3"/>
  <c r="AD23" i="3"/>
  <c r="AD18" i="31"/>
  <c r="AD23" i="31"/>
  <c r="AD23" i="10"/>
  <c r="AD18" i="10"/>
  <c r="DT55" i="33"/>
  <c r="DQ55" i="33" s="1"/>
  <c r="AB55" i="33"/>
  <c r="Y55" i="33" s="1"/>
  <c r="FD72" i="33"/>
  <c r="BL72" i="33"/>
  <c r="CV55" i="33"/>
  <c r="CS55" i="33" s="1"/>
  <c r="EF72" i="33"/>
  <c r="AN72" i="33"/>
  <c r="CV78" i="33"/>
  <c r="CS78" i="33" s="1"/>
  <c r="BF69" i="33"/>
  <c r="BD69" i="33" s="1"/>
  <c r="BX55" i="33"/>
  <c r="BU55" i="33" s="1"/>
  <c r="DH72" i="33"/>
  <c r="P72" i="33"/>
  <c r="BX74" i="33"/>
  <c r="BU74" i="33" s="1"/>
  <c r="AZ55" i="33"/>
  <c r="AW55" i="33" s="1"/>
  <c r="ER55" i="33"/>
  <c r="EO55" i="33" s="1"/>
  <c r="CJ72" i="33"/>
  <c r="ER78" i="33"/>
  <c r="EO78" i="33" s="1"/>
  <c r="ER22" i="33"/>
  <c r="DT22" i="33"/>
  <c r="CV22" i="33"/>
  <c r="BX22" i="33"/>
  <c r="AZ22" i="33"/>
  <c r="AB22" i="33"/>
  <c r="P52" i="33"/>
  <c r="M52" i="33" s="1"/>
  <c r="DB69" i="33"/>
  <c r="CZ69" i="33" s="1"/>
  <c r="AH69" i="33"/>
  <c r="AF69" i="33" s="1"/>
  <c r="FJ78" i="33"/>
  <c r="BR78" i="33"/>
  <c r="BO78" i="33" s="1"/>
  <c r="V78" i="33"/>
  <c r="S78" i="33" s="1"/>
  <c r="EF78" i="33"/>
  <c r="EC78" i="33" s="1"/>
  <c r="AN78" i="33"/>
  <c r="AK78" i="33" s="1"/>
  <c r="EI77" i="33"/>
  <c r="EJ77" i="33"/>
  <c r="DK77" i="33"/>
  <c r="DL77" i="33"/>
  <c r="CM77" i="33"/>
  <c r="CN77" i="33"/>
  <c r="BO77" i="33"/>
  <c r="BP77" i="33"/>
  <c r="AQ77" i="33"/>
  <c r="AR77" i="33"/>
  <c r="S77" i="33"/>
  <c r="T77" i="33"/>
  <c r="FC62" i="33"/>
  <c r="FB62" i="33"/>
  <c r="EE62" i="33"/>
  <c r="ED62" i="33"/>
  <c r="DG62" i="33"/>
  <c r="DF62" i="33"/>
  <c r="CI62" i="33"/>
  <c r="CH62" i="33"/>
  <c r="BK62" i="33"/>
  <c r="BJ62" i="33"/>
  <c r="AM62" i="33"/>
  <c r="AL62" i="33"/>
  <c r="O62" i="33"/>
  <c r="N62" i="33"/>
  <c r="FA77" i="33"/>
  <c r="FB77" i="33"/>
  <c r="EC77" i="33"/>
  <c r="ED77" i="33"/>
  <c r="DE77" i="33"/>
  <c r="DF77" i="33"/>
  <c r="CG77" i="33"/>
  <c r="CH77" i="33"/>
  <c r="BI77" i="33"/>
  <c r="BJ77" i="33"/>
  <c r="AK77" i="33"/>
  <c r="AL77" i="33"/>
  <c r="M77" i="33"/>
  <c r="N77" i="33"/>
  <c r="EW62" i="33"/>
  <c r="EV62" i="33"/>
  <c r="DY62" i="33"/>
  <c r="DX62" i="33"/>
  <c r="DA62" i="33"/>
  <c r="CZ62" i="33"/>
  <c r="CC62" i="33"/>
  <c r="CB62" i="33"/>
  <c r="BE62" i="33"/>
  <c r="BD62" i="33"/>
  <c r="AG62" i="33"/>
  <c r="AF62" i="33"/>
  <c r="I62" i="33"/>
  <c r="H62" i="33"/>
  <c r="ER83" i="33"/>
  <c r="EO83" i="33" s="1"/>
  <c r="DT83" i="33"/>
  <c r="DQ83" i="33" s="1"/>
  <c r="CV83" i="33"/>
  <c r="CS83" i="33" s="1"/>
  <c r="BX83" i="33"/>
  <c r="BU83" i="33" s="1"/>
  <c r="AZ83" i="33"/>
  <c r="AW83" i="33" s="1"/>
  <c r="AB83" i="33"/>
  <c r="Y83" i="33" s="1"/>
  <c r="EX52" i="33"/>
  <c r="DB52" i="33"/>
  <c r="BF52" i="33"/>
  <c r="AH52" i="33"/>
  <c r="EU77" i="33"/>
  <c r="EV77" i="33"/>
  <c r="DW77" i="33"/>
  <c r="DX77" i="33"/>
  <c r="CY77" i="33"/>
  <c r="CZ77" i="33"/>
  <c r="CA77" i="33"/>
  <c r="CB77" i="33"/>
  <c r="BC77" i="33"/>
  <c r="BD77" i="33"/>
  <c r="AE77" i="33"/>
  <c r="AF77" i="33"/>
  <c r="G77" i="33"/>
  <c r="H77" i="33"/>
  <c r="EQ62" i="33"/>
  <c r="EP62" i="33"/>
  <c r="DS62" i="33"/>
  <c r="DR62" i="33"/>
  <c r="CU62" i="33"/>
  <c r="CT62" i="33"/>
  <c r="BW62" i="33"/>
  <c r="BV62" i="33"/>
  <c r="AY62" i="33"/>
  <c r="AX62" i="33"/>
  <c r="AA62" i="33"/>
  <c r="Z62" i="33"/>
  <c r="N44" i="33"/>
  <c r="M44" i="33"/>
  <c r="EX78" i="33"/>
  <c r="EU78" i="33" s="1"/>
  <c r="BF78" i="33"/>
  <c r="BC78" i="33" s="1"/>
  <c r="M17" i="33"/>
  <c r="EO77" i="33"/>
  <c r="EP77" i="33"/>
  <c r="DQ77" i="33"/>
  <c r="DR77" i="33"/>
  <c r="CS77" i="33"/>
  <c r="CT77" i="33"/>
  <c r="BU77" i="33"/>
  <c r="BV77" i="33"/>
  <c r="AW77" i="33"/>
  <c r="AX77" i="33"/>
  <c r="Y77" i="33"/>
  <c r="Z77" i="33"/>
  <c r="EK62" i="33"/>
  <c r="EJ62" i="33"/>
  <c r="DM62" i="33"/>
  <c r="DL62" i="33"/>
  <c r="CO62" i="33"/>
  <c r="CN62" i="33"/>
  <c r="BQ62" i="33"/>
  <c r="BP62" i="33"/>
  <c r="AS62" i="33"/>
  <c r="AR62" i="33"/>
  <c r="U62" i="33"/>
  <c r="T62" i="33"/>
  <c r="EX81" i="33"/>
  <c r="EU81" i="33" s="1"/>
  <c r="BF81" i="33"/>
  <c r="BC81" i="33" s="1"/>
  <c r="FJ57" i="33"/>
  <c r="FG57" i="33" s="1"/>
  <c r="EL57" i="33"/>
  <c r="EJ57" i="33" s="1"/>
  <c r="DN57" i="33"/>
  <c r="DL57" i="33" s="1"/>
  <c r="CP57" i="33"/>
  <c r="CN57" i="33" s="1"/>
  <c r="BR57" i="33"/>
  <c r="BP57" i="33" s="1"/>
  <c r="AT57" i="33"/>
  <c r="AR57" i="33" s="1"/>
  <c r="V57" i="33"/>
  <c r="T57" i="33" s="1"/>
  <c r="ER58" i="33"/>
  <c r="EO58" i="33" s="1"/>
  <c r="CV58" i="33"/>
  <c r="CS58" i="33" s="1"/>
  <c r="BX58" i="33"/>
  <c r="BU58" i="33" s="1"/>
  <c r="AB58" i="33"/>
  <c r="Y58" i="33" s="1"/>
  <c r="DT81" i="33"/>
  <c r="DQ81" i="33" s="1"/>
  <c r="ER30" i="33"/>
  <c r="DT30" i="33"/>
  <c r="CV30" i="33"/>
  <c r="BX30" i="33"/>
  <c r="AZ30" i="33"/>
  <c r="AB30" i="33"/>
  <c r="EF74" i="33"/>
  <c r="EC74" i="33" s="1"/>
  <c r="AN74" i="33"/>
  <c r="AK74" i="33" s="1"/>
  <c r="ER57" i="33"/>
  <c r="EP57" i="33" s="1"/>
  <c r="DT57" i="33"/>
  <c r="DR57" i="33" s="1"/>
  <c r="CV57" i="33"/>
  <c r="CT57" i="33" s="1"/>
  <c r="BX57" i="33"/>
  <c r="BV57" i="33" s="1"/>
  <c r="AZ57" i="33"/>
  <c r="AX57" i="33" s="1"/>
  <c r="AB57" i="33"/>
  <c r="Z57" i="33" s="1"/>
  <c r="AB78" i="33"/>
  <c r="Y78" i="33" s="1"/>
  <c r="H55" i="33"/>
  <c r="F5" i="33"/>
  <c r="FL5" i="33"/>
  <c r="EO38" i="33"/>
  <c r="EP38" i="33"/>
  <c r="DQ38" i="33"/>
  <c r="DR38" i="33"/>
  <c r="CS38" i="33"/>
  <c r="CT38" i="33"/>
  <c r="BU38" i="33"/>
  <c r="BV38" i="33"/>
  <c r="AW38" i="33"/>
  <c r="AX38" i="33"/>
  <c r="Y38" i="33"/>
  <c r="Z38" i="33"/>
  <c r="FA37" i="33"/>
  <c r="FB37" i="33"/>
  <c r="EC37" i="33"/>
  <c r="ED37" i="33"/>
  <c r="DE37" i="33"/>
  <c r="DF37" i="33"/>
  <c r="CG37" i="33"/>
  <c r="CH37" i="33"/>
  <c r="BI37" i="33"/>
  <c r="BJ37" i="33"/>
  <c r="AK37" i="33"/>
  <c r="AL37" i="33"/>
  <c r="M37" i="33"/>
  <c r="N37" i="33"/>
  <c r="CD78" i="33"/>
  <c r="CA78" i="33" s="1"/>
  <c r="EI42" i="33"/>
  <c r="EJ42" i="33"/>
  <c r="DK42" i="33"/>
  <c r="DL42" i="33"/>
  <c r="CM42" i="33"/>
  <c r="CN42" i="33"/>
  <c r="BO42" i="33"/>
  <c r="BP42" i="33"/>
  <c r="AQ42" i="33"/>
  <c r="AR42" i="33"/>
  <c r="S42" i="33"/>
  <c r="T42" i="33"/>
  <c r="J74" i="33"/>
  <c r="G74" i="33" s="1"/>
  <c r="DR75" i="33"/>
  <c r="DQ75" i="33"/>
  <c r="BV75" i="33"/>
  <c r="BU75" i="33"/>
  <c r="EI38" i="33"/>
  <c r="EJ38" i="33"/>
  <c r="DK38" i="33"/>
  <c r="DL38" i="33"/>
  <c r="CM38" i="33"/>
  <c r="CN38" i="33"/>
  <c r="BO38" i="33"/>
  <c r="BP38" i="33"/>
  <c r="AQ38" i="33"/>
  <c r="AR38" i="33"/>
  <c r="S38" i="33"/>
  <c r="T38" i="33"/>
  <c r="FJ53" i="33"/>
  <c r="EL53" i="33"/>
  <c r="CP53" i="33"/>
  <c r="AT53" i="33"/>
  <c r="V53" i="33"/>
  <c r="ER59" i="33"/>
  <c r="EP59" i="33" s="1"/>
  <c r="DT59" i="33"/>
  <c r="DR59" i="33" s="1"/>
  <c r="CV59" i="33"/>
  <c r="CT59" i="33" s="1"/>
  <c r="BX59" i="33"/>
  <c r="BV59" i="33" s="1"/>
  <c r="AZ59" i="33"/>
  <c r="AX59" i="33" s="1"/>
  <c r="AB59" i="33"/>
  <c r="Z59" i="33" s="1"/>
  <c r="AK42" i="33"/>
  <c r="AL42" i="33"/>
  <c r="EU37" i="33"/>
  <c r="EV37" i="33"/>
  <c r="DW37" i="33"/>
  <c r="DX37" i="33"/>
  <c r="CY37" i="33"/>
  <c r="CZ37" i="33"/>
  <c r="CA37" i="33"/>
  <c r="CB37" i="33"/>
  <c r="BC37" i="33"/>
  <c r="BD37" i="33"/>
  <c r="AE37" i="33"/>
  <c r="AF37" i="33"/>
  <c r="G37" i="33"/>
  <c r="H37" i="33"/>
  <c r="DT78" i="33"/>
  <c r="DQ78" i="33" s="1"/>
  <c r="FA42" i="33"/>
  <c r="FB42" i="33"/>
  <c r="EC42" i="33"/>
  <c r="ED42" i="33"/>
  <c r="DE42" i="33"/>
  <c r="DF42" i="33"/>
  <c r="CG42" i="33"/>
  <c r="CH42" i="33"/>
  <c r="BI42" i="33"/>
  <c r="BJ42" i="33"/>
  <c r="M42" i="33"/>
  <c r="N42" i="33"/>
  <c r="FJ69" i="33"/>
  <c r="FH69" i="33" s="1"/>
  <c r="AT69" i="33"/>
  <c r="AR69" i="33" s="1"/>
  <c r="DZ74" i="33"/>
  <c r="DW74" i="33" s="1"/>
  <c r="AH74" i="33"/>
  <c r="AE74" i="33" s="1"/>
  <c r="T55" i="33"/>
  <c r="FA38" i="33"/>
  <c r="FB38" i="33"/>
  <c r="EC38" i="33"/>
  <c r="ED38" i="33"/>
  <c r="DE38" i="33"/>
  <c r="DF38" i="33"/>
  <c r="CG38" i="33"/>
  <c r="CH38" i="33"/>
  <c r="BI38" i="33"/>
  <c r="BJ38" i="33"/>
  <c r="AK38" i="33"/>
  <c r="AL38" i="33"/>
  <c r="M38" i="33"/>
  <c r="N38" i="33"/>
  <c r="EO37" i="33"/>
  <c r="EP37" i="33"/>
  <c r="DQ37" i="33"/>
  <c r="DR37" i="33"/>
  <c r="CS37" i="33"/>
  <c r="CT37" i="33"/>
  <c r="BU37" i="33"/>
  <c r="BV37" i="33"/>
  <c r="AW37" i="33"/>
  <c r="AX37" i="33"/>
  <c r="Y37" i="33"/>
  <c r="Z37" i="33"/>
  <c r="EU42" i="33"/>
  <c r="EV42" i="33"/>
  <c r="DW42" i="33"/>
  <c r="DX42" i="33"/>
  <c r="CA42" i="33"/>
  <c r="CB42" i="33"/>
  <c r="BC42" i="33"/>
  <c r="BD42" i="33"/>
  <c r="AE42" i="33"/>
  <c r="AF42" i="33"/>
  <c r="G42" i="33"/>
  <c r="H42" i="33"/>
  <c r="ED55" i="33"/>
  <c r="CH55" i="33"/>
  <c r="BI55" i="33"/>
  <c r="BJ55" i="33"/>
  <c r="AK55" i="33"/>
  <c r="AL55" i="33"/>
  <c r="CY42" i="33"/>
  <c r="CZ42" i="33"/>
  <c r="EU38" i="33"/>
  <c r="EV38" i="33"/>
  <c r="DW38" i="33"/>
  <c r="DX38" i="33"/>
  <c r="CY38" i="33"/>
  <c r="CZ38" i="33"/>
  <c r="CA38" i="33"/>
  <c r="CB38" i="33"/>
  <c r="BC38" i="33"/>
  <c r="BD38" i="33"/>
  <c r="AE38" i="33"/>
  <c r="AF38" i="33"/>
  <c r="G38" i="33"/>
  <c r="H38" i="33"/>
  <c r="CS57" i="33"/>
  <c r="EI37" i="33"/>
  <c r="EJ37" i="33"/>
  <c r="DK37" i="33"/>
  <c r="DL37" i="33"/>
  <c r="CM37" i="33"/>
  <c r="CN37" i="33"/>
  <c r="BP37" i="33"/>
  <c r="AQ37" i="33"/>
  <c r="AR37" i="33"/>
  <c r="S37" i="33"/>
  <c r="T37" i="33"/>
  <c r="EO42" i="33"/>
  <c r="EP42" i="33"/>
  <c r="DQ42" i="33"/>
  <c r="DR42" i="33"/>
  <c r="CS42" i="33"/>
  <c r="CT42" i="33"/>
  <c r="BU42" i="33"/>
  <c r="BV42" i="33"/>
  <c r="AW42" i="33"/>
  <c r="AX42" i="33"/>
  <c r="Y42" i="33"/>
  <c r="Z42" i="33"/>
  <c r="EU55" i="33"/>
  <c r="EV55" i="33"/>
  <c r="AB81" i="33"/>
  <c r="Y81" i="33" s="1"/>
  <c r="DH78" i="33"/>
  <c r="DE78" i="33" s="1"/>
  <c r="P78" i="33"/>
  <c r="M78" i="33" s="1"/>
  <c r="FJ81" i="33"/>
  <c r="EL78" i="33"/>
  <c r="EI78" i="33" s="1"/>
  <c r="DN78" i="33"/>
  <c r="DK78" i="33" s="1"/>
  <c r="AT78" i="33"/>
  <c r="AQ78" i="33" s="1"/>
  <c r="E5" i="33"/>
  <c r="FK5" i="33"/>
  <c r="EX10" i="33"/>
  <c r="EU10" i="33" s="1"/>
  <c r="DZ10" i="33"/>
  <c r="DW10" i="33" s="1"/>
  <c r="DB10" i="33"/>
  <c r="CY10" i="33" s="1"/>
  <c r="CD10" i="33"/>
  <c r="CA10" i="33" s="1"/>
  <c r="BF10" i="33"/>
  <c r="BC10" i="33" s="1"/>
  <c r="AH10" i="33"/>
  <c r="AE10" i="33" s="1"/>
  <c r="FD53" i="33"/>
  <c r="EF53" i="33"/>
  <c r="DH53" i="33"/>
  <c r="CJ53" i="33"/>
  <c r="BL53" i="33"/>
  <c r="AN53" i="33"/>
  <c r="P53" i="33"/>
  <c r="FD58" i="33"/>
  <c r="EF58" i="33"/>
  <c r="DH58" i="33"/>
  <c r="BL58" i="33"/>
  <c r="AN58" i="33"/>
  <c r="P58" i="33"/>
  <c r="FJ59" i="33"/>
  <c r="EL59" i="33"/>
  <c r="EJ59" i="33" s="1"/>
  <c r="DN59" i="33"/>
  <c r="DL59" i="33" s="1"/>
  <c r="CP59" i="33"/>
  <c r="CN59" i="33" s="1"/>
  <c r="BR59" i="33"/>
  <c r="BP59" i="33" s="1"/>
  <c r="AT59" i="33"/>
  <c r="AR59" i="33" s="1"/>
  <c r="V59" i="33"/>
  <c r="T59" i="33" s="1"/>
  <c r="CP69" i="33"/>
  <c r="CN69" i="33" s="1"/>
  <c r="V69" i="33"/>
  <c r="T69" i="33" s="1"/>
  <c r="EX69" i="33"/>
  <c r="EV69" i="33" s="1"/>
  <c r="CP78" i="33"/>
  <c r="CM78" i="33" s="1"/>
  <c r="FD78" i="33"/>
  <c r="FA78" i="33" s="1"/>
  <c r="BL78" i="33"/>
  <c r="BI78" i="33" s="1"/>
  <c r="CD69" i="33"/>
  <c r="CB69" i="33" s="1"/>
  <c r="CD81" i="33"/>
  <c r="CA81" i="33" s="1"/>
  <c r="DB78" i="33"/>
  <c r="CY78" i="33" s="1"/>
  <c r="J78" i="33"/>
  <c r="G78" i="33" s="1"/>
  <c r="DT69" i="33"/>
  <c r="DR69" i="33" s="1"/>
  <c r="FD74" i="33"/>
  <c r="FB74" i="33" s="1"/>
  <c r="BL74" i="33"/>
  <c r="BJ74" i="33" s="1"/>
  <c r="EF81" i="33"/>
  <c r="EC81" i="33" s="1"/>
  <c r="CJ78" i="33"/>
  <c r="CG78" i="33" s="1"/>
  <c r="DZ69" i="33"/>
  <c r="DX69" i="33" s="1"/>
  <c r="DZ78" i="33"/>
  <c r="DW78" i="33" s="1"/>
  <c r="AH78" i="33"/>
  <c r="AE78" i="33" s="1"/>
  <c r="EL69" i="33"/>
  <c r="EJ69" i="33" s="1"/>
  <c r="BR69" i="33"/>
  <c r="BP69" i="33" s="1"/>
  <c r="DN81" i="33"/>
  <c r="DK81" i="33" s="1"/>
  <c r="FD69" i="33"/>
  <c r="FB69" i="33" s="1"/>
  <c r="BL69" i="33"/>
  <c r="BJ69" i="33" s="1"/>
  <c r="ER74" i="33"/>
  <c r="EP74" i="33" s="1"/>
  <c r="DT74" i="33"/>
  <c r="DR74" i="33" s="1"/>
  <c r="CV74" i="33"/>
  <c r="CT74" i="33" s="1"/>
  <c r="FD81" i="33"/>
  <c r="FA81" i="33" s="1"/>
  <c r="FJ74" i="33"/>
  <c r="FH74" i="33" s="1"/>
  <c r="BR74" i="33"/>
  <c r="BP74" i="33" s="1"/>
  <c r="AN81" i="33"/>
  <c r="AK81" i="33" s="1"/>
  <c r="DB81" i="33"/>
  <c r="CY81" i="33" s="1"/>
  <c r="P81" i="33"/>
  <c r="M81" i="33" s="1"/>
  <c r="BR81" i="33"/>
  <c r="BO81" i="33" s="1"/>
  <c r="BX81" i="33"/>
  <c r="BU81" i="33" s="1"/>
  <c r="BX69" i="33"/>
  <c r="BV69" i="33" s="1"/>
  <c r="DZ21" i="33"/>
  <c r="DW21" i="33" s="1"/>
  <c r="CD21" i="33"/>
  <c r="CA21" i="33" s="1"/>
  <c r="DH69" i="33"/>
  <c r="DF69" i="33" s="1"/>
  <c r="P69" i="33"/>
  <c r="N69" i="33" s="1"/>
  <c r="FD48" i="33"/>
  <c r="EF48" i="33"/>
  <c r="DH48" i="33"/>
  <c r="CJ48" i="33"/>
  <c r="BL48" i="33"/>
  <c r="AN48" i="33"/>
  <c r="P48" i="33"/>
  <c r="AC23" i="31"/>
  <c r="AC18" i="31"/>
  <c r="AC19" i="31"/>
  <c r="AC24" i="31"/>
  <c r="AC23" i="3"/>
  <c r="AC18" i="3"/>
  <c r="AC19" i="3"/>
  <c r="AC24" i="3"/>
  <c r="DT10" i="33"/>
  <c r="DQ10" i="33" s="1"/>
  <c r="BX10" i="33"/>
  <c r="BU10" i="33" s="1"/>
  <c r="AB10" i="33"/>
  <c r="Y10" i="33" s="1"/>
  <c r="EX46" i="33"/>
  <c r="DB46" i="33"/>
  <c r="AH46" i="33"/>
  <c r="CJ74" i="33"/>
  <c r="CH74" i="33" s="1"/>
  <c r="CP74" i="33"/>
  <c r="CN74" i="33" s="1"/>
  <c r="AZ69" i="33"/>
  <c r="AX69" i="33" s="1"/>
  <c r="ER69" i="33"/>
  <c r="EP69" i="33" s="1"/>
  <c r="AC18" i="10"/>
  <c r="AC23" i="10"/>
  <c r="AC24" i="10"/>
  <c r="AC19" i="10"/>
  <c r="ER10" i="33"/>
  <c r="EO10" i="33" s="1"/>
  <c r="CV10" i="33"/>
  <c r="CS10" i="33" s="1"/>
  <c r="AZ10" i="33"/>
  <c r="AW10" i="33" s="1"/>
  <c r="EX58" i="33"/>
  <c r="DB58" i="33"/>
  <c r="CD58" i="33"/>
  <c r="BF58" i="33"/>
  <c r="AH58" i="33"/>
  <c r="J58" i="33"/>
  <c r="FD36" i="33"/>
  <c r="FC36" i="33" s="1"/>
  <c r="EF36" i="33"/>
  <c r="EE36" i="33" s="1"/>
  <c r="DH36" i="33"/>
  <c r="DG36" i="33" s="1"/>
  <c r="BL36" i="33"/>
  <c r="BK36" i="33" s="1"/>
  <c r="AN36" i="33"/>
  <c r="AM36" i="33" s="1"/>
  <c r="FJ67" i="33"/>
  <c r="EL67" i="33"/>
  <c r="EK67" i="33" s="1"/>
  <c r="DN67" i="33"/>
  <c r="DM67" i="33" s="1"/>
  <c r="CP67" i="33"/>
  <c r="CO67" i="33" s="1"/>
  <c r="BR67" i="33"/>
  <c r="BQ67" i="33" s="1"/>
  <c r="AT67" i="33"/>
  <c r="AS67" i="33" s="1"/>
  <c r="V67" i="33"/>
  <c r="U67" i="33" s="1"/>
  <c r="DN74" i="33"/>
  <c r="DL74" i="33" s="1"/>
  <c r="AC23" i="11"/>
  <c r="AC18" i="11"/>
  <c r="CV69" i="33"/>
  <c r="CT69" i="33" s="1"/>
  <c r="CV81" i="33"/>
  <c r="CS81" i="33" s="1"/>
  <c r="DB74" i="33"/>
  <c r="CZ74" i="33" s="1"/>
  <c r="EL81" i="33"/>
  <c r="EI81" i="33" s="1"/>
  <c r="V81" i="33"/>
  <c r="S81" i="33" s="1"/>
  <c r="EF69" i="33"/>
  <c r="ED69" i="33" s="1"/>
  <c r="AN69" i="33"/>
  <c r="AL69" i="33" s="1"/>
  <c r="AB74" i="33"/>
  <c r="Z74" i="33" s="1"/>
  <c r="DH81" i="33"/>
  <c r="DE81" i="33" s="1"/>
  <c r="EL74" i="33"/>
  <c r="EJ74" i="33" s="1"/>
  <c r="AT74" i="33"/>
  <c r="AR74" i="33" s="1"/>
  <c r="ER81" i="33"/>
  <c r="EO81" i="33" s="1"/>
  <c r="AZ81" i="33"/>
  <c r="AW81" i="33" s="1"/>
  <c r="AT81" i="33"/>
  <c r="AQ81" i="33" s="1"/>
  <c r="CJ81" i="33"/>
  <c r="CG81" i="33" s="1"/>
  <c r="CP81" i="33"/>
  <c r="CM81" i="33" s="1"/>
  <c r="DH74" i="33"/>
  <c r="DF74" i="33" s="1"/>
  <c r="BL81" i="33"/>
  <c r="BI81" i="33" s="1"/>
  <c r="CD74" i="33"/>
  <c r="CB74" i="33" s="1"/>
  <c r="P74" i="33"/>
  <c r="N74" i="33" s="1"/>
  <c r="DZ81" i="33"/>
  <c r="DW81" i="33" s="1"/>
  <c r="AH81" i="33"/>
  <c r="AE81" i="33" s="1"/>
  <c r="P16" i="33"/>
  <c r="P66" i="33"/>
  <c r="M66" i="33" s="1"/>
  <c r="J81" i="33"/>
  <c r="G81" i="33" s="1"/>
  <c r="FD51" i="33"/>
  <c r="EF51" i="33"/>
  <c r="DH51" i="33"/>
  <c r="CJ51" i="33"/>
  <c r="BL51" i="33"/>
  <c r="AN51" i="33"/>
  <c r="P11" i="33"/>
  <c r="M11" i="33" s="1"/>
  <c r="EX26" i="33"/>
  <c r="DZ26" i="33"/>
  <c r="DB26" i="33"/>
  <c r="CD26" i="33"/>
  <c r="BF26" i="33"/>
  <c r="AH26" i="33"/>
  <c r="J26" i="33"/>
  <c r="ER9" i="33"/>
  <c r="EO9" i="33" s="1"/>
  <c r="DT9" i="33"/>
  <c r="DQ9" i="33" s="1"/>
  <c r="CV9" i="33"/>
  <c r="CS9" i="33" s="1"/>
  <c r="BX9" i="33"/>
  <c r="BU9" i="33" s="1"/>
  <c r="AZ9" i="33"/>
  <c r="AW9" i="33" s="1"/>
  <c r="AB9" i="33"/>
  <c r="Y9" i="33" s="1"/>
  <c r="FJ39" i="33"/>
  <c r="EL39" i="33"/>
  <c r="EK39" i="33" s="1"/>
  <c r="DN39" i="33"/>
  <c r="DM39" i="33" s="1"/>
  <c r="CP39" i="33"/>
  <c r="CO39" i="33" s="1"/>
  <c r="BR39" i="33"/>
  <c r="BQ39" i="33" s="1"/>
  <c r="AT39" i="33"/>
  <c r="AS39" i="33" s="1"/>
  <c r="V39" i="33"/>
  <c r="U39" i="33" s="1"/>
  <c r="T78" i="33"/>
  <c r="CH68" i="33"/>
  <c r="CG68" i="33"/>
  <c r="DR83" i="33"/>
  <c r="S74" i="33"/>
  <c r="T74" i="33"/>
  <c r="BV74" i="33"/>
  <c r="BV83" i="33"/>
  <c r="Z83" i="33"/>
  <c r="EP68" i="33"/>
  <c r="EO68" i="33"/>
  <c r="CT68" i="33"/>
  <c r="CS68" i="33"/>
  <c r="AX68" i="33"/>
  <c r="AW68" i="33"/>
  <c r="EP78" i="33"/>
  <c r="CT78" i="33"/>
  <c r="AX78" i="33"/>
  <c r="EP83" i="33"/>
  <c r="CT83" i="33"/>
  <c r="AX83" i="33"/>
  <c r="DR68" i="33"/>
  <c r="DQ68" i="33"/>
  <c r="BV68" i="33"/>
  <c r="BU68" i="33"/>
  <c r="Z68" i="33"/>
  <c r="Y68" i="33"/>
  <c r="DR78" i="33"/>
  <c r="BV78" i="33"/>
  <c r="Z78" i="33"/>
  <c r="CN68" i="33"/>
  <c r="CM68" i="33"/>
  <c r="ER23" i="33"/>
  <c r="CV23" i="33"/>
  <c r="AB23" i="33"/>
  <c r="DN83" i="33"/>
  <c r="AR68" i="33"/>
  <c r="AQ68" i="33"/>
  <c r="EJ68" i="33"/>
  <c r="EI68" i="33"/>
  <c r="DL68" i="33"/>
  <c r="DK68" i="33"/>
  <c r="BP68" i="33"/>
  <c r="BO68" i="33"/>
  <c r="T68" i="33"/>
  <c r="S68" i="33"/>
  <c r="EJ78" i="33"/>
  <c r="BP78" i="33"/>
  <c r="AR78" i="33"/>
  <c r="EX73" i="33"/>
  <c r="DZ73" i="33"/>
  <c r="DB73" i="33"/>
  <c r="CD73" i="33"/>
  <c r="BF73" i="33"/>
  <c r="AH73" i="33"/>
  <c r="J73" i="33"/>
  <c r="ED74" i="33"/>
  <c r="AZ23" i="33"/>
  <c r="EL83" i="33"/>
  <c r="BR83" i="33"/>
  <c r="ER71" i="33"/>
  <c r="DT71" i="33"/>
  <c r="CV71" i="33"/>
  <c r="AZ71" i="33"/>
  <c r="AB71" i="33"/>
  <c r="FJ14" i="33"/>
  <c r="EL14" i="33"/>
  <c r="BR14" i="33"/>
  <c r="AT14" i="33"/>
  <c r="V14" i="33"/>
  <c r="ER47" i="33"/>
  <c r="CV47" i="33"/>
  <c r="BX47" i="33"/>
  <c r="AZ47" i="33"/>
  <c r="AB47" i="33"/>
  <c r="FJ13" i="33"/>
  <c r="EL13" i="33"/>
  <c r="DN13" i="33"/>
  <c r="CP13" i="33"/>
  <c r="BR13" i="33"/>
  <c r="AT13" i="33"/>
  <c r="V13" i="33"/>
  <c r="FB68" i="33"/>
  <c r="FA68" i="33"/>
  <c r="ED68" i="33"/>
  <c r="EC68" i="33"/>
  <c r="DF68" i="33"/>
  <c r="DE68" i="33"/>
  <c r="BJ68" i="33"/>
  <c r="BI68" i="33"/>
  <c r="AL68" i="33"/>
  <c r="AK68" i="33"/>
  <c r="H68" i="33"/>
  <c r="G68" i="33"/>
  <c r="FJ22" i="33"/>
  <c r="EL22" i="33"/>
  <c r="DN22" i="33"/>
  <c r="AT22" i="33"/>
  <c r="V22" i="33"/>
  <c r="FB78" i="33"/>
  <c r="ED78" i="33"/>
  <c r="DF78" i="33"/>
  <c r="CH78" i="33"/>
  <c r="BJ78" i="33"/>
  <c r="AL78" i="33"/>
  <c r="N78" i="33"/>
  <c r="FJ12" i="33"/>
  <c r="EL12" i="33"/>
  <c r="DN12" i="33"/>
  <c r="CP12" i="33"/>
  <c r="AT12" i="33"/>
  <c r="V12" i="33"/>
  <c r="FD39" i="33"/>
  <c r="FC39" i="33" s="1"/>
  <c r="EF39" i="33"/>
  <c r="EE39" i="33" s="1"/>
  <c r="DH39" i="33"/>
  <c r="DG39" i="33" s="1"/>
  <c r="CJ39" i="33"/>
  <c r="CI39" i="33" s="1"/>
  <c r="BL39" i="33"/>
  <c r="BK39" i="33" s="1"/>
  <c r="AN39" i="33"/>
  <c r="AM39" i="33" s="1"/>
  <c r="ER52" i="33"/>
  <c r="DT52" i="33"/>
  <c r="CV52" i="33"/>
  <c r="BX52" i="33"/>
  <c r="AZ52" i="33"/>
  <c r="AB52" i="33"/>
  <c r="P18" i="33"/>
  <c r="FJ36" i="33"/>
  <c r="EL36" i="33"/>
  <c r="EK36" i="33" s="1"/>
  <c r="DN36" i="33"/>
  <c r="DM36" i="33" s="1"/>
  <c r="CP36" i="33"/>
  <c r="CO36" i="33" s="1"/>
  <c r="BR36" i="33"/>
  <c r="BQ36" i="33" s="1"/>
  <c r="AT36" i="33"/>
  <c r="AS36" i="33" s="1"/>
  <c r="V36" i="33"/>
  <c r="U36" i="33" s="1"/>
  <c r="FD35" i="33"/>
  <c r="EF35" i="33"/>
  <c r="DH35" i="33"/>
  <c r="CJ35" i="33"/>
  <c r="BL35" i="33"/>
  <c r="AN35" i="33"/>
  <c r="ER67" i="33"/>
  <c r="EQ67" i="33" s="1"/>
  <c r="DT67" i="33"/>
  <c r="DS67" i="33" s="1"/>
  <c r="CV67" i="33"/>
  <c r="CU67" i="33" s="1"/>
  <c r="AZ67" i="33"/>
  <c r="AY67" i="33" s="1"/>
  <c r="AB67" i="33"/>
  <c r="AA67" i="33" s="1"/>
  <c r="ER26" i="33"/>
  <c r="DT26" i="33"/>
  <c r="CV26" i="33"/>
  <c r="BX26" i="33"/>
  <c r="AZ26" i="33"/>
  <c r="AB26" i="33"/>
  <c r="EX74" i="33"/>
  <c r="DX74" i="33"/>
  <c r="BF74" i="33"/>
  <c r="BX23" i="33"/>
  <c r="FJ83" i="33"/>
  <c r="FG83" i="33" s="1"/>
  <c r="CP83" i="33"/>
  <c r="V83" i="33"/>
  <c r="CN78" i="33"/>
  <c r="DL78" i="33"/>
  <c r="FD54" i="33"/>
  <c r="EF54" i="33"/>
  <c r="DH54" i="33"/>
  <c r="CJ54" i="33"/>
  <c r="BL54" i="33"/>
  <c r="FD14" i="33"/>
  <c r="EF14" i="33"/>
  <c r="DH14" i="33"/>
  <c r="CJ14" i="33"/>
  <c r="BL14" i="33"/>
  <c r="AN14" i="33"/>
  <c r="P14" i="33"/>
  <c r="FJ47" i="33"/>
  <c r="EL47" i="33"/>
  <c r="DN47" i="33"/>
  <c r="CP47" i="33"/>
  <c r="BR47" i="33"/>
  <c r="V47" i="33"/>
  <c r="FD13" i="33"/>
  <c r="EF13" i="33"/>
  <c r="DH13" i="33"/>
  <c r="CJ13" i="33"/>
  <c r="BL13" i="33"/>
  <c r="AN13" i="33"/>
  <c r="EV68" i="33"/>
  <c r="EU68" i="33"/>
  <c r="DX68" i="33"/>
  <c r="DW68" i="33"/>
  <c r="CZ68" i="33"/>
  <c r="CY68" i="33"/>
  <c r="CB68" i="33"/>
  <c r="CA68" i="33"/>
  <c r="BD68" i="33"/>
  <c r="BC68" i="33"/>
  <c r="AF68" i="33"/>
  <c r="AE68" i="33"/>
  <c r="N68" i="33"/>
  <c r="M68" i="33"/>
  <c r="EV78" i="33"/>
  <c r="DX78" i="33"/>
  <c r="CZ78" i="33"/>
  <c r="CB78" i="33"/>
  <c r="BD78" i="33"/>
  <c r="AF78" i="33"/>
  <c r="H78" i="33"/>
  <c r="AW74" i="33"/>
  <c r="AX74" i="33"/>
  <c r="BR16" i="33"/>
  <c r="AT16" i="33"/>
  <c r="FD57" i="33"/>
  <c r="DH57" i="33"/>
  <c r="BL57" i="33"/>
  <c r="ER73" i="33"/>
  <c r="CV73" i="33"/>
  <c r="AZ73" i="33"/>
  <c r="AB73" i="33"/>
  <c r="FD27" i="33"/>
  <c r="DH27" i="33"/>
  <c r="AN27" i="33"/>
  <c r="J54" i="33"/>
  <c r="P71" i="33"/>
  <c r="J13" i="33"/>
  <c r="FD43" i="33"/>
  <c r="EF43" i="33"/>
  <c r="DH43" i="33"/>
  <c r="CJ43" i="33"/>
  <c r="AN43" i="33"/>
  <c r="P36" i="33"/>
  <c r="O36" i="33" s="1"/>
  <c r="EX48" i="33"/>
  <c r="DB48" i="33"/>
  <c r="BF48" i="33"/>
  <c r="AH48" i="33"/>
  <c r="J48" i="33"/>
  <c r="FJ26" i="33"/>
  <c r="EL26" i="33"/>
  <c r="DN26" i="33"/>
  <c r="CP26" i="33"/>
  <c r="BR26" i="33"/>
  <c r="AT26" i="33"/>
  <c r="V26" i="33"/>
  <c r="AZ58" i="33"/>
  <c r="EF57" i="33"/>
  <c r="CJ57" i="33"/>
  <c r="AN57" i="33"/>
  <c r="P39" i="33"/>
  <c r="O39" i="33" s="1"/>
  <c r="EF27" i="33"/>
  <c r="P27" i="33"/>
  <c r="EX53" i="33"/>
  <c r="DZ53" i="33"/>
  <c r="DB53" i="33"/>
  <c r="CD53" i="33"/>
  <c r="BF53" i="33"/>
  <c r="AH53" i="33"/>
  <c r="J53" i="33"/>
  <c r="FJ10" i="33"/>
  <c r="FG10" i="33" s="1"/>
  <c r="EL10" i="33"/>
  <c r="EI10" i="33" s="1"/>
  <c r="DN10" i="33"/>
  <c r="DK10" i="33" s="1"/>
  <c r="CP10" i="33"/>
  <c r="CM10" i="33" s="1"/>
  <c r="BR10" i="33"/>
  <c r="BO10" i="33" s="1"/>
  <c r="AT10" i="33"/>
  <c r="AQ10" i="33" s="1"/>
  <c r="V10" i="33"/>
  <c r="S10" i="33" s="1"/>
  <c r="EX71" i="33"/>
  <c r="DZ71" i="33"/>
  <c r="DB71" i="33"/>
  <c r="CD71" i="33"/>
  <c r="EX43" i="33"/>
  <c r="DZ43" i="33"/>
  <c r="DB43" i="33"/>
  <c r="CD43" i="33"/>
  <c r="BF43" i="33"/>
  <c r="AH43" i="33"/>
  <c r="J43" i="33"/>
  <c r="FJ51" i="33"/>
  <c r="EL51" i="33"/>
  <c r="DN51" i="33"/>
  <c r="CP51" i="33"/>
  <c r="BR51" i="33"/>
  <c r="V51" i="33"/>
  <c r="P22" i="33"/>
  <c r="FD9" i="33"/>
  <c r="FA9" i="33" s="1"/>
  <c r="EF9" i="33"/>
  <c r="EC9" i="33" s="1"/>
  <c r="DH9" i="33"/>
  <c r="DE9" i="33" s="1"/>
  <c r="CJ9" i="33"/>
  <c r="CG9" i="33" s="1"/>
  <c r="BL9" i="33"/>
  <c r="BI9" i="33" s="1"/>
  <c r="P9" i="33"/>
  <c r="M9" i="33" s="1"/>
  <c r="ER18" i="33"/>
  <c r="CV18" i="33"/>
  <c r="BX18" i="33"/>
  <c r="AZ18" i="33"/>
  <c r="AB18" i="33"/>
  <c r="EX36" i="33"/>
  <c r="EW36" i="33" s="1"/>
  <c r="DZ36" i="33"/>
  <c r="DY36" i="33" s="1"/>
  <c r="DB36" i="33"/>
  <c r="DA36" i="33" s="1"/>
  <c r="CD36" i="33"/>
  <c r="CC36" i="33" s="1"/>
  <c r="BF36" i="33"/>
  <c r="BE36" i="33" s="1"/>
  <c r="AH36" i="33"/>
  <c r="AG36" i="33" s="1"/>
  <c r="FD67" i="33"/>
  <c r="FC67" i="33" s="1"/>
  <c r="EF67" i="33"/>
  <c r="EE67" i="33" s="1"/>
  <c r="DH67" i="33"/>
  <c r="DG67" i="33" s="1"/>
  <c r="CJ67" i="33"/>
  <c r="CI67" i="33" s="1"/>
  <c r="BL67" i="33"/>
  <c r="BK67" i="33" s="1"/>
  <c r="AN67" i="33"/>
  <c r="AM67" i="33" s="1"/>
  <c r="P67" i="33"/>
  <c r="O67" i="33" s="1"/>
  <c r="AT75" i="33"/>
  <c r="BX45" i="33"/>
  <c r="BV45" i="33" s="1"/>
  <c r="BL46" i="33"/>
  <c r="AN46" i="33"/>
  <c r="DN46" i="33"/>
  <c r="BR46" i="33"/>
  <c r="AT46" i="33"/>
  <c r="CP29" i="33"/>
  <c r="CM29" i="33" s="1"/>
  <c r="AT29" i="33"/>
  <c r="AQ29" i="33" s="1"/>
  <c r="BX29" i="33"/>
  <c r="BU29" i="33" s="1"/>
  <c r="DH16" i="33"/>
  <c r="EF16" i="33"/>
  <c r="J45" i="33"/>
  <c r="H45" i="33" s="1"/>
  <c r="DB59" i="33"/>
  <c r="CZ59" i="33" s="1"/>
  <c r="BF59" i="33"/>
  <c r="BD59" i="33" s="1"/>
  <c r="AH59" i="33"/>
  <c r="AF59" i="33" s="1"/>
  <c r="J59" i="33"/>
  <c r="H59" i="33" s="1"/>
  <c r="FD49" i="33"/>
  <c r="DH49" i="33"/>
  <c r="BL49" i="33"/>
  <c r="DT6" i="33"/>
  <c r="BX6" i="33"/>
  <c r="AB6" i="33"/>
  <c r="EF44" i="33"/>
  <c r="CJ44" i="33"/>
  <c r="EF22" i="33"/>
  <c r="CJ22" i="33"/>
  <c r="FJ61" i="33"/>
  <c r="DN61" i="33"/>
  <c r="BR61" i="33"/>
  <c r="FD23" i="33"/>
  <c r="EF23" i="33"/>
  <c r="DH23" i="33"/>
  <c r="AN23" i="33"/>
  <c r="J83" i="33"/>
  <c r="P54" i="33"/>
  <c r="FJ71" i="33"/>
  <c r="EL71" i="33"/>
  <c r="DN71" i="33"/>
  <c r="CP71" i="33"/>
  <c r="BR71" i="33"/>
  <c r="AT71" i="33"/>
  <c r="V71" i="33"/>
  <c r="ER43" i="33"/>
  <c r="CV43" i="33"/>
  <c r="AZ43" i="33"/>
  <c r="AB43" i="33"/>
  <c r="J44" i="33"/>
  <c r="EX9" i="33"/>
  <c r="EU9" i="33" s="1"/>
  <c r="DB9" i="33"/>
  <c r="CY9" i="33" s="1"/>
  <c r="CD9" i="33"/>
  <c r="CA9" i="33" s="1"/>
  <c r="BF9" i="33"/>
  <c r="BC9" i="33" s="1"/>
  <c r="AH9" i="33"/>
  <c r="AE9" i="33" s="1"/>
  <c r="J9" i="33"/>
  <c r="G9" i="33" s="1"/>
  <c r="FD26" i="33"/>
  <c r="EF26" i="33"/>
  <c r="DH26" i="33"/>
  <c r="CJ26" i="33"/>
  <c r="BL26" i="33"/>
  <c r="AN26" i="33"/>
  <c r="P26" i="33"/>
  <c r="FD16" i="33"/>
  <c r="CJ16" i="33"/>
  <c r="EX59" i="33"/>
  <c r="EV59" i="33" s="1"/>
  <c r="CD59" i="33"/>
  <c r="CB59" i="33" s="1"/>
  <c r="EF49" i="33"/>
  <c r="CJ49" i="33"/>
  <c r="AN49" i="33"/>
  <c r="ER6" i="33"/>
  <c r="CV6" i="33"/>
  <c r="AZ6" i="33"/>
  <c r="FD44" i="33"/>
  <c r="DH44" i="33"/>
  <c r="BL44" i="33"/>
  <c r="AN44" i="33"/>
  <c r="J79" i="33"/>
  <c r="G79" i="33" s="1"/>
  <c r="FD22" i="33"/>
  <c r="DH22" i="33"/>
  <c r="BL22" i="33"/>
  <c r="EL61" i="33"/>
  <c r="CP61" i="33"/>
  <c r="V61" i="33"/>
  <c r="J23" i="33"/>
  <c r="EX54" i="33"/>
  <c r="DZ54" i="33"/>
  <c r="DB54" i="33"/>
  <c r="CD54" i="33"/>
  <c r="BF54" i="33"/>
  <c r="AH54" i="33"/>
  <c r="EX14" i="33"/>
  <c r="DZ14" i="33"/>
  <c r="DB14" i="33"/>
  <c r="BF14" i="33"/>
  <c r="AH14" i="33"/>
  <c r="FJ43" i="33"/>
  <c r="EL43" i="33"/>
  <c r="DN43" i="33"/>
  <c r="CP43" i="33"/>
  <c r="BR43" i="33"/>
  <c r="AT43" i="33"/>
  <c r="V43" i="33"/>
  <c r="J25" i="33"/>
  <c r="DZ50" i="33"/>
  <c r="DY50" i="33" s="1"/>
  <c r="DT25" i="33"/>
  <c r="CJ33" i="33"/>
  <c r="BL33" i="33"/>
  <c r="AN33" i="33"/>
  <c r="BX60" i="33"/>
  <c r="BU60" i="33" s="1"/>
  <c r="DZ20" i="33"/>
  <c r="DW20" i="33" s="1"/>
  <c r="CD20" i="33"/>
  <c r="CA20" i="33" s="1"/>
  <c r="J20" i="33"/>
  <c r="G20" i="33" s="1"/>
  <c r="AT7" i="33"/>
  <c r="AQ7" i="33" s="1"/>
  <c r="CJ31" i="33"/>
  <c r="CG31" i="33" s="1"/>
  <c r="BL31" i="33"/>
  <c r="BI31" i="33" s="1"/>
  <c r="AN31" i="33"/>
  <c r="AK31" i="33" s="1"/>
  <c r="DN41" i="33"/>
  <c r="AT41" i="33"/>
  <c r="J16" i="33"/>
  <c r="BR49" i="33"/>
  <c r="AT49" i="33"/>
  <c r="CP34" i="33"/>
  <c r="AT34" i="33"/>
  <c r="CD27" i="33"/>
  <c r="DT29" i="33"/>
  <c r="DQ29" i="33" s="1"/>
  <c r="CJ79" i="33"/>
  <c r="CG79" i="33" s="1"/>
  <c r="BL79" i="33"/>
  <c r="BI79" i="33" s="1"/>
  <c r="AN79" i="33"/>
  <c r="AK79" i="33" s="1"/>
  <c r="CP19" i="33"/>
  <c r="CM19" i="33" s="1"/>
  <c r="BR19" i="33"/>
  <c r="BO19" i="33" s="1"/>
  <c r="AT19" i="33"/>
  <c r="AQ19" i="33" s="1"/>
  <c r="DZ33" i="33"/>
  <c r="CD33" i="33"/>
  <c r="DZ25" i="33"/>
  <c r="AT56" i="33"/>
  <c r="AN20" i="33"/>
  <c r="AK20" i="33" s="1"/>
  <c r="DZ19" i="33"/>
  <c r="DW19" i="33" s="1"/>
  <c r="CD19" i="33"/>
  <c r="CA19" i="33" s="1"/>
  <c r="BF19" i="33"/>
  <c r="BC19" i="33" s="1"/>
  <c r="DZ49" i="33"/>
  <c r="BF49" i="33"/>
  <c r="DN31" i="33"/>
  <c r="DK31" i="33" s="1"/>
  <c r="BR31" i="33"/>
  <c r="BO31" i="33" s="1"/>
  <c r="DN8" i="33"/>
  <c r="DK8" i="33" s="1"/>
  <c r="CP8" i="33"/>
  <c r="CM8" i="33" s="1"/>
  <c r="AT8" i="33"/>
  <c r="AQ8" i="33" s="1"/>
  <c r="AT79" i="33"/>
  <c r="AQ79" i="33" s="1"/>
  <c r="DZ51" i="33"/>
  <c r="CD51" i="33"/>
  <c r="J47" i="33"/>
  <c r="DZ12" i="33"/>
  <c r="DZ57" i="33"/>
  <c r="AT58" i="33"/>
  <c r="FJ25" i="33"/>
  <c r="EL25" i="33"/>
  <c r="CP25" i="33"/>
  <c r="BR25" i="33"/>
  <c r="BL71" i="33"/>
  <c r="P49" i="33"/>
  <c r="FJ60" i="33"/>
  <c r="FG60" i="33" s="1"/>
  <c r="EL60" i="33"/>
  <c r="EI60" i="33" s="1"/>
  <c r="DN60" i="33"/>
  <c r="DK60" i="33" s="1"/>
  <c r="CP60" i="33"/>
  <c r="CM60" i="33" s="1"/>
  <c r="BR60" i="33"/>
  <c r="BO60" i="33" s="1"/>
  <c r="AT60" i="33"/>
  <c r="AQ60" i="33" s="1"/>
  <c r="V60" i="33"/>
  <c r="S60" i="33" s="1"/>
  <c r="ER20" i="33"/>
  <c r="EO20" i="33" s="1"/>
  <c r="DT20" i="33"/>
  <c r="DQ20" i="33" s="1"/>
  <c r="CV20" i="33"/>
  <c r="CS20" i="33" s="1"/>
  <c r="BX20" i="33"/>
  <c r="BU20" i="33" s="1"/>
  <c r="AZ20" i="33"/>
  <c r="AW20" i="33" s="1"/>
  <c r="BF57" i="33"/>
  <c r="V25" i="33"/>
  <c r="FJ30" i="33"/>
  <c r="EL30" i="33"/>
  <c r="DN30" i="33"/>
  <c r="CP30" i="33"/>
  <c r="V30" i="33"/>
  <c r="FD18" i="33"/>
  <c r="EF18" i="33"/>
  <c r="DH18" i="33"/>
  <c r="CJ18" i="33"/>
  <c r="BL18" i="33"/>
  <c r="P35" i="33"/>
  <c r="BF22" i="33"/>
  <c r="CD40" i="33"/>
  <c r="AT21" i="33"/>
  <c r="AQ21" i="33" s="1"/>
  <c r="CD22" i="33"/>
  <c r="FD15" i="33"/>
  <c r="FA15" i="33" s="1"/>
  <c r="EF15" i="33"/>
  <c r="EC15" i="33" s="1"/>
  <c r="DH15" i="33"/>
  <c r="DE15" i="33" s="1"/>
  <c r="BL15" i="33"/>
  <c r="BI15" i="33" s="1"/>
  <c r="AN15" i="33"/>
  <c r="AK15" i="33" s="1"/>
  <c r="P15" i="33"/>
  <c r="M15" i="33" s="1"/>
  <c r="DT46" i="33"/>
  <c r="BX46" i="33"/>
  <c r="ER54" i="33"/>
  <c r="DT54" i="33"/>
  <c r="CV54" i="33"/>
  <c r="BX54" i="33"/>
  <c r="AZ54" i="33"/>
  <c r="AB54" i="33"/>
  <c r="DZ31" i="33"/>
  <c r="DW31" i="33" s="1"/>
  <c r="FD47" i="33"/>
  <c r="EF47" i="33"/>
  <c r="DH47" i="33"/>
  <c r="CJ47" i="33"/>
  <c r="BL47" i="33"/>
  <c r="AN47" i="33"/>
  <c r="P47" i="33"/>
  <c r="EX13" i="33"/>
  <c r="DZ13" i="33"/>
  <c r="DB13" i="33"/>
  <c r="AH13" i="33"/>
  <c r="CP20" i="33"/>
  <c r="CM20" i="33" s="1"/>
  <c r="AT20" i="33"/>
  <c r="AQ20" i="33" s="1"/>
  <c r="FD6" i="33"/>
  <c r="EF6" i="33"/>
  <c r="DH6" i="33"/>
  <c r="CJ6" i="33"/>
  <c r="BL6" i="33"/>
  <c r="AN6" i="33"/>
  <c r="ER44" i="33"/>
  <c r="DT44" i="33"/>
  <c r="CV44" i="33"/>
  <c r="BX44" i="33"/>
  <c r="AZ44" i="33"/>
  <c r="AB44" i="33"/>
  <c r="EX60" i="33"/>
  <c r="EU60" i="33" s="1"/>
  <c r="DZ60" i="33"/>
  <c r="DW60" i="33" s="1"/>
  <c r="DB60" i="33"/>
  <c r="CY60" i="33" s="1"/>
  <c r="CD60" i="33"/>
  <c r="CA60" i="33" s="1"/>
  <c r="BF60" i="33"/>
  <c r="BC60" i="33" s="1"/>
  <c r="AH60" i="33"/>
  <c r="AE60" i="33" s="1"/>
  <c r="FD11" i="33"/>
  <c r="FA11" i="33" s="1"/>
  <c r="EF11" i="33"/>
  <c r="EC11" i="33" s="1"/>
  <c r="DH11" i="33"/>
  <c r="DE11" i="33" s="1"/>
  <c r="CJ11" i="33"/>
  <c r="CG11" i="33" s="1"/>
  <c r="BL11" i="33"/>
  <c r="BI11" i="33" s="1"/>
  <c r="AN11" i="33"/>
  <c r="AK11" i="33" s="1"/>
  <c r="EX61" i="33"/>
  <c r="DZ61" i="33"/>
  <c r="DB61" i="33"/>
  <c r="CD61" i="33"/>
  <c r="BF61" i="33"/>
  <c r="AH61" i="33"/>
  <c r="J61" i="33"/>
  <c r="EX15" i="33"/>
  <c r="EU15" i="33" s="1"/>
  <c r="DZ15" i="33"/>
  <c r="DW15" i="33" s="1"/>
  <c r="DB15" i="33"/>
  <c r="CY15" i="33" s="1"/>
  <c r="CD15" i="33"/>
  <c r="CA15" i="33" s="1"/>
  <c r="BF15" i="33"/>
  <c r="BC15" i="33" s="1"/>
  <c r="AH15" i="33"/>
  <c r="AE15" i="33" s="1"/>
  <c r="J15" i="33"/>
  <c r="G15" i="33" s="1"/>
  <c r="J49" i="33"/>
  <c r="DZ7" i="33"/>
  <c r="DW7" i="33" s="1"/>
  <c r="CD7" i="33"/>
  <c r="CA7" i="33" s="1"/>
  <c r="BF7" i="33"/>
  <c r="BC7" i="33" s="1"/>
  <c r="FJ23" i="33"/>
  <c r="EL23" i="33"/>
  <c r="DN23" i="33"/>
  <c r="CP23" i="33"/>
  <c r="BR23" i="33"/>
  <c r="AT23" i="33"/>
  <c r="V23" i="33"/>
  <c r="P10" i="33"/>
  <c r="M10" i="33" s="1"/>
  <c r="FD83" i="33"/>
  <c r="EF83" i="33"/>
  <c r="DH83" i="33"/>
  <c r="CJ83" i="33"/>
  <c r="BL83" i="33"/>
  <c r="AN83" i="33"/>
  <c r="FJ54" i="33"/>
  <c r="FH54" i="33" s="1"/>
  <c r="EL54" i="33"/>
  <c r="DN54" i="33"/>
  <c r="CP54" i="33"/>
  <c r="BR54" i="33"/>
  <c r="AT54" i="33"/>
  <c r="V54" i="33"/>
  <c r="AT15" i="33"/>
  <c r="AQ15" i="33" s="1"/>
  <c r="CP33" i="33"/>
  <c r="FD59" i="33"/>
  <c r="FB59" i="33" s="1"/>
  <c r="EF59" i="33"/>
  <c r="ED59" i="33" s="1"/>
  <c r="DH59" i="33"/>
  <c r="DF59" i="33" s="1"/>
  <c r="CJ59" i="33"/>
  <c r="CH59" i="33" s="1"/>
  <c r="BL59" i="33"/>
  <c r="BJ59" i="33" s="1"/>
  <c r="AN59" i="33"/>
  <c r="AL59" i="33" s="1"/>
  <c r="P59" i="33"/>
  <c r="N59" i="33" s="1"/>
  <c r="EX47" i="33"/>
  <c r="DZ47" i="33"/>
  <c r="DB47" i="33"/>
  <c r="CD47" i="33"/>
  <c r="BF47" i="33"/>
  <c r="AH47" i="33"/>
  <c r="ER13" i="33"/>
  <c r="DT13" i="33"/>
  <c r="CV13" i="33"/>
  <c r="BX13" i="33"/>
  <c r="AZ13" i="33"/>
  <c r="AB13" i="33"/>
  <c r="CD41" i="33"/>
  <c r="FD12" i="33"/>
  <c r="EF12" i="33"/>
  <c r="DH12" i="33"/>
  <c r="BL12" i="33"/>
  <c r="AN12" i="33"/>
  <c r="EX39" i="33"/>
  <c r="EW39" i="33" s="1"/>
  <c r="DZ39" i="33"/>
  <c r="DY39" i="33" s="1"/>
  <c r="DB39" i="33"/>
  <c r="DA39" i="33" s="1"/>
  <c r="CD39" i="33"/>
  <c r="CC39" i="33" s="1"/>
  <c r="BF39" i="33"/>
  <c r="BE39" i="33" s="1"/>
  <c r="AH39" i="33"/>
  <c r="AG39" i="33" s="1"/>
  <c r="FJ52" i="33"/>
  <c r="EL52" i="33"/>
  <c r="DN52" i="33"/>
  <c r="CP52" i="33"/>
  <c r="BR52" i="33"/>
  <c r="AT52" i="33"/>
  <c r="V52" i="33"/>
  <c r="FD30" i="33"/>
  <c r="EF30" i="33"/>
  <c r="DH30" i="33"/>
  <c r="CJ30" i="33"/>
  <c r="AN30" i="33"/>
  <c r="P30" i="33"/>
  <c r="EX18" i="33"/>
  <c r="DB18" i="33"/>
  <c r="CD18" i="33"/>
  <c r="BF18" i="33"/>
  <c r="AH18" i="33"/>
  <c r="EX35" i="33"/>
  <c r="DZ35" i="33"/>
  <c r="DB35" i="33"/>
  <c r="CD35" i="33"/>
  <c r="BF35" i="33"/>
  <c r="AH35" i="33"/>
  <c r="FJ48" i="33"/>
  <c r="EL48" i="33"/>
  <c r="DN48" i="33"/>
  <c r="CP48" i="33"/>
  <c r="BR48" i="33"/>
  <c r="V48" i="33"/>
  <c r="DT40" i="33"/>
  <c r="DZ16" i="33"/>
  <c r="CD16" i="33"/>
  <c r="BF16" i="33"/>
  <c r="AB20" i="33"/>
  <c r="Y20" i="33" s="1"/>
  <c r="J12" i="33"/>
  <c r="ER39" i="33"/>
  <c r="EQ39" i="33" s="1"/>
  <c r="DT39" i="33"/>
  <c r="DS39" i="33" s="1"/>
  <c r="CV39" i="33"/>
  <c r="CU39" i="33" s="1"/>
  <c r="BX39" i="33"/>
  <c r="BW39" i="33" s="1"/>
  <c r="AZ39" i="33"/>
  <c r="AY39" i="33" s="1"/>
  <c r="AB39" i="33"/>
  <c r="AA39" i="33" s="1"/>
  <c r="FD73" i="33"/>
  <c r="EF73" i="33"/>
  <c r="DH73" i="33"/>
  <c r="BL73" i="33"/>
  <c r="P73" i="33"/>
  <c r="EX8" i="33"/>
  <c r="EU8" i="33" s="1"/>
  <c r="DB8" i="33"/>
  <c r="CY8" i="33" s="1"/>
  <c r="CD8" i="33"/>
  <c r="CA8" i="33" s="1"/>
  <c r="AH8" i="33"/>
  <c r="AE8" i="33" s="1"/>
  <c r="J8" i="33"/>
  <c r="G8" i="33" s="1"/>
  <c r="ER70" i="33"/>
  <c r="DT70" i="33"/>
  <c r="CV70" i="33"/>
  <c r="BX70" i="33"/>
  <c r="AZ70" i="33"/>
  <c r="AB70" i="33"/>
  <c r="DZ34" i="33"/>
  <c r="CD34" i="33"/>
  <c r="DN18" i="33"/>
  <c r="CP18" i="33"/>
  <c r="AT18" i="33"/>
  <c r="FD34" i="33"/>
  <c r="EF34" i="33"/>
  <c r="DH34" i="33"/>
  <c r="CJ34" i="33"/>
  <c r="BL34" i="33"/>
  <c r="P34" i="33"/>
  <c r="EX29" i="33"/>
  <c r="EU29" i="33" s="1"/>
  <c r="DB29" i="33"/>
  <c r="CY29" i="33" s="1"/>
  <c r="AH29" i="33"/>
  <c r="AE29" i="33" s="1"/>
  <c r="FD41" i="33"/>
  <c r="EF41" i="33"/>
  <c r="DH41" i="33"/>
  <c r="CJ41" i="33"/>
  <c r="BL41" i="33"/>
  <c r="AN41" i="33"/>
  <c r="P41" i="33"/>
  <c r="FJ50" i="33"/>
  <c r="EL50" i="33"/>
  <c r="EK50" i="33" s="1"/>
  <c r="DN50" i="33"/>
  <c r="DM50" i="33" s="1"/>
  <c r="CP50" i="33"/>
  <c r="CO50" i="33" s="1"/>
  <c r="BR50" i="33"/>
  <c r="BQ50" i="33" s="1"/>
  <c r="V50" i="33"/>
  <c r="U50" i="33" s="1"/>
  <c r="FD40" i="33"/>
  <c r="EF40" i="33"/>
  <c r="DH40" i="33"/>
  <c r="CJ40" i="33"/>
  <c r="BL40" i="33"/>
  <c r="AN40" i="33"/>
  <c r="P40" i="33"/>
  <c r="AT9" i="33"/>
  <c r="AQ9" i="33" s="1"/>
  <c r="P7" i="33"/>
  <c r="M7" i="33" s="1"/>
  <c r="ER27" i="33"/>
  <c r="DT27" i="33"/>
  <c r="CV27" i="33"/>
  <c r="BX27" i="33"/>
  <c r="AZ27" i="33"/>
  <c r="AB27" i="33"/>
  <c r="FD56" i="33"/>
  <c r="EF56" i="33"/>
  <c r="DH56" i="33"/>
  <c r="CJ56" i="33"/>
  <c r="AN56" i="33"/>
  <c r="P56" i="33"/>
  <c r="EL45" i="33"/>
  <c r="EJ45" i="33" s="1"/>
  <c r="V45" i="33"/>
  <c r="T45" i="33" s="1"/>
  <c r="EF24" i="33"/>
  <c r="CD13" i="33"/>
  <c r="CD31" i="33"/>
  <c r="CA31" i="33" s="1"/>
  <c r="CV19" i="33"/>
  <c r="CS19" i="33" s="1"/>
  <c r="AB19" i="33"/>
  <c r="Y19" i="33" s="1"/>
  <c r="DB76" i="33"/>
  <c r="DA76" i="33" s="1"/>
  <c r="BF76" i="33"/>
  <c r="BE76" i="33" s="1"/>
  <c r="EF7" i="33"/>
  <c r="EC7" i="33" s="1"/>
  <c r="CJ7" i="33"/>
  <c r="CG7" i="33" s="1"/>
  <c r="AN7" i="33"/>
  <c r="AK7" i="33" s="1"/>
  <c r="DZ75" i="33"/>
  <c r="BF75" i="33"/>
  <c r="AZ33" i="33"/>
  <c r="AT50" i="33"/>
  <c r="AS50" i="33" s="1"/>
  <c r="ER53" i="33"/>
  <c r="DT53" i="33"/>
  <c r="CV53" i="33"/>
  <c r="BX53" i="33"/>
  <c r="AZ53" i="33"/>
  <c r="AB53" i="33"/>
  <c r="FD10" i="33"/>
  <c r="FA10" i="33" s="1"/>
  <c r="EF10" i="33"/>
  <c r="EC10" i="33" s="1"/>
  <c r="DH10" i="33"/>
  <c r="DE10" i="33" s="1"/>
  <c r="CJ10" i="33"/>
  <c r="CG10" i="33" s="1"/>
  <c r="BL10" i="33"/>
  <c r="BI10" i="33" s="1"/>
  <c r="AN10" i="33"/>
  <c r="AK10" i="33" s="1"/>
  <c r="P83" i="33"/>
  <c r="DT23" i="33"/>
  <c r="P57" i="33"/>
  <c r="ER14" i="33"/>
  <c r="DT14" i="33"/>
  <c r="CV14" i="33"/>
  <c r="BX14" i="33"/>
  <c r="AZ14" i="33"/>
  <c r="AB14" i="33"/>
  <c r="FD45" i="33"/>
  <c r="FB45" i="33" s="1"/>
  <c r="EF45" i="33"/>
  <c r="ED45" i="33" s="1"/>
  <c r="DH45" i="33"/>
  <c r="DF45" i="33" s="1"/>
  <c r="CJ45" i="33"/>
  <c r="CH45" i="33" s="1"/>
  <c r="BL45" i="33"/>
  <c r="BJ45" i="33" s="1"/>
  <c r="AN45" i="33"/>
  <c r="AL45" i="33" s="1"/>
  <c r="P45" i="33"/>
  <c r="N45" i="33" s="1"/>
  <c r="EX24" i="33"/>
  <c r="DZ24" i="33"/>
  <c r="DB24" i="33"/>
  <c r="BF24" i="33"/>
  <c r="AH24" i="33"/>
  <c r="FD25" i="33"/>
  <c r="EF25" i="33"/>
  <c r="DH25" i="33"/>
  <c r="CJ25" i="33"/>
  <c r="BL25" i="33"/>
  <c r="AN25" i="33"/>
  <c r="P25" i="33"/>
  <c r="EX49" i="33"/>
  <c r="DB49" i="33"/>
  <c r="CD49" i="33"/>
  <c r="AH49" i="33"/>
  <c r="FJ6" i="33"/>
  <c r="EL6" i="33"/>
  <c r="DN6" i="33"/>
  <c r="CP6" i="33"/>
  <c r="BR6" i="33"/>
  <c r="AT6" i="33"/>
  <c r="V6" i="33"/>
  <c r="P51" i="33"/>
  <c r="EX44" i="33"/>
  <c r="DZ44" i="33"/>
  <c r="DB44" i="33"/>
  <c r="CD44" i="33"/>
  <c r="BF44" i="33"/>
  <c r="AH44" i="33"/>
  <c r="DT43" i="33"/>
  <c r="BX43" i="33"/>
  <c r="EX22" i="33"/>
  <c r="DZ22" i="33"/>
  <c r="DB22" i="33"/>
  <c r="AH22" i="33"/>
  <c r="FD60" i="33"/>
  <c r="FA60" i="33" s="1"/>
  <c r="EF60" i="33"/>
  <c r="EC60" i="33" s="1"/>
  <c r="DH60" i="33"/>
  <c r="DE60" i="33" s="1"/>
  <c r="CJ60" i="33"/>
  <c r="CG60" i="33" s="1"/>
  <c r="BL60" i="33"/>
  <c r="BI60" i="33" s="1"/>
  <c r="AN60" i="33"/>
  <c r="AK60" i="33" s="1"/>
  <c r="P60" i="33"/>
  <c r="M60" i="33" s="1"/>
  <c r="FJ11" i="33"/>
  <c r="FG11" i="33" s="1"/>
  <c r="EL11" i="33"/>
  <c r="EI11" i="33" s="1"/>
  <c r="DN11" i="33"/>
  <c r="DK11" i="33" s="1"/>
  <c r="CP11" i="33"/>
  <c r="CM11" i="33" s="1"/>
  <c r="BR11" i="33"/>
  <c r="BO11" i="33" s="1"/>
  <c r="AT11" i="33"/>
  <c r="AQ11" i="33" s="1"/>
  <c r="V11" i="33"/>
  <c r="S11" i="33" s="1"/>
  <c r="DN14" i="33"/>
  <c r="CP14" i="33"/>
  <c r="FD61" i="33"/>
  <c r="EF61" i="33"/>
  <c r="DH61" i="33"/>
  <c r="CJ61" i="33"/>
  <c r="BL61" i="33"/>
  <c r="AN61" i="33"/>
  <c r="P61" i="33"/>
  <c r="ER31" i="33"/>
  <c r="EO31" i="33" s="1"/>
  <c r="DT31" i="33"/>
  <c r="DQ31" i="33" s="1"/>
  <c r="CV31" i="33"/>
  <c r="CS31" i="33" s="1"/>
  <c r="BX31" i="33"/>
  <c r="BU31" i="33" s="1"/>
  <c r="AZ31" i="33"/>
  <c r="AW31" i="33" s="1"/>
  <c r="AB31" i="33"/>
  <c r="Y31" i="33" s="1"/>
  <c r="FJ20" i="33"/>
  <c r="FG20" i="33" s="1"/>
  <c r="EL20" i="33"/>
  <c r="EI20" i="33" s="1"/>
  <c r="DN20" i="33"/>
  <c r="DK20" i="33" s="1"/>
  <c r="BR20" i="33"/>
  <c r="BO20" i="33" s="1"/>
  <c r="V20" i="33"/>
  <c r="S20" i="33" s="1"/>
  <c r="P12" i="33"/>
  <c r="J39" i="33"/>
  <c r="I39" i="33" s="1"/>
  <c r="FJ73" i="33"/>
  <c r="EL73" i="33"/>
  <c r="DN73" i="33"/>
  <c r="CP73" i="33"/>
  <c r="BR73" i="33"/>
  <c r="AT73" i="33"/>
  <c r="V73" i="33"/>
  <c r="J35" i="33"/>
  <c r="DZ52" i="33"/>
  <c r="CD52" i="33"/>
  <c r="ER8" i="33"/>
  <c r="EO8" i="33" s="1"/>
  <c r="DT8" i="33"/>
  <c r="DQ8" i="33" s="1"/>
  <c r="CV8" i="33"/>
  <c r="CS8" i="33" s="1"/>
  <c r="BX8" i="33"/>
  <c r="BU8" i="33" s="1"/>
  <c r="AZ8" i="33"/>
  <c r="AW8" i="33" s="1"/>
  <c r="AB8" i="33"/>
  <c r="Y8" i="33" s="1"/>
  <c r="FJ70" i="33"/>
  <c r="EL70" i="33"/>
  <c r="DN70" i="33"/>
  <c r="CP70" i="33"/>
  <c r="BR70" i="33"/>
  <c r="AT70" i="33"/>
  <c r="V70" i="33"/>
  <c r="DN53" i="33"/>
  <c r="BR53" i="33"/>
  <c r="AN18" i="33"/>
  <c r="J18" i="33"/>
  <c r="EX34" i="33"/>
  <c r="DB34" i="33"/>
  <c r="BF34" i="33"/>
  <c r="AH34" i="33"/>
  <c r="J34" i="33"/>
  <c r="ER29" i="33"/>
  <c r="EO29" i="33" s="1"/>
  <c r="CV29" i="33"/>
  <c r="CS29" i="33" s="1"/>
  <c r="AZ29" i="33"/>
  <c r="AW29" i="33" s="1"/>
  <c r="AB29" i="33"/>
  <c r="Y29" i="33" s="1"/>
  <c r="CJ73" i="33"/>
  <c r="AN73" i="33"/>
  <c r="FJ19" i="33"/>
  <c r="FG19" i="33" s="1"/>
  <c r="EL19" i="33"/>
  <c r="EI19" i="33" s="1"/>
  <c r="DN19" i="33"/>
  <c r="DK19" i="33" s="1"/>
  <c r="V19" i="33"/>
  <c r="S19" i="33" s="1"/>
  <c r="EX41" i="33"/>
  <c r="DZ41" i="33"/>
  <c r="DB41" i="33"/>
  <c r="BF41" i="33"/>
  <c r="AH41" i="33"/>
  <c r="J41" i="33"/>
  <c r="ER76" i="33"/>
  <c r="EQ76" i="33" s="1"/>
  <c r="DT76" i="33"/>
  <c r="DS76" i="33" s="1"/>
  <c r="CV76" i="33"/>
  <c r="CU76" i="33" s="1"/>
  <c r="BX76" i="33"/>
  <c r="BW76" i="33" s="1"/>
  <c r="AZ76" i="33"/>
  <c r="AY76" i="33" s="1"/>
  <c r="AB76" i="33"/>
  <c r="AA76" i="33" s="1"/>
  <c r="FD50" i="33"/>
  <c r="FC50" i="33" s="1"/>
  <c r="EF50" i="33"/>
  <c r="EE50" i="33" s="1"/>
  <c r="DH50" i="33"/>
  <c r="DG50" i="33" s="1"/>
  <c r="CJ50" i="33"/>
  <c r="CI50" i="33" s="1"/>
  <c r="BL50" i="33"/>
  <c r="BK50" i="33" s="1"/>
  <c r="AN50" i="33"/>
  <c r="AM50" i="33" s="1"/>
  <c r="P50" i="33"/>
  <c r="O50" i="33" s="1"/>
  <c r="EX40" i="33"/>
  <c r="DZ40" i="33"/>
  <c r="DB40" i="33"/>
  <c r="BF40" i="33"/>
  <c r="AH40" i="33"/>
  <c r="J40" i="33"/>
  <c r="AN9" i="33"/>
  <c r="AK9" i="33" s="1"/>
  <c r="EX7" i="33"/>
  <c r="EU7" i="33" s="1"/>
  <c r="DB7" i="33"/>
  <c r="CY7" i="33" s="1"/>
  <c r="AH7" i="33"/>
  <c r="AE7" i="33" s="1"/>
  <c r="J7" i="33"/>
  <c r="G7" i="33" s="1"/>
  <c r="ER75" i="33"/>
  <c r="CV75" i="33"/>
  <c r="AZ75" i="33"/>
  <c r="AB75" i="33"/>
  <c r="EX56" i="33"/>
  <c r="DZ56" i="33"/>
  <c r="DB56" i="33"/>
  <c r="CD56" i="33"/>
  <c r="BF56" i="33"/>
  <c r="AH56" i="33"/>
  <c r="J56" i="33"/>
  <c r="EX16" i="33"/>
  <c r="DB16" i="33"/>
  <c r="AH16" i="33"/>
  <c r="AT48" i="33"/>
  <c r="BL30" i="33"/>
  <c r="FD21" i="33"/>
  <c r="FA21" i="33" s="1"/>
  <c r="EF21" i="33"/>
  <c r="EC21" i="33" s="1"/>
  <c r="DH21" i="33"/>
  <c r="DE21" i="33" s="1"/>
  <c r="CJ21" i="33"/>
  <c r="CG21" i="33" s="1"/>
  <c r="BL21" i="33"/>
  <c r="BI21" i="33" s="1"/>
  <c r="AN21" i="33"/>
  <c r="AK21" i="33" s="1"/>
  <c r="P21" i="33"/>
  <c r="M21" i="33" s="1"/>
  <c r="ER46" i="33"/>
  <c r="CV46" i="33"/>
  <c r="AZ46" i="33"/>
  <c r="AB46" i="33"/>
  <c r="CJ58" i="33"/>
  <c r="EX66" i="33"/>
  <c r="EU66" i="33" s="1"/>
  <c r="DZ66" i="33"/>
  <c r="DW66" i="33" s="1"/>
  <c r="DB66" i="33"/>
  <c r="CY66" i="33" s="1"/>
  <c r="CD66" i="33"/>
  <c r="CA66" i="33" s="1"/>
  <c r="BF66" i="33"/>
  <c r="BC66" i="33" s="1"/>
  <c r="AH66" i="33"/>
  <c r="AE66" i="33" s="1"/>
  <c r="J66" i="33"/>
  <c r="G66" i="33" s="1"/>
  <c r="BX67" i="33"/>
  <c r="BW67" i="33" s="1"/>
  <c r="FJ33" i="33"/>
  <c r="EL33" i="33"/>
  <c r="DN33" i="33"/>
  <c r="BR33" i="33"/>
  <c r="AT33" i="33"/>
  <c r="V33" i="33"/>
  <c r="FJ45" i="33"/>
  <c r="FH45" i="33" s="1"/>
  <c r="FD24" i="33"/>
  <c r="CJ24" i="33"/>
  <c r="P24" i="33"/>
  <c r="BF13" i="33"/>
  <c r="EX31" i="33"/>
  <c r="EU31" i="33" s="1"/>
  <c r="DB31" i="33"/>
  <c r="CY31" i="33" s="1"/>
  <c r="BF31" i="33"/>
  <c r="BC31" i="33" s="1"/>
  <c r="J31" i="33"/>
  <c r="G31" i="33" s="1"/>
  <c r="DT19" i="33"/>
  <c r="DQ19" i="33" s="1"/>
  <c r="AZ19" i="33"/>
  <c r="AW19" i="33" s="1"/>
  <c r="EX76" i="33"/>
  <c r="EW76" i="33" s="1"/>
  <c r="CD76" i="33"/>
  <c r="CC76" i="33" s="1"/>
  <c r="AH76" i="33"/>
  <c r="AG76" i="33" s="1"/>
  <c r="ER15" i="33"/>
  <c r="EO15" i="33" s="1"/>
  <c r="CV15" i="33"/>
  <c r="CS15" i="33" s="1"/>
  <c r="AZ15" i="33"/>
  <c r="AW15" i="33" s="1"/>
  <c r="P23" i="33"/>
  <c r="J10" i="33"/>
  <c r="G10" i="33" s="1"/>
  <c r="FJ58" i="33"/>
  <c r="EL58" i="33"/>
  <c r="DN58" i="33"/>
  <c r="CP58" i="33"/>
  <c r="BR58" i="33"/>
  <c r="V58" i="33"/>
  <c r="J46" i="33"/>
  <c r="EX83" i="33"/>
  <c r="DZ83" i="33"/>
  <c r="DB83" i="33"/>
  <c r="CD83" i="33"/>
  <c r="BF83" i="33"/>
  <c r="AH83" i="33"/>
  <c r="CJ15" i="33"/>
  <c r="CG15" i="33" s="1"/>
  <c r="FD71" i="33"/>
  <c r="EF71" i="33"/>
  <c r="DH71" i="33"/>
  <c r="CJ71" i="33"/>
  <c r="AN71" i="33"/>
  <c r="EX57" i="33"/>
  <c r="DB57" i="33"/>
  <c r="CD57" i="33"/>
  <c r="AH57" i="33"/>
  <c r="EX45" i="33"/>
  <c r="EV45" i="33" s="1"/>
  <c r="DB45" i="33"/>
  <c r="CZ45" i="33" s="1"/>
  <c r="CD45" i="33"/>
  <c r="CB45" i="33" s="1"/>
  <c r="AH45" i="33"/>
  <c r="AF45" i="33" s="1"/>
  <c r="ER24" i="33"/>
  <c r="DT24" i="33"/>
  <c r="CV24" i="33"/>
  <c r="BX24" i="33"/>
  <c r="AZ24" i="33"/>
  <c r="AB24" i="33"/>
  <c r="BL56" i="33"/>
  <c r="EX25" i="33"/>
  <c r="DB25" i="33"/>
  <c r="CD25" i="33"/>
  <c r="BF25" i="33"/>
  <c r="AH25" i="33"/>
  <c r="BX71" i="33"/>
  <c r="DZ8" i="33"/>
  <c r="DW8" i="33" s="1"/>
  <c r="BF8" i="33"/>
  <c r="BC8" i="33" s="1"/>
  <c r="ER49" i="33"/>
  <c r="DT49" i="33"/>
  <c r="CV49" i="33"/>
  <c r="BX49" i="33"/>
  <c r="AZ49" i="33"/>
  <c r="AB49" i="33"/>
  <c r="P6" i="33"/>
  <c r="EX51" i="33"/>
  <c r="DB51" i="33"/>
  <c r="BF51" i="33"/>
  <c r="AH51" i="33"/>
  <c r="FJ79" i="33"/>
  <c r="FG79" i="33" s="1"/>
  <c r="EL79" i="33"/>
  <c r="EI79" i="33" s="1"/>
  <c r="DN79" i="33"/>
  <c r="DK79" i="33" s="1"/>
  <c r="CP79" i="33"/>
  <c r="CM79" i="33" s="1"/>
  <c r="BR79" i="33"/>
  <c r="BO79" i="33" s="1"/>
  <c r="V79" i="33"/>
  <c r="S79" i="33" s="1"/>
  <c r="AN54" i="33"/>
  <c r="AT51" i="33"/>
  <c r="J60" i="33"/>
  <c r="G60" i="33" s="1"/>
  <c r="DT47" i="33"/>
  <c r="FJ31" i="33"/>
  <c r="FG31" i="33" s="1"/>
  <c r="EL31" i="33"/>
  <c r="EI31" i="33" s="1"/>
  <c r="CP31" i="33"/>
  <c r="CM31" i="33" s="1"/>
  <c r="AT31" i="33"/>
  <c r="AQ31" i="33" s="1"/>
  <c r="V31" i="33"/>
  <c r="S31" i="33" s="1"/>
  <c r="FD20" i="33"/>
  <c r="FA20" i="33" s="1"/>
  <c r="EF20" i="33"/>
  <c r="EC20" i="33" s="1"/>
  <c r="DH20" i="33"/>
  <c r="DE20" i="33" s="1"/>
  <c r="CJ20" i="33"/>
  <c r="CG20" i="33" s="1"/>
  <c r="BL20" i="33"/>
  <c r="BI20" i="33" s="1"/>
  <c r="P20" i="33"/>
  <c r="M20" i="33" s="1"/>
  <c r="EX12" i="33"/>
  <c r="DB12" i="33"/>
  <c r="CD12" i="33"/>
  <c r="BF12" i="33"/>
  <c r="AH12" i="33"/>
  <c r="BR12" i="33"/>
  <c r="FD52" i="33"/>
  <c r="EF52" i="33"/>
  <c r="DH52" i="33"/>
  <c r="CJ52" i="33"/>
  <c r="BL52" i="33"/>
  <c r="AN52" i="33"/>
  <c r="AT83" i="33"/>
  <c r="ER35" i="33"/>
  <c r="DT35" i="33"/>
  <c r="CV35" i="33"/>
  <c r="BX35" i="33"/>
  <c r="AZ35" i="33"/>
  <c r="AB35" i="33"/>
  <c r="CP22" i="33"/>
  <c r="BR22" i="33"/>
  <c r="ER48" i="33"/>
  <c r="DT48" i="33"/>
  <c r="CV48" i="33"/>
  <c r="BX48" i="33"/>
  <c r="AZ48" i="33"/>
  <c r="AB48" i="33"/>
  <c r="FJ8" i="33"/>
  <c r="FG8" i="33" s="1"/>
  <c r="EL8" i="33"/>
  <c r="EI8" i="33" s="1"/>
  <c r="BR8" i="33"/>
  <c r="BO8" i="33" s="1"/>
  <c r="V8" i="33"/>
  <c r="S8" i="33" s="1"/>
  <c r="FD70" i="33"/>
  <c r="EF70" i="33"/>
  <c r="DH70" i="33"/>
  <c r="CJ70" i="33"/>
  <c r="BL70" i="33"/>
  <c r="AN70" i="33"/>
  <c r="P70" i="33"/>
  <c r="DZ18" i="33"/>
  <c r="ER34" i="33"/>
  <c r="DT34" i="33"/>
  <c r="CV34" i="33"/>
  <c r="BX34" i="33"/>
  <c r="AZ34" i="33"/>
  <c r="AB34" i="33"/>
  <c r="FJ29" i="33"/>
  <c r="FG29" i="33" s="1"/>
  <c r="EL29" i="33"/>
  <c r="EI29" i="33" s="1"/>
  <c r="DN29" i="33"/>
  <c r="DK29" i="33" s="1"/>
  <c r="BR29" i="33"/>
  <c r="BO29" i="33" s="1"/>
  <c r="V29" i="33"/>
  <c r="S29" i="33" s="1"/>
  <c r="FD19" i="33"/>
  <c r="FA19" i="33" s="1"/>
  <c r="EF19" i="33"/>
  <c r="EC19" i="33" s="1"/>
  <c r="DH19" i="33"/>
  <c r="DE19" i="33" s="1"/>
  <c r="CJ19" i="33"/>
  <c r="CG19" i="33" s="1"/>
  <c r="BL19" i="33"/>
  <c r="BI19" i="33" s="1"/>
  <c r="AN19" i="33"/>
  <c r="AK19" i="33" s="1"/>
  <c r="P19" i="33"/>
  <c r="M19" i="33" s="1"/>
  <c r="ER41" i="33"/>
  <c r="DT41" i="33"/>
  <c r="CV41" i="33"/>
  <c r="BX41" i="33"/>
  <c r="AZ41" i="33"/>
  <c r="AB41" i="33"/>
  <c r="FJ76" i="33"/>
  <c r="FI76" i="33" s="1"/>
  <c r="EL76" i="33"/>
  <c r="EK76" i="33" s="1"/>
  <c r="DN76" i="33"/>
  <c r="DM76" i="33" s="1"/>
  <c r="CP76" i="33"/>
  <c r="CO76" i="33" s="1"/>
  <c r="BR76" i="33"/>
  <c r="BQ76" i="33" s="1"/>
  <c r="AT76" i="33"/>
  <c r="AS76" i="33" s="1"/>
  <c r="V76" i="33"/>
  <c r="U76" i="33" s="1"/>
  <c r="EX50" i="33"/>
  <c r="EW50" i="33" s="1"/>
  <c r="DB50" i="33"/>
  <c r="DA50" i="33" s="1"/>
  <c r="CD50" i="33"/>
  <c r="CC50" i="33" s="1"/>
  <c r="BF50" i="33"/>
  <c r="BE50" i="33" s="1"/>
  <c r="AH50" i="33"/>
  <c r="AG50" i="33" s="1"/>
  <c r="J50" i="33"/>
  <c r="I50" i="33" s="1"/>
  <c r="ER40" i="33"/>
  <c r="CV40" i="33"/>
  <c r="BX40" i="33"/>
  <c r="AZ40" i="33"/>
  <c r="AB40" i="33"/>
  <c r="BL16" i="33"/>
  <c r="AN16" i="33"/>
  <c r="DZ9" i="33"/>
  <c r="DW9" i="33" s="1"/>
  <c r="ER7" i="33"/>
  <c r="EO7" i="33" s="1"/>
  <c r="DT7" i="33"/>
  <c r="DQ7" i="33" s="1"/>
  <c r="CV7" i="33"/>
  <c r="CS7" i="33" s="1"/>
  <c r="BX7" i="33"/>
  <c r="BU7" i="33" s="1"/>
  <c r="AZ7" i="33"/>
  <c r="AW7" i="33" s="1"/>
  <c r="AB7" i="33"/>
  <c r="Y7" i="33" s="1"/>
  <c r="FJ75" i="33"/>
  <c r="EL75" i="33"/>
  <c r="DN75" i="33"/>
  <c r="CP75" i="33"/>
  <c r="BR75" i="33"/>
  <c r="V75" i="33"/>
  <c r="DZ59" i="33"/>
  <c r="DX59" i="33" s="1"/>
  <c r="ER56" i="33"/>
  <c r="DT56" i="33"/>
  <c r="CV56" i="33"/>
  <c r="BX56" i="33"/>
  <c r="AZ56" i="33"/>
  <c r="AB56" i="33"/>
  <c r="ER16" i="33"/>
  <c r="DT16" i="33"/>
  <c r="CV16" i="33"/>
  <c r="BX16" i="33"/>
  <c r="AZ16" i="33"/>
  <c r="AB16" i="33"/>
  <c r="CD30" i="33"/>
  <c r="BF30" i="33"/>
  <c r="DN27" i="33"/>
  <c r="CJ36" i="33"/>
  <c r="CI36" i="33" s="1"/>
  <c r="J36" i="33"/>
  <c r="I36" i="33" s="1"/>
  <c r="EX21" i="33"/>
  <c r="EU21" i="33" s="1"/>
  <c r="DB21" i="33"/>
  <c r="CY21" i="33" s="1"/>
  <c r="BF21" i="33"/>
  <c r="BC21" i="33" s="1"/>
  <c r="AH21" i="33"/>
  <c r="AE21" i="33" s="1"/>
  <c r="J21" i="33"/>
  <c r="G21" i="33" s="1"/>
  <c r="FJ46" i="33"/>
  <c r="EL46" i="33"/>
  <c r="CP46" i="33"/>
  <c r="V46" i="33"/>
  <c r="DZ58" i="33"/>
  <c r="ER66" i="33"/>
  <c r="EO66" i="33" s="1"/>
  <c r="DT66" i="33"/>
  <c r="DQ66" i="33" s="1"/>
  <c r="CV66" i="33"/>
  <c r="CS66" i="33" s="1"/>
  <c r="BX66" i="33"/>
  <c r="BU66" i="33" s="1"/>
  <c r="AZ66" i="33"/>
  <c r="AW66" i="33" s="1"/>
  <c r="AB66" i="33"/>
  <c r="Y66" i="33" s="1"/>
  <c r="FD33" i="33"/>
  <c r="EF33" i="33"/>
  <c r="DH33" i="33"/>
  <c r="P33" i="33"/>
  <c r="DH24" i="33"/>
  <c r="AH31" i="33"/>
  <c r="AE31" i="33" s="1"/>
  <c r="ER19" i="33"/>
  <c r="EO19" i="33" s="1"/>
  <c r="BX19" i="33"/>
  <c r="BU19" i="33" s="1"/>
  <c r="DZ76" i="33"/>
  <c r="DY76" i="33" s="1"/>
  <c r="J76" i="33"/>
  <c r="I76" i="33" s="1"/>
  <c r="FD7" i="33"/>
  <c r="FA7" i="33" s="1"/>
  <c r="DH7" i="33"/>
  <c r="DE7" i="33" s="1"/>
  <c r="BL7" i="33"/>
  <c r="BI7" i="33" s="1"/>
  <c r="EX75" i="33"/>
  <c r="DB75" i="33"/>
  <c r="CD75" i="33"/>
  <c r="AH75" i="33"/>
  <c r="BR30" i="33"/>
  <c r="AT30" i="33"/>
  <c r="FJ21" i="33"/>
  <c r="FG21" i="33" s="1"/>
  <c r="EL21" i="33"/>
  <c r="EI21" i="33" s="1"/>
  <c r="DN21" i="33"/>
  <c r="DK21" i="33" s="1"/>
  <c r="CP21" i="33"/>
  <c r="CM21" i="33" s="1"/>
  <c r="BR21" i="33"/>
  <c r="BO21" i="33" s="1"/>
  <c r="V21" i="33"/>
  <c r="S21" i="33" s="1"/>
  <c r="FD66" i="33"/>
  <c r="FA66" i="33" s="1"/>
  <c r="EF66" i="33"/>
  <c r="EC66" i="33" s="1"/>
  <c r="DH66" i="33"/>
  <c r="DE66" i="33" s="1"/>
  <c r="CJ66" i="33"/>
  <c r="CG66" i="33" s="1"/>
  <c r="BL66" i="33"/>
  <c r="BI66" i="33" s="1"/>
  <c r="AN66" i="33"/>
  <c r="AK66" i="33" s="1"/>
  <c r="ER33" i="33"/>
  <c r="DT33" i="33"/>
  <c r="CV33" i="33"/>
  <c r="BX33" i="33"/>
  <c r="AB33" i="33"/>
  <c r="DT15" i="33"/>
  <c r="DQ15" i="33" s="1"/>
  <c r="BX15" i="33"/>
  <c r="BU15" i="33" s="1"/>
  <c r="AB15" i="33"/>
  <c r="Y15" i="33" s="1"/>
  <c r="FJ15" i="33"/>
  <c r="FG15" i="33" s="1"/>
  <c r="EL15" i="33"/>
  <c r="EI15" i="33" s="1"/>
  <c r="DN15" i="33"/>
  <c r="DK15" i="33" s="1"/>
  <c r="CP15" i="33"/>
  <c r="CM15" i="33" s="1"/>
  <c r="BR15" i="33"/>
  <c r="BO15" i="33" s="1"/>
  <c r="V15" i="33"/>
  <c r="S15" i="33" s="1"/>
  <c r="DN25" i="33"/>
  <c r="AT25" i="33"/>
  <c r="EX23" i="33"/>
  <c r="DZ23" i="33"/>
  <c r="DB23" i="33"/>
  <c r="CD23" i="33"/>
  <c r="BF23" i="33"/>
  <c r="AH23" i="33"/>
  <c r="DZ46" i="33"/>
  <c r="CD46" i="33"/>
  <c r="BF46" i="33"/>
  <c r="CJ23" i="33"/>
  <c r="BL23" i="33"/>
  <c r="BF71" i="33"/>
  <c r="AH71" i="33"/>
  <c r="J71" i="33"/>
  <c r="ER45" i="33"/>
  <c r="EP45" i="33" s="1"/>
  <c r="CV45" i="33"/>
  <c r="CT45" i="33" s="1"/>
  <c r="AZ45" i="33"/>
  <c r="AX45" i="33" s="1"/>
  <c r="AB45" i="33"/>
  <c r="Z45" i="33" s="1"/>
  <c r="FJ24" i="33"/>
  <c r="EL24" i="33"/>
  <c r="CP24" i="33"/>
  <c r="BR24" i="33"/>
  <c r="AT24" i="33"/>
  <c r="V24" i="33"/>
  <c r="P13" i="33"/>
  <c r="ER25" i="33"/>
  <c r="CV25" i="33"/>
  <c r="BX25" i="33"/>
  <c r="AZ25" i="33"/>
  <c r="AB25" i="33"/>
  <c r="P43" i="33"/>
  <c r="DZ29" i="33"/>
  <c r="DW29" i="33" s="1"/>
  <c r="CD29" i="33"/>
  <c r="CA29" i="33" s="1"/>
  <c r="BF29" i="33"/>
  <c r="BC29" i="33" s="1"/>
  <c r="J29" i="33"/>
  <c r="G29" i="33" s="1"/>
  <c r="FJ49" i="33"/>
  <c r="EL49" i="33"/>
  <c r="DN49" i="33"/>
  <c r="CP49" i="33"/>
  <c r="V49" i="33"/>
  <c r="EX6" i="33"/>
  <c r="DZ6" i="33"/>
  <c r="DB6" i="33"/>
  <c r="CD6" i="33"/>
  <c r="BF6" i="33"/>
  <c r="AH6" i="33"/>
  <c r="J6" i="33"/>
  <c r="ER51" i="33"/>
  <c r="DT51" i="33"/>
  <c r="CV51" i="33"/>
  <c r="BX51" i="33"/>
  <c r="AZ51" i="33"/>
  <c r="AB51" i="33"/>
  <c r="FJ44" i="33"/>
  <c r="EL44" i="33"/>
  <c r="DN44" i="33"/>
  <c r="CP44" i="33"/>
  <c r="BR44" i="33"/>
  <c r="AT44" i="33"/>
  <c r="V44" i="33"/>
  <c r="FD79" i="33"/>
  <c r="FA79" i="33" s="1"/>
  <c r="EF79" i="33"/>
  <c r="EC79" i="33" s="1"/>
  <c r="DH79" i="33"/>
  <c r="DE79" i="33" s="1"/>
  <c r="P79" i="33"/>
  <c r="M79" i="33" s="1"/>
  <c r="BL43" i="33"/>
  <c r="DT79" i="33"/>
  <c r="DQ79" i="33" s="1"/>
  <c r="BX79" i="33"/>
  <c r="BU79" i="33" s="1"/>
  <c r="J51" i="33"/>
  <c r="ER60" i="33"/>
  <c r="EO60" i="33" s="1"/>
  <c r="DT60" i="33"/>
  <c r="DQ60" i="33" s="1"/>
  <c r="CV60" i="33"/>
  <c r="CS60" i="33" s="1"/>
  <c r="AZ60" i="33"/>
  <c r="AW60" i="33" s="1"/>
  <c r="AB60" i="33"/>
  <c r="Y60" i="33" s="1"/>
  <c r="AT47" i="33"/>
  <c r="EX11" i="33"/>
  <c r="EU11" i="33" s="1"/>
  <c r="DZ11" i="33"/>
  <c r="DW11" i="33" s="1"/>
  <c r="DB11" i="33"/>
  <c r="CY11" i="33" s="1"/>
  <c r="CD11" i="33"/>
  <c r="CA11" i="33" s="1"/>
  <c r="BF11" i="33"/>
  <c r="BC11" i="33" s="1"/>
  <c r="AH11" i="33"/>
  <c r="AE11" i="33" s="1"/>
  <c r="J11" i="33"/>
  <c r="G11" i="33" s="1"/>
  <c r="AT61" i="33"/>
  <c r="CD14" i="33"/>
  <c r="J14" i="33"/>
  <c r="ER61" i="33"/>
  <c r="DT61" i="33"/>
  <c r="CV61" i="33"/>
  <c r="BX61" i="33"/>
  <c r="AZ61" i="33"/>
  <c r="AB61" i="33"/>
  <c r="FJ9" i="33"/>
  <c r="FG9" i="33" s="1"/>
  <c r="EL9" i="33"/>
  <c r="EI9" i="33" s="1"/>
  <c r="DN9" i="33"/>
  <c r="DK9" i="33" s="1"/>
  <c r="CP9" i="33"/>
  <c r="CM9" i="33" s="1"/>
  <c r="BR9" i="33"/>
  <c r="BO9" i="33" s="1"/>
  <c r="V9" i="33"/>
  <c r="S9" i="33" s="1"/>
  <c r="FD31" i="33"/>
  <c r="FA31" i="33" s="1"/>
  <c r="EF31" i="33"/>
  <c r="EC31" i="33" s="1"/>
  <c r="DH31" i="33"/>
  <c r="DE31" i="33" s="1"/>
  <c r="P31" i="33"/>
  <c r="M31" i="33" s="1"/>
  <c r="EX20" i="33"/>
  <c r="EU20" i="33" s="1"/>
  <c r="DB20" i="33"/>
  <c r="CY20" i="33" s="1"/>
  <c r="BF20" i="33"/>
  <c r="BC20" i="33" s="1"/>
  <c r="AH20" i="33"/>
  <c r="AE20" i="33" s="1"/>
  <c r="ER12" i="33"/>
  <c r="DT12" i="33"/>
  <c r="CV12" i="33"/>
  <c r="BX12" i="33"/>
  <c r="AZ12" i="33"/>
  <c r="AB12" i="33"/>
  <c r="CJ12" i="33"/>
  <c r="J52" i="33"/>
  <c r="FJ18" i="33"/>
  <c r="FG18" i="33" s="1"/>
  <c r="EL18" i="33"/>
  <c r="BR18" i="33"/>
  <c r="V18" i="33"/>
  <c r="ER36" i="33"/>
  <c r="EQ36" i="33" s="1"/>
  <c r="DT36" i="33"/>
  <c r="DS36" i="33" s="1"/>
  <c r="CV36" i="33"/>
  <c r="CU36" i="33" s="1"/>
  <c r="BX36" i="33"/>
  <c r="BW36" i="33" s="1"/>
  <c r="AZ36" i="33"/>
  <c r="AY36" i="33" s="1"/>
  <c r="AB36" i="33"/>
  <c r="AA36" i="33" s="1"/>
  <c r="FJ35" i="33"/>
  <c r="EL35" i="33"/>
  <c r="DN35" i="33"/>
  <c r="CP35" i="33"/>
  <c r="BR35" i="33"/>
  <c r="AT35" i="33"/>
  <c r="V35" i="33"/>
  <c r="AN22" i="33"/>
  <c r="J22" i="33"/>
  <c r="EX67" i="33"/>
  <c r="EW67" i="33" s="1"/>
  <c r="DZ67" i="33"/>
  <c r="DY67" i="33" s="1"/>
  <c r="DB67" i="33"/>
  <c r="DA67" i="33" s="1"/>
  <c r="CD67" i="33"/>
  <c r="CC67" i="33" s="1"/>
  <c r="BF67" i="33"/>
  <c r="BE67" i="33" s="1"/>
  <c r="AH67" i="33"/>
  <c r="AG67" i="33" s="1"/>
  <c r="J67" i="33"/>
  <c r="I67" i="33" s="1"/>
  <c r="FD8" i="33"/>
  <c r="FA8" i="33" s="1"/>
  <c r="EF8" i="33"/>
  <c r="EC8" i="33" s="1"/>
  <c r="DH8" i="33"/>
  <c r="DE8" i="33" s="1"/>
  <c r="CJ8" i="33"/>
  <c r="CG8" i="33" s="1"/>
  <c r="BL8" i="33"/>
  <c r="BI8" i="33" s="1"/>
  <c r="AN8" i="33"/>
  <c r="AK8" i="33" s="1"/>
  <c r="P8" i="33"/>
  <c r="M8" i="33" s="1"/>
  <c r="EX70" i="33"/>
  <c r="DZ70" i="33"/>
  <c r="DB70" i="33"/>
  <c r="CD70" i="33"/>
  <c r="BF70" i="33"/>
  <c r="AH70" i="33"/>
  <c r="J70" i="33"/>
  <c r="AN34" i="33"/>
  <c r="DT18" i="33"/>
  <c r="FJ34" i="33"/>
  <c r="EL34" i="33"/>
  <c r="DN34" i="33"/>
  <c r="BR34" i="33"/>
  <c r="V34" i="33"/>
  <c r="FD29" i="33"/>
  <c r="FA29" i="33" s="1"/>
  <c r="EF29" i="33"/>
  <c r="EC29" i="33" s="1"/>
  <c r="DH29" i="33"/>
  <c r="DE29" i="33" s="1"/>
  <c r="CJ29" i="33"/>
  <c r="CG29" i="33" s="1"/>
  <c r="BL29" i="33"/>
  <c r="BI29" i="33" s="1"/>
  <c r="AN29" i="33"/>
  <c r="AK29" i="33" s="1"/>
  <c r="P29" i="33"/>
  <c r="M29" i="33" s="1"/>
  <c r="DT73" i="33"/>
  <c r="BX73" i="33"/>
  <c r="EX19" i="33"/>
  <c r="EU19" i="33" s="1"/>
  <c r="DB19" i="33"/>
  <c r="CY19" i="33" s="1"/>
  <c r="AH19" i="33"/>
  <c r="AE19" i="33" s="1"/>
  <c r="J19" i="33"/>
  <c r="G19" i="33" s="1"/>
  <c r="FJ41" i="33"/>
  <c r="FG41" i="33" s="1"/>
  <c r="EL41" i="33"/>
  <c r="CP41" i="33"/>
  <c r="BR41" i="33"/>
  <c r="V41" i="33"/>
  <c r="FD76" i="33"/>
  <c r="FC76" i="33" s="1"/>
  <c r="EF76" i="33"/>
  <c r="EE76" i="33" s="1"/>
  <c r="DH76" i="33"/>
  <c r="DG76" i="33" s="1"/>
  <c r="CJ76" i="33"/>
  <c r="CI76" i="33" s="1"/>
  <c r="BL76" i="33"/>
  <c r="BK76" i="33" s="1"/>
  <c r="AN76" i="33"/>
  <c r="AM76" i="33" s="1"/>
  <c r="P76" i="33"/>
  <c r="O76" i="33" s="1"/>
  <c r="ER50" i="33"/>
  <c r="EQ50" i="33" s="1"/>
  <c r="DT50" i="33"/>
  <c r="DS50" i="33" s="1"/>
  <c r="CV50" i="33"/>
  <c r="CU50" i="33" s="1"/>
  <c r="BX50" i="33"/>
  <c r="BW50" i="33" s="1"/>
  <c r="AZ50" i="33"/>
  <c r="AY50" i="33" s="1"/>
  <c r="AB50" i="33"/>
  <c r="AA50" i="33" s="1"/>
  <c r="FJ40" i="33"/>
  <c r="FG40" i="33" s="1"/>
  <c r="EL40" i="33"/>
  <c r="DN40" i="33"/>
  <c r="CP40" i="33"/>
  <c r="BR40" i="33"/>
  <c r="AT40" i="33"/>
  <c r="V40" i="33"/>
  <c r="J75" i="33"/>
  <c r="FJ7" i="33"/>
  <c r="FG7" i="33" s="1"/>
  <c r="EL7" i="33"/>
  <c r="EI7" i="33" s="1"/>
  <c r="DN7" i="33"/>
  <c r="DK7" i="33" s="1"/>
  <c r="CP7" i="33"/>
  <c r="CM7" i="33" s="1"/>
  <c r="BR7" i="33"/>
  <c r="BO7" i="33" s="1"/>
  <c r="V7" i="33"/>
  <c r="S7" i="33" s="1"/>
  <c r="FD75" i="33"/>
  <c r="EF75" i="33"/>
  <c r="DH75" i="33"/>
  <c r="CJ75" i="33"/>
  <c r="BL75" i="33"/>
  <c r="AN75" i="33"/>
  <c r="P75" i="33"/>
  <c r="EX27" i="33"/>
  <c r="DZ27" i="33"/>
  <c r="DB27" i="33"/>
  <c r="BF27" i="33"/>
  <c r="AH27" i="33"/>
  <c r="J27" i="33"/>
  <c r="FJ56" i="33"/>
  <c r="EL56" i="33"/>
  <c r="DN56" i="33"/>
  <c r="CP56" i="33"/>
  <c r="BR56" i="33"/>
  <c r="V56" i="33"/>
  <c r="FJ16" i="33"/>
  <c r="FG16" i="33" s="1"/>
  <c r="EL16" i="33"/>
  <c r="DN16" i="33"/>
  <c r="CP16" i="33"/>
  <c r="V16" i="33"/>
  <c r="J57" i="33"/>
  <c r="DZ48" i="33"/>
  <c r="CD48" i="33"/>
  <c r="CJ27" i="33"/>
  <c r="BL27" i="33"/>
  <c r="ER21" i="33"/>
  <c r="EO21" i="33" s="1"/>
  <c r="DT21" i="33"/>
  <c r="DQ21" i="33" s="1"/>
  <c r="CV21" i="33"/>
  <c r="CS21" i="33" s="1"/>
  <c r="BX21" i="33"/>
  <c r="BU21" i="33" s="1"/>
  <c r="AZ21" i="33"/>
  <c r="AW21" i="33" s="1"/>
  <c r="AB21" i="33"/>
  <c r="Y21" i="33" s="1"/>
  <c r="FD46" i="33"/>
  <c r="EF46" i="33"/>
  <c r="DH46" i="33"/>
  <c r="CJ46" i="33"/>
  <c r="P46" i="33"/>
  <c r="DT58" i="33"/>
  <c r="FJ66" i="33"/>
  <c r="EL66" i="33"/>
  <c r="EI66" i="33" s="1"/>
  <c r="DN66" i="33"/>
  <c r="DK66" i="33" s="1"/>
  <c r="CP66" i="33"/>
  <c r="CM66" i="33" s="1"/>
  <c r="BR66" i="33"/>
  <c r="BO66" i="33" s="1"/>
  <c r="AT66" i="33"/>
  <c r="AQ66" i="33" s="1"/>
  <c r="V66" i="33"/>
  <c r="S66" i="33" s="1"/>
  <c r="EX33" i="33"/>
  <c r="DB33" i="33"/>
  <c r="BF33" i="33"/>
  <c r="AH33" i="33"/>
  <c r="J33" i="33"/>
  <c r="L5" i="33"/>
  <c r="R5" i="33"/>
  <c r="X5" i="33"/>
  <c r="AD5" i="33"/>
  <c r="AJ5" i="33"/>
  <c r="AP5" i="33"/>
  <c r="AV5" i="33"/>
  <c r="BB5" i="33"/>
  <c r="BH5" i="33"/>
  <c r="BN5" i="33"/>
  <c r="BT5" i="33"/>
  <c r="BZ5" i="33"/>
  <c r="CF5" i="33"/>
  <c r="CL5" i="33"/>
  <c r="CR5" i="33"/>
  <c r="CX5" i="33"/>
  <c r="DD5" i="33"/>
  <c r="DJ5" i="33"/>
  <c r="DP5" i="33"/>
  <c r="DV5" i="33"/>
  <c r="EB5" i="33"/>
  <c r="EH5" i="33"/>
  <c r="EN5" i="33"/>
  <c r="ET5" i="33"/>
  <c r="EZ5" i="33"/>
  <c r="FF5" i="33"/>
  <c r="K5" i="33"/>
  <c r="Q5" i="33"/>
  <c r="W5" i="33"/>
  <c r="AC5" i="33"/>
  <c r="AI5" i="33"/>
  <c r="AO5" i="33"/>
  <c r="AU5" i="33"/>
  <c r="BA5" i="33"/>
  <c r="BG5" i="33"/>
  <c r="BM5" i="33"/>
  <c r="BS5" i="33"/>
  <c r="BY5" i="33"/>
  <c r="CE5" i="33"/>
  <c r="CK5" i="33"/>
  <c r="CQ5" i="33"/>
  <c r="CW5" i="33"/>
  <c r="DC5" i="33"/>
  <c r="DI5" i="33"/>
  <c r="DO5" i="33"/>
  <c r="DU5" i="33"/>
  <c r="EA5" i="33"/>
  <c r="EG5" i="33"/>
  <c r="EM5" i="33"/>
  <c r="ES5" i="33"/>
  <c r="EY5" i="33"/>
  <c r="FE5" i="33"/>
  <c r="AG17" i="34" l="1"/>
  <c r="AG9" i="34"/>
  <c r="AG13" i="34"/>
  <c r="FT76" i="33"/>
  <c r="AF9" i="34"/>
  <c r="GK5" i="33"/>
  <c r="GE5" i="33"/>
  <c r="AF17" i="34"/>
  <c r="CA55" i="33"/>
  <c r="FU60" i="33"/>
  <c r="M55" i="33"/>
  <c r="GE17" i="33"/>
  <c r="GG17" i="33"/>
  <c r="GG37" i="33"/>
  <c r="GE37" i="33"/>
  <c r="GG30" i="33"/>
  <c r="GE30" i="33"/>
  <c r="GL74" i="33"/>
  <c r="GK74" i="33"/>
  <c r="GF69" i="33"/>
  <c r="GE69" i="33"/>
  <c r="FZ34" i="33"/>
  <c r="FY34" i="33"/>
  <c r="GF26" i="33"/>
  <c r="GE26" i="33"/>
  <c r="GF23" i="33"/>
  <c r="GE23" i="33"/>
  <c r="GE60" i="33"/>
  <c r="GG60" i="33"/>
  <c r="GF73" i="33"/>
  <c r="GE73" i="33"/>
  <c r="GG39" i="33"/>
  <c r="GE39" i="33"/>
  <c r="GF72" i="33"/>
  <c r="GE72" i="33"/>
  <c r="AR55" i="33"/>
  <c r="EJ55" i="33"/>
  <c r="S57" i="33"/>
  <c r="EO57" i="33"/>
  <c r="DK57" i="33"/>
  <c r="EO17" i="33"/>
  <c r="AW57" i="33"/>
  <c r="BU57" i="33"/>
  <c r="BP55" i="33"/>
  <c r="AE72" i="33"/>
  <c r="AF72" i="33"/>
  <c r="CS72" i="33"/>
  <c r="CT72" i="33"/>
  <c r="FG72" i="33"/>
  <c r="FH72" i="33"/>
  <c r="DQ72" i="33"/>
  <c r="DR72" i="33"/>
  <c r="BC33" i="33"/>
  <c r="BD33" i="33"/>
  <c r="CH46" i="33"/>
  <c r="CG46" i="33"/>
  <c r="CB48" i="33"/>
  <c r="CA48" i="33"/>
  <c r="BC27" i="33"/>
  <c r="BD27" i="33"/>
  <c r="DQ73" i="33"/>
  <c r="DR73" i="33"/>
  <c r="S34" i="33"/>
  <c r="T34" i="33"/>
  <c r="FG34" i="33"/>
  <c r="FH34" i="33"/>
  <c r="G22" i="33"/>
  <c r="H22" i="33"/>
  <c r="BO35" i="33"/>
  <c r="BP35" i="33"/>
  <c r="FG35" i="33"/>
  <c r="FH35" i="33"/>
  <c r="CN49" i="33"/>
  <c r="CO49" i="33"/>
  <c r="CS25" i="33"/>
  <c r="CT25" i="33"/>
  <c r="AQ24" i="33"/>
  <c r="AR24" i="33"/>
  <c r="FG24" i="33"/>
  <c r="FH24" i="33"/>
  <c r="BI23" i="33"/>
  <c r="BJ23" i="33"/>
  <c r="DX46" i="33"/>
  <c r="DW46" i="33"/>
  <c r="CY23" i="33"/>
  <c r="CZ23" i="33"/>
  <c r="DK25" i="33"/>
  <c r="DL25" i="33"/>
  <c r="CS33" i="33"/>
  <c r="CT33" i="33"/>
  <c r="BO30" i="33"/>
  <c r="BQ30" i="33"/>
  <c r="EC33" i="33"/>
  <c r="ED33" i="33"/>
  <c r="FH46" i="33"/>
  <c r="FG46" i="33"/>
  <c r="DK27" i="33"/>
  <c r="DL27" i="33"/>
  <c r="AW34" i="33"/>
  <c r="AX34" i="33"/>
  <c r="EO34" i="33"/>
  <c r="EP34" i="33"/>
  <c r="CT48" i="33"/>
  <c r="CS48" i="33"/>
  <c r="CM22" i="33"/>
  <c r="CN22" i="33"/>
  <c r="CS35" i="33"/>
  <c r="CT35" i="33"/>
  <c r="BV49" i="33"/>
  <c r="BW49" i="33"/>
  <c r="BC25" i="33"/>
  <c r="BD25" i="33"/>
  <c r="CS24" i="33"/>
  <c r="CT24" i="33"/>
  <c r="DK33" i="33"/>
  <c r="DL33" i="33"/>
  <c r="Z46" i="33"/>
  <c r="Y46" i="33"/>
  <c r="AR48" i="33"/>
  <c r="AQ48" i="33"/>
  <c r="AE34" i="33"/>
  <c r="AF34" i="33"/>
  <c r="S73" i="33"/>
  <c r="T73" i="33"/>
  <c r="DK73" i="33"/>
  <c r="DL73" i="33"/>
  <c r="CY22" i="33"/>
  <c r="CZ22" i="33"/>
  <c r="CB49" i="33"/>
  <c r="CC49" i="33"/>
  <c r="AK25" i="33"/>
  <c r="AL25" i="33"/>
  <c r="EC25" i="33"/>
  <c r="ED25" i="33"/>
  <c r="CY24" i="33"/>
  <c r="CZ24" i="33"/>
  <c r="CT53" i="33"/>
  <c r="CU53" i="33"/>
  <c r="AW33" i="33"/>
  <c r="AX33" i="33"/>
  <c r="EC24" i="33"/>
  <c r="ED24" i="33"/>
  <c r="CS27" i="33"/>
  <c r="CT27" i="33"/>
  <c r="M34" i="33"/>
  <c r="N34" i="33"/>
  <c r="EC34" i="33"/>
  <c r="ED34" i="33"/>
  <c r="DE73" i="33"/>
  <c r="DF73" i="33"/>
  <c r="BP48" i="33"/>
  <c r="BO48" i="33"/>
  <c r="FH48" i="33"/>
  <c r="FG48" i="33"/>
  <c r="CY35" i="33"/>
  <c r="CZ35" i="33"/>
  <c r="DE30" i="33"/>
  <c r="DG30" i="33"/>
  <c r="AF47" i="33"/>
  <c r="AE47" i="33"/>
  <c r="DX47" i="33"/>
  <c r="DW47" i="33"/>
  <c r="CM23" i="33"/>
  <c r="CN23" i="33"/>
  <c r="N47" i="33"/>
  <c r="M47" i="33"/>
  <c r="DF47" i="33"/>
  <c r="DE47" i="33"/>
  <c r="S30" i="33"/>
  <c r="U30" i="33"/>
  <c r="FG30" i="33"/>
  <c r="FI30" i="33"/>
  <c r="FG25" i="33"/>
  <c r="FH25" i="33"/>
  <c r="H47" i="33"/>
  <c r="G47" i="33"/>
  <c r="DW25" i="33"/>
  <c r="DX25" i="33"/>
  <c r="CM34" i="33"/>
  <c r="CN34" i="33"/>
  <c r="CG33" i="33"/>
  <c r="CH33" i="33"/>
  <c r="FA22" i="33"/>
  <c r="FB22" i="33"/>
  <c r="M26" i="33"/>
  <c r="N26" i="33"/>
  <c r="DE26" i="33"/>
  <c r="DF26" i="33"/>
  <c r="DE23" i="33"/>
  <c r="DF23" i="33"/>
  <c r="DL46" i="33"/>
  <c r="DK46" i="33"/>
  <c r="BD53" i="33"/>
  <c r="BE53" i="33"/>
  <c r="EV53" i="33"/>
  <c r="EW53" i="33"/>
  <c r="S26" i="33"/>
  <c r="T26" i="33"/>
  <c r="DK26" i="33"/>
  <c r="DL26" i="33"/>
  <c r="AF48" i="33"/>
  <c r="AE48" i="33"/>
  <c r="Y73" i="33"/>
  <c r="Z73" i="33"/>
  <c r="CN47" i="33"/>
  <c r="CM47" i="33"/>
  <c r="BU26" i="33"/>
  <c r="BV26" i="33"/>
  <c r="DE35" i="33"/>
  <c r="DF35" i="33"/>
  <c r="S22" i="33"/>
  <c r="T22" i="33"/>
  <c r="FG22" i="33"/>
  <c r="FH22" i="33"/>
  <c r="Z47" i="33"/>
  <c r="Y47" i="33"/>
  <c r="EP47" i="33"/>
  <c r="EO47" i="33"/>
  <c r="CA73" i="33"/>
  <c r="CB73" i="33"/>
  <c r="EO23" i="33"/>
  <c r="EP23" i="33"/>
  <c r="BC26" i="33"/>
  <c r="BD26" i="33"/>
  <c r="EU26" i="33"/>
  <c r="EV26" i="33"/>
  <c r="AL48" i="33"/>
  <c r="AK48" i="33"/>
  <c r="ED48" i="33"/>
  <c r="EC48" i="33"/>
  <c r="BJ53" i="33"/>
  <c r="BK53" i="33"/>
  <c r="FB53" i="33"/>
  <c r="FC53" i="33"/>
  <c r="AR53" i="33"/>
  <c r="AS53" i="33"/>
  <c r="Y30" i="33"/>
  <c r="AA30" i="33"/>
  <c r="DQ30" i="33"/>
  <c r="DS30" i="33"/>
  <c r="Y22" i="33"/>
  <c r="Z22" i="33"/>
  <c r="DQ22" i="33"/>
  <c r="DR22" i="33"/>
  <c r="DE72" i="33"/>
  <c r="DF72" i="33"/>
  <c r="AK72" i="33"/>
  <c r="AL72" i="33"/>
  <c r="FA72" i="33"/>
  <c r="FB72" i="33"/>
  <c r="FM25" i="33"/>
  <c r="FN25" i="33"/>
  <c r="FN49" i="33"/>
  <c r="FO49" i="33"/>
  <c r="FM26" i="33"/>
  <c r="FN26" i="33"/>
  <c r="FU66" i="33"/>
  <c r="FS66" i="33"/>
  <c r="FS22" i="33"/>
  <c r="FT22" i="33"/>
  <c r="G30" i="33"/>
  <c r="I30" i="33"/>
  <c r="EU30" i="33"/>
  <c r="EW30" i="33"/>
  <c r="FO66" i="33"/>
  <c r="FM66" i="33"/>
  <c r="AW72" i="33"/>
  <c r="AX72" i="33"/>
  <c r="EI72" i="33"/>
  <c r="EJ72" i="33"/>
  <c r="G72" i="33"/>
  <c r="H72" i="33"/>
  <c r="AQ72" i="33"/>
  <c r="AR72" i="33"/>
  <c r="S72" i="33"/>
  <c r="T72" i="33"/>
  <c r="CY33" i="33"/>
  <c r="CZ33" i="33"/>
  <c r="FI66" i="33"/>
  <c r="FG66" i="33"/>
  <c r="DF46" i="33"/>
  <c r="DE46" i="33"/>
  <c r="DX48" i="33"/>
  <c r="DW48" i="33"/>
  <c r="CY27" i="33"/>
  <c r="CZ27" i="33"/>
  <c r="BO34" i="33"/>
  <c r="BP34" i="33"/>
  <c r="AK22" i="33"/>
  <c r="AL22" i="33"/>
  <c r="CM35" i="33"/>
  <c r="CN35" i="33"/>
  <c r="AR47" i="33"/>
  <c r="AQ47" i="33"/>
  <c r="DL49" i="33"/>
  <c r="DM49" i="33"/>
  <c r="Y25" i="33"/>
  <c r="Z25" i="33"/>
  <c r="EO25" i="33"/>
  <c r="EP25" i="33"/>
  <c r="BO24" i="33"/>
  <c r="BP24" i="33"/>
  <c r="CG23" i="33"/>
  <c r="CH23" i="33"/>
  <c r="AE23" i="33"/>
  <c r="AF23" i="33"/>
  <c r="DW23" i="33"/>
  <c r="DX23" i="33"/>
  <c r="DQ33" i="33"/>
  <c r="DR33" i="33"/>
  <c r="DE24" i="33"/>
  <c r="DF24" i="33"/>
  <c r="FA33" i="33"/>
  <c r="FB33" i="33"/>
  <c r="T46" i="33"/>
  <c r="S46" i="33"/>
  <c r="BC30" i="33"/>
  <c r="BE30" i="33"/>
  <c r="BU34" i="33"/>
  <c r="BV34" i="33"/>
  <c r="Z48" i="33"/>
  <c r="Y48" i="33"/>
  <c r="DR48" i="33"/>
  <c r="DQ48" i="33"/>
  <c r="Y35" i="33"/>
  <c r="Z35" i="33"/>
  <c r="DQ35" i="33"/>
  <c r="DR35" i="33"/>
  <c r="CT49" i="33"/>
  <c r="CU49" i="33"/>
  <c r="CA25" i="33"/>
  <c r="CB25" i="33"/>
  <c r="Y24" i="33"/>
  <c r="Z24" i="33"/>
  <c r="DQ24" i="33"/>
  <c r="DR24" i="33"/>
  <c r="M24" i="33"/>
  <c r="N24" i="33"/>
  <c r="S33" i="33"/>
  <c r="T33" i="33"/>
  <c r="EI33" i="33"/>
  <c r="EJ33" i="33"/>
  <c r="AX46" i="33"/>
  <c r="AW46" i="33"/>
  <c r="AK73" i="33"/>
  <c r="AL73" i="33"/>
  <c r="BC34" i="33"/>
  <c r="BD34" i="33"/>
  <c r="AQ73" i="33"/>
  <c r="AR73" i="33"/>
  <c r="EI73" i="33"/>
  <c r="EJ73" i="33"/>
  <c r="DW22" i="33"/>
  <c r="DX22" i="33"/>
  <c r="CZ49" i="33"/>
  <c r="DA49" i="33"/>
  <c r="BI25" i="33"/>
  <c r="BJ25" i="33"/>
  <c r="FA25" i="33"/>
  <c r="FB25" i="33"/>
  <c r="DW24" i="33"/>
  <c r="DX24" i="33"/>
  <c r="DQ23" i="33"/>
  <c r="DR23" i="33"/>
  <c r="Z53" i="33"/>
  <c r="AA53" i="33"/>
  <c r="DR53" i="33"/>
  <c r="DS53" i="33"/>
  <c r="Y27" i="33"/>
  <c r="Z27" i="33"/>
  <c r="DQ27" i="33"/>
  <c r="DR27" i="33"/>
  <c r="FH50" i="33"/>
  <c r="FI50" i="33"/>
  <c r="BI34" i="33"/>
  <c r="BJ34" i="33"/>
  <c r="FA34" i="33"/>
  <c r="FB34" i="33"/>
  <c r="CA34" i="33"/>
  <c r="CB34" i="33"/>
  <c r="EC73" i="33"/>
  <c r="ED73" i="33"/>
  <c r="CN48" i="33"/>
  <c r="CM48" i="33"/>
  <c r="AE35" i="33"/>
  <c r="AF35" i="33"/>
  <c r="DW35" i="33"/>
  <c r="DX35" i="33"/>
  <c r="M30" i="33"/>
  <c r="O30" i="33"/>
  <c r="EC30" i="33"/>
  <c r="EE30" i="33"/>
  <c r="BD47" i="33"/>
  <c r="BC47" i="33"/>
  <c r="EV47" i="33"/>
  <c r="EU47" i="33"/>
  <c r="CM33" i="33"/>
  <c r="CN33" i="33"/>
  <c r="S23" i="33"/>
  <c r="T23" i="33"/>
  <c r="DK23" i="33"/>
  <c r="DL23" i="33"/>
  <c r="AL47" i="33"/>
  <c r="AK47" i="33"/>
  <c r="ED47" i="33"/>
  <c r="EC47" i="33"/>
  <c r="BC22" i="33"/>
  <c r="BD22" i="33"/>
  <c r="CM30" i="33"/>
  <c r="CO30" i="33"/>
  <c r="S25" i="33"/>
  <c r="T25" i="33"/>
  <c r="BO25" i="33"/>
  <c r="BP25" i="33"/>
  <c r="BD49" i="33"/>
  <c r="BE49" i="33"/>
  <c r="CA33" i="33"/>
  <c r="CB33" i="33"/>
  <c r="AR49" i="33"/>
  <c r="AS49" i="33"/>
  <c r="DQ25" i="33"/>
  <c r="DR25" i="33"/>
  <c r="AL49" i="33"/>
  <c r="AM49" i="33"/>
  <c r="AK26" i="33"/>
  <c r="AL26" i="33"/>
  <c r="EC26" i="33"/>
  <c r="ED26" i="33"/>
  <c r="EC23" i="33"/>
  <c r="ED23" i="33"/>
  <c r="BJ49" i="33"/>
  <c r="BK49" i="33"/>
  <c r="AL46" i="33"/>
  <c r="AK46" i="33"/>
  <c r="M22" i="33"/>
  <c r="N22" i="33"/>
  <c r="CB53" i="33"/>
  <c r="CC53" i="33"/>
  <c r="M27" i="33"/>
  <c r="N27" i="33"/>
  <c r="AQ26" i="33"/>
  <c r="AR26" i="33"/>
  <c r="EI26" i="33"/>
  <c r="EJ26" i="33"/>
  <c r="BD48" i="33"/>
  <c r="BC48" i="33"/>
  <c r="AK27" i="33"/>
  <c r="AL27" i="33"/>
  <c r="AW73" i="33"/>
  <c r="AX73" i="33"/>
  <c r="DL47" i="33"/>
  <c r="DK47" i="33"/>
  <c r="BU23" i="33"/>
  <c r="BV23" i="33"/>
  <c r="CS26" i="33"/>
  <c r="CT26" i="33"/>
  <c r="AK35" i="33"/>
  <c r="AL35" i="33"/>
  <c r="EC35" i="33"/>
  <c r="ED35" i="33"/>
  <c r="FG36" i="33"/>
  <c r="FI36" i="33"/>
  <c r="AQ22" i="33"/>
  <c r="AR22" i="33"/>
  <c r="AX47" i="33"/>
  <c r="AW47" i="33"/>
  <c r="AW23" i="33"/>
  <c r="AX23" i="33"/>
  <c r="G73" i="33"/>
  <c r="H73" i="33"/>
  <c r="CY73" i="33"/>
  <c r="CZ73" i="33"/>
  <c r="CA26" i="33"/>
  <c r="CB26" i="33"/>
  <c r="AF46" i="33"/>
  <c r="AE46" i="33"/>
  <c r="BJ48" i="33"/>
  <c r="BI48" i="33"/>
  <c r="FB48" i="33"/>
  <c r="FA48" i="33"/>
  <c r="CH53" i="33"/>
  <c r="CI53" i="33"/>
  <c r="CN53" i="33"/>
  <c r="CO53" i="33"/>
  <c r="AQ57" i="33"/>
  <c r="EI57" i="33"/>
  <c r="AW30" i="33"/>
  <c r="AY30" i="33"/>
  <c r="EO30" i="33"/>
  <c r="EQ30" i="33"/>
  <c r="AW22" i="33"/>
  <c r="AX22" i="33"/>
  <c r="EO22" i="33"/>
  <c r="EP22" i="33"/>
  <c r="EC72" i="33"/>
  <c r="ED72" i="33"/>
  <c r="FM35" i="33"/>
  <c r="FN35" i="33"/>
  <c r="FM72" i="33"/>
  <c r="FN72" i="33"/>
  <c r="FS25" i="33"/>
  <c r="FT25" i="33"/>
  <c r="FS26" i="33"/>
  <c r="FT26" i="33"/>
  <c r="AE30" i="33"/>
  <c r="AG30" i="33"/>
  <c r="FM24" i="33"/>
  <c r="FN24" i="33"/>
  <c r="CY72" i="33"/>
  <c r="CZ72" i="33"/>
  <c r="CA72" i="33"/>
  <c r="CB72" i="33"/>
  <c r="DK72" i="33"/>
  <c r="DL72" i="33"/>
  <c r="BO72" i="33"/>
  <c r="BP72" i="33"/>
  <c r="G33" i="33"/>
  <c r="H33" i="33"/>
  <c r="EU33" i="33"/>
  <c r="EV33" i="33"/>
  <c r="ED46" i="33"/>
  <c r="EC46" i="33"/>
  <c r="BI27" i="33"/>
  <c r="BJ27" i="33"/>
  <c r="G27" i="33"/>
  <c r="H27" i="33"/>
  <c r="DW27" i="33"/>
  <c r="DX27" i="33"/>
  <c r="DK34" i="33"/>
  <c r="DL34" i="33"/>
  <c r="AK34" i="33"/>
  <c r="AL34" i="33"/>
  <c r="S35" i="33"/>
  <c r="T35" i="33"/>
  <c r="DK35" i="33"/>
  <c r="DL35" i="33"/>
  <c r="EJ49" i="33"/>
  <c r="EK49" i="33"/>
  <c r="AW25" i="33"/>
  <c r="AX25" i="33"/>
  <c r="CM24" i="33"/>
  <c r="CN24" i="33"/>
  <c r="BD46" i="33"/>
  <c r="BC46" i="33"/>
  <c r="BC23" i="33"/>
  <c r="BD23" i="33"/>
  <c r="EU23" i="33"/>
  <c r="EV23" i="33"/>
  <c r="Y33" i="33"/>
  <c r="Z33" i="33"/>
  <c r="EO33" i="33"/>
  <c r="EP33" i="33"/>
  <c r="M33" i="33"/>
  <c r="N33" i="33"/>
  <c r="CN46" i="33"/>
  <c r="CM46" i="33"/>
  <c r="CA30" i="33"/>
  <c r="CC30" i="33"/>
  <c r="CS34" i="33"/>
  <c r="CT34" i="33"/>
  <c r="AX48" i="33"/>
  <c r="AW48" i="33"/>
  <c r="EP48" i="33"/>
  <c r="EO48" i="33"/>
  <c r="AW35" i="33"/>
  <c r="AX35" i="33"/>
  <c r="EO35" i="33"/>
  <c r="EP35" i="33"/>
  <c r="Z49" i="33"/>
  <c r="AA49" i="33"/>
  <c r="DR49" i="33"/>
  <c r="DS49" i="33"/>
  <c r="CY25" i="33"/>
  <c r="CZ25" i="33"/>
  <c r="AW24" i="33"/>
  <c r="AX24" i="33"/>
  <c r="EO24" i="33"/>
  <c r="EP24" i="33"/>
  <c r="CG24" i="33"/>
  <c r="CH24" i="33"/>
  <c r="AQ33" i="33"/>
  <c r="AR33" i="33"/>
  <c r="FG33" i="33"/>
  <c r="FH33" i="33"/>
  <c r="CT46" i="33"/>
  <c r="CS46" i="33"/>
  <c r="CG73" i="33"/>
  <c r="CH73" i="33"/>
  <c r="CY34" i="33"/>
  <c r="CZ34" i="33"/>
  <c r="BP53" i="33"/>
  <c r="BQ53" i="33"/>
  <c r="BO73" i="33"/>
  <c r="BP73" i="33"/>
  <c r="FG73" i="33"/>
  <c r="FH73" i="33"/>
  <c r="EU22" i="33"/>
  <c r="EV22" i="33"/>
  <c r="EV49" i="33"/>
  <c r="EW49" i="33"/>
  <c r="CG25" i="33"/>
  <c r="CH25" i="33"/>
  <c r="AE24" i="33"/>
  <c r="AF24" i="33"/>
  <c r="EU24" i="33"/>
  <c r="EV24" i="33"/>
  <c r="AX53" i="33"/>
  <c r="AY53" i="33"/>
  <c r="EP53" i="33"/>
  <c r="EQ53" i="33"/>
  <c r="AW27" i="33"/>
  <c r="AX27" i="33"/>
  <c r="EO27" i="33"/>
  <c r="EP27" i="33"/>
  <c r="CG34" i="33"/>
  <c r="CH34" i="33"/>
  <c r="DW34" i="33"/>
  <c r="DX34" i="33"/>
  <c r="M73" i="33"/>
  <c r="N73" i="33"/>
  <c r="FA73" i="33"/>
  <c r="FB73" i="33"/>
  <c r="DL48" i="33"/>
  <c r="DK48" i="33"/>
  <c r="BC35" i="33"/>
  <c r="BD35" i="33"/>
  <c r="EU35" i="33"/>
  <c r="EV35" i="33"/>
  <c r="AK30" i="33"/>
  <c r="AM30" i="33"/>
  <c r="FA30" i="33"/>
  <c r="FC30" i="33"/>
  <c r="CB47" i="33"/>
  <c r="CA47" i="33"/>
  <c r="AQ23" i="33"/>
  <c r="AR23" i="33"/>
  <c r="EI23" i="33"/>
  <c r="EJ23" i="33"/>
  <c r="BJ47" i="33"/>
  <c r="BI47" i="33"/>
  <c r="FB47" i="33"/>
  <c r="FA47" i="33"/>
  <c r="BV46" i="33"/>
  <c r="BU46" i="33"/>
  <c r="CA22" i="33"/>
  <c r="CB22" i="33"/>
  <c r="M35" i="33"/>
  <c r="N35" i="33"/>
  <c r="DK30" i="33"/>
  <c r="DM30" i="33"/>
  <c r="CM25" i="33"/>
  <c r="CN25" i="33"/>
  <c r="DX49" i="33"/>
  <c r="DY49" i="33"/>
  <c r="DW33" i="33"/>
  <c r="DX33" i="33"/>
  <c r="CA27" i="33"/>
  <c r="CB27" i="33"/>
  <c r="BP49" i="33"/>
  <c r="BQ49" i="33"/>
  <c r="AK33" i="33"/>
  <c r="AL33" i="33"/>
  <c r="G23" i="33"/>
  <c r="H23" i="33"/>
  <c r="BI22" i="33"/>
  <c r="BJ22" i="33"/>
  <c r="CH49" i="33"/>
  <c r="CI49" i="33"/>
  <c r="BI26" i="33"/>
  <c r="BJ26" i="33"/>
  <c r="FA26" i="33"/>
  <c r="FB26" i="33"/>
  <c r="FA23" i="33"/>
  <c r="FB23" i="33"/>
  <c r="CG22" i="33"/>
  <c r="CH22" i="33"/>
  <c r="DF49" i="33"/>
  <c r="DG49" i="33"/>
  <c r="AR46" i="33"/>
  <c r="AQ46" i="33"/>
  <c r="BJ46" i="33"/>
  <c r="BI46" i="33"/>
  <c r="H53" i="33"/>
  <c r="I53" i="33"/>
  <c r="CZ53" i="33"/>
  <c r="DA53" i="33"/>
  <c r="EC27" i="33"/>
  <c r="ED27" i="33"/>
  <c r="BO26" i="33"/>
  <c r="BP26" i="33"/>
  <c r="FG26" i="33"/>
  <c r="FH26" i="33"/>
  <c r="CZ48" i="33"/>
  <c r="CY48" i="33"/>
  <c r="DE27" i="33"/>
  <c r="DF27" i="33"/>
  <c r="CS73" i="33"/>
  <c r="CT73" i="33"/>
  <c r="T47" i="33"/>
  <c r="S47" i="33"/>
  <c r="EJ47" i="33"/>
  <c r="EI47" i="33"/>
  <c r="AF74" i="33"/>
  <c r="Y26" i="33"/>
  <c r="Z26" i="33"/>
  <c r="DQ26" i="33"/>
  <c r="DR26" i="33"/>
  <c r="BI35" i="33"/>
  <c r="BJ35" i="33"/>
  <c r="FA35" i="33"/>
  <c r="FB35" i="33"/>
  <c r="DK22" i="33"/>
  <c r="DL22" i="33"/>
  <c r="BV47" i="33"/>
  <c r="BU47" i="33"/>
  <c r="H74" i="33"/>
  <c r="AE73" i="33"/>
  <c r="AF73" i="33"/>
  <c r="DW73" i="33"/>
  <c r="DX73" i="33"/>
  <c r="Y23" i="33"/>
  <c r="Z23" i="33"/>
  <c r="G26" i="33"/>
  <c r="H26" i="33"/>
  <c r="CY26" i="33"/>
  <c r="CZ26" i="33"/>
  <c r="CZ46" i="33"/>
  <c r="CY46" i="33"/>
  <c r="CH48" i="33"/>
  <c r="CG48" i="33"/>
  <c r="N53" i="33"/>
  <c r="O53" i="33"/>
  <c r="DF53" i="33"/>
  <c r="DG53" i="33"/>
  <c r="EJ53" i="33"/>
  <c r="EK53" i="33"/>
  <c r="BO57" i="33"/>
  <c r="AX55" i="33"/>
  <c r="BU30" i="33"/>
  <c r="BW30" i="33"/>
  <c r="BU22" i="33"/>
  <c r="BV22" i="33"/>
  <c r="CY30" i="33"/>
  <c r="DA30" i="33"/>
  <c r="FT46" i="33"/>
  <c r="FS46" i="33"/>
  <c r="BO37" i="33"/>
  <c r="BQ37" i="33"/>
  <c r="FT49" i="33"/>
  <c r="FU49" i="33"/>
  <c r="FN46" i="33"/>
  <c r="FM46" i="33"/>
  <c r="FM22" i="33"/>
  <c r="FN22" i="33"/>
  <c r="FS72" i="33"/>
  <c r="FT72" i="33"/>
  <c r="BC72" i="33"/>
  <c r="BD72" i="33"/>
  <c r="DW72" i="33"/>
  <c r="DX72" i="33"/>
  <c r="AE33" i="33"/>
  <c r="AF33" i="33"/>
  <c r="N46" i="33"/>
  <c r="M46" i="33"/>
  <c r="FB46" i="33"/>
  <c r="FA46" i="33"/>
  <c r="CG27" i="33"/>
  <c r="CH27" i="33"/>
  <c r="AE27" i="33"/>
  <c r="AF27" i="33"/>
  <c r="EU27" i="33"/>
  <c r="EV27" i="33"/>
  <c r="BU73" i="33"/>
  <c r="BV73" i="33"/>
  <c r="EI34" i="33"/>
  <c r="EJ34" i="33"/>
  <c r="AQ35" i="33"/>
  <c r="AR35" i="33"/>
  <c r="EI35" i="33"/>
  <c r="EJ35" i="33"/>
  <c r="T49" i="33"/>
  <c r="U49" i="33"/>
  <c r="FH49" i="33"/>
  <c r="FI49" i="33"/>
  <c r="BU25" i="33"/>
  <c r="BV25" i="33"/>
  <c r="S24" i="33"/>
  <c r="T24" i="33"/>
  <c r="EI24" i="33"/>
  <c r="EJ24" i="33"/>
  <c r="CB46" i="33"/>
  <c r="CA46" i="33"/>
  <c r="CA23" i="33"/>
  <c r="CB23" i="33"/>
  <c r="AQ25" i="33"/>
  <c r="AR25" i="33"/>
  <c r="BU33" i="33"/>
  <c r="BV33" i="33"/>
  <c r="AQ30" i="33"/>
  <c r="AS30" i="33"/>
  <c r="DE33" i="33"/>
  <c r="DF33" i="33"/>
  <c r="EJ46" i="33"/>
  <c r="EI46" i="33"/>
  <c r="Y34" i="33"/>
  <c r="Z34" i="33"/>
  <c r="DQ34" i="33"/>
  <c r="DR34" i="33"/>
  <c r="BV48" i="33"/>
  <c r="BU48" i="33"/>
  <c r="BO22" i="33"/>
  <c r="BP22" i="33"/>
  <c r="BU35" i="33"/>
  <c r="BV35" i="33"/>
  <c r="DR47" i="33"/>
  <c r="DQ47" i="33"/>
  <c r="AX49" i="33"/>
  <c r="AY49" i="33"/>
  <c r="EP49" i="33"/>
  <c r="EQ49" i="33"/>
  <c r="AE25" i="33"/>
  <c r="AF25" i="33"/>
  <c r="EU25" i="33"/>
  <c r="EV25" i="33"/>
  <c r="BU24" i="33"/>
  <c r="BV24" i="33"/>
  <c r="H46" i="33"/>
  <c r="G46" i="33"/>
  <c r="M23" i="33"/>
  <c r="N23" i="33"/>
  <c r="FA24" i="33"/>
  <c r="FB24" i="33"/>
  <c r="BO33" i="33"/>
  <c r="BP33" i="33"/>
  <c r="EP46" i="33"/>
  <c r="EO46" i="33"/>
  <c r="BI30" i="33"/>
  <c r="BK30" i="33"/>
  <c r="G34" i="33"/>
  <c r="H34" i="33"/>
  <c r="EU34" i="33"/>
  <c r="EV34" i="33"/>
  <c r="DL53" i="33"/>
  <c r="DM53" i="33"/>
  <c r="G35" i="33"/>
  <c r="H35" i="33"/>
  <c r="CM73" i="33"/>
  <c r="CN73" i="33"/>
  <c r="AE22" i="33"/>
  <c r="AF22" i="33"/>
  <c r="AF49" i="33"/>
  <c r="AG49" i="33"/>
  <c r="M25" i="33"/>
  <c r="N25" i="33"/>
  <c r="DE25" i="33"/>
  <c r="DF25" i="33"/>
  <c r="BC24" i="33"/>
  <c r="BD24" i="33"/>
  <c r="BV53" i="33"/>
  <c r="BW53" i="33"/>
  <c r="BU27" i="33"/>
  <c r="BV27" i="33"/>
  <c r="DE34" i="33"/>
  <c r="DF34" i="33"/>
  <c r="BI73" i="33"/>
  <c r="BJ73" i="33"/>
  <c r="T48" i="33"/>
  <c r="S48" i="33"/>
  <c r="EJ48" i="33"/>
  <c r="EI48" i="33"/>
  <c r="CA35" i="33"/>
  <c r="CB35" i="33"/>
  <c r="CG30" i="33"/>
  <c r="CI30" i="33"/>
  <c r="CZ47" i="33"/>
  <c r="CY47" i="33"/>
  <c r="BO23" i="33"/>
  <c r="BP23" i="33"/>
  <c r="FG23" i="33"/>
  <c r="FH23" i="33"/>
  <c r="H49" i="33"/>
  <c r="I49" i="33"/>
  <c r="CH47" i="33"/>
  <c r="CG47" i="33"/>
  <c r="DR46" i="33"/>
  <c r="DQ46" i="33"/>
  <c r="EI30" i="33"/>
  <c r="EK30" i="33"/>
  <c r="N49" i="33"/>
  <c r="O49" i="33"/>
  <c r="EI25" i="33"/>
  <c r="EJ25" i="33"/>
  <c r="AQ34" i="33"/>
  <c r="AR34" i="33"/>
  <c r="BI33" i="33"/>
  <c r="BJ33" i="33"/>
  <c r="G25" i="33"/>
  <c r="H25" i="33"/>
  <c r="DE22" i="33"/>
  <c r="DF22" i="33"/>
  <c r="ED49" i="33"/>
  <c r="EE49" i="33"/>
  <c r="CG26" i="33"/>
  <c r="CH26" i="33"/>
  <c r="AK23" i="33"/>
  <c r="AL23" i="33"/>
  <c r="EC22" i="33"/>
  <c r="ED22" i="33"/>
  <c r="FB49" i="33"/>
  <c r="FC49" i="33"/>
  <c r="BP46" i="33"/>
  <c r="BO46" i="33"/>
  <c r="AF53" i="33"/>
  <c r="AG53" i="33"/>
  <c r="DX53" i="33"/>
  <c r="DY53" i="33"/>
  <c r="CM26" i="33"/>
  <c r="CN26" i="33"/>
  <c r="H48" i="33"/>
  <c r="G48" i="33"/>
  <c r="EV48" i="33"/>
  <c r="EU48" i="33"/>
  <c r="FA27" i="33"/>
  <c r="FB27" i="33"/>
  <c r="EO73" i="33"/>
  <c r="EP73" i="33"/>
  <c r="BP47" i="33"/>
  <c r="BO47" i="33"/>
  <c r="FH47" i="33"/>
  <c r="FG47" i="33"/>
  <c r="AW26" i="33"/>
  <c r="AX26" i="33"/>
  <c r="EO26" i="33"/>
  <c r="EP26" i="33"/>
  <c r="CG35" i="33"/>
  <c r="CH35" i="33"/>
  <c r="EI22" i="33"/>
  <c r="EJ22" i="33"/>
  <c r="CT47" i="33"/>
  <c r="CS47" i="33"/>
  <c r="AL74" i="33"/>
  <c r="BC73" i="33"/>
  <c r="BD73" i="33"/>
  <c r="EU73" i="33"/>
  <c r="EV73" i="33"/>
  <c r="CS23" i="33"/>
  <c r="CT23" i="33"/>
  <c r="FG39" i="33"/>
  <c r="FI39" i="33"/>
  <c r="AE26" i="33"/>
  <c r="AF26" i="33"/>
  <c r="DW26" i="33"/>
  <c r="DX26" i="33"/>
  <c r="EV46" i="33"/>
  <c r="EU46" i="33"/>
  <c r="N48" i="33"/>
  <c r="M48" i="33"/>
  <c r="DF48" i="33"/>
  <c r="DE48" i="33"/>
  <c r="AL53" i="33"/>
  <c r="AM53" i="33"/>
  <c r="ED53" i="33"/>
  <c r="EE53" i="33"/>
  <c r="Y57" i="33"/>
  <c r="DQ57" i="33"/>
  <c r="T53" i="33"/>
  <c r="U53" i="33"/>
  <c r="FH53" i="33"/>
  <c r="FI53" i="33"/>
  <c r="CM57" i="33"/>
  <c r="CS30" i="33"/>
  <c r="CU30" i="33"/>
  <c r="CS22" i="33"/>
  <c r="CT22" i="33"/>
  <c r="CG72" i="33"/>
  <c r="CH72" i="33"/>
  <c r="M72" i="33"/>
  <c r="N72" i="33"/>
  <c r="BI72" i="33"/>
  <c r="BJ72" i="33"/>
  <c r="FN50" i="33"/>
  <c r="FO50" i="33"/>
  <c r="FT50" i="33"/>
  <c r="FU50" i="33"/>
  <c r="FS33" i="33"/>
  <c r="FT33" i="33"/>
  <c r="DW30" i="33"/>
  <c r="DY30" i="33"/>
  <c r="FS35" i="33"/>
  <c r="FT35" i="33"/>
  <c r="FM33" i="33"/>
  <c r="FN33" i="33"/>
  <c r="FS74" i="33"/>
  <c r="FT74" i="33"/>
  <c r="Y72" i="33"/>
  <c r="Z72" i="33"/>
  <c r="AE9" i="34"/>
  <c r="AG11" i="34" s="1"/>
  <c r="AG21" i="31" s="1"/>
  <c r="BV55" i="33"/>
  <c r="DF55" i="33"/>
  <c r="DL55" i="33"/>
  <c r="CT55" i="33"/>
  <c r="Z58" i="33"/>
  <c r="FS13" i="33"/>
  <c r="K34" i="31"/>
  <c r="DR55" i="33"/>
  <c r="EP58" i="33"/>
  <c r="CS17" i="33"/>
  <c r="CA70" i="33"/>
  <c r="CC70" i="33"/>
  <c r="AA60" i="33"/>
  <c r="Z60" i="33"/>
  <c r="EQ60" i="33"/>
  <c r="EP60" i="33"/>
  <c r="BC6" i="33"/>
  <c r="BE6" i="33"/>
  <c r="EU6" i="33"/>
  <c r="EW6" i="33"/>
  <c r="AE71" i="33"/>
  <c r="AG71" i="33"/>
  <c r="M70" i="33"/>
  <c r="O70" i="33"/>
  <c r="DE70" i="33"/>
  <c r="DG70" i="33"/>
  <c r="BU71" i="33"/>
  <c r="BW71" i="33"/>
  <c r="EC71" i="33"/>
  <c r="EE71" i="33"/>
  <c r="BO70" i="33"/>
  <c r="BQ70" i="33"/>
  <c r="FG70" i="33"/>
  <c r="FI70" i="33"/>
  <c r="BK60" i="33"/>
  <c r="BJ60" i="33"/>
  <c r="FC60" i="33"/>
  <c r="FB60" i="33"/>
  <c r="BO6" i="33"/>
  <c r="BQ6" i="33"/>
  <c r="FG6" i="33"/>
  <c r="FI6" i="33"/>
  <c r="Y14" i="33"/>
  <c r="AA14" i="33"/>
  <c r="DQ14" i="33"/>
  <c r="DS14" i="33"/>
  <c r="CS70" i="33"/>
  <c r="CU70" i="33"/>
  <c r="CC60" i="33"/>
  <c r="CB60" i="33"/>
  <c r="CG6" i="33"/>
  <c r="CI6" i="33"/>
  <c r="BQ60" i="33"/>
  <c r="BP60" i="33"/>
  <c r="FI60" i="33"/>
  <c r="FH60" i="33"/>
  <c r="FG43" i="33"/>
  <c r="FH43" i="33"/>
  <c r="DW14" i="33"/>
  <c r="DY14" i="33"/>
  <c r="AW6" i="33"/>
  <c r="AY6" i="33"/>
  <c r="S71" i="33"/>
  <c r="U71" i="33"/>
  <c r="DK71" i="33"/>
  <c r="DM71" i="33"/>
  <c r="Y6" i="33"/>
  <c r="AA6" i="33"/>
  <c r="EU71" i="33"/>
  <c r="EW71" i="33"/>
  <c r="BI14" i="33"/>
  <c r="BK14" i="33"/>
  <c r="FA14" i="33"/>
  <c r="FC14" i="33"/>
  <c r="AQ14" i="33"/>
  <c r="AS14" i="33"/>
  <c r="Y71" i="33"/>
  <c r="AA71" i="33"/>
  <c r="EO71" i="33"/>
  <c r="EQ71" i="33"/>
  <c r="AK69" i="33"/>
  <c r="AM69" i="33"/>
  <c r="AW69" i="33"/>
  <c r="AY69" i="33"/>
  <c r="M69" i="33"/>
  <c r="O69" i="33"/>
  <c r="BU69" i="33"/>
  <c r="BW69" i="33"/>
  <c r="BI69" i="33"/>
  <c r="BK69" i="33"/>
  <c r="EI69" i="33"/>
  <c r="EK69" i="33"/>
  <c r="DQ69" i="33"/>
  <c r="DS69" i="33"/>
  <c r="CA69" i="33"/>
  <c r="CC69" i="33"/>
  <c r="EU69" i="33"/>
  <c r="EW69" i="33"/>
  <c r="FN75" i="33"/>
  <c r="FM75" i="33"/>
  <c r="G70" i="33"/>
  <c r="I70" i="33"/>
  <c r="CY70" i="33"/>
  <c r="DA70" i="33"/>
  <c r="G14" i="33"/>
  <c r="I14" i="33"/>
  <c r="AY60" i="33"/>
  <c r="AX60" i="33"/>
  <c r="CA6" i="33"/>
  <c r="CC6" i="33"/>
  <c r="BC71" i="33"/>
  <c r="BE71" i="33"/>
  <c r="AK70" i="33"/>
  <c r="AM70" i="33"/>
  <c r="EC70" i="33"/>
  <c r="EE70" i="33"/>
  <c r="AK71" i="33"/>
  <c r="AM71" i="33"/>
  <c r="FA71" i="33"/>
  <c r="FC71" i="33"/>
  <c r="CM70" i="33"/>
  <c r="CO70" i="33"/>
  <c r="CM14" i="33"/>
  <c r="CO14" i="33"/>
  <c r="CI60" i="33"/>
  <c r="CH60" i="33"/>
  <c r="CM6" i="33"/>
  <c r="CO6" i="33"/>
  <c r="AW14" i="33"/>
  <c r="AY14" i="33"/>
  <c r="EO14" i="33"/>
  <c r="EQ14" i="33"/>
  <c r="Y70" i="33"/>
  <c r="AA70" i="33"/>
  <c r="DQ70" i="33"/>
  <c r="DS70" i="33"/>
  <c r="DA60" i="33"/>
  <c r="CZ60" i="33"/>
  <c r="DE6" i="33"/>
  <c r="DG6" i="33"/>
  <c r="CO60" i="33"/>
  <c r="CN60" i="33"/>
  <c r="AE14" i="33"/>
  <c r="AG14" i="33"/>
  <c r="EU14" i="33"/>
  <c r="EW14" i="33"/>
  <c r="CS6" i="33"/>
  <c r="CU6" i="33"/>
  <c r="AQ71" i="33"/>
  <c r="AS71" i="33"/>
  <c r="EI71" i="33"/>
  <c r="EK71" i="33"/>
  <c r="BU6" i="33"/>
  <c r="BW6" i="33"/>
  <c r="FG51" i="33"/>
  <c r="FH51" i="33"/>
  <c r="CA71" i="33"/>
  <c r="CC71" i="33"/>
  <c r="M71" i="33"/>
  <c r="O71" i="33"/>
  <c r="CG14" i="33"/>
  <c r="CI14" i="33"/>
  <c r="BO14" i="33"/>
  <c r="BQ14" i="33"/>
  <c r="AW71" i="33"/>
  <c r="AY71" i="33"/>
  <c r="EC69" i="33"/>
  <c r="EE69" i="33"/>
  <c r="DE69" i="33"/>
  <c r="DG69" i="33"/>
  <c r="FA69" i="33"/>
  <c r="FC69" i="33"/>
  <c r="S69" i="33"/>
  <c r="U69" i="33"/>
  <c r="FG59" i="33"/>
  <c r="FH59" i="33"/>
  <c r="FB55" i="33"/>
  <c r="AQ69" i="33"/>
  <c r="AS69" i="33"/>
  <c r="Y17" i="33"/>
  <c r="FM51" i="33"/>
  <c r="FN51" i="33"/>
  <c r="FM43" i="33"/>
  <c r="FN43" i="33"/>
  <c r="FN76" i="33"/>
  <c r="FM76" i="33"/>
  <c r="FO17" i="33"/>
  <c r="FM17" i="33"/>
  <c r="GA17" i="33"/>
  <c r="AE13" i="34" s="1"/>
  <c r="FY17" i="33"/>
  <c r="AE70" i="33"/>
  <c r="AG70" i="33"/>
  <c r="DW70" i="33"/>
  <c r="DY70" i="33"/>
  <c r="CA14" i="33"/>
  <c r="CC14" i="33"/>
  <c r="CU60" i="33"/>
  <c r="CT60" i="33"/>
  <c r="G6" i="33"/>
  <c r="I6" i="33"/>
  <c r="CY6" i="33"/>
  <c r="DA6" i="33"/>
  <c r="FH76" i="33"/>
  <c r="FG76" i="33"/>
  <c r="BI70" i="33"/>
  <c r="BK70" i="33"/>
  <c r="FA70" i="33"/>
  <c r="FC70" i="33"/>
  <c r="I60" i="33"/>
  <c r="H60" i="33"/>
  <c r="CG71" i="33"/>
  <c r="CI71" i="33"/>
  <c r="S70" i="33"/>
  <c r="U70" i="33"/>
  <c r="DK70" i="33"/>
  <c r="DM70" i="33"/>
  <c r="DK14" i="33"/>
  <c r="DM14" i="33"/>
  <c r="O60" i="33"/>
  <c r="N60" i="33"/>
  <c r="DG60" i="33"/>
  <c r="DF60" i="33"/>
  <c r="S6" i="33"/>
  <c r="U6" i="33"/>
  <c r="DK6" i="33"/>
  <c r="DM6" i="33"/>
  <c r="BU14" i="33"/>
  <c r="BW14" i="33"/>
  <c r="AW70" i="33"/>
  <c r="AY70" i="33"/>
  <c r="EO70" i="33"/>
  <c r="EQ70" i="33"/>
  <c r="AG60" i="33"/>
  <c r="AF60" i="33"/>
  <c r="DY60" i="33"/>
  <c r="DX60" i="33"/>
  <c r="AK6" i="33"/>
  <c r="AM6" i="33"/>
  <c r="EC6" i="33"/>
  <c r="EE6" i="33"/>
  <c r="U60" i="33"/>
  <c r="T60" i="33"/>
  <c r="DM60" i="33"/>
  <c r="DL60" i="33"/>
  <c r="BI71" i="33"/>
  <c r="BK71" i="33"/>
  <c r="BC14" i="33"/>
  <c r="BE14" i="33"/>
  <c r="EO6" i="33"/>
  <c r="EQ6" i="33"/>
  <c r="BO71" i="33"/>
  <c r="BQ71" i="33"/>
  <c r="FG71" i="33"/>
  <c r="FI71" i="33"/>
  <c r="DQ6" i="33"/>
  <c r="DS6" i="33"/>
  <c r="CY71" i="33"/>
  <c r="DA71" i="33"/>
  <c r="M14" i="33"/>
  <c r="O14" i="33"/>
  <c r="DE14" i="33"/>
  <c r="DG14" i="33"/>
  <c r="EI14" i="33"/>
  <c r="EK14" i="33"/>
  <c r="CS71" i="33"/>
  <c r="CU71" i="33"/>
  <c r="CS69" i="33"/>
  <c r="CU69" i="33"/>
  <c r="K34" i="10"/>
  <c r="K35" i="3"/>
  <c r="CM69" i="33"/>
  <c r="CO69" i="33"/>
  <c r="AF55" i="33"/>
  <c r="CZ55" i="33"/>
  <c r="FG69" i="33"/>
  <c r="FI69" i="33"/>
  <c r="BV58" i="33"/>
  <c r="EP55" i="33"/>
  <c r="AW17" i="33"/>
  <c r="N52" i="33"/>
  <c r="AE69" i="33"/>
  <c r="AG69" i="33"/>
  <c r="FS69" i="33"/>
  <c r="FU69" i="33"/>
  <c r="FS56" i="33"/>
  <c r="FT56" i="33"/>
  <c r="FI17" i="33"/>
  <c r="FG17" i="33"/>
  <c r="FU17" i="33"/>
  <c r="FS17" i="33"/>
  <c r="FM56" i="33"/>
  <c r="FN56" i="33"/>
  <c r="FG56" i="33"/>
  <c r="FH56" i="33"/>
  <c r="BC70" i="33"/>
  <c r="BE70" i="33"/>
  <c r="EU70" i="33"/>
  <c r="EW70" i="33"/>
  <c r="DS60" i="33"/>
  <c r="DR60" i="33"/>
  <c r="FG44" i="33"/>
  <c r="FH44" i="33"/>
  <c r="AE6" i="33"/>
  <c r="AG6" i="33"/>
  <c r="DW6" i="33"/>
  <c r="DY6" i="33"/>
  <c r="G71" i="33"/>
  <c r="I71" i="33"/>
  <c r="FH75" i="33"/>
  <c r="FG75" i="33"/>
  <c r="CG70" i="33"/>
  <c r="CI70" i="33"/>
  <c r="M6" i="33"/>
  <c r="O6" i="33"/>
  <c r="DE71" i="33"/>
  <c r="DG71" i="33"/>
  <c r="FG58" i="33"/>
  <c r="FH58" i="33"/>
  <c r="AQ70" i="33"/>
  <c r="AS70" i="33"/>
  <c r="EI70" i="33"/>
  <c r="EK70" i="33"/>
  <c r="AM60" i="33"/>
  <c r="AL60" i="33"/>
  <c r="EE60" i="33"/>
  <c r="ED60" i="33"/>
  <c r="AQ6" i="33"/>
  <c r="AS6" i="33"/>
  <c r="EI6" i="33"/>
  <c r="EK6" i="33"/>
  <c r="CS14" i="33"/>
  <c r="CU14" i="33"/>
  <c r="BU70" i="33"/>
  <c r="BW70" i="33"/>
  <c r="FG52" i="33"/>
  <c r="FH52" i="33"/>
  <c r="BE60" i="33"/>
  <c r="BD60" i="33"/>
  <c r="EW60" i="33"/>
  <c r="EV60" i="33"/>
  <c r="BI6" i="33"/>
  <c r="BK6" i="33"/>
  <c r="FA6" i="33"/>
  <c r="FC6" i="33"/>
  <c r="AS60" i="33"/>
  <c r="AR60" i="33"/>
  <c r="EK60" i="33"/>
  <c r="EJ60" i="33"/>
  <c r="BW60" i="33"/>
  <c r="BV60" i="33"/>
  <c r="CY14" i="33"/>
  <c r="DA14" i="33"/>
  <c r="CM71" i="33"/>
  <c r="CO71" i="33"/>
  <c r="DW71" i="33"/>
  <c r="DY71" i="33"/>
  <c r="AK14" i="33"/>
  <c r="AM14" i="33"/>
  <c r="EC14" i="33"/>
  <c r="EE14" i="33"/>
  <c r="S14" i="33"/>
  <c r="U14" i="33"/>
  <c r="FG14" i="33"/>
  <c r="FI14" i="33"/>
  <c r="DQ71" i="33"/>
  <c r="DS71" i="33"/>
  <c r="EO69" i="33"/>
  <c r="EQ69" i="33"/>
  <c r="K34" i="3"/>
  <c r="BO69" i="33"/>
  <c r="BQ69" i="33"/>
  <c r="DW69" i="33"/>
  <c r="DY69" i="33"/>
  <c r="BD55" i="33"/>
  <c r="DX55" i="33"/>
  <c r="CN55" i="33"/>
  <c r="Z55" i="33"/>
  <c r="CT58" i="33"/>
  <c r="BU17" i="33"/>
  <c r="CY69" i="33"/>
  <c r="DA69" i="33"/>
  <c r="BC69" i="33"/>
  <c r="BE69" i="33"/>
  <c r="FO67" i="33"/>
  <c r="FS51" i="33"/>
  <c r="FT51" i="33"/>
  <c r="G69" i="33"/>
  <c r="I69" i="33"/>
  <c r="FO60" i="33"/>
  <c r="FN60" i="33"/>
  <c r="FT75" i="33"/>
  <c r="FS75" i="33"/>
  <c r="K34" i="11"/>
  <c r="AD25" i="31"/>
  <c r="FY5" i="33"/>
  <c r="AE17" i="34"/>
  <c r="AC6" i="34"/>
  <c r="K35" i="10"/>
  <c r="AC10" i="34"/>
  <c r="K35" i="31"/>
  <c r="FP5" i="33"/>
  <c r="AC17" i="34" s="1"/>
  <c r="AD26" i="31"/>
  <c r="AD26" i="10"/>
  <c r="AD25" i="3"/>
  <c r="AD17" i="34"/>
  <c r="CA13" i="33"/>
  <c r="CC13" i="33"/>
  <c r="AW13" i="33"/>
  <c r="AY13" i="33"/>
  <c r="EO13" i="33"/>
  <c r="EQ13" i="33"/>
  <c r="EU13" i="33"/>
  <c r="EW13" i="33"/>
  <c r="DE13" i="33"/>
  <c r="DG13" i="33"/>
  <c r="BO13" i="33"/>
  <c r="BQ13" i="33"/>
  <c r="FG13" i="33"/>
  <c r="FI13" i="33"/>
  <c r="FI67" i="33"/>
  <c r="FH67" i="33"/>
  <c r="BU13" i="33"/>
  <c r="BW13" i="33"/>
  <c r="AE13" i="33"/>
  <c r="AG13" i="33"/>
  <c r="AK13" i="33"/>
  <c r="AM13" i="33"/>
  <c r="EC13" i="33"/>
  <c r="EE13" i="33"/>
  <c r="FI12" i="33"/>
  <c r="FG12" i="33"/>
  <c r="CM13" i="33"/>
  <c r="CO13" i="33"/>
  <c r="AD18" i="34"/>
  <c r="M13" i="33"/>
  <c r="O13" i="33"/>
  <c r="BC13" i="33"/>
  <c r="BE13" i="33"/>
  <c r="CS13" i="33"/>
  <c r="CU13" i="33"/>
  <c r="CY13" i="33"/>
  <c r="DA13" i="33"/>
  <c r="FH61" i="33"/>
  <c r="FI61" i="33"/>
  <c r="BI13" i="33"/>
  <c r="BK13" i="33"/>
  <c r="FA13" i="33"/>
  <c r="FC13" i="33"/>
  <c r="S13" i="33"/>
  <c r="U13" i="33"/>
  <c r="DK13" i="33"/>
  <c r="DM13" i="33"/>
  <c r="AC18" i="34"/>
  <c r="AD25" i="10"/>
  <c r="AD26" i="3"/>
  <c r="Y13" i="33"/>
  <c r="AA13" i="33"/>
  <c r="DQ13" i="33"/>
  <c r="DS13" i="33"/>
  <c r="DW13" i="33"/>
  <c r="DY13" i="33"/>
  <c r="G13" i="33"/>
  <c r="I13" i="33"/>
  <c r="CG13" i="33"/>
  <c r="CI13" i="33"/>
  <c r="AQ13" i="33"/>
  <c r="AS13" i="33"/>
  <c r="EI13" i="33"/>
  <c r="EK13" i="33"/>
  <c r="FG81" i="33"/>
  <c r="FH57" i="33"/>
  <c r="FG74" i="33"/>
  <c r="FG78" i="33"/>
  <c r="M74" i="33"/>
  <c r="AQ74" i="33"/>
  <c r="EO74" i="33"/>
  <c r="FA74" i="33"/>
  <c r="DK74" i="33"/>
  <c r="EI74" i="33"/>
  <c r="CM74" i="33"/>
  <c r="DE74" i="33"/>
  <c r="Y74" i="33"/>
  <c r="CS74" i="33"/>
  <c r="DQ74" i="33"/>
  <c r="BI74" i="33"/>
  <c r="BO74" i="33"/>
  <c r="CA74" i="33"/>
  <c r="CG74" i="33"/>
  <c r="CY74" i="33"/>
  <c r="DL56" i="33"/>
  <c r="DK56" i="33"/>
  <c r="AA61" i="33"/>
  <c r="Z61" i="33"/>
  <c r="DS61" i="33"/>
  <c r="DR61" i="33"/>
  <c r="AS61" i="33"/>
  <c r="AR61" i="33"/>
  <c r="BP44" i="33"/>
  <c r="BO44" i="33"/>
  <c r="Z56" i="33"/>
  <c r="Y56" i="33"/>
  <c r="DR56" i="33"/>
  <c r="DQ56" i="33"/>
  <c r="DF52" i="33"/>
  <c r="DE52" i="33"/>
  <c r="CB56" i="33"/>
  <c r="CA56" i="33"/>
  <c r="DX52" i="33"/>
  <c r="DW52" i="33"/>
  <c r="CA17" i="33"/>
  <c r="CC17" i="33"/>
  <c r="O61" i="33"/>
  <c r="N61" i="33"/>
  <c r="DG61" i="33"/>
  <c r="DF61" i="33"/>
  <c r="CZ44" i="33"/>
  <c r="CY44" i="33"/>
  <c r="AL56" i="33"/>
  <c r="AK56" i="33"/>
  <c r="FB56" i="33"/>
  <c r="FA56" i="33"/>
  <c r="AR52" i="33"/>
  <c r="AQ52" i="33"/>
  <c r="EJ52" i="33"/>
  <c r="EI52" i="33"/>
  <c r="BK59" i="33"/>
  <c r="BI59" i="33"/>
  <c r="FC59" i="33"/>
  <c r="FA59" i="33"/>
  <c r="AG61" i="33"/>
  <c r="AF61" i="33"/>
  <c r="DY61" i="33"/>
  <c r="DX61" i="33"/>
  <c r="BV44" i="33"/>
  <c r="BU44" i="33"/>
  <c r="DE17" i="33"/>
  <c r="DG17" i="33"/>
  <c r="EK61" i="33"/>
  <c r="EJ61" i="33"/>
  <c r="FB44" i="33"/>
  <c r="FA44" i="33"/>
  <c r="EW59" i="33"/>
  <c r="EU59" i="33"/>
  <c r="H44" i="33"/>
  <c r="G44" i="33"/>
  <c r="DM61" i="33"/>
  <c r="DL61" i="33"/>
  <c r="CH44" i="33"/>
  <c r="CG44" i="33"/>
  <c r="I59" i="33"/>
  <c r="G59" i="33"/>
  <c r="AX52" i="33"/>
  <c r="AW52" i="33"/>
  <c r="EP52" i="33"/>
  <c r="EO52" i="33"/>
  <c r="EI17" i="33"/>
  <c r="EK17" i="33"/>
  <c r="U59" i="33"/>
  <c r="S59" i="33"/>
  <c r="DM59" i="33"/>
  <c r="DK59" i="33"/>
  <c r="AY59" i="33"/>
  <c r="AW59" i="33"/>
  <c r="EQ59" i="33"/>
  <c r="EO59" i="33"/>
  <c r="BD52" i="33"/>
  <c r="BC52" i="33"/>
  <c r="T56" i="33"/>
  <c r="S56" i="33"/>
  <c r="EJ56" i="33"/>
  <c r="EI56" i="33"/>
  <c r="AY61" i="33"/>
  <c r="AX61" i="33"/>
  <c r="EQ61" i="33"/>
  <c r="EP61" i="33"/>
  <c r="CN44" i="33"/>
  <c r="CM44" i="33"/>
  <c r="AX56" i="33"/>
  <c r="AW56" i="33"/>
  <c r="EP56" i="33"/>
  <c r="EO56" i="33"/>
  <c r="AL52" i="33"/>
  <c r="AK52" i="33"/>
  <c r="ED52" i="33"/>
  <c r="EC52" i="33"/>
  <c r="BJ56" i="33"/>
  <c r="BI56" i="33"/>
  <c r="H56" i="33"/>
  <c r="G56" i="33"/>
  <c r="CZ56" i="33"/>
  <c r="CY56" i="33"/>
  <c r="CY17" i="33"/>
  <c r="DA17" i="33"/>
  <c r="AM61" i="33"/>
  <c r="AL61" i="33"/>
  <c r="EE61" i="33"/>
  <c r="ED61" i="33"/>
  <c r="AF44" i="33"/>
  <c r="AE44" i="33"/>
  <c r="DX44" i="33"/>
  <c r="DW44" i="33"/>
  <c r="CH56" i="33"/>
  <c r="CG56" i="33"/>
  <c r="BP52" i="33"/>
  <c r="BO52" i="33"/>
  <c r="CI59" i="33"/>
  <c r="CG59" i="33"/>
  <c r="BE61" i="33"/>
  <c r="BD61" i="33"/>
  <c r="EW61" i="33"/>
  <c r="EV61" i="33"/>
  <c r="CT44" i="33"/>
  <c r="CS44" i="33"/>
  <c r="FA17" i="33"/>
  <c r="FC17" i="33"/>
  <c r="AL44" i="33"/>
  <c r="AK44" i="33"/>
  <c r="ED44" i="33"/>
  <c r="EC44" i="33"/>
  <c r="AG59" i="33"/>
  <c r="AE59" i="33"/>
  <c r="BV52" i="33"/>
  <c r="BU52" i="33"/>
  <c r="S17" i="33"/>
  <c r="U17" i="33"/>
  <c r="AS59" i="33"/>
  <c r="AQ59" i="33"/>
  <c r="EK59" i="33"/>
  <c r="EI59" i="33"/>
  <c r="BW59" i="33"/>
  <c r="BU59" i="33"/>
  <c r="CZ52" i="33"/>
  <c r="CY52" i="33"/>
  <c r="BP56" i="33"/>
  <c r="BO56" i="33"/>
  <c r="AK17" i="33"/>
  <c r="AM17" i="33"/>
  <c r="H52" i="33"/>
  <c r="G52" i="33"/>
  <c r="BW61" i="33"/>
  <c r="BV61" i="33"/>
  <c r="T44" i="33"/>
  <c r="S44" i="33"/>
  <c r="DL44" i="33"/>
  <c r="DK44" i="33"/>
  <c r="BV56" i="33"/>
  <c r="BU56" i="33"/>
  <c r="DY59" i="33"/>
  <c r="DW59" i="33"/>
  <c r="AQ17" i="33"/>
  <c r="AS17" i="33"/>
  <c r="BJ52" i="33"/>
  <c r="BI52" i="33"/>
  <c r="FB52" i="33"/>
  <c r="FA52" i="33"/>
  <c r="AF56" i="33"/>
  <c r="AE56" i="33"/>
  <c r="DX56" i="33"/>
  <c r="DW56" i="33"/>
  <c r="DQ17" i="33"/>
  <c r="DS17" i="33"/>
  <c r="AE17" i="33"/>
  <c r="AG17" i="33"/>
  <c r="DW17" i="33"/>
  <c r="DY17" i="33"/>
  <c r="BK61" i="33"/>
  <c r="BJ61" i="33"/>
  <c r="FC61" i="33"/>
  <c r="FB61" i="33"/>
  <c r="BD44" i="33"/>
  <c r="BC44" i="33"/>
  <c r="EV44" i="33"/>
  <c r="EU44" i="33"/>
  <c r="DF56" i="33"/>
  <c r="DE56" i="33"/>
  <c r="CN52" i="33"/>
  <c r="CM52" i="33"/>
  <c r="O59" i="33"/>
  <c r="M59" i="33"/>
  <c r="DG59" i="33"/>
  <c r="DE59" i="33"/>
  <c r="CC61" i="33"/>
  <c r="CB61" i="33"/>
  <c r="Z44" i="33"/>
  <c r="Y44" i="33"/>
  <c r="DR44" i="33"/>
  <c r="DQ44" i="33"/>
  <c r="U61" i="33"/>
  <c r="T61" i="33"/>
  <c r="BJ44" i="33"/>
  <c r="BI44" i="33"/>
  <c r="EC17" i="33"/>
  <c r="EE17" i="33"/>
  <c r="BE59" i="33"/>
  <c r="BC59" i="33"/>
  <c r="CT52" i="33"/>
  <c r="CS52" i="33"/>
  <c r="BO17" i="33"/>
  <c r="BQ17" i="33"/>
  <c r="BQ59" i="33"/>
  <c r="BO59" i="33"/>
  <c r="CU59" i="33"/>
  <c r="CS59" i="33"/>
  <c r="EV52" i="33"/>
  <c r="EU52" i="33"/>
  <c r="CN56" i="33"/>
  <c r="CM56" i="33"/>
  <c r="CG17" i="33"/>
  <c r="CI17" i="33"/>
  <c r="CU61" i="33"/>
  <c r="CT61" i="33"/>
  <c r="AR44" i="33"/>
  <c r="AQ44" i="33"/>
  <c r="EJ44" i="33"/>
  <c r="EI44" i="33"/>
  <c r="CT56" i="33"/>
  <c r="CS56" i="33"/>
  <c r="CM17" i="33"/>
  <c r="CO17" i="33"/>
  <c r="CH52" i="33"/>
  <c r="CG52" i="33"/>
  <c r="BD56" i="33"/>
  <c r="BC56" i="33"/>
  <c r="EV56" i="33"/>
  <c r="EU56" i="33"/>
  <c r="CB52" i="33"/>
  <c r="CA52" i="33"/>
  <c r="BC17" i="33"/>
  <c r="BE17" i="33"/>
  <c r="EU17" i="33"/>
  <c r="EW17" i="33"/>
  <c r="CI61" i="33"/>
  <c r="CH61" i="33"/>
  <c r="CB44" i="33"/>
  <c r="CA44" i="33"/>
  <c r="N56" i="33"/>
  <c r="M56" i="33"/>
  <c r="ED56" i="33"/>
  <c r="EC56" i="33"/>
  <c r="G17" i="33"/>
  <c r="I17" i="33"/>
  <c r="T52" i="33"/>
  <c r="S52" i="33"/>
  <c r="DL52" i="33"/>
  <c r="DK52" i="33"/>
  <c r="AM59" i="33"/>
  <c r="AK59" i="33"/>
  <c r="EE59" i="33"/>
  <c r="EC59" i="33"/>
  <c r="I61" i="33"/>
  <c r="H61" i="33"/>
  <c r="DA61" i="33"/>
  <c r="CZ61" i="33"/>
  <c r="AX44" i="33"/>
  <c r="AW44" i="33"/>
  <c r="EP44" i="33"/>
  <c r="EO44" i="33"/>
  <c r="AR56" i="33"/>
  <c r="AQ56" i="33"/>
  <c r="BI17" i="33"/>
  <c r="BK17" i="33"/>
  <c r="CO61" i="33"/>
  <c r="CN61" i="33"/>
  <c r="DF44" i="33"/>
  <c r="DE44" i="33"/>
  <c r="CC59" i="33"/>
  <c r="CA59" i="33"/>
  <c r="BQ61" i="33"/>
  <c r="BP61" i="33"/>
  <c r="DA59" i="33"/>
  <c r="CY59" i="33"/>
  <c r="Z52" i="33"/>
  <c r="Y52" i="33"/>
  <c r="DR52" i="33"/>
  <c r="DQ52" i="33"/>
  <c r="DK17" i="33"/>
  <c r="DM17" i="33"/>
  <c r="CO59" i="33"/>
  <c r="CM59" i="33"/>
  <c r="AA59" i="33"/>
  <c r="Y59" i="33"/>
  <c r="DS59" i="33"/>
  <c r="DQ59" i="33"/>
  <c r="AF52" i="33"/>
  <c r="AE52" i="33"/>
  <c r="T66" i="33"/>
  <c r="U66" i="33"/>
  <c r="DL66" i="33"/>
  <c r="DM66" i="33"/>
  <c r="U16" i="33"/>
  <c r="S16" i="33"/>
  <c r="CH75" i="33"/>
  <c r="CG75" i="33"/>
  <c r="AQ40" i="33"/>
  <c r="AR40" i="33"/>
  <c r="EI40" i="33"/>
  <c r="EJ40" i="33"/>
  <c r="BU50" i="33"/>
  <c r="BV50" i="33"/>
  <c r="N76" i="33"/>
  <c r="M76" i="33"/>
  <c r="DF76" i="33"/>
  <c r="DE76" i="33"/>
  <c r="BO41" i="33"/>
  <c r="BP41" i="33"/>
  <c r="H67" i="33"/>
  <c r="G67" i="33"/>
  <c r="CZ67" i="33"/>
  <c r="CY67" i="33"/>
  <c r="Y36" i="33"/>
  <c r="Z36" i="33"/>
  <c r="DQ36" i="33"/>
  <c r="DR36" i="33"/>
  <c r="EI18" i="33"/>
  <c r="EK18" i="33"/>
  <c r="AA12" i="33"/>
  <c r="Y12" i="33"/>
  <c r="DS12" i="33"/>
  <c r="DQ12" i="33"/>
  <c r="CS51" i="33"/>
  <c r="CT51" i="33"/>
  <c r="CH66" i="33"/>
  <c r="CI66" i="33"/>
  <c r="AF75" i="33"/>
  <c r="AE75" i="33"/>
  <c r="DX76" i="33"/>
  <c r="DW76" i="33"/>
  <c r="CT66" i="33"/>
  <c r="CU66" i="33"/>
  <c r="BW16" i="33"/>
  <c r="BU16" i="33"/>
  <c r="BP75" i="33"/>
  <c r="BO75" i="33"/>
  <c r="AM16" i="33"/>
  <c r="AK16" i="33"/>
  <c r="BU40" i="33"/>
  <c r="BV40" i="33"/>
  <c r="AE50" i="33"/>
  <c r="AF50" i="33"/>
  <c r="EU50" i="33"/>
  <c r="EV50" i="33"/>
  <c r="CN76" i="33"/>
  <c r="CM76" i="33"/>
  <c r="Y41" i="33"/>
  <c r="Z41" i="33"/>
  <c r="DQ41" i="33"/>
  <c r="DR41" i="33"/>
  <c r="DW18" i="33"/>
  <c r="DY18" i="33"/>
  <c r="AG12" i="33"/>
  <c r="AE12" i="33"/>
  <c r="EW12" i="33"/>
  <c r="EU12" i="33"/>
  <c r="CY51" i="33"/>
  <c r="CZ51" i="33"/>
  <c r="AE57" i="33"/>
  <c r="AF57" i="33"/>
  <c r="DK58" i="33"/>
  <c r="DL58" i="33"/>
  <c r="AF76" i="33"/>
  <c r="AE76" i="33"/>
  <c r="BV67" i="33"/>
  <c r="BU67" i="33"/>
  <c r="CB66" i="33"/>
  <c r="CC66" i="33"/>
  <c r="CG58" i="33"/>
  <c r="CH58" i="33"/>
  <c r="EW16" i="33"/>
  <c r="EU16" i="33"/>
  <c r="Z75" i="33"/>
  <c r="Y75" i="33"/>
  <c r="CY40" i="33"/>
  <c r="CZ40" i="33"/>
  <c r="AK50" i="33"/>
  <c r="AL50" i="33"/>
  <c r="EC50" i="33"/>
  <c r="ED50" i="33"/>
  <c r="BV76" i="33"/>
  <c r="BU76" i="33"/>
  <c r="G41" i="33"/>
  <c r="H41" i="33"/>
  <c r="DW41" i="33"/>
  <c r="DX41" i="33"/>
  <c r="O12" i="33"/>
  <c r="M12" i="33"/>
  <c r="DQ43" i="33"/>
  <c r="DR43" i="33"/>
  <c r="M57" i="33"/>
  <c r="N57" i="33"/>
  <c r="CG40" i="33"/>
  <c r="CH40" i="33"/>
  <c r="S50" i="33"/>
  <c r="T50" i="33"/>
  <c r="EI50" i="33"/>
  <c r="EJ50" i="33"/>
  <c r="BI41" i="33"/>
  <c r="BJ41" i="33"/>
  <c r="FA41" i="33"/>
  <c r="FB41" i="33"/>
  <c r="DK18" i="33"/>
  <c r="DM18" i="33"/>
  <c r="AW39" i="33"/>
  <c r="AX39" i="33"/>
  <c r="EO39" i="33"/>
  <c r="EP39" i="33"/>
  <c r="CC16" i="33"/>
  <c r="CA16" i="33"/>
  <c r="AE18" i="33"/>
  <c r="AG18" i="33"/>
  <c r="EU18" i="33"/>
  <c r="EW18" i="33"/>
  <c r="CA39" i="33"/>
  <c r="CB39" i="33"/>
  <c r="AM12" i="33"/>
  <c r="AK12" i="33"/>
  <c r="FC12" i="33"/>
  <c r="FA12" i="33"/>
  <c r="AQ54" i="33"/>
  <c r="AR54" i="33"/>
  <c r="EI54" i="33"/>
  <c r="EJ54" i="33"/>
  <c r="Y54" i="33"/>
  <c r="Z54" i="33"/>
  <c r="DQ54" i="33"/>
  <c r="DR54" i="33"/>
  <c r="CA40" i="33"/>
  <c r="CB40" i="33"/>
  <c r="CG18" i="33"/>
  <c r="CI18" i="33"/>
  <c r="AQ41" i="33"/>
  <c r="AR41" i="33"/>
  <c r="S43" i="33"/>
  <c r="T43" i="33"/>
  <c r="DK43" i="33"/>
  <c r="DL43" i="33"/>
  <c r="AE54" i="33"/>
  <c r="AF54" i="33"/>
  <c r="DW54" i="33"/>
  <c r="DX54" i="33"/>
  <c r="EO43" i="33"/>
  <c r="EP43" i="33"/>
  <c r="M54" i="33"/>
  <c r="N54" i="33"/>
  <c r="AR75" i="33"/>
  <c r="AQ75" i="33"/>
  <c r="CH67" i="33"/>
  <c r="CG67" i="33"/>
  <c r="AE36" i="33"/>
  <c r="AF36" i="33"/>
  <c r="DW36" i="33"/>
  <c r="DX36" i="33"/>
  <c r="BU18" i="33"/>
  <c r="BW18" i="33"/>
  <c r="CM51" i="33"/>
  <c r="CN51" i="33"/>
  <c r="G43" i="33"/>
  <c r="H43" i="33"/>
  <c r="CY43" i="33"/>
  <c r="CZ43" i="33"/>
  <c r="AK57" i="33"/>
  <c r="AL57" i="33"/>
  <c r="M36" i="33"/>
  <c r="N36" i="33"/>
  <c r="EC43" i="33"/>
  <c r="ED43" i="33"/>
  <c r="G54" i="33"/>
  <c r="H54" i="33"/>
  <c r="BI57" i="33"/>
  <c r="BJ57" i="33"/>
  <c r="BQ16" i="33"/>
  <c r="BO16" i="33"/>
  <c r="EC54" i="33"/>
  <c r="ED54" i="33"/>
  <c r="Z67" i="33"/>
  <c r="Y67" i="33"/>
  <c r="EP67" i="33"/>
  <c r="EO67" i="33"/>
  <c r="AQ36" i="33"/>
  <c r="AR36" i="33"/>
  <c r="EI36" i="33"/>
  <c r="EJ36" i="33"/>
  <c r="DE39" i="33"/>
  <c r="DF39" i="33"/>
  <c r="AS12" i="33"/>
  <c r="AQ12" i="33"/>
  <c r="BO39" i="33"/>
  <c r="BP39" i="33"/>
  <c r="BI51" i="33"/>
  <c r="BJ51" i="33"/>
  <c r="FA51" i="33"/>
  <c r="FB51" i="33"/>
  <c r="AR67" i="33"/>
  <c r="AQ67" i="33"/>
  <c r="EJ67" i="33"/>
  <c r="EI67" i="33"/>
  <c r="DE36" i="33"/>
  <c r="DF36" i="33"/>
  <c r="AE58" i="33"/>
  <c r="AF58" i="33"/>
  <c r="EU58" i="33"/>
  <c r="EV58" i="33"/>
  <c r="AK58" i="33"/>
  <c r="AL58" i="33"/>
  <c r="FA58" i="33"/>
  <c r="FB58" i="33"/>
  <c r="AR66" i="33"/>
  <c r="AS66" i="33"/>
  <c r="EJ66" i="33"/>
  <c r="EK66" i="33"/>
  <c r="CO16" i="33"/>
  <c r="CM16" i="33"/>
  <c r="N75" i="33"/>
  <c r="M75" i="33"/>
  <c r="DF75" i="33"/>
  <c r="DE75" i="33"/>
  <c r="BO40" i="33"/>
  <c r="BP40" i="33"/>
  <c r="CS50" i="33"/>
  <c r="CT50" i="33"/>
  <c r="AL76" i="33"/>
  <c r="AK76" i="33"/>
  <c r="ED76" i="33"/>
  <c r="EC76" i="33"/>
  <c r="CM41" i="33"/>
  <c r="CN41" i="33"/>
  <c r="AF67" i="33"/>
  <c r="AE67" i="33"/>
  <c r="DX67" i="33"/>
  <c r="DW67" i="33"/>
  <c r="AW36" i="33"/>
  <c r="AX36" i="33"/>
  <c r="EO36" i="33"/>
  <c r="EP36" i="33"/>
  <c r="AY12" i="33"/>
  <c r="AW12" i="33"/>
  <c r="EQ12" i="33"/>
  <c r="EO12" i="33"/>
  <c r="BI43" i="33"/>
  <c r="BJ43" i="33"/>
  <c r="Y51" i="33"/>
  <c r="Z51" i="33"/>
  <c r="DQ51" i="33"/>
  <c r="DR51" i="33"/>
  <c r="DF66" i="33"/>
  <c r="DG66" i="33"/>
  <c r="CB75" i="33"/>
  <c r="CA75" i="33"/>
  <c r="Z66" i="33"/>
  <c r="AA66" i="33"/>
  <c r="DR66" i="33"/>
  <c r="DS66" i="33"/>
  <c r="G36" i="33"/>
  <c r="H36" i="33"/>
  <c r="CU16" i="33"/>
  <c r="CS16" i="33"/>
  <c r="CN75" i="33"/>
  <c r="CM75" i="33"/>
  <c r="BK16" i="33"/>
  <c r="BI16" i="33"/>
  <c r="CS40" i="33"/>
  <c r="CT40" i="33"/>
  <c r="BC50" i="33"/>
  <c r="BD50" i="33"/>
  <c r="T76" i="33"/>
  <c r="S76" i="33"/>
  <c r="DL76" i="33"/>
  <c r="DK76" i="33"/>
  <c r="AW41" i="33"/>
  <c r="AX41" i="33"/>
  <c r="EO41" i="33"/>
  <c r="EP41" i="33"/>
  <c r="BE12" i="33"/>
  <c r="BC12" i="33"/>
  <c r="EU51" i="33"/>
  <c r="EV51" i="33"/>
  <c r="CA57" i="33"/>
  <c r="CB57" i="33"/>
  <c r="S58" i="33"/>
  <c r="T58" i="33"/>
  <c r="EI58" i="33"/>
  <c r="EJ58" i="33"/>
  <c r="CB76" i="33"/>
  <c r="CA76" i="33"/>
  <c r="H66" i="33"/>
  <c r="I66" i="33"/>
  <c r="CZ66" i="33"/>
  <c r="DA66" i="33"/>
  <c r="AX75" i="33"/>
  <c r="AW75" i="33"/>
  <c r="G40" i="33"/>
  <c r="H40" i="33"/>
  <c r="DW40" i="33"/>
  <c r="DX40" i="33"/>
  <c r="BI50" i="33"/>
  <c r="BJ50" i="33"/>
  <c r="FA50" i="33"/>
  <c r="FB50" i="33"/>
  <c r="CT76" i="33"/>
  <c r="CS76" i="33"/>
  <c r="AE41" i="33"/>
  <c r="AF41" i="33"/>
  <c r="EU41" i="33"/>
  <c r="EV41" i="33"/>
  <c r="G18" i="33"/>
  <c r="I18" i="33"/>
  <c r="BD75" i="33"/>
  <c r="BC75" i="33"/>
  <c r="M40" i="33"/>
  <c r="N40" i="33"/>
  <c r="DE40" i="33"/>
  <c r="DF40" i="33"/>
  <c r="BO50" i="33"/>
  <c r="BP50" i="33"/>
  <c r="CG41" i="33"/>
  <c r="CH41" i="33"/>
  <c r="BU39" i="33"/>
  <c r="BV39" i="33"/>
  <c r="I12" i="33"/>
  <c r="G12" i="33"/>
  <c r="DY16" i="33"/>
  <c r="DW16" i="33"/>
  <c r="BC18" i="33"/>
  <c r="BE18" i="33"/>
  <c r="CY39" i="33"/>
  <c r="CZ39" i="33"/>
  <c r="BK12" i="33"/>
  <c r="BI12" i="33"/>
  <c r="CA41" i="33"/>
  <c r="CB41" i="33"/>
  <c r="BO54" i="33"/>
  <c r="BP54" i="33"/>
  <c r="AW54" i="33"/>
  <c r="AX54" i="33"/>
  <c r="EO54" i="33"/>
  <c r="EP54" i="33"/>
  <c r="DE18" i="33"/>
  <c r="DG18" i="33"/>
  <c r="AQ58" i="33"/>
  <c r="AR58" i="33"/>
  <c r="CA51" i="33"/>
  <c r="CB51" i="33"/>
  <c r="DK41" i="33"/>
  <c r="DL41" i="33"/>
  <c r="AQ43" i="33"/>
  <c r="AR43" i="33"/>
  <c r="EI43" i="33"/>
  <c r="EJ43" i="33"/>
  <c r="BC54" i="33"/>
  <c r="BD54" i="33"/>
  <c r="EU54" i="33"/>
  <c r="EV54" i="33"/>
  <c r="CI16" i="33"/>
  <c r="CG16" i="33"/>
  <c r="Y43" i="33"/>
  <c r="Z43" i="33"/>
  <c r="EE16" i="33"/>
  <c r="EC16" i="33"/>
  <c r="N67" i="33"/>
  <c r="M67" i="33"/>
  <c r="DF67" i="33"/>
  <c r="DE67" i="33"/>
  <c r="BC36" i="33"/>
  <c r="BD36" i="33"/>
  <c r="EU36" i="33"/>
  <c r="EV36" i="33"/>
  <c r="CS18" i="33"/>
  <c r="CU18" i="33"/>
  <c r="DK51" i="33"/>
  <c r="DL51" i="33"/>
  <c r="AE43" i="33"/>
  <c r="AF43" i="33"/>
  <c r="DW43" i="33"/>
  <c r="DX43" i="33"/>
  <c r="CG57" i="33"/>
  <c r="CH57" i="33"/>
  <c r="AK43" i="33"/>
  <c r="AL43" i="33"/>
  <c r="FA43" i="33"/>
  <c r="FB43" i="33"/>
  <c r="DE57" i="33"/>
  <c r="DF57" i="33"/>
  <c r="BI54" i="33"/>
  <c r="BJ54" i="33"/>
  <c r="FA54" i="33"/>
  <c r="FB54" i="33"/>
  <c r="AX67" i="33"/>
  <c r="AW67" i="33"/>
  <c r="BO36" i="33"/>
  <c r="BP36" i="33"/>
  <c r="AK39" i="33"/>
  <c r="AL39" i="33"/>
  <c r="EC39" i="33"/>
  <c r="ED39" i="33"/>
  <c r="CO12" i="33"/>
  <c r="CM12" i="33"/>
  <c r="CM39" i="33"/>
  <c r="CN39" i="33"/>
  <c r="CG51" i="33"/>
  <c r="CH51" i="33"/>
  <c r="BP67" i="33"/>
  <c r="BO67" i="33"/>
  <c r="EC36" i="33"/>
  <c r="ED36" i="33"/>
  <c r="BC58" i="33"/>
  <c r="BD58" i="33"/>
  <c r="BI58" i="33"/>
  <c r="BJ58" i="33"/>
  <c r="BP66" i="33"/>
  <c r="BQ66" i="33"/>
  <c r="DM16" i="33"/>
  <c r="DK16" i="33"/>
  <c r="AL75" i="33"/>
  <c r="AK75" i="33"/>
  <c r="ED75" i="33"/>
  <c r="EC75" i="33"/>
  <c r="H75" i="33"/>
  <c r="G75" i="33"/>
  <c r="CM40" i="33"/>
  <c r="CN40" i="33"/>
  <c r="Y50" i="33"/>
  <c r="Z50" i="33"/>
  <c r="DQ50" i="33"/>
  <c r="DR50" i="33"/>
  <c r="BJ76" i="33"/>
  <c r="BI76" i="33"/>
  <c r="FB76" i="33"/>
  <c r="FA76" i="33"/>
  <c r="EI41" i="33"/>
  <c r="EJ41" i="33"/>
  <c r="DQ18" i="33"/>
  <c r="DS18" i="33"/>
  <c r="BD67" i="33"/>
  <c r="BC67" i="33"/>
  <c r="EV67" i="33"/>
  <c r="EU67" i="33"/>
  <c r="BU36" i="33"/>
  <c r="BV36" i="33"/>
  <c r="S18" i="33"/>
  <c r="U18" i="33"/>
  <c r="BW12" i="33"/>
  <c r="BU12" i="33"/>
  <c r="G51" i="33"/>
  <c r="H51" i="33"/>
  <c r="AW51" i="33"/>
  <c r="AX51" i="33"/>
  <c r="EO51" i="33"/>
  <c r="EP51" i="33"/>
  <c r="AL66" i="33"/>
  <c r="AM66" i="33"/>
  <c r="ED66" i="33"/>
  <c r="EE66" i="33"/>
  <c r="CZ75" i="33"/>
  <c r="CY75" i="33"/>
  <c r="AX66" i="33"/>
  <c r="AY66" i="33"/>
  <c r="EP66" i="33"/>
  <c r="EQ66" i="33"/>
  <c r="CG36" i="33"/>
  <c r="CH36" i="33"/>
  <c r="AA16" i="33"/>
  <c r="Y16" i="33"/>
  <c r="DS16" i="33"/>
  <c r="DQ16" i="33"/>
  <c r="DL75" i="33"/>
  <c r="DK75" i="33"/>
  <c r="Y40" i="33"/>
  <c r="Z40" i="33"/>
  <c r="EO40" i="33"/>
  <c r="EP40" i="33"/>
  <c r="CA50" i="33"/>
  <c r="CB50" i="33"/>
  <c r="AR76" i="33"/>
  <c r="AQ76" i="33"/>
  <c r="EJ76" i="33"/>
  <c r="EI76" i="33"/>
  <c r="BU41" i="33"/>
  <c r="BV41" i="33"/>
  <c r="CC12" i="33"/>
  <c r="CA12" i="33"/>
  <c r="AQ51" i="33"/>
  <c r="AR51" i="33"/>
  <c r="AE51" i="33"/>
  <c r="AF51" i="33"/>
  <c r="CY57" i="33"/>
  <c r="CZ57" i="33"/>
  <c r="BO58" i="33"/>
  <c r="BP58" i="33"/>
  <c r="EV76" i="33"/>
  <c r="EU76" i="33"/>
  <c r="AF66" i="33"/>
  <c r="AG66" i="33"/>
  <c r="DX66" i="33"/>
  <c r="DY66" i="33"/>
  <c r="AG16" i="33"/>
  <c r="AE16" i="33"/>
  <c r="CT75" i="33"/>
  <c r="CS75" i="33"/>
  <c r="AE40" i="33"/>
  <c r="AF40" i="33"/>
  <c r="EU40" i="33"/>
  <c r="EV40" i="33"/>
  <c r="CG50" i="33"/>
  <c r="CH50" i="33"/>
  <c r="Z76" i="33"/>
  <c r="Y76" i="33"/>
  <c r="DR76" i="33"/>
  <c r="DQ76" i="33"/>
  <c r="BC41" i="33"/>
  <c r="BD41" i="33"/>
  <c r="AK18" i="33"/>
  <c r="AM18" i="33"/>
  <c r="DX75" i="33"/>
  <c r="DW75" i="33"/>
  <c r="BD76" i="33"/>
  <c r="BC76" i="33"/>
  <c r="AK40" i="33"/>
  <c r="AL40" i="33"/>
  <c r="EC40" i="33"/>
  <c r="ED40" i="33"/>
  <c r="CM50" i="33"/>
  <c r="CN50" i="33"/>
  <c r="M41" i="33"/>
  <c r="N41" i="33"/>
  <c r="DE41" i="33"/>
  <c r="DF41" i="33"/>
  <c r="AQ18" i="33"/>
  <c r="AS18" i="33"/>
  <c r="CS39" i="33"/>
  <c r="CT39" i="33"/>
  <c r="DQ40" i="33"/>
  <c r="DR40" i="33"/>
  <c r="CA18" i="33"/>
  <c r="CC18" i="33"/>
  <c r="AE39" i="33"/>
  <c r="AF39" i="33"/>
  <c r="DW39" i="33"/>
  <c r="DX39" i="33"/>
  <c r="DG12" i="33"/>
  <c r="DE12" i="33"/>
  <c r="CM54" i="33"/>
  <c r="CN54" i="33"/>
  <c r="BU54" i="33"/>
  <c r="BV54" i="33"/>
  <c r="EC18" i="33"/>
  <c r="EE18" i="33"/>
  <c r="BC57" i="33"/>
  <c r="BD57" i="33"/>
  <c r="DW57" i="33"/>
  <c r="DX57" i="33"/>
  <c r="DW51" i="33"/>
  <c r="DX51" i="33"/>
  <c r="DW50" i="33"/>
  <c r="DX50" i="33"/>
  <c r="BO43" i="33"/>
  <c r="BP43" i="33"/>
  <c r="CA54" i="33"/>
  <c r="CB54" i="33"/>
  <c r="FC16" i="33"/>
  <c r="FA16" i="33"/>
  <c r="AW43" i="33"/>
  <c r="AX43" i="33"/>
  <c r="DG16" i="33"/>
  <c r="DE16" i="33"/>
  <c r="AL67" i="33"/>
  <c r="AK67" i="33"/>
  <c r="ED67" i="33"/>
  <c r="EC67" i="33"/>
  <c r="CA36" i="33"/>
  <c r="CB36" i="33"/>
  <c r="Y18" i="33"/>
  <c r="AA18" i="33"/>
  <c r="EO18" i="33"/>
  <c r="EQ18" i="33"/>
  <c r="S51" i="33"/>
  <c r="T51" i="33"/>
  <c r="EI51" i="33"/>
  <c r="EJ51" i="33"/>
  <c r="BC43" i="33"/>
  <c r="BD43" i="33"/>
  <c r="EU43" i="33"/>
  <c r="EV43" i="33"/>
  <c r="EC57" i="33"/>
  <c r="ED57" i="33"/>
  <c r="CG43" i="33"/>
  <c r="CH43" i="33"/>
  <c r="FA57" i="33"/>
  <c r="FB57" i="33"/>
  <c r="CG54" i="33"/>
  <c r="CH54" i="33"/>
  <c r="CT67" i="33"/>
  <c r="CS67" i="33"/>
  <c r="CM36" i="33"/>
  <c r="CN36" i="33"/>
  <c r="M18" i="33"/>
  <c r="O18" i="33"/>
  <c r="BI39" i="33"/>
  <c r="BJ39" i="33"/>
  <c r="FA39" i="33"/>
  <c r="FB39" i="33"/>
  <c r="DM12" i="33"/>
  <c r="DK12" i="33"/>
  <c r="S39" i="33"/>
  <c r="T39" i="33"/>
  <c r="DK39" i="33"/>
  <c r="DL39" i="33"/>
  <c r="DE51" i="33"/>
  <c r="DF51" i="33"/>
  <c r="N66" i="33"/>
  <c r="O66" i="33"/>
  <c r="CN67" i="33"/>
  <c r="CM67" i="33"/>
  <c r="AK36" i="33"/>
  <c r="AL36" i="33"/>
  <c r="FA36" i="33"/>
  <c r="FB36" i="33"/>
  <c r="CA58" i="33"/>
  <c r="CB58" i="33"/>
  <c r="DE58" i="33"/>
  <c r="DF58" i="33"/>
  <c r="CN66" i="33"/>
  <c r="CO66" i="33"/>
  <c r="DQ58" i="33"/>
  <c r="DR58" i="33"/>
  <c r="G57" i="33"/>
  <c r="H57" i="33"/>
  <c r="EK16" i="33"/>
  <c r="EI16" i="33"/>
  <c r="BJ75" i="33"/>
  <c r="BI75" i="33"/>
  <c r="FB75" i="33"/>
  <c r="FA75" i="33"/>
  <c r="S40" i="33"/>
  <c r="T40" i="33"/>
  <c r="DK40" i="33"/>
  <c r="DL40" i="33"/>
  <c r="AW50" i="33"/>
  <c r="AX50" i="33"/>
  <c r="EO50" i="33"/>
  <c r="EP50" i="33"/>
  <c r="CH76" i="33"/>
  <c r="CG76" i="33"/>
  <c r="S41" i="33"/>
  <c r="T41" i="33"/>
  <c r="CB67" i="33"/>
  <c r="CA67" i="33"/>
  <c r="CS36" i="33"/>
  <c r="CT36" i="33"/>
  <c r="BO18" i="33"/>
  <c r="BQ18" i="33"/>
  <c r="CI12" i="33"/>
  <c r="CG12" i="33"/>
  <c r="CU12" i="33"/>
  <c r="CS12" i="33"/>
  <c r="BU51" i="33"/>
  <c r="BV51" i="33"/>
  <c r="M43" i="33"/>
  <c r="N43" i="33"/>
  <c r="BJ66" i="33"/>
  <c r="BK66" i="33"/>
  <c r="FB66" i="33"/>
  <c r="FC66" i="33"/>
  <c r="EV75" i="33"/>
  <c r="EU75" i="33"/>
  <c r="H76" i="33"/>
  <c r="G76" i="33"/>
  <c r="BV66" i="33"/>
  <c r="BW66" i="33"/>
  <c r="DW58" i="33"/>
  <c r="DX58" i="33"/>
  <c r="AY16" i="33"/>
  <c r="AW16" i="33"/>
  <c r="EQ16" i="33"/>
  <c r="EO16" i="33"/>
  <c r="T75" i="33"/>
  <c r="S75" i="33"/>
  <c r="EJ75" i="33"/>
  <c r="EI75" i="33"/>
  <c r="AW40" i="33"/>
  <c r="AX40" i="33"/>
  <c r="G50" i="33"/>
  <c r="H50" i="33"/>
  <c r="CY50" i="33"/>
  <c r="CZ50" i="33"/>
  <c r="BP76" i="33"/>
  <c r="BO76" i="33"/>
  <c r="CS41" i="33"/>
  <c r="CT41" i="33"/>
  <c r="BQ12" i="33"/>
  <c r="BO12" i="33"/>
  <c r="DA12" i="33"/>
  <c r="CY12" i="33"/>
  <c r="AK54" i="33"/>
  <c r="AL54" i="33"/>
  <c r="BC51" i="33"/>
  <c r="BD51" i="33"/>
  <c r="EU57" i="33"/>
  <c r="EV57" i="33"/>
  <c r="CM58" i="33"/>
  <c r="CN58" i="33"/>
  <c r="BD66" i="33"/>
  <c r="BE66" i="33"/>
  <c r="EV66" i="33"/>
  <c r="EW66" i="33"/>
  <c r="DA16" i="33"/>
  <c r="CY16" i="33"/>
  <c r="EP75" i="33"/>
  <c r="EO75" i="33"/>
  <c r="BC40" i="33"/>
  <c r="BD40" i="33"/>
  <c r="M50" i="33"/>
  <c r="N50" i="33"/>
  <c r="DE50" i="33"/>
  <c r="DF50" i="33"/>
  <c r="AX76" i="33"/>
  <c r="AW76" i="33"/>
  <c r="EP76" i="33"/>
  <c r="EO76" i="33"/>
  <c r="CY41" i="33"/>
  <c r="CZ41" i="33"/>
  <c r="G39" i="33"/>
  <c r="H39" i="33"/>
  <c r="BU43" i="33"/>
  <c r="BV43" i="33"/>
  <c r="M51" i="33"/>
  <c r="N51" i="33"/>
  <c r="AQ50" i="33"/>
  <c r="AR50" i="33"/>
  <c r="CZ76" i="33"/>
  <c r="CY76" i="33"/>
  <c r="BI40" i="33"/>
  <c r="BJ40" i="33"/>
  <c r="FA40" i="33"/>
  <c r="FB40" i="33"/>
  <c r="DK50" i="33"/>
  <c r="DL50" i="33"/>
  <c r="AK41" i="33"/>
  <c r="AL41" i="33"/>
  <c r="EC41" i="33"/>
  <c r="ED41" i="33"/>
  <c r="CM18" i="33"/>
  <c r="CO18" i="33"/>
  <c r="Y39" i="33"/>
  <c r="Z39" i="33"/>
  <c r="DQ39" i="33"/>
  <c r="DR39" i="33"/>
  <c r="BE16" i="33"/>
  <c r="BC16" i="33"/>
  <c r="CY18" i="33"/>
  <c r="DA18" i="33"/>
  <c r="BC39" i="33"/>
  <c r="BD39" i="33"/>
  <c r="EU39" i="33"/>
  <c r="EV39" i="33"/>
  <c r="EE12" i="33"/>
  <c r="EC12" i="33"/>
  <c r="S54" i="33"/>
  <c r="T54" i="33"/>
  <c r="DK54" i="33"/>
  <c r="DL54" i="33"/>
  <c r="CS54" i="33"/>
  <c r="CT54" i="33"/>
  <c r="BI18" i="33"/>
  <c r="BK18" i="33"/>
  <c r="FA18" i="33"/>
  <c r="FC18" i="33"/>
  <c r="DY12" i="33"/>
  <c r="DW12" i="33"/>
  <c r="I16" i="33"/>
  <c r="G16" i="33"/>
  <c r="CM43" i="33"/>
  <c r="CN43" i="33"/>
  <c r="CY54" i="33"/>
  <c r="CZ54" i="33"/>
  <c r="CS43" i="33"/>
  <c r="CT43" i="33"/>
  <c r="BJ67" i="33"/>
  <c r="BI67" i="33"/>
  <c r="FB67" i="33"/>
  <c r="FA67" i="33"/>
  <c r="CY36" i="33"/>
  <c r="CZ36" i="33"/>
  <c r="AW18" i="33"/>
  <c r="AY18" i="33"/>
  <c r="BO51" i="33"/>
  <c r="BP51" i="33"/>
  <c r="CA43" i="33"/>
  <c r="CB43" i="33"/>
  <c r="M39" i="33"/>
  <c r="N39" i="33"/>
  <c r="AW58" i="33"/>
  <c r="AX58" i="33"/>
  <c r="DE43" i="33"/>
  <c r="DF43" i="33"/>
  <c r="AS16" i="33"/>
  <c r="AQ16" i="33"/>
  <c r="DE54" i="33"/>
  <c r="DF54" i="33"/>
  <c r="DR67" i="33"/>
  <c r="DQ67" i="33"/>
  <c r="S36" i="33"/>
  <c r="T36" i="33"/>
  <c r="DK36" i="33"/>
  <c r="DL36" i="33"/>
  <c r="CG39" i="33"/>
  <c r="CH39" i="33"/>
  <c r="U12" i="33"/>
  <c r="S12" i="33"/>
  <c r="EK12" i="33"/>
  <c r="EI12" i="33"/>
  <c r="AQ39" i="33"/>
  <c r="AR39" i="33"/>
  <c r="EI39" i="33"/>
  <c r="EJ39" i="33"/>
  <c r="AK51" i="33"/>
  <c r="AL51" i="33"/>
  <c r="EC51" i="33"/>
  <c r="ED51" i="33"/>
  <c r="O16" i="33"/>
  <c r="M16" i="33"/>
  <c r="T67" i="33"/>
  <c r="S67" i="33"/>
  <c r="DL67" i="33"/>
  <c r="DK67" i="33"/>
  <c r="BI36" i="33"/>
  <c r="BJ36" i="33"/>
  <c r="G58" i="33"/>
  <c r="H58" i="33"/>
  <c r="CY58" i="33"/>
  <c r="CZ58" i="33"/>
  <c r="M58" i="33"/>
  <c r="N58" i="33"/>
  <c r="EC58" i="33"/>
  <c r="ED58" i="33"/>
  <c r="AC26" i="3"/>
  <c r="AC25" i="31"/>
  <c r="AC26" i="10"/>
  <c r="AC25" i="10"/>
  <c r="AC25" i="3"/>
  <c r="AC26" i="31"/>
  <c r="AK83" i="33"/>
  <c r="AL83" i="33"/>
  <c r="EC83" i="33"/>
  <c r="ED83" i="33"/>
  <c r="CM83" i="33"/>
  <c r="CN83" i="33"/>
  <c r="DK83" i="33"/>
  <c r="DL83" i="33"/>
  <c r="BC83" i="33"/>
  <c r="BD83" i="33"/>
  <c r="EU83" i="33"/>
  <c r="EV83" i="33"/>
  <c r="BI83" i="33"/>
  <c r="BJ83" i="33"/>
  <c r="FA83" i="33"/>
  <c r="FB83" i="33"/>
  <c r="M83" i="33"/>
  <c r="N83" i="33"/>
  <c r="EI83" i="33"/>
  <c r="EJ83" i="33"/>
  <c r="AQ83" i="33"/>
  <c r="AR83" i="33"/>
  <c r="CA83" i="33"/>
  <c r="CB83" i="33"/>
  <c r="CG83" i="33"/>
  <c r="CH83" i="33"/>
  <c r="EU74" i="33"/>
  <c r="EV74" i="33"/>
  <c r="AE83" i="33"/>
  <c r="AF83" i="33"/>
  <c r="DW83" i="33"/>
  <c r="DX83" i="33"/>
  <c r="CY83" i="33"/>
  <c r="CZ83" i="33"/>
  <c r="DE83" i="33"/>
  <c r="DF83" i="33"/>
  <c r="G83" i="33"/>
  <c r="H83" i="33"/>
  <c r="S83" i="33"/>
  <c r="T83" i="33"/>
  <c r="BC74" i="33"/>
  <c r="BD74" i="33"/>
  <c r="BO83" i="33"/>
  <c r="BP83" i="33"/>
  <c r="FJ5" i="33"/>
  <c r="EL5" i="33"/>
  <c r="DN5" i="33"/>
  <c r="CP5" i="33"/>
  <c r="BR5" i="33"/>
  <c r="AT5" i="33"/>
  <c r="V5" i="33"/>
  <c r="P5" i="33"/>
  <c r="EX5" i="33"/>
  <c r="DB5" i="33"/>
  <c r="DA5" i="33" s="1"/>
  <c r="BF5" i="33"/>
  <c r="BE5" i="33" s="1"/>
  <c r="ER5" i="33"/>
  <c r="EQ5" i="33" s="1"/>
  <c r="DT5" i="33"/>
  <c r="DS5" i="33" s="1"/>
  <c r="CV5" i="33"/>
  <c r="CU5" i="33" s="1"/>
  <c r="BX5" i="33"/>
  <c r="BW5" i="33" s="1"/>
  <c r="AZ5" i="33"/>
  <c r="AY5" i="33" s="1"/>
  <c r="AB5" i="33"/>
  <c r="AA5" i="33" s="1"/>
  <c r="DZ5" i="33"/>
  <c r="DY5" i="33" s="1"/>
  <c r="CD5" i="33"/>
  <c r="CC5" i="33" s="1"/>
  <c r="AH5" i="33"/>
  <c r="AG5" i="33" s="1"/>
  <c r="J5" i="33"/>
  <c r="I5" i="33" s="1"/>
  <c r="FD5" i="33"/>
  <c r="FC5" i="33" s="1"/>
  <c r="EF5" i="33"/>
  <c r="EE5" i="33" s="1"/>
  <c r="DH5" i="33"/>
  <c r="DG5" i="33" s="1"/>
  <c r="CJ5" i="33"/>
  <c r="CI5" i="33" s="1"/>
  <c r="BL5" i="33"/>
  <c r="BK5" i="33" s="1"/>
  <c r="AN5" i="33"/>
  <c r="AM5" i="33" s="1"/>
  <c r="E37" i="31"/>
  <c r="D37" i="31"/>
  <c r="C37" i="31"/>
  <c r="B37" i="31"/>
  <c r="V17" i="31"/>
  <c r="U17" i="31"/>
  <c r="T17" i="31"/>
  <c r="S17" i="31"/>
  <c r="R17" i="31"/>
  <c r="Q17" i="31"/>
  <c r="P17" i="31"/>
  <c r="O17" i="31"/>
  <c r="N17" i="31"/>
  <c r="M17" i="31"/>
  <c r="L17" i="31"/>
  <c r="K17" i="31"/>
  <c r="J17" i="31"/>
  <c r="I17" i="31"/>
  <c r="H17" i="31"/>
  <c r="G17" i="31"/>
  <c r="F17" i="31"/>
  <c r="E17" i="31"/>
  <c r="D17" i="31"/>
  <c r="C17" i="31"/>
  <c r="B17" i="31"/>
  <c r="A15" i="31"/>
  <c r="A14" i="31"/>
  <c r="A13" i="31"/>
  <c r="A12" i="31"/>
  <c r="U11" i="31"/>
  <c r="T11" i="31"/>
  <c r="S11" i="31"/>
  <c r="R11" i="31"/>
  <c r="Q11" i="31"/>
  <c r="P11" i="31"/>
  <c r="O11" i="31"/>
  <c r="N11" i="31"/>
  <c r="M11" i="31"/>
  <c r="L11" i="31"/>
  <c r="K11" i="31"/>
  <c r="J11" i="31"/>
  <c r="I11" i="31"/>
  <c r="H11" i="31"/>
  <c r="G11" i="31"/>
  <c r="F11" i="31"/>
  <c r="E11" i="31"/>
  <c r="D11" i="31"/>
  <c r="C11" i="31"/>
  <c r="B11" i="31"/>
  <c r="U3" i="31"/>
  <c r="T3" i="31"/>
  <c r="S3" i="31"/>
  <c r="R3" i="31"/>
  <c r="Q3" i="31"/>
  <c r="P3" i="31"/>
  <c r="O3" i="31"/>
  <c r="N3" i="31"/>
  <c r="M3" i="31"/>
  <c r="L3" i="31"/>
  <c r="K3" i="31"/>
  <c r="J3" i="31"/>
  <c r="I3" i="31"/>
  <c r="H3" i="31"/>
  <c r="G3" i="31"/>
  <c r="F3" i="31"/>
  <c r="E3" i="31"/>
  <c r="D3" i="31"/>
  <c r="C3" i="31"/>
  <c r="B3" i="31"/>
  <c r="C3" i="11"/>
  <c r="D3" i="11"/>
  <c r="E3" i="11"/>
  <c r="F3" i="11"/>
  <c r="G3" i="11"/>
  <c r="H3" i="11"/>
  <c r="I3" i="11"/>
  <c r="J3" i="11"/>
  <c r="K3" i="11"/>
  <c r="L3" i="11"/>
  <c r="M3" i="11"/>
  <c r="N3" i="11"/>
  <c r="O3" i="11"/>
  <c r="P3" i="11"/>
  <c r="Q3" i="11"/>
  <c r="R3" i="11"/>
  <c r="S3" i="11"/>
  <c r="T3" i="11"/>
  <c r="U3" i="11"/>
  <c r="B3" i="11"/>
  <c r="AG19" i="34" l="1"/>
  <c r="AG21" i="3" s="1"/>
  <c r="AG5" i="34"/>
  <c r="AF19" i="34"/>
  <c r="AF21" i="3" s="1"/>
  <c r="AF13" i="34"/>
  <c r="AG15" i="34" s="1"/>
  <c r="AG21" i="11" s="1"/>
  <c r="AF5" i="34"/>
  <c r="AE5" i="34"/>
  <c r="AD9" i="34"/>
  <c r="AF11" i="34" s="1"/>
  <c r="AD13" i="34"/>
  <c r="AD5" i="34"/>
  <c r="B6" i="11"/>
  <c r="B4" i="11"/>
  <c r="B7" i="11"/>
  <c r="B5" i="11"/>
  <c r="AE19" i="34"/>
  <c r="AE21" i="3" s="1"/>
  <c r="FM5" i="33"/>
  <c r="AC5" i="34" s="1"/>
  <c r="FG5" i="33"/>
  <c r="AB5" i="34" s="1"/>
  <c r="Q13" i="34"/>
  <c r="V9" i="34"/>
  <c r="X9" i="34"/>
  <c r="Z13" i="34"/>
  <c r="U9" i="34"/>
  <c r="P7" i="11"/>
  <c r="P6" i="11"/>
  <c r="P4" i="11"/>
  <c r="P5" i="11"/>
  <c r="S5" i="11"/>
  <c r="S4" i="11"/>
  <c r="S7" i="11"/>
  <c r="S6" i="11"/>
  <c r="O4" i="11"/>
  <c r="O6" i="11"/>
  <c r="O5" i="11"/>
  <c r="O7" i="11"/>
  <c r="K4" i="11"/>
  <c r="K6" i="11"/>
  <c r="K7" i="11"/>
  <c r="K5" i="11"/>
  <c r="G7" i="11"/>
  <c r="G5" i="11"/>
  <c r="G4" i="11"/>
  <c r="G6" i="11"/>
  <c r="C6" i="11"/>
  <c r="C4" i="11"/>
  <c r="C7" i="11"/>
  <c r="C5" i="11"/>
  <c r="E7" i="31"/>
  <c r="E4" i="31"/>
  <c r="E12" i="31"/>
  <c r="E6" i="31"/>
  <c r="E15" i="31"/>
  <c r="E5" i="31"/>
  <c r="E13" i="31"/>
  <c r="E14" i="31"/>
  <c r="I13" i="31"/>
  <c r="I7" i="31"/>
  <c r="I4" i="31"/>
  <c r="I12" i="31"/>
  <c r="I6" i="31"/>
  <c r="I5" i="31"/>
  <c r="I14" i="31"/>
  <c r="I15" i="31"/>
  <c r="M5" i="31"/>
  <c r="M13" i="31"/>
  <c r="M7" i="31"/>
  <c r="M4" i="31"/>
  <c r="M6" i="31"/>
  <c r="M14" i="31"/>
  <c r="M12" i="31"/>
  <c r="M15" i="31"/>
  <c r="Q6" i="31"/>
  <c r="Q5" i="31"/>
  <c r="Q14" i="31"/>
  <c r="Q7" i="31"/>
  <c r="Q4" i="31"/>
  <c r="Q12" i="31"/>
  <c r="Q13" i="31"/>
  <c r="Q15" i="31"/>
  <c r="U4" i="31"/>
  <c r="U12" i="31"/>
  <c r="U6" i="31"/>
  <c r="U5" i="31"/>
  <c r="U7" i="31"/>
  <c r="U13" i="31"/>
  <c r="U15" i="31"/>
  <c r="U14" i="31"/>
  <c r="B13" i="34"/>
  <c r="R13" i="34"/>
  <c r="R5" i="11"/>
  <c r="R7" i="11"/>
  <c r="R4" i="11"/>
  <c r="R6" i="11"/>
  <c r="J6" i="11"/>
  <c r="J5" i="11"/>
  <c r="J7" i="11"/>
  <c r="J4" i="11"/>
  <c r="J6" i="31"/>
  <c r="J5" i="31"/>
  <c r="J7" i="31"/>
  <c r="J4" i="31"/>
  <c r="J12" i="31"/>
  <c r="J13" i="31"/>
  <c r="J15" i="31"/>
  <c r="J14" i="31"/>
  <c r="N7" i="31"/>
  <c r="N6" i="31"/>
  <c r="N4" i="31"/>
  <c r="N5" i="31"/>
  <c r="N14" i="31"/>
  <c r="N12" i="31"/>
  <c r="N13" i="31"/>
  <c r="N15" i="31"/>
  <c r="T5" i="11"/>
  <c r="T7" i="11"/>
  <c r="T6" i="11"/>
  <c r="T4" i="11"/>
  <c r="L4" i="11"/>
  <c r="L7" i="11"/>
  <c r="L6" i="11"/>
  <c r="L5" i="11"/>
  <c r="H5" i="11"/>
  <c r="H7" i="11"/>
  <c r="H4" i="11"/>
  <c r="H6" i="11"/>
  <c r="D5" i="11"/>
  <c r="D7" i="11"/>
  <c r="D6" i="11"/>
  <c r="D4" i="11"/>
  <c r="D6" i="31"/>
  <c r="D5" i="31"/>
  <c r="D15" i="31"/>
  <c r="D4" i="31"/>
  <c r="D7" i="31"/>
  <c r="D13" i="31"/>
  <c r="D12" i="31"/>
  <c r="D14" i="31"/>
  <c r="H7" i="31"/>
  <c r="H13" i="31"/>
  <c r="H6" i="31"/>
  <c r="H5" i="31"/>
  <c r="H4" i="31"/>
  <c r="H14" i="31"/>
  <c r="H15" i="31"/>
  <c r="H12" i="31"/>
  <c r="L4" i="31"/>
  <c r="L14" i="31"/>
  <c r="L7" i="31"/>
  <c r="L13" i="31"/>
  <c r="L6" i="31"/>
  <c r="L5" i="31"/>
  <c r="L12" i="31"/>
  <c r="L15" i="31"/>
  <c r="P5" i="31"/>
  <c r="P7" i="31"/>
  <c r="P15" i="31"/>
  <c r="P4" i="31"/>
  <c r="P14" i="31"/>
  <c r="P6" i="31"/>
  <c r="P13" i="31"/>
  <c r="P12" i="31"/>
  <c r="T6" i="31"/>
  <c r="T5" i="31"/>
  <c r="T7" i="31"/>
  <c r="T15" i="31"/>
  <c r="T4" i="31"/>
  <c r="T13" i="31"/>
  <c r="T12" i="31"/>
  <c r="T14" i="31"/>
  <c r="N6" i="11"/>
  <c r="N5" i="11"/>
  <c r="N7" i="11"/>
  <c r="N4" i="11"/>
  <c r="F5" i="11"/>
  <c r="F7" i="11"/>
  <c r="F4" i="11"/>
  <c r="F6" i="11"/>
  <c r="F5" i="31"/>
  <c r="F4" i="31"/>
  <c r="F7" i="31"/>
  <c r="F6" i="31"/>
  <c r="F15" i="31"/>
  <c r="F14" i="31"/>
  <c r="F12" i="31"/>
  <c r="F13" i="31"/>
  <c r="R6" i="31"/>
  <c r="R7" i="31"/>
  <c r="R4" i="31"/>
  <c r="R5" i="31"/>
  <c r="R15" i="31"/>
  <c r="R14" i="31"/>
  <c r="R12" i="31"/>
  <c r="R13" i="31"/>
  <c r="U7" i="11"/>
  <c r="U6" i="11"/>
  <c r="U5" i="11"/>
  <c r="U4" i="11"/>
  <c r="Q7" i="11"/>
  <c r="Q4" i="11"/>
  <c r="Q6" i="11"/>
  <c r="Q5" i="11"/>
  <c r="M4" i="11"/>
  <c r="M6" i="11"/>
  <c r="M5" i="11"/>
  <c r="M7" i="11"/>
  <c r="I6" i="11"/>
  <c r="I5" i="11"/>
  <c r="I4" i="11"/>
  <c r="I7" i="11"/>
  <c r="E7" i="11"/>
  <c r="E6" i="11"/>
  <c r="E5" i="11"/>
  <c r="E4" i="11"/>
  <c r="C4" i="31"/>
  <c r="C7" i="31"/>
  <c r="C5" i="31"/>
  <c r="C6" i="31"/>
  <c r="C13" i="31"/>
  <c r="C14" i="31"/>
  <c r="C15" i="31"/>
  <c r="C12" i="31"/>
  <c r="G13" i="31"/>
  <c r="G4" i="31"/>
  <c r="G7" i="31"/>
  <c r="G6" i="31"/>
  <c r="G5" i="31"/>
  <c r="G12" i="31"/>
  <c r="G15" i="31"/>
  <c r="G14" i="31"/>
  <c r="K5" i="31"/>
  <c r="K7" i="31"/>
  <c r="K13" i="31"/>
  <c r="K4" i="31"/>
  <c r="K6" i="31"/>
  <c r="K12" i="31"/>
  <c r="K15" i="31"/>
  <c r="K14" i="31"/>
  <c r="O7" i="31"/>
  <c r="O6" i="31"/>
  <c r="O4" i="31"/>
  <c r="O5" i="31"/>
  <c r="O15" i="31"/>
  <c r="O14" i="31"/>
  <c r="O13" i="31"/>
  <c r="O12" i="31"/>
  <c r="S4" i="31"/>
  <c r="S5" i="31"/>
  <c r="S6" i="31"/>
  <c r="S7" i="31"/>
  <c r="S14" i="31"/>
  <c r="S13" i="31"/>
  <c r="S15" i="31"/>
  <c r="S12" i="31"/>
  <c r="M13" i="34"/>
  <c r="D9" i="34"/>
  <c r="S9" i="34"/>
  <c r="N9" i="34"/>
  <c r="K9" i="34"/>
  <c r="P9" i="34"/>
  <c r="G9" i="34"/>
  <c r="Y9" i="34"/>
  <c r="I9" i="34"/>
  <c r="E13" i="34"/>
  <c r="Q9" i="34"/>
  <c r="M9" i="34"/>
  <c r="L9" i="34"/>
  <c r="E9" i="34"/>
  <c r="J13" i="34"/>
  <c r="U13" i="34"/>
  <c r="F13" i="34"/>
  <c r="I13" i="34"/>
  <c r="R9" i="34"/>
  <c r="F9" i="34"/>
  <c r="O9" i="34"/>
  <c r="H9" i="34"/>
  <c r="C9" i="34"/>
  <c r="AA9" i="34"/>
  <c r="T9" i="34"/>
  <c r="W9" i="34"/>
  <c r="N13" i="34"/>
  <c r="V13" i="34"/>
  <c r="Y13" i="34"/>
  <c r="EI5" i="33"/>
  <c r="X5" i="34" s="1"/>
  <c r="EK5" i="33"/>
  <c r="X13" i="34" s="1"/>
  <c r="AQ5" i="33"/>
  <c r="H5" i="34" s="1"/>
  <c r="AS5" i="33"/>
  <c r="H13" i="34" s="1"/>
  <c r="BO5" i="33"/>
  <c r="L5" i="34" s="1"/>
  <c r="BQ5" i="33"/>
  <c r="L13" i="34" s="1"/>
  <c r="AB13" i="34"/>
  <c r="M5" i="33"/>
  <c r="C5" i="34" s="1"/>
  <c r="O5" i="33"/>
  <c r="C13" i="34" s="1"/>
  <c r="CM5" i="33"/>
  <c r="P5" i="34" s="1"/>
  <c r="CO5" i="33"/>
  <c r="P13" i="34" s="1"/>
  <c r="S5" i="33"/>
  <c r="D5" i="34" s="1"/>
  <c r="U5" i="33"/>
  <c r="D13" i="34" s="1"/>
  <c r="DK5" i="33"/>
  <c r="T5" i="34" s="1"/>
  <c r="DM5" i="33"/>
  <c r="T13" i="34" s="1"/>
  <c r="AC9" i="34"/>
  <c r="AC13" i="34"/>
  <c r="AB9" i="34"/>
  <c r="Z9" i="34"/>
  <c r="J9" i="34"/>
  <c r="B9" i="34"/>
  <c r="K13" i="34"/>
  <c r="AA13" i="34"/>
  <c r="G13" i="34"/>
  <c r="W13" i="34"/>
  <c r="O13" i="34"/>
  <c r="S13" i="34"/>
  <c r="CG5" i="33"/>
  <c r="O5" i="34" s="1"/>
  <c r="O17" i="34"/>
  <c r="BU5" i="33"/>
  <c r="M5" i="34" s="1"/>
  <c r="M17" i="34"/>
  <c r="AK5" i="33"/>
  <c r="G5" i="34" s="1"/>
  <c r="G17" i="34"/>
  <c r="EC5" i="33"/>
  <c r="W5" i="34" s="1"/>
  <c r="W17" i="34"/>
  <c r="G5" i="33"/>
  <c r="B5" i="34" s="1"/>
  <c r="D7" i="34" s="1"/>
  <c r="B17" i="34"/>
  <c r="CA5" i="33"/>
  <c r="N5" i="34" s="1"/>
  <c r="N17" i="34"/>
  <c r="Y5" i="33"/>
  <c r="E5" i="34" s="1"/>
  <c r="E17" i="34"/>
  <c r="DQ5" i="33"/>
  <c r="U5" i="34" s="1"/>
  <c r="U17" i="34"/>
  <c r="EU5" i="33"/>
  <c r="Z5" i="34" s="1"/>
  <c r="Z17" i="34"/>
  <c r="P17" i="34"/>
  <c r="BI5" i="33"/>
  <c r="K5" i="34" s="1"/>
  <c r="K17" i="34"/>
  <c r="FA5" i="33"/>
  <c r="AA5" i="34" s="1"/>
  <c r="AA17" i="34"/>
  <c r="DW5" i="33"/>
  <c r="V5" i="34" s="1"/>
  <c r="V17" i="34"/>
  <c r="AW5" i="33"/>
  <c r="I5" i="34" s="1"/>
  <c r="I17" i="34"/>
  <c r="EO5" i="33"/>
  <c r="Y5" i="34" s="1"/>
  <c r="Y17" i="34"/>
  <c r="C17" i="34"/>
  <c r="H17" i="34"/>
  <c r="T17" i="34"/>
  <c r="BC5" i="33"/>
  <c r="J5" i="34" s="1"/>
  <c r="J17" i="34"/>
  <c r="AB17" i="34"/>
  <c r="DE5" i="33"/>
  <c r="S5" i="34" s="1"/>
  <c r="S17" i="34"/>
  <c r="AE5" i="33"/>
  <c r="F5" i="34" s="1"/>
  <c r="F17" i="34"/>
  <c r="CS5" i="33"/>
  <c r="Q5" i="34" s="1"/>
  <c r="Q17" i="34"/>
  <c r="CY5" i="33"/>
  <c r="R5" i="34" s="1"/>
  <c r="R17" i="34"/>
  <c r="D17" i="34"/>
  <c r="L17" i="34"/>
  <c r="X17" i="34"/>
  <c r="AD7" i="34" l="1"/>
  <c r="AF7" i="34"/>
  <c r="AG7" i="34"/>
  <c r="AG21" i="10" s="1"/>
  <c r="AE7" i="34"/>
  <c r="P7" i="34"/>
  <c r="AC7" i="34"/>
  <c r="AA7" i="34"/>
  <c r="U7" i="34"/>
  <c r="X7" i="34"/>
  <c r="AB7" i="34"/>
  <c r="Z7" i="34"/>
  <c r="Y7" i="34"/>
  <c r="T7" i="34"/>
  <c r="W7" i="34"/>
  <c r="V7" i="34"/>
  <c r="S7" i="34"/>
  <c r="R7" i="34"/>
  <c r="Q7" i="34"/>
  <c r="O7" i="34"/>
  <c r="N7" i="34"/>
  <c r="M7" i="34"/>
  <c r="H7" i="34"/>
  <c r="K7" i="34"/>
  <c r="L7" i="34"/>
  <c r="J7" i="34"/>
  <c r="I7" i="34"/>
  <c r="G7" i="34"/>
  <c r="F7" i="34"/>
  <c r="E7" i="34"/>
  <c r="AE11" i="34"/>
  <c r="AE21" i="31" s="1"/>
  <c r="AF21" i="10"/>
  <c r="AE21" i="10"/>
  <c r="AF21" i="31"/>
  <c r="AH12" i="31"/>
  <c r="AH6" i="31"/>
  <c r="AH5" i="11"/>
  <c r="AH15" i="31"/>
  <c r="AH5" i="31"/>
  <c r="AH7" i="11"/>
  <c r="AH14" i="31"/>
  <c r="AH7" i="31"/>
  <c r="AH4" i="11"/>
  <c r="AH13" i="31"/>
  <c r="AH4" i="31"/>
  <c r="AH6" i="11"/>
  <c r="AA23" i="3"/>
  <c r="AA18" i="3"/>
  <c r="Y18" i="31"/>
  <c r="Y23" i="31"/>
  <c r="AB19" i="31"/>
  <c r="AB10" i="34" s="1"/>
  <c r="AD11" i="34" s="1"/>
  <c r="AD21" i="31" s="1"/>
  <c r="AB24" i="31"/>
  <c r="Y24" i="31"/>
  <c r="Y19" i="31"/>
  <c r="Y10" i="34" s="1"/>
  <c r="AB18" i="10"/>
  <c r="AB23" i="10"/>
  <c r="X23" i="31"/>
  <c r="X18" i="31"/>
  <c r="X18" i="10"/>
  <c r="X23" i="10"/>
  <c r="AB23" i="11"/>
  <c r="AB18" i="11"/>
  <c r="AA23" i="31"/>
  <c r="AA18" i="31"/>
  <c r="Z23" i="11"/>
  <c r="Z18" i="11"/>
  <c r="Z24" i="31"/>
  <c r="Z19" i="31"/>
  <c r="Z10" i="34" s="1"/>
  <c r="Y18" i="3"/>
  <c r="Y23" i="3"/>
  <c r="Z18" i="10"/>
  <c r="Z23" i="10"/>
  <c r="Y18" i="10"/>
  <c r="Y23" i="10"/>
  <c r="Z23" i="31"/>
  <c r="Z18" i="31"/>
  <c r="X19" i="31"/>
  <c r="X24" i="31"/>
  <c r="B23" i="11"/>
  <c r="Y18" i="11"/>
  <c r="Y23" i="11"/>
  <c r="AA23" i="11"/>
  <c r="AA18" i="11"/>
  <c r="Z18" i="3"/>
  <c r="Z23" i="3"/>
  <c r="AB18" i="31"/>
  <c r="AB23" i="31"/>
  <c r="AB23" i="3"/>
  <c r="AB18" i="3"/>
  <c r="AA19" i="31"/>
  <c r="AA10" i="34" s="1"/>
  <c r="AA24" i="31"/>
  <c r="X18" i="11"/>
  <c r="X23" i="11"/>
  <c r="X23" i="3"/>
  <c r="X18" i="3"/>
  <c r="AA18" i="10"/>
  <c r="AA23" i="10"/>
  <c r="V18" i="31"/>
  <c r="W23" i="31"/>
  <c r="W18" i="31"/>
  <c r="V18" i="11"/>
  <c r="W23" i="10"/>
  <c r="W18" i="10"/>
  <c r="W23" i="11"/>
  <c r="W18" i="11"/>
  <c r="V19" i="31"/>
  <c r="V10" i="34" s="1"/>
  <c r="W18" i="3"/>
  <c r="W23" i="3"/>
  <c r="W19" i="31"/>
  <c r="W24" i="31"/>
  <c r="B23" i="31"/>
  <c r="B24" i="31"/>
  <c r="B28" i="31" s="1"/>
  <c r="V24" i="31"/>
  <c r="U19" i="31"/>
  <c r="U10" i="34" s="1"/>
  <c r="U24" i="31"/>
  <c r="E19" i="31"/>
  <c r="E10" i="34" s="1"/>
  <c r="E24" i="31"/>
  <c r="P24" i="31"/>
  <c r="P19" i="31"/>
  <c r="P10" i="34" s="1"/>
  <c r="O24" i="31"/>
  <c r="O19" i="31"/>
  <c r="O10" i="34" s="1"/>
  <c r="I23" i="31"/>
  <c r="I18" i="31"/>
  <c r="E23" i="31"/>
  <c r="E18" i="31"/>
  <c r="J23" i="31"/>
  <c r="J18" i="31"/>
  <c r="T23" i="31"/>
  <c r="T18" i="31"/>
  <c r="D23" i="31"/>
  <c r="D18" i="31"/>
  <c r="O18" i="31"/>
  <c r="O23" i="31"/>
  <c r="I24" i="31"/>
  <c r="I19" i="31"/>
  <c r="I10" i="34" s="1"/>
  <c r="N19" i="31"/>
  <c r="N10" i="34" s="1"/>
  <c r="N24" i="31"/>
  <c r="Q19" i="31"/>
  <c r="Q10" i="34" s="1"/>
  <c r="Q24" i="31"/>
  <c r="L24" i="31"/>
  <c r="L19" i="31"/>
  <c r="L10" i="34" s="1"/>
  <c r="K24" i="31"/>
  <c r="K19" i="31"/>
  <c r="K10" i="34" s="1"/>
  <c r="Q23" i="31"/>
  <c r="Q18" i="31"/>
  <c r="V23" i="31"/>
  <c r="P18" i="31"/>
  <c r="P23" i="31"/>
  <c r="K18" i="31"/>
  <c r="K23" i="31"/>
  <c r="F24" i="31"/>
  <c r="F19" i="31"/>
  <c r="F10" i="34" s="1"/>
  <c r="R24" i="31"/>
  <c r="R19" i="31"/>
  <c r="R10" i="34" s="1"/>
  <c r="J24" i="31"/>
  <c r="J19" i="31"/>
  <c r="J10" i="34" s="1"/>
  <c r="M19" i="31"/>
  <c r="M10" i="34" s="1"/>
  <c r="M24" i="31"/>
  <c r="H19" i="31"/>
  <c r="H10" i="34" s="1"/>
  <c r="H24" i="31"/>
  <c r="B19" i="31"/>
  <c r="B10" i="34" s="1"/>
  <c r="G19" i="31"/>
  <c r="G10" i="34" s="1"/>
  <c r="G24" i="31"/>
  <c r="N18" i="31"/>
  <c r="N23" i="31"/>
  <c r="U18" i="31"/>
  <c r="U23" i="31"/>
  <c r="L23" i="31"/>
  <c r="L18" i="31"/>
  <c r="B18" i="31"/>
  <c r="G23" i="31"/>
  <c r="G18" i="31"/>
  <c r="T19" i="31"/>
  <c r="T10" i="34" s="1"/>
  <c r="T24" i="31"/>
  <c r="D19" i="31"/>
  <c r="D10" i="34" s="1"/>
  <c r="D24" i="31"/>
  <c r="S24" i="31"/>
  <c r="S19" i="31"/>
  <c r="S10" i="34" s="1"/>
  <c r="C19" i="31"/>
  <c r="C10" i="34" s="1"/>
  <c r="C24" i="31"/>
  <c r="F23" i="31"/>
  <c r="F18" i="31"/>
  <c r="M23" i="31"/>
  <c r="M18" i="31"/>
  <c r="R23" i="31"/>
  <c r="R18" i="31"/>
  <c r="H23" i="31"/>
  <c r="H18" i="31"/>
  <c r="S23" i="31"/>
  <c r="S18" i="31"/>
  <c r="C23" i="31"/>
  <c r="C18" i="31"/>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 r="B7" i="27"/>
  <c r="B6" i="27"/>
  <c r="B5" i="27"/>
  <c r="B4" i="27"/>
  <c r="B3" i="27"/>
  <c r="B2" i="27"/>
  <c r="AC11" i="34" l="1"/>
  <c r="AC21" i="31" s="1"/>
  <c r="K37" i="31" s="1"/>
  <c r="J34" i="11"/>
  <c r="I34" i="3"/>
  <c r="I34" i="10"/>
  <c r="U11" i="34"/>
  <c r="U21" i="31" s="1"/>
  <c r="R11" i="34"/>
  <c r="R21" i="31" s="1"/>
  <c r="S11" i="34"/>
  <c r="S21" i="31" s="1"/>
  <c r="G37" i="31" s="1"/>
  <c r="V11" i="34"/>
  <c r="V21" i="31" s="1"/>
  <c r="H37" i="31" s="1"/>
  <c r="Q11" i="34"/>
  <c r="Q21" i="31" s="1"/>
  <c r="I35" i="31"/>
  <c r="W10" i="34"/>
  <c r="X26" i="31"/>
  <c r="X10" i="34"/>
  <c r="Z11" i="34" s="1"/>
  <c r="Z21" i="31" s="1"/>
  <c r="T11" i="34"/>
  <c r="T21" i="31" s="1"/>
  <c r="AB11" i="34"/>
  <c r="AB21" i="31" s="1"/>
  <c r="J37" i="31" s="1"/>
  <c r="AA11" i="34"/>
  <c r="AA21" i="31" s="1"/>
  <c r="P11" i="34"/>
  <c r="P21" i="31" s="1"/>
  <c r="F37" i="31" s="1"/>
  <c r="N11" i="34"/>
  <c r="N21" i="31" s="1"/>
  <c r="O11" i="34"/>
  <c r="O21" i="31" s="1"/>
  <c r="I34" i="31"/>
  <c r="X25" i="31"/>
  <c r="AA26" i="31"/>
  <c r="AA25" i="31"/>
  <c r="B26" i="31"/>
  <c r="J34" i="31"/>
  <c r="Z26" i="31"/>
  <c r="J35" i="31"/>
  <c r="AB25" i="31"/>
  <c r="Y25" i="31"/>
  <c r="J34" i="3"/>
  <c r="H34" i="31"/>
  <c r="I34" i="11"/>
  <c r="J34" i="10"/>
  <c r="Z25" i="31"/>
  <c r="AB26" i="31"/>
  <c r="Y26" i="31"/>
  <c r="V26" i="31"/>
  <c r="F25" i="31"/>
  <c r="U25" i="31"/>
  <c r="P26" i="31"/>
  <c r="W25" i="31"/>
  <c r="W26" i="31"/>
  <c r="U26" i="31"/>
  <c r="B25" i="31"/>
  <c r="F26" i="31"/>
  <c r="C26" i="31"/>
  <c r="L26" i="31"/>
  <c r="R25" i="31"/>
  <c r="N25" i="31"/>
  <c r="P25" i="31"/>
  <c r="M26" i="31"/>
  <c r="C25" i="31"/>
  <c r="H35" i="31"/>
  <c r="V25" i="31"/>
  <c r="Q25" i="31"/>
  <c r="D26" i="31"/>
  <c r="J26" i="31"/>
  <c r="I26" i="31"/>
  <c r="D34" i="31"/>
  <c r="H26" i="31"/>
  <c r="B29" i="31"/>
  <c r="C29" i="31" s="1"/>
  <c r="D29" i="31" s="1"/>
  <c r="E29" i="31" s="1"/>
  <c r="F29" i="31" s="1"/>
  <c r="G29" i="31" s="1"/>
  <c r="H29" i="31" s="1"/>
  <c r="I29" i="31" s="1"/>
  <c r="J29" i="31" s="1"/>
  <c r="K29" i="31" s="1"/>
  <c r="L29" i="31" s="1"/>
  <c r="M29" i="31" s="1"/>
  <c r="N29" i="31" s="1"/>
  <c r="O29" i="31" s="1"/>
  <c r="P29" i="31" s="1"/>
  <c r="Q29" i="31" s="1"/>
  <c r="R29" i="31" s="1"/>
  <c r="S29" i="31" s="1"/>
  <c r="T29" i="31" s="1"/>
  <c r="U29" i="31" s="1"/>
  <c r="V29" i="31" s="1"/>
  <c r="W29" i="31" s="1"/>
  <c r="X29" i="31" s="1"/>
  <c r="Y29" i="31" s="1"/>
  <c r="Z29" i="31" s="1"/>
  <c r="AA29" i="31" s="1"/>
  <c r="AB29" i="31" s="1"/>
  <c r="AC29" i="31" s="1"/>
  <c r="AD29" i="31" s="1"/>
  <c r="AE29" i="31" s="1"/>
  <c r="AF29" i="31" s="1"/>
  <c r="AG29" i="31" s="1"/>
  <c r="B34" i="31"/>
  <c r="N26" i="31"/>
  <c r="F34" i="31"/>
  <c r="B30" i="31"/>
  <c r="C30" i="31" s="1"/>
  <c r="D30" i="31" s="1"/>
  <c r="E30" i="31" s="1"/>
  <c r="F30" i="31" s="1"/>
  <c r="G30" i="31" s="1"/>
  <c r="H30" i="31" s="1"/>
  <c r="I30" i="31" s="1"/>
  <c r="J30" i="31" s="1"/>
  <c r="K30" i="31" s="1"/>
  <c r="L30" i="31" s="1"/>
  <c r="M30" i="31" s="1"/>
  <c r="N30" i="31" s="1"/>
  <c r="O30" i="31" s="1"/>
  <c r="P30" i="31" s="1"/>
  <c r="Q30" i="31" s="1"/>
  <c r="R30" i="31" s="1"/>
  <c r="S30" i="31" s="1"/>
  <c r="T30" i="31" s="1"/>
  <c r="U30" i="31" s="1"/>
  <c r="V30" i="31" s="1"/>
  <c r="W30" i="31" s="1"/>
  <c r="X30" i="31" s="1"/>
  <c r="Y30" i="31" s="1"/>
  <c r="Z30" i="31" s="1"/>
  <c r="AA30" i="31" s="1"/>
  <c r="AB30" i="31" s="1"/>
  <c r="AC30" i="31" s="1"/>
  <c r="AD30" i="31" s="1"/>
  <c r="AE30" i="31" s="1"/>
  <c r="AF30" i="31" s="1"/>
  <c r="AG30" i="31" s="1"/>
  <c r="B35" i="31"/>
  <c r="G35" i="31"/>
  <c r="H25" i="31"/>
  <c r="M25" i="31"/>
  <c r="G26" i="31"/>
  <c r="AH8" i="31"/>
  <c r="G25" i="31"/>
  <c r="C28" i="31"/>
  <c r="D28" i="31" s="1"/>
  <c r="E28" i="31" s="1"/>
  <c r="F28" i="31" s="1"/>
  <c r="G28" i="31" s="1"/>
  <c r="H28" i="31" s="1"/>
  <c r="I28" i="31" s="1"/>
  <c r="J28" i="31" s="1"/>
  <c r="K28" i="31" s="1"/>
  <c r="L28" i="31" s="1"/>
  <c r="M28" i="31" s="1"/>
  <c r="N28" i="31" s="1"/>
  <c r="O28" i="31" s="1"/>
  <c r="P28" i="31" s="1"/>
  <c r="Q28" i="31" s="1"/>
  <c r="R28" i="31" s="1"/>
  <c r="S28" i="31" s="1"/>
  <c r="T28" i="31" s="1"/>
  <c r="U28" i="31" s="1"/>
  <c r="V28" i="31" s="1"/>
  <c r="W28" i="31" s="1"/>
  <c r="X28" i="31" s="1"/>
  <c r="Y28" i="31" s="1"/>
  <c r="Z28" i="31" s="1"/>
  <c r="AA28" i="31" s="1"/>
  <c r="AB28" i="31" s="1"/>
  <c r="AC28" i="31" s="1"/>
  <c r="AD28" i="31" s="1"/>
  <c r="AE28" i="31" s="1"/>
  <c r="AF28" i="31" s="1"/>
  <c r="AG28" i="31" s="1"/>
  <c r="K25" i="31"/>
  <c r="Q26" i="31"/>
  <c r="G34" i="31"/>
  <c r="D25" i="31"/>
  <c r="J25" i="31"/>
  <c r="I25" i="31"/>
  <c r="R26" i="31"/>
  <c r="S26" i="31"/>
  <c r="E34" i="31"/>
  <c r="K26" i="31"/>
  <c r="F35" i="31"/>
  <c r="T26" i="31"/>
  <c r="C34" i="31"/>
  <c r="E26" i="31"/>
  <c r="O26" i="31"/>
  <c r="S25" i="31"/>
  <c r="B27" i="31"/>
  <c r="L25" i="31"/>
  <c r="AH16" i="31"/>
  <c r="D35" i="31"/>
  <c r="E35" i="31"/>
  <c r="T25" i="31"/>
  <c r="E25" i="31"/>
  <c r="O25" i="31"/>
  <c r="C35" i="31"/>
  <c r="Y11" i="34" l="1"/>
  <c r="Y21" i="31" s="1"/>
  <c r="I37" i="31" s="1"/>
  <c r="W11" i="34"/>
  <c r="W21" i="31" s="1"/>
  <c r="X11" i="34"/>
  <c r="X21" i="31" s="1"/>
  <c r="C27" i="31"/>
  <c r="D27" i="31" s="1"/>
  <c r="E27" i="31" s="1"/>
  <c r="F27" i="31" s="1"/>
  <c r="G27" i="31" s="1"/>
  <c r="H27" i="31" s="1"/>
  <c r="I27" i="31" s="1"/>
  <c r="J27" i="31" s="1"/>
  <c r="K27" i="31" s="1"/>
  <c r="L27" i="31" s="1"/>
  <c r="M27" i="31" s="1"/>
  <c r="N27" i="31" s="1"/>
  <c r="O27" i="31" s="1"/>
  <c r="P27" i="31" s="1"/>
  <c r="Q27" i="31" s="1"/>
  <c r="R27" i="31" s="1"/>
  <c r="S27" i="31" s="1"/>
  <c r="T27" i="31" s="1"/>
  <c r="U27" i="31" s="1"/>
  <c r="V27" i="31" s="1"/>
  <c r="W27" i="31" s="1"/>
  <c r="X27" i="31" s="1"/>
  <c r="Y27" i="31" s="1"/>
  <c r="Z27" i="31" s="1"/>
  <c r="AA27" i="31" s="1"/>
  <c r="AB27" i="31" s="1"/>
  <c r="AC27" i="31" s="1"/>
  <c r="AD27" i="31" s="1"/>
  <c r="AE27" i="31" s="1"/>
  <c r="AF27" i="31" s="1"/>
  <c r="AG27" i="31" s="1"/>
  <c r="B20" i="31"/>
  <c r="B31" i="31"/>
  <c r="C31" i="31" s="1"/>
  <c r="D31" i="31" s="1"/>
  <c r="E31" i="31" s="1"/>
  <c r="F31" i="31" s="1"/>
  <c r="G31" i="31" s="1"/>
  <c r="H31" i="31" s="1"/>
  <c r="I31" i="31" s="1"/>
  <c r="J31" i="31" s="1"/>
  <c r="K31" i="31" s="1"/>
  <c r="L31" i="31" s="1"/>
  <c r="M31" i="31" s="1"/>
  <c r="N31" i="31" s="1"/>
  <c r="O31" i="31" s="1"/>
  <c r="P31" i="31" s="1"/>
  <c r="Q31" i="31" s="1"/>
  <c r="R31" i="31" s="1"/>
  <c r="S31" i="31" s="1"/>
  <c r="T31" i="31" s="1"/>
  <c r="U31" i="31" s="1"/>
  <c r="V31" i="31" s="1"/>
  <c r="W31" i="31" s="1"/>
  <c r="X31" i="31" s="1"/>
  <c r="Y31" i="31" s="1"/>
  <c r="Z31" i="31" s="1"/>
  <c r="AA31" i="31" s="1"/>
  <c r="AB31" i="31" s="1"/>
  <c r="AC31" i="31" s="1"/>
  <c r="AD31" i="31" s="1"/>
  <c r="AE31" i="31" s="1"/>
  <c r="AF31" i="31" s="1"/>
  <c r="AG31" i="31" s="1"/>
  <c r="B36" i="31"/>
  <c r="C36" i="31" s="1"/>
  <c r="D36" i="31" s="1"/>
  <c r="E36" i="31" s="1"/>
  <c r="F36" i="31" s="1"/>
  <c r="G36" i="31" s="1"/>
  <c r="H36" i="31" s="1"/>
  <c r="I36" i="31" s="1"/>
  <c r="J36" i="31" s="1"/>
  <c r="K36" i="31" s="1"/>
  <c r="C20" i="31" l="1"/>
  <c r="D20" i="31" s="1"/>
  <c r="E20" i="31" s="1"/>
  <c r="F20" i="31" s="1"/>
  <c r="G20" i="31" s="1"/>
  <c r="H20" i="31" s="1"/>
  <c r="I20" i="31" s="1"/>
  <c r="J20" i="31" s="1"/>
  <c r="K20" i="31" s="1"/>
  <c r="L20" i="31" s="1"/>
  <c r="M20" i="31" s="1"/>
  <c r="N20" i="31" s="1"/>
  <c r="O20" i="31" s="1"/>
  <c r="P20" i="31" s="1"/>
  <c r="Q20" i="31" s="1"/>
  <c r="R20" i="31" s="1"/>
  <c r="S20" i="31" s="1"/>
  <c r="T20" i="31" s="1"/>
  <c r="U20" i="31" s="1"/>
  <c r="V20" i="31" s="1"/>
  <c r="W20" i="31" s="1"/>
  <c r="X20" i="31" s="1"/>
  <c r="Y20" i="31" s="1"/>
  <c r="Z20" i="31" s="1"/>
  <c r="AA20" i="31" s="1"/>
  <c r="AB20" i="31" s="1"/>
  <c r="AC20" i="31" s="1"/>
  <c r="AD20" i="31" s="1"/>
  <c r="AE20" i="31" s="1"/>
  <c r="AF20" i="31" s="1"/>
  <c r="AG20" i="31" s="1"/>
  <c r="V17" i="3" l="1"/>
  <c r="U17" i="3"/>
  <c r="T17" i="3"/>
  <c r="S17" i="3"/>
  <c r="R17" i="3"/>
  <c r="Q17" i="3"/>
  <c r="P17" i="3"/>
  <c r="O17" i="3"/>
  <c r="N17" i="3"/>
  <c r="M17" i="3"/>
  <c r="L17" i="3"/>
  <c r="K17" i="3"/>
  <c r="J17" i="3"/>
  <c r="I17" i="3"/>
  <c r="H17" i="3"/>
  <c r="G17" i="3"/>
  <c r="F17" i="3"/>
  <c r="E17" i="3"/>
  <c r="D17" i="3"/>
  <c r="C17" i="3"/>
  <c r="B17" i="3"/>
  <c r="A15" i="3"/>
  <c r="A14" i="3"/>
  <c r="A13" i="3"/>
  <c r="A12" i="3"/>
  <c r="U11" i="3"/>
  <c r="T11" i="3"/>
  <c r="S11" i="3"/>
  <c r="R11" i="3"/>
  <c r="Q11" i="3"/>
  <c r="P11" i="3"/>
  <c r="O11" i="3"/>
  <c r="N11" i="3"/>
  <c r="M11" i="3"/>
  <c r="L11" i="3"/>
  <c r="K11" i="3"/>
  <c r="J11" i="3"/>
  <c r="I11" i="3"/>
  <c r="H11" i="3"/>
  <c r="G11" i="3"/>
  <c r="F11" i="3"/>
  <c r="E11" i="3"/>
  <c r="D11" i="3"/>
  <c r="C11" i="3"/>
  <c r="B11" i="3"/>
  <c r="U3" i="3"/>
  <c r="T3" i="3"/>
  <c r="S3" i="3"/>
  <c r="R3" i="3"/>
  <c r="Q3" i="3"/>
  <c r="P3" i="3"/>
  <c r="O3" i="3"/>
  <c r="N3" i="3"/>
  <c r="M3" i="3"/>
  <c r="L3" i="3"/>
  <c r="K3" i="3"/>
  <c r="J3" i="3"/>
  <c r="I3" i="3"/>
  <c r="H3" i="3"/>
  <c r="G3" i="3"/>
  <c r="F3" i="3"/>
  <c r="E3" i="3"/>
  <c r="D3" i="3"/>
  <c r="C3" i="3"/>
  <c r="B3" i="3"/>
  <c r="V17" i="10"/>
  <c r="U17" i="10"/>
  <c r="T17" i="10"/>
  <c r="S17" i="10"/>
  <c r="R17" i="10"/>
  <c r="Q17" i="10"/>
  <c r="P17" i="10"/>
  <c r="O17" i="10"/>
  <c r="N17" i="10"/>
  <c r="M17" i="10"/>
  <c r="L17" i="10"/>
  <c r="K17" i="10"/>
  <c r="J17" i="10"/>
  <c r="I17" i="10"/>
  <c r="H17" i="10"/>
  <c r="G17" i="10"/>
  <c r="F17" i="10"/>
  <c r="E17" i="10"/>
  <c r="D17" i="10"/>
  <c r="C17" i="10"/>
  <c r="B17" i="10"/>
  <c r="A15" i="10"/>
  <c r="A14" i="10"/>
  <c r="A13" i="10"/>
  <c r="A12" i="10"/>
  <c r="U11" i="10"/>
  <c r="T11" i="10"/>
  <c r="S11" i="10"/>
  <c r="R11" i="10"/>
  <c r="Q11" i="10"/>
  <c r="P11" i="10"/>
  <c r="O11" i="10"/>
  <c r="N11" i="10"/>
  <c r="M11" i="10"/>
  <c r="L11" i="10"/>
  <c r="K11" i="10"/>
  <c r="J11" i="10"/>
  <c r="I11" i="10"/>
  <c r="H11" i="10"/>
  <c r="G11" i="10"/>
  <c r="F11" i="10"/>
  <c r="E11" i="10"/>
  <c r="D11" i="10"/>
  <c r="C11" i="10"/>
  <c r="B11" i="10"/>
  <c r="U3" i="10"/>
  <c r="T3" i="10"/>
  <c r="S3" i="10"/>
  <c r="R3" i="10"/>
  <c r="Q3" i="10"/>
  <c r="P3" i="10"/>
  <c r="O3" i="10"/>
  <c r="N3" i="10"/>
  <c r="M3" i="10"/>
  <c r="L3" i="10"/>
  <c r="K3" i="10"/>
  <c r="J3" i="10"/>
  <c r="I3" i="10"/>
  <c r="H3" i="10"/>
  <c r="G3" i="10"/>
  <c r="F3" i="10"/>
  <c r="E3" i="10"/>
  <c r="D3" i="10"/>
  <c r="C3" i="10"/>
  <c r="B3" i="10"/>
  <c r="V17" i="11"/>
  <c r="U17" i="11"/>
  <c r="T17" i="11"/>
  <c r="S17" i="11"/>
  <c r="R17" i="11"/>
  <c r="Q17" i="11"/>
  <c r="P17" i="11"/>
  <c r="O17" i="11"/>
  <c r="N17" i="11"/>
  <c r="M17" i="11"/>
  <c r="L17" i="11"/>
  <c r="K17" i="11"/>
  <c r="J17" i="11"/>
  <c r="I17" i="11"/>
  <c r="H17" i="11"/>
  <c r="G17" i="11"/>
  <c r="F17" i="11"/>
  <c r="E17" i="11"/>
  <c r="D17" i="11"/>
  <c r="C17" i="11"/>
  <c r="B17" i="11"/>
  <c r="A15" i="11"/>
  <c r="A14" i="11"/>
  <c r="A13" i="11"/>
  <c r="A12" i="11"/>
  <c r="U11" i="11"/>
  <c r="T11" i="11"/>
  <c r="S11" i="11"/>
  <c r="R11" i="11"/>
  <c r="Q11" i="11"/>
  <c r="P11" i="11"/>
  <c r="O11" i="11"/>
  <c r="N11" i="11"/>
  <c r="M11" i="11"/>
  <c r="L11" i="11"/>
  <c r="K11" i="11"/>
  <c r="J11" i="11"/>
  <c r="I11" i="11"/>
  <c r="H11" i="11"/>
  <c r="G11" i="11"/>
  <c r="F11" i="11"/>
  <c r="E11" i="11"/>
  <c r="D11" i="11"/>
  <c r="C11" i="11"/>
  <c r="B11" i="11"/>
  <c r="AE12" i="11" l="1"/>
  <c r="AC12" i="11"/>
  <c r="Z12" i="11"/>
  <c r="X12" i="11"/>
  <c r="W12" i="11"/>
  <c r="AB12" i="11"/>
  <c r="AA12" i="11"/>
  <c r="AD12" i="11"/>
  <c r="Y12" i="11"/>
  <c r="V12" i="11"/>
  <c r="C12" i="11"/>
  <c r="T12" i="11"/>
  <c r="H12" i="11"/>
  <c r="D12" i="11"/>
  <c r="F12" i="11"/>
  <c r="Q12" i="11"/>
  <c r="E12" i="11"/>
  <c r="S12" i="11"/>
  <c r="G12" i="11"/>
  <c r="R12" i="11"/>
  <c r="L12" i="11"/>
  <c r="U12" i="11"/>
  <c r="I12" i="11"/>
  <c r="B12" i="11"/>
  <c r="P12" i="11"/>
  <c r="O12" i="11"/>
  <c r="K12" i="11"/>
  <c r="J12" i="11"/>
  <c r="M12" i="11"/>
  <c r="N12" i="11"/>
  <c r="AE13" i="11"/>
  <c r="X13" i="11"/>
  <c r="AB13" i="11"/>
  <c r="W13" i="11"/>
  <c r="AA13" i="11"/>
  <c r="AC13" i="11"/>
  <c r="Y13" i="11"/>
  <c r="AD13" i="11"/>
  <c r="Z13" i="11"/>
  <c r="V13" i="11"/>
  <c r="S13" i="11"/>
  <c r="O13" i="11"/>
  <c r="R13" i="11"/>
  <c r="D13" i="11"/>
  <c r="Q13" i="11"/>
  <c r="E13" i="11"/>
  <c r="J13" i="11"/>
  <c r="T13" i="11"/>
  <c r="B13" i="11"/>
  <c r="C13" i="11"/>
  <c r="H13" i="11"/>
  <c r="N13" i="11"/>
  <c r="F13" i="11"/>
  <c r="P13" i="11"/>
  <c r="K13" i="11"/>
  <c r="G13" i="11"/>
  <c r="L13" i="11"/>
  <c r="U13" i="11"/>
  <c r="M13" i="11"/>
  <c r="I13" i="11"/>
  <c r="AE15" i="11"/>
  <c r="AD15" i="11"/>
  <c r="Z15" i="11"/>
  <c r="X15" i="11"/>
  <c r="Y15" i="11"/>
  <c r="AB15" i="11"/>
  <c r="AC15" i="11"/>
  <c r="W15" i="11"/>
  <c r="AA15" i="11"/>
  <c r="V15" i="11"/>
  <c r="B15" i="11"/>
  <c r="P15" i="11"/>
  <c r="K15" i="11"/>
  <c r="R15" i="11"/>
  <c r="L15" i="11"/>
  <c r="I15" i="11"/>
  <c r="D15" i="11"/>
  <c r="F15" i="11"/>
  <c r="M15" i="11"/>
  <c r="O15" i="11"/>
  <c r="N15" i="11"/>
  <c r="E15" i="11"/>
  <c r="S15" i="11"/>
  <c r="G15" i="11"/>
  <c r="T15" i="11"/>
  <c r="U15" i="11"/>
  <c r="C15" i="11"/>
  <c r="J15" i="11"/>
  <c r="H15" i="11"/>
  <c r="Q15" i="11"/>
  <c r="AE14" i="11"/>
  <c r="AB14" i="11"/>
  <c r="AC14" i="11"/>
  <c r="W14" i="11"/>
  <c r="AD14" i="11"/>
  <c r="Z14" i="11"/>
  <c r="AA14" i="11"/>
  <c r="X14" i="11"/>
  <c r="Y14" i="11"/>
  <c r="V14" i="11"/>
  <c r="G14" i="11"/>
  <c r="L14" i="11"/>
  <c r="H14" i="11"/>
  <c r="N14" i="11"/>
  <c r="U14" i="11"/>
  <c r="M14" i="11"/>
  <c r="I14" i="11"/>
  <c r="P14" i="11"/>
  <c r="K14" i="11"/>
  <c r="S14" i="11"/>
  <c r="C14" i="11"/>
  <c r="R14" i="11"/>
  <c r="Q14" i="11"/>
  <c r="E14" i="11"/>
  <c r="B14" i="11"/>
  <c r="O14" i="11"/>
  <c r="J14" i="11"/>
  <c r="T14" i="11"/>
  <c r="D14" i="11"/>
  <c r="F14" i="11"/>
  <c r="D4" i="10"/>
  <c r="D7" i="10"/>
  <c r="D6" i="10"/>
  <c r="D5" i="10"/>
  <c r="D12" i="10"/>
  <c r="D14" i="10"/>
  <c r="D13" i="10"/>
  <c r="D15" i="10"/>
  <c r="H5" i="10"/>
  <c r="H4" i="10"/>
  <c r="H7" i="10"/>
  <c r="H6" i="10"/>
  <c r="H15" i="10"/>
  <c r="H12" i="10"/>
  <c r="H14" i="10"/>
  <c r="H13" i="10"/>
  <c r="L6" i="10"/>
  <c r="L5" i="10"/>
  <c r="L7" i="10"/>
  <c r="L4" i="10"/>
  <c r="L15" i="10"/>
  <c r="L12" i="10"/>
  <c r="L14" i="10"/>
  <c r="L13" i="10"/>
  <c r="P7" i="10"/>
  <c r="P6" i="10"/>
  <c r="P4" i="10"/>
  <c r="P5" i="10"/>
  <c r="P13" i="10"/>
  <c r="P15" i="10"/>
  <c r="P12" i="10"/>
  <c r="P14" i="10"/>
  <c r="T7" i="10"/>
  <c r="T4" i="10"/>
  <c r="T6" i="10"/>
  <c r="T5" i="10"/>
  <c r="T12" i="10"/>
  <c r="T14" i="10"/>
  <c r="T13" i="10"/>
  <c r="T15" i="10"/>
  <c r="C6" i="3"/>
  <c r="C4" i="3"/>
  <c r="C5" i="3"/>
  <c r="C7" i="3"/>
  <c r="G7" i="3"/>
  <c r="G6" i="3"/>
  <c r="G4" i="3"/>
  <c r="G5" i="3"/>
  <c r="K7" i="3"/>
  <c r="K6" i="3"/>
  <c r="K4" i="3"/>
  <c r="K5" i="3"/>
  <c r="O5" i="3"/>
  <c r="O7" i="3"/>
  <c r="O6" i="3"/>
  <c r="O4" i="3"/>
  <c r="E4" i="10"/>
  <c r="E6" i="10"/>
  <c r="E5" i="10"/>
  <c r="E7" i="10"/>
  <c r="E15" i="10"/>
  <c r="E14" i="10"/>
  <c r="E12" i="10"/>
  <c r="E13" i="10"/>
  <c r="I7" i="10"/>
  <c r="I4" i="10"/>
  <c r="I6" i="10"/>
  <c r="I5" i="10"/>
  <c r="I15" i="10"/>
  <c r="I14" i="10"/>
  <c r="I12" i="10"/>
  <c r="I13" i="10"/>
  <c r="M7" i="10"/>
  <c r="M4" i="10"/>
  <c r="M6" i="10"/>
  <c r="M5" i="10"/>
  <c r="M12" i="10"/>
  <c r="M13" i="10"/>
  <c r="M15" i="10"/>
  <c r="M14" i="10"/>
  <c r="Q5" i="10"/>
  <c r="Q7" i="10"/>
  <c r="Q4" i="10"/>
  <c r="Q6" i="10"/>
  <c r="Q14" i="10"/>
  <c r="Q12" i="10"/>
  <c r="Q13" i="10"/>
  <c r="Q15" i="10"/>
  <c r="U4" i="10"/>
  <c r="U6" i="10"/>
  <c r="U5" i="10"/>
  <c r="U7" i="10"/>
  <c r="U15" i="10"/>
  <c r="U14" i="10"/>
  <c r="U12" i="10"/>
  <c r="U13" i="10"/>
  <c r="D6" i="3"/>
  <c r="D5" i="3"/>
  <c r="D4" i="3"/>
  <c r="D7" i="3"/>
  <c r="H7" i="3"/>
  <c r="H6" i="3"/>
  <c r="H5" i="3"/>
  <c r="H4" i="3"/>
  <c r="L4" i="3"/>
  <c r="L7" i="3"/>
  <c r="L6" i="3"/>
  <c r="L5" i="3"/>
  <c r="P5" i="3"/>
  <c r="P4" i="3"/>
  <c r="P7" i="3"/>
  <c r="P6" i="3"/>
  <c r="F5" i="10"/>
  <c r="F7" i="10"/>
  <c r="F4" i="10"/>
  <c r="F6" i="10"/>
  <c r="F14" i="10"/>
  <c r="F13" i="10"/>
  <c r="F15" i="10"/>
  <c r="F12" i="10"/>
  <c r="J6" i="10"/>
  <c r="J5" i="10"/>
  <c r="J7" i="10"/>
  <c r="J4" i="10"/>
  <c r="J15" i="10"/>
  <c r="J12" i="10"/>
  <c r="J14" i="10"/>
  <c r="J13" i="10"/>
  <c r="N7" i="10"/>
  <c r="N4" i="10"/>
  <c r="N6" i="10"/>
  <c r="N5" i="10"/>
  <c r="N15" i="10"/>
  <c r="N12" i="10"/>
  <c r="N14" i="10"/>
  <c r="N13" i="10"/>
  <c r="R7" i="10"/>
  <c r="R4" i="10"/>
  <c r="R6" i="10"/>
  <c r="R5" i="10"/>
  <c r="R13" i="10"/>
  <c r="R15" i="10"/>
  <c r="R12" i="10"/>
  <c r="R14" i="10"/>
  <c r="E7" i="3"/>
  <c r="E6" i="3"/>
  <c r="E4" i="3"/>
  <c r="E5" i="3"/>
  <c r="I7" i="3"/>
  <c r="I6" i="3"/>
  <c r="I4" i="3"/>
  <c r="I5" i="3"/>
  <c r="M4" i="3"/>
  <c r="M5" i="3"/>
  <c r="M7" i="3"/>
  <c r="M6" i="3"/>
  <c r="Q6" i="3"/>
  <c r="Q4" i="3"/>
  <c r="Q5" i="3"/>
  <c r="Q7" i="3"/>
  <c r="C4" i="10"/>
  <c r="C6" i="10"/>
  <c r="C5" i="10"/>
  <c r="C7" i="10"/>
  <c r="C12" i="10"/>
  <c r="C15" i="10"/>
  <c r="C14" i="10"/>
  <c r="C13" i="10"/>
  <c r="G7" i="10"/>
  <c r="G4" i="10"/>
  <c r="G6" i="10"/>
  <c r="G5" i="10"/>
  <c r="G13" i="10"/>
  <c r="G12" i="10"/>
  <c r="G15" i="10"/>
  <c r="G14" i="10"/>
  <c r="K4" i="10"/>
  <c r="K6" i="10"/>
  <c r="K5" i="10"/>
  <c r="K7" i="10"/>
  <c r="K14" i="10"/>
  <c r="K13" i="10"/>
  <c r="K12" i="10"/>
  <c r="K15" i="10"/>
  <c r="O5" i="10"/>
  <c r="O4" i="10"/>
  <c r="O6" i="10"/>
  <c r="O7" i="10"/>
  <c r="O12" i="10"/>
  <c r="O15" i="10"/>
  <c r="O14" i="10"/>
  <c r="O13" i="10"/>
  <c r="S4" i="10"/>
  <c r="S6" i="10"/>
  <c r="S5" i="10"/>
  <c r="S7" i="10"/>
  <c r="S12" i="10"/>
  <c r="S15" i="10"/>
  <c r="S14" i="10"/>
  <c r="S13" i="10"/>
  <c r="F5" i="3"/>
  <c r="F7" i="3"/>
  <c r="F4" i="3"/>
  <c r="F6" i="3"/>
  <c r="J4" i="3"/>
  <c r="J6" i="3"/>
  <c r="J5" i="3"/>
  <c r="J7" i="3"/>
  <c r="N7" i="3"/>
  <c r="N4" i="3"/>
  <c r="N6" i="3"/>
  <c r="N5" i="3"/>
  <c r="R7" i="3"/>
  <c r="R4" i="3"/>
  <c r="R6" i="3"/>
  <c r="R5" i="3"/>
  <c r="AH15" i="3" l="1"/>
  <c r="AH14" i="3"/>
  <c r="AH13" i="3"/>
  <c r="AH13" i="10"/>
  <c r="AH7" i="10"/>
  <c r="AH7" i="3"/>
  <c r="AH12" i="11"/>
  <c r="AH14" i="10"/>
  <c r="AH5" i="10"/>
  <c r="AH5" i="3"/>
  <c r="AH14" i="11"/>
  <c r="AH15" i="11"/>
  <c r="AH12" i="3"/>
  <c r="AH15" i="10"/>
  <c r="AH6" i="10"/>
  <c r="AH4" i="3"/>
  <c r="AH12" i="10"/>
  <c r="AH4" i="10"/>
  <c r="AH6" i="3"/>
  <c r="AH13" i="11"/>
  <c r="AD24" i="11"/>
  <c r="AD25" i="11" s="1"/>
  <c r="AD19" i="11"/>
  <c r="AC24" i="11"/>
  <c r="AC25" i="11" s="1"/>
  <c r="AC19" i="11"/>
  <c r="AE24" i="11"/>
  <c r="AE25" i="11" s="1"/>
  <c r="AE19" i="11"/>
  <c r="AA24" i="3"/>
  <c r="AA25" i="3" s="1"/>
  <c r="AA19" i="3"/>
  <c r="Z19" i="10"/>
  <c r="Z24" i="10"/>
  <c r="Z25" i="10" s="1"/>
  <c r="Z24" i="3"/>
  <c r="Z25" i="3" s="1"/>
  <c r="Z19" i="3"/>
  <c r="X19" i="11"/>
  <c r="X24" i="11"/>
  <c r="X25" i="11" s="1"/>
  <c r="Y24" i="10"/>
  <c r="Y25" i="10" s="1"/>
  <c r="Y19" i="10"/>
  <c r="Y24" i="3"/>
  <c r="Y25" i="3" s="1"/>
  <c r="Y19" i="3"/>
  <c r="AB19" i="11"/>
  <c r="AB24" i="11"/>
  <c r="AB25" i="11" s="1"/>
  <c r="AA19" i="11"/>
  <c r="AA24" i="11"/>
  <c r="AA25" i="11" s="1"/>
  <c r="X24" i="10"/>
  <c r="X25" i="10" s="1"/>
  <c r="X19" i="10"/>
  <c r="AB24" i="3"/>
  <c r="AB25" i="3" s="1"/>
  <c r="AB19" i="3"/>
  <c r="Y19" i="11"/>
  <c r="Y24" i="11"/>
  <c r="Y25" i="11" s="1"/>
  <c r="X19" i="3"/>
  <c r="X24" i="3"/>
  <c r="X25" i="3" s="1"/>
  <c r="Z19" i="11"/>
  <c r="Z24" i="11"/>
  <c r="Z25" i="11" s="1"/>
  <c r="AB24" i="10"/>
  <c r="AB25" i="10" s="1"/>
  <c r="AB19" i="10"/>
  <c r="AA24" i="10"/>
  <c r="AA25" i="10" s="1"/>
  <c r="AA19" i="10"/>
  <c r="B24" i="3"/>
  <c r="B24" i="10"/>
  <c r="E23" i="3"/>
  <c r="W19" i="3"/>
  <c r="W24" i="3"/>
  <c r="W25" i="3" s="1"/>
  <c r="B23" i="3"/>
  <c r="W24" i="10"/>
  <c r="W25" i="10" s="1"/>
  <c r="W19" i="10"/>
  <c r="B24" i="11"/>
  <c r="B25" i="11" s="1"/>
  <c r="B23" i="10"/>
  <c r="V19" i="11"/>
  <c r="V14" i="34" s="1"/>
  <c r="W24" i="11"/>
  <c r="W25" i="11" s="1"/>
  <c r="W19" i="11"/>
  <c r="V19" i="3"/>
  <c r="V18" i="34" s="1"/>
  <c r="V18" i="10"/>
  <c r="V19" i="10"/>
  <c r="V6" i="34" s="1"/>
  <c r="V18" i="3"/>
  <c r="AC14" i="34" l="1"/>
  <c r="K35" i="11"/>
  <c r="AC26" i="11"/>
  <c r="AD14" i="34"/>
  <c r="AF15" i="34" s="1"/>
  <c r="AD26" i="11"/>
  <c r="AE14" i="34"/>
  <c r="AE26" i="11"/>
  <c r="X18" i="34"/>
  <c r="X26" i="3"/>
  <c r="I35" i="10"/>
  <c r="W6" i="34"/>
  <c r="X6" i="34"/>
  <c r="X26" i="10"/>
  <c r="Y6" i="34"/>
  <c r="Y26" i="10"/>
  <c r="AA18" i="34"/>
  <c r="AA26" i="3"/>
  <c r="Z14" i="34"/>
  <c r="Z26" i="11"/>
  <c r="J35" i="11"/>
  <c r="Y14" i="34"/>
  <c r="Y26" i="11"/>
  <c r="AB14" i="34"/>
  <c r="AB26" i="11"/>
  <c r="AB6" i="34"/>
  <c r="AB26" i="10"/>
  <c r="AB18" i="34"/>
  <c r="AD19" i="34" s="1"/>
  <c r="AD21" i="3" s="1"/>
  <c r="AB26" i="3"/>
  <c r="Y18" i="34"/>
  <c r="Y26" i="3"/>
  <c r="I35" i="11"/>
  <c r="W14" i="34"/>
  <c r="AA14" i="34"/>
  <c r="AA26" i="11"/>
  <c r="X14" i="34"/>
  <c r="X26" i="11"/>
  <c r="Z6" i="34"/>
  <c r="J35" i="10"/>
  <c r="Z26" i="10"/>
  <c r="I35" i="3"/>
  <c r="W18" i="34"/>
  <c r="AA6" i="34"/>
  <c r="AA26" i="10"/>
  <c r="Z18" i="34"/>
  <c r="Z26" i="3"/>
  <c r="J35" i="3"/>
  <c r="B25" i="10"/>
  <c r="B25" i="3"/>
  <c r="W26" i="11"/>
  <c r="W26" i="10"/>
  <c r="W26" i="3"/>
  <c r="AF21" i="11" l="1"/>
  <c r="AD15" i="34"/>
  <c r="AD21" i="11" s="1"/>
  <c r="Y19" i="34"/>
  <c r="Y21" i="3" s="1"/>
  <c r="I37" i="3" s="1"/>
  <c r="AE15" i="34"/>
  <c r="AE21" i="11" s="1"/>
  <c r="K37" i="11" s="1"/>
  <c r="AD21" i="10"/>
  <c r="AC21" i="10"/>
  <c r="K37" i="10" s="1"/>
  <c r="AB19" i="34"/>
  <c r="AB21" i="3" s="1"/>
  <c r="J37" i="3" s="1"/>
  <c r="AC15" i="34"/>
  <c r="AC21" i="11" s="1"/>
  <c r="AC19" i="34"/>
  <c r="AC21" i="3" s="1"/>
  <c r="K37" i="3" s="1"/>
  <c r="X21" i="10"/>
  <c r="Y15" i="34"/>
  <c r="Y21" i="11" s="1"/>
  <c r="I37" i="11" s="1"/>
  <c r="AA21" i="10"/>
  <c r="X19" i="34"/>
  <c r="X21" i="3" s="1"/>
  <c r="AA15" i="34"/>
  <c r="AA21" i="11" s="1"/>
  <c r="Z15" i="34"/>
  <c r="Z21" i="11" s="1"/>
  <c r="Z21" i="10"/>
  <c r="X15" i="34"/>
  <c r="X21" i="11" s="1"/>
  <c r="AB21" i="10"/>
  <c r="J37" i="10" s="1"/>
  <c r="AA19" i="34"/>
  <c r="AA21" i="3" s="1"/>
  <c r="AB15" i="34"/>
  <c r="AB21" i="11" s="1"/>
  <c r="J37" i="11" s="1"/>
  <c r="Y21" i="10"/>
  <c r="I37" i="10" s="1"/>
  <c r="Z19" i="34"/>
  <c r="Z21" i="3" s="1"/>
  <c r="C24" i="11" l="1"/>
  <c r="M24" i="11" l="1"/>
  <c r="M19" i="11"/>
  <c r="M14" i="34" s="1"/>
  <c r="G24" i="11"/>
  <c r="G19" i="11"/>
  <c r="G14" i="34" s="1"/>
  <c r="B19" i="3"/>
  <c r="B18" i="34" s="1"/>
  <c r="B28" i="3"/>
  <c r="K24" i="11"/>
  <c r="K19" i="11"/>
  <c r="K14" i="34" s="1"/>
  <c r="P19" i="3"/>
  <c r="P18" i="34" s="1"/>
  <c r="P24" i="3"/>
  <c r="E24" i="11"/>
  <c r="E19" i="11"/>
  <c r="E14" i="34" s="1"/>
  <c r="N24" i="11"/>
  <c r="N19" i="11"/>
  <c r="N14" i="34" s="1"/>
  <c r="U19" i="10"/>
  <c r="U6" i="34" s="1"/>
  <c r="W21" i="10" s="1"/>
  <c r="U24" i="10"/>
  <c r="F24" i="11"/>
  <c r="F19" i="11"/>
  <c r="F14" i="34" s="1"/>
  <c r="D19" i="10"/>
  <c r="D6" i="34" s="1"/>
  <c r="D24" i="10"/>
  <c r="D19" i="3"/>
  <c r="D18" i="34" s="1"/>
  <c r="D24" i="3"/>
  <c r="T24" i="11"/>
  <c r="T19" i="11"/>
  <c r="T14" i="34" s="1"/>
  <c r="H24" i="3"/>
  <c r="H19" i="3"/>
  <c r="H18" i="34" s="1"/>
  <c r="P24" i="10"/>
  <c r="P19" i="10"/>
  <c r="P6" i="34" s="1"/>
  <c r="F24" i="10"/>
  <c r="F19" i="10"/>
  <c r="F6" i="34" s="1"/>
  <c r="Q19" i="11"/>
  <c r="Q14" i="34" s="1"/>
  <c r="Q24" i="11"/>
  <c r="R24" i="10"/>
  <c r="R19" i="10"/>
  <c r="R6" i="34" s="1"/>
  <c r="L24" i="11"/>
  <c r="L19" i="11"/>
  <c r="L14" i="34" s="1"/>
  <c r="R24" i="3"/>
  <c r="R19" i="3"/>
  <c r="R18" i="34" s="1"/>
  <c r="E24" i="3"/>
  <c r="E25" i="3" s="1"/>
  <c r="E19" i="3"/>
  <c r="E18" i="34" s="1"/>
  <c r="L24" i="10"/>
  <c r="L19" i="10"/>
  <c r="L6" i="34" s="1"/>
  <c r="N24" i="10"/>
  <c r="N19" i="10"/>
  <c r="N6" i="34" s="1"/>
  <c r="J19" i="3"/>
  <c r="J18" i="34" s="1"/>
  <c r="J24" i="3"/>
  <c r="I24" i="10"/>
  <c r="I19" i="10"/>
  <c r="I6" i="34" s="1"/>
  <c r="J24" i="10"/>
  <c r="J19" i="10"/>
  <c r="J6" i="34" s="1"/>
  <c r="M24" i="3"/>
  <c r="M19" i="3"/>
  <c r="M18" i="34" s="1"/>
  <c r="Q24" i="10"/>
  <c r="Q19" i="10"/>
  <c r="Q6" i="34" s="1"/>
  <c r="O24" i="10"/>
  <c r="O19" i="10"/>
  <c r="O6" i="34" s="1"/>
  <c r="O24" i="3"/>
  <c r="O19" i="3"/>
  <c r="O18" i="34" s="1"/>
  <c r="C24" i="3"/>
  <c r="C19" i="3"/>
  <c r="C18" i="34" s="1"/>
  <c r="E19" i="34" s="1"/>
  <c r="E21" i="3" s="1"/>
  <c r="N24" i="3"/>
  <c r="N19" i="3"/>
  <c r="N18" i="34" s="1"/>
  <c r="J24" i="11"/>
  <c r="J19" i="11"/>
  <c r="J14" i="34" s="1"/>
  <c r="L15" i="34" s="1"/>
  <c r="L21" i="11" s="1"/>
  <c r="O24" i="11"/>
  <c r="O19" i="11"/>
  <c r="O14" i="34" s="1"/>
  <c r="V24" i="11"/>
  <c r="S19" i="3"/>
  <c r="S18" i="34" s="1"/>
  <c r="S24" i="3"/>
  <c r="V24" i="10"/>
  <c r="U19" i="11"/>
  <c r="U14" i="34" s="1"/>
  <c r="W15" i="34" s="1"/>
  <c r="W21" i="11" s="1"/>
  <c r="U24" i="11"/>
  <c r="T24" i="10"/>
  <c r="T19" i="10"/>
  <c r="T6" i="34" s="1"/>
  <c r="G24" i="3"/>
  <c r="G19" i="3"/>
  <c r="G18" i="34" s="1"/>
  <c r="I19" i="34" s="1"/>
  <c r="I21" i="3" s="1"/>
  <c r="I19" i="3"/>
  <c r="I18" i="34" s="1"/>
  <c r="I24" i="3"/>
  <c r="B28" i="11"/>
  <c r="C28" i="11" s="1"/>
  <c r="B19" i="11"/>
  <c r="B14" i="34" s="1"/>
  <c r="H24" i="11"/>
  <c r="H19" i="11"/>
  <c r="H14" i="34" s="1"/>
  <c r="B28" i="10"/>
  <c r="B19" i="10"/>
  <c r="B6" i="34" s="1"/>
  <c r="L24" i="3"/>
  <c r="L19" i="3"/>
  <c r="L18" i="34" s="1"/>
  <c r="H24" i="10"/>
  <c r="H19" i="10"/>
  <c r="H6" i="34" s="1"/>
  <c r="J21" i="10" s="1"/>
  <c r="D37" i="10" s="1"/>
  <c r="V24" i="3"/>
  <c r="G24" i="10"/>
  <c r="G19" i="10"/>
  <c r="G6" i="34" s="1"/>
  <c r="I24" i="11"/>
  <c r="I19" i="11"/>
  <c r="I14" i="34" s="1"/>
  <c r="K19" i="10"/>
  <c r="K6" i="34" s="1"/>
  <c r="K24" i="10"/>
  <c r="D24" i="11"/>
  <c r="D19" i="11"/>
  <c r="D14" i="34" s="1"/>
  <c r="F24" i="3"/>
  <c r="F19" i="3"/>
  <c r="F18" i="34" s="1"/>
  <c r="U24" i="3"/>
  <c r="U19" i="3"/>
  <c r="U18" i="34" s="1"/>
  <c r="W19" i="34" s="1"/>
  <c r="W21" i="3" s="1"/>
  <c r="K24" i="3"/>
  <c r="K19" i="3"/>
  <c r="K18" i="34" s="1"/>
  <c r="R24" i="11"/>
  <c r="R19" i="11"/>
  <c r="R14" i="34" s="1"/>
  <c r="E24" i="10"/>
  <c r="E19" i="10"/>
  <c r="E6" i="34" s="1"/>
  <c r="Q19" i="3"/>
  <c r="Q18" i="34" s="1"/>
  <c r="S19" i="34" s="1"/>
  <c r="S21" i="3" s="1"/>
  <c r="Q24" i="3"/>
  <c r="C19" i="11"/>
  <c r="C14" i="34" s="1"/>
  <c r="M24" i="10"/>
  <c r="M19" i="10"/>
  <c r="M6" i="34" s="1"/>
  <c r="O21" i="10" s="1"/>
  <c r="C24" i="10"/>
  <c r="C19" i="10"/>
  <c r="C6" i="34" s="1"/>
  <c r="S19" i="11"/>
  <c r="S14" i="34" s="1"/>
  <c r="S24" i="11"/>
  <c r="T19" i="3"/>
  <c r="T18" i="34" s="1"/>
  <c r="V19" i="34" s="1"/>
  <c r="V21" i="3" s="1"/>
  <c r="T24" i="3"/>
  <c r="S24" i="10"/>
  <c r="S19" i="10"/>
  <c r="S6" i="34" s="1"/>
  <c r="U21" i="10" s="1"/>
  <c r="P24" i="11"/>
  <c r="P19" i="11"/>
  <c r="P14" i="34" s="1"/>
  <c r="N15" i="34" l="1"/>
  <c r="N21" i="11" s="1"/>
  <c r="Q21" i="10"/>
  <c r="G21" i="10"/>
  <c r="C37" i="10" s="1"/>
  <c r="U19" i="34"/>
  <c r="U21" i="3" s="1"/>
  <c r="O19" i="34"/>
  <c r="O21" i="3" s="1"/>
  <c r="G15" i="34"/>
  <c r="G21" i="11" s="1"/>
  <c r="C37" i="11" s="1"/>
  <c r="R21" i="10"/>
  <c r="V15" i="34"/>
  <c r="V21" i="11" s="1"/>
  <c r="H37" i="11" s="1"/>
  <c r="K21" i="10"/>
  <c r="I15" i="34"/>
  <c r="I21" i="11" s="1"/>
  <c r="P19" i="34"/>
  <c r="P21" i="3" s="1"/>
  <c r="P21" i="10"/>
  <c r="F37" i="10" s="1"/>
  <c r="U15" i="34"/>
  <c r="U21" i="11" s="1"/>
  <c r="M19" i="34"/>
  <c r="M21" i="3" s="1"/>
  <c r="S15" i="34"/>
  <c r="S21" i="11" s="1"/>
  <c r="G37" i="11" s="1"/>
  <c r="E15" i="34"/>
  <c r="E21" i="11" s="1"/>
  <c r="M21" i="10"/>
  <c r="E37" i="10" s="1"/>
  <c r="J15" i="34"/>
  <c r="J21" i="11" s="1"/>
  <c r="D37" i="11" s="1"/>
  <c r="V21" i="10"/>
  <c r="H37" i="10" s="1"/>
  <c r="Q15" i="34"/>
  <c r="Q21" i="11" s="1"/>
  <c r="Q19" i="34"/>
  <c r="Q21" i="3" s="1"/>
  <c r="S21" i="10"/>
  <c r="G37" i="10" s="1"/>
  <c r="L21" i="10"/>
  <c r="N21" i="10"/>
  <c r="T19" i="34"/>
  <c r="T21" i="3" s="1"/>
  <c r="T21" i="10"/>
  <c r="H21" i="10"/>
  <c r="J19" i="34"/>
  <c r="J21" i="3" s="1"/>
  <c r="H15" i="34"/>
  <c r="H21" i="11" s="1"/>
  <c r="P15" i="34"/>
  <c r="P21" i="11" s="1"/>
  <c r="F37" i="11" s="1"/>
  <c r="O15" i="34"/>
  <c r="O21" i="11" s="1"/>
  <c r="B7" i="34"/>
  <c r="B21" i="10" s="1"/>
  <c r="D21" i="10"/>
  <c r="B37" i="10" s="1"/>
  <c r="C7" i="34"/>
  <c r="C21" i="10" s="1"/>
  <c r="D15" i="34"/>
  <c r="D21" i="11" s="1"/>
  <c r="B37" i="11" s="1"/>
  <c r="B15" i="34"/>
  <c r="B21" i="11" s="1"/>
  <c r="C15" i="34"/>
  <c r="C21" i="11" s="1"/>
  <c r="G19" i="34"/>
  <c r="G21" i="3" s="1"/>
  <c r="M15" i="34"/>
  <c r="M21" i="11" s="1"/>
  <c r="E37" i="11" s="1"/>
  <c r="H19" i="34"/>
  <c r="H21" i="3" s="1"/>
  <c r="I21" i="10"/>
  <c r="F21" i="10"/>
  <c r="R15" i="34"/>
  <c r="R21" i="11" s="1"/>
  <c r="E21" i="10"/>
  <c r="N19" i="34"/>
  <c r="N21" i="3" s="1"/>
  <c r="T15" i="34"/>
  <c r="T21" i="11" s="1"/>
  <c r="F15" i="34"/>
  <c r="F21" i="11" s="1"/>
  <c r="K15" i="34"/>
  <c r="K21" i="11" s="1"/>
  <c r="K19" i="34"/>
  <c r="K21" i="3" s="1"/>
  <c r="L19" i="34"/>
  <c r="L21" i="3" s="1"/>
  <c r="F19" i="34"/>
  <c r="F21" i="3" s="1"/>
  <c r="R19" i="34"/>
  <c r="R21" i="3" s="1"/>
  <c r="C19" i="34"/>
  <c r="C21" i="3" s="1"/>
  <c r="D19" i="34"/>
  <c r="D21" i="3" s="1"/>
  <c r="B19" i="34"/>
  <c r="B21" i="3" s="1"/>
  <c r="AH16" i="10"/>
  <c r="C28" i="10"/>
  <c r="D28" i="10" s="1"/>
  <c r="E28" i="10" s="1"/>
  <c r="F28" i="10" s="1"/>
  <c r="G28" i="10" s="1"/>
  <c r="H28" i="10" s="1"/>
  <c r="I28" i="10" s="1"/>
  <c r="J28" i="10" s="1"/>
  <c r="K28" i="10" s="1"/>
  <c r="L28" i="10" s="1"/>
  <c r="M28" i="10" s="1"/>
  <c r="N28" i="10" s="1"/>
  <c r="O28" i="10" s="1"/>
  <c r="P28" i="10" s="1"/>
  <c r="Q28" i="10" s="1"/>
  <c r="R28" i="10" s="1"/>
  <c r="S28" i="10" s="1"/>
  <c r="T28" i="10" s="1"/>
  <c r="U28" i="10" s="1"/>
  <c r="V28" i="10" s="1"/>
  <c r="W28" i="10" s="1"/>
  <c r="X28" i="10" s="1"/>
  <c r="Y28" i="10" s="1"/>
  <c r="Z28" i="10" s="1"/>
  <c r="AA28" i="10" s="1"/>
  <c r="AB28" i="10" s="1"/>
  <c r="AC28" i="10" s="1"/>
  <c r="AD28" i="10" s="1"/>
  <c r="AE28" i="10" s="1"/>
  <c r="AF28" i="10" s="1"/>
  <c r="AG28" i="10" s="1"/>
  <c r="C23" i="3"/>
  <c r="C25" i="3" s="1"/>
  <c r="C18" i="3"/>
  <c r="C26" i="3" s="1"/>
  <c r="L18" i="3"/>
  <c r="L26" i="3" s="1"/>
  <c r="L23" i="3"/>
  <c r="L25" i="3" s="1"/>
  <c r="G35" i="3"/>
  <c r="D28" i="11"/>
  <c r="E28" i="11" s="1"/>
  <c r="F28" i="11" s="1"/>
  <c r="G28" i="11" s="1"/>
  <c r="H28" i="11" s="1"/>
  <c r="I28" i="11" s="1"/>
  <c r="J28" i="11" s="1"/>
  <c r="K28" i="11" s="1"/>
  <c r="L28" i="11" s="1"/>
  <c r="M28" i="11" s="1"/>
  <c r="N28" i="11" s="1"/>
  <c r="O28" i="11" s="1"/>
  <c r="P28" i="11" s="1"/>
  <c r="Q28" i="11" s="1"/>
  <c r="R28" i="11" s="1"/>
  <c r="S28" i="11" s="1"/>
  <c r="T28" i="11" s="1"/>
  <c r="U28" i="11" s="1"/>
  <c r="V28" i="11" s="1"/>
  <c r="W28" i="11" s="1"/>
  <c r="X28" i="11" s="1"/>
  <c r="Y28" i="11" s="1"/>
  <c r="Z28" i="11" s="1"/>
  <c r="AA28" i="11" s="1"/>
  <c r="AB28" i="11" s="1"/>
  <c r="AC28" i="11" s="1"/>
  <c r="AD28" i="11" s="1"/>
  <c r="AE28" i="11" s="1"/>
  <c r="AF28" i="11" s="1"/>
  <c r="AG28" i="11" s="1"/>
  <c r="F35" i="3"/>
  <c r="O18" i="3"/>
  <c r="O26" i="3" s="1"/>
  <c r="O23" i="3"/>
  <c r="O25" i="3" s="1"/>
  <c r="E23" i="10"/>
  <c r="E25" i="10" s="1"/>
  <c r="E18" i="10"/>
  <c r="E18" i="3"/>
  <c r="T18" i="10"/>
  <c r="T23" i="10"/>
  <c r="T25" i="10" s="1"/>
  <c r="D18" i="11"/>
  <c r="D26" i="11" s="1"/>
  <c r="D23" i="11"/>
  <c r="D25" i="11" s="1"/>
  <c r="I23" i="11"/>
  <c r="I25" i="11" s="1"/>
  <c r="I18" i="11"/>
  <c r="I26" i="11" s="1"/>
  <c r="U18" i="3"/>
  <c r="U26" i="3" s="1"/>
  <c r="U23" i="3"/>
  <c r="U25" i="3" s="1"/>
  <c r="C35" i="10"/>
  <c r="E35" i="3"/>
  <c r="D35" i="10"/>
  <c r="D35" i="11"/>
  <c r="AH16" i="11"/>
  <c r="H35" i="10"/>
  <c r="R23" i="3"/>
  <c r="R25" i="3" s="1"/>
  <c r="R18" i="3"/>
  <c r="R26" i="3" s="1"/>
  <c r="D23" i="3"/>
  <c r="D25" i="3" s="1"/>
  <c r="D18" i="3"/>
  <c r="D26" i="3" s="1"/>
  <c r="J23" i="3"/>
  <c r="J25" i="3" s="1"/>
  <c r="J18" i="3"/>
  <c r="J26" i="3" s="1"/>
  <c r="B18" i="10"/>
  <c r="B26" i="10" s="1"/>
  <c r="D18" i="10"/>
  <c r="D26" i="10" s="1"/>
  <c r="D23" i="10"/>
  <c r="D25" i="10" s="1"/>
  <c r="H18" i="3"/>
  <c r="H23" i="3"/>
  <c r="H25" i="3" s="1"/>
  <c r="N23" i="11"/>
  <c r="N25" i="11" s="1"/>
  <c r="N18" i="11"/>
  <c r="R23" i="11"/>
  <c r="R25" i="11" s="1"/>
  <c r="R18" i="11"/>
  <c r="R26" i="11" s="1"/>
  <c r="I23" i="3"/>
  <c r="I25" i="3" s="1"/>
  <c r="I18" i="3"/>
  <c r="I26" i="3" s="1"/>
  <c r="M23" i="10"/>
  <c r="M25" i="10" s="1"/>
  <c r="M18" i="10"/>
  <c r="M26" i="10" s="1"/>
  <c r="H18" i="10"/>
  <c r="H23" i="10"/>
  <c r="H25" i="10" s="1"/>
  <c r="V23" i="10"/>
  <c r="V25" i="10" s="1"/>
  <c r="V26" i="10"/>
  <c r="Q18" i="10"/>
  <c r="Q23" i="10"/>
  <c r="Q25" i="10" s="1"/>
  <c r="J18" i="10"/>
  <c r="J26" i="10" s="1"/>
  <c r="J23" i="10"/>
  <c r="J25" i="10" s="1"/>
  <c r="U18" i="11"/>
  <c r="U26" i="11" s="1"/>
  <c r="U23" i="11"/>
  <c r="U25" i="11" s="1"/>
  <c r="G35" i="11"/>
  <c r="L23" i="11"/>
  <c r="L25" i="11" s="1"/>
  <c r="L18" i="11"/>
  <c r="L26" i="11" s="1"/>
  <c r="B18" i="11"/>
  <c r="B26" i="11" s="1"/>
  <c r="H18" i="11"/>
  <c r="H23" i="11"/>
  <c r="H25" i="11" s="1"/>
  <c r="M23" i="3"/>
  <c r="M25" i="3" s="1"/>
  <c r="M18" i="3"/>
  <c r="M26" i="3" s="1"/>
  <c r="G18" i="11"/>
  <c r="G26" i="11" s="1"/>
  <c r="G23" i="11"/>
  <c r="G25" i="11" s="1"/>
  <c r="S23" i="3"/>
  <c r="S25" i="3" s="1"/>
  <c r="S18" i="3"/>
  <c r="S26" i="3" s="1"/>
  <c r="P18" i="11"/>
  <c r="P26" i="11" s="1"/>
  <c r="P23" i="11"/>
  <c r="P25" i="11" s="1"/>
  <c r="K18" i="10"/>
  <c r="K23" i="10"/>
  <c r="K25" i="10" s="1"/>
  <c r="O18" i="10"/>
  <c r="O26" i="10" s="1"/>
  <c r="O23" i="10"/>
  <c r="O25" i="10" s="1"/>
  <c r="F23" i="11"/>
  <c r="F25" i="11" s="1"/>
  <c r="F18" i="11"/>
  <c r="F26" i="11" s="1"/>
  <c r="H35" i="3"/>
  <c r="E35" i="10"/>
  <c r="B35" i="10"/>
  <c r="B30" i="10"/>
  <c r="C30" i="10" s="1"/>
  <c r="D30" i="10" s="1"/>
  <c r="E30" i="10" s="1"/>
  <c r="F30" i="10" s="1"/>
  <c r="G30" i="10" s="1"/>
  <c r="H30" i="10" s="1"/>
  <c r="I30" i="10" s="1"/>
  <c r="J30" i="10" s="1"/>
  <c r="K30" i="10" s="1"/>
  <c r="L30" i="10" s="1"/>
  <c r="M30" i="10" s="1"/>
  <c r="N30" i="10" s="1"/>
  <c r="O30" i="10" s="1"/>
  <c r="P30" i="10" s="1"/>
  <c r="Q30" i="10" s="1"/>
  <c r="R30" i="10" s="1"/>
  <c r="S30" i="10" s="1"/>
  <c r="T30" i="10" s="1"/>
  <c r="U30" i="10" s="1"/>
  <c r="V30" i="10" s="1"/>
  <c r="W30" i="10" s="1"/>
  <c r="X30" i="10" s="1"/>
  <c r="Y30" i="10" s="1"/>
  <c r="Z30" i="10" s="1"/>
  <c r="AA30" i="10" s="1"/>
  <c r="AB30" i="10" s="1"/>
  <c r="AC30" i="10" s="1"/>
  <c r="AD30" i="10" s="1"/>
  <c r="AE30" i="10" s="1"/>
  <c r="AF30" i="10" s="1"/>
  <c r="AG30" i="10" s="1"/>
  <c r="G23" i="3"/>
  <c r="G25" i="3" s="1"/>
  <c r="G18" i="3"/>
  <c r="G26" i="3" s="1"/>
  <c r="B18" i="3"/>
  <c r="B26" i="3" s="1"/>
  <c r="K18" i="11"/>
  <c r="K23" i="11"/>
  <c r="K25" i="11" s="1"/>
  <c r="O23" i="11"/>
  <c r="O25" i="11" s="1"/>
  <c r="O18" i="11"/>
  <c r="O26" i="11" s="1"/>
  <c r="L18" i="10"/>
  <c r="L26" i="10" s="1"/>
  <c r="L23" i="10"/>
  <c r="L25" i="10" s="1"/>
  <c r="Q18" i="11"/>
  <c r="Q23" i="11"/>
  <c r="Q25" i="11" s="1"/>
  <c r="E18" i="11"/>
  <c r="E23" i="11"/>
  <c r="E25" i="11" s="1"/>
  <c r="I23" i="10"/>
  <c r="I25" i="10" s="1"/>
  <c r="I18" i="10"/>
  <c r="I26" i="10" s="1"/>
  <c r="C18" i="11"/>
  <c r="C26" i="11" s="1"/>
  <c r="C23" i="11"/>
  <c r="C25" i="11" s="1"/>
  <c r="T18" i="3"/>
  <c r="T23" i="3"/>
  <c r="T25" i="3" s="1"/>
  <c r="S23" i="11"/>
  <c r="S25" i="11" s="1"/>
  <c r="S18" i="11"/>
  <c r="S26" i="11" s="1"/>
  <c r="S23" i="10"/>
  <c r="S25" i="10" s="1"/>
  <c r="S18" i="10"/>
  <c r="S26" i="10" s="1"/>
  <c r="G18" i="10"/>
  <c r="G26" i="10" s="1"/>
  <c r="G23" i="10"/>
  <c r="G25" i="10" s="1"/>
  <c r="V26" i="11"/>
  <c r="V23" i="11"/>
  <c r="V25" i="11" s="1"/>
  <c r="N18" i="10"/>
  <c r="N23" i="10"/>
  <c r="N25" i="10" s="1"/>
  <c r="K18" i="3"/>
  <c r="K23" i="3"/>
  <c r="K25" i="3" s="1"/>
  <c r="F18" i="10"/>
  <c r="F26" i="10" s="1"/>
  <c r="F23" i="10"/>
  <c r="F25" i="10" s="1"/>
  <c r="P18" i="3"/>
  <c r="P26" i="3" s="1"/>
  <c r="P23" i="3"/>
  <c r="P25" i="3" s="1"/>
  <c r="F35" i="10"/>
  <c r="C35" i="3"/>
  <c r="D35" i="3"/>
  <c r="F35" i="11"/>
  <c r="AH16" i="3"/>
  <c r="B35" i="11"/>
  <c r="B30" i="11"/>
  <c r="C30" i="11" s="1"/>
  <c r="D30" i="11" s="1"/>
  <c r="E30" i="11" s="1"/>
  <c r="F30" i="11" s="1"/>
  <c r="G30" i="11" s="1"/>
  <c r="H30" i="11" s="1"/>
  <c r="I30" i="11" s="1"/>
  <c r="J30" i="11" s="1"/>
  <c r="K30" i="11" s="1"/>
  <c r="L30" i="11" s="1"/>
  <c r="M30" i="11" s="1"/>
  <c r="N30" i="11" s="1"/>
  <c r="O30" i="11" s="1"/>
  <c r="P30" i="11" s="1"/>
  <c r="Q30" i="11" s="1"/>
  <c r="R30" i="11" s="1"/>
  <c r="S30" i="11" s="1"/>
  <c r="T30" i="11" s="1"/>
  <c r="U30" i="11" s="1"/>
  <c r="V30" i="11" s="1"/>
  <c r="W30" i="11" s="1"/>
  <c r="X30" i="11" s="1"/>
  <c r="Y30" i="11" s="1"/>
  <c r="Z30" i="11" s="1"/>
  <c r="AA30" i="11" s="1"/>
  <c r="AB30" i="11" s="1"/>
  <c r="AC30" i="11" s="1"/>
  <c r="AD30" i="11" s="1"/>
  <c r="AE30" i="11" s="1"/>
  <c r="AF30" i="11" s="1"/>
  <c r="AG30" i="11" s="1"/>
  <c r="F18" i="3"/>
  <c r="F26" i="3" s="1"/>
  <c r="F23" i="3"/>
  <c r="F25" i="3" s="1"/>
  <c r="J23" i="11"/>
  <c r="J25" i="11" s="1"/>
  <c r="J18" i="11"/>
  <c r="J26" i="11" s="1"/>
  <c r="U18" i="10"/>
  <c r="U26" i="10" s="1"/>
  <c r="U23" i="10"/>
  <c r="U25" i="10" s="1"/>
  <c r="N18" i="3"/>
  <c r="N23" i="3"/>
  <c r="N25" i="3" s="1"/>
  <c r="Q23" i="3"/>
  <c r="Q25" i="3" s="1"/>
  <c r="Q18" i="3"/>
  <c r="V26" i="3"/>
  <c r="V23" i="3"/>
  <c r="V25" i="3" s="1"/>
  <c r="M23" i="11"/>
  <c r="M25" i="11" s="1"/>
  <c r="M18" i="11"/>
  <c r="M26" i="11" s="1"/>
  <c r="C18" i="10"/>
  <c r="C26" i="10" s="1"/>
  <c r="C23" i="10"/>
  <c r="C25" i="10" s="1"/>
  <c r="R23" i="10"/>
  <c r="R25" i="10" s="1"/>
  <c r="R18" i="10"/>
  <c r="R26" i="10" s="1"/>
  <c r="G35" i="10"/>
  <c r="C28" i="3"/>
  <c r="D28" i="3" s="1"/>
  <c r="E28" i="3" s="1"/>
  <c r="F28" i="3" s="1"/>
  <c r="G28" i="3" s="1"/>
  <c r="H28" i="3" s="1"/>
  <c r="I28" i="3" s="1"/>
  <c r="J28" i="3" s="1"/>
  <c r="K28" i="3" s="1"/>
  <c r="L28" i="3" s="1"/>
  <c r="M28" i="3" s="1"/>
  <c r="N28" i="3" s="1"/>
  <c r="O28" i="3" s="1"/>
  <c r="P28" i="3" s="1"/>
  <c r="Q28" i="3" s="1"/>
  <c r="R28" i="3" s="1"/>
  <c r="S28" i="3" s="1"/>
  <c r="T28" i="3" s="1"/>
  <c r="U28" i="3" s="1"/>
  <c r="V28" i="3" s="1"/>
  <c r="W28" i="3" s="1"/>
  <c r="X28" i="3" s="1"/>
  <c r="Y28" i="3" s="1"/>
  <c r="Z28" i="3" s="1"/>
  <c r="AA28" i="3" s="1"/>
  <c r="AB28" i="3" s="1"/>
  <c r="AC28" i="3" s="1"/>
  <c r="AD28" i="3" s="1"/>
  <c r="AE28" i="3" s="1"/>
  <c r="AF28" i="3" s="1"/>
  <c r="AG28" i="3" s="1"/>
  <c r="P23" i="10"/>
  <c r="P25" i="10" s="1"/>
  <c r="P18" i="10"/>
  <c r="P26" i="10" s="1"/>
  <c r="T23" i="11"/>
  <c r="T25" i="11" s="1"/>
  <c r="T18" i="11"/>
  <c r="H35" i="11"/>
  <c r="C35" i="11"/>
  <c r="E35" i="11"/>
  <c r="B35" i="3"/>
  <c r="B30" i="3"/>
  <c r="C30" i="3" s="1"/>
  <c r="D30" i="3" s="1"/>
  <c r="E30" i="3" s="1"/>
  <c r="F30" i="3" s="1"/>
  <c r="G30" i="3" s="1"/>
  <c r="H30" i="3" s="1"/>
  <c r="I30" i="3" s="1"/>
  <c r="J30" i="3" s="1"/>
  <c r="K30" i="3" s="1"/>
  <c r="L30" i="3" s="1"/>
  <c r="M30" i="3" s="1"/>
  <c r="N30" i="3" s="1"/>
  <c r="O30" i="3" s="1"/>
  <c r="P30" i="3" s="1"/>
  <c r="Q30" i="3" s="1"/>
  <c r="R30" i="3" s="1"/>
  <c r="S30" i="3" s="1"/>
  <c r="T30" i="3" s="1"/>
  <c r="U30" i="3" s="1"/>
  <c r="V30" i="3" s="1"/>
  <c r="W30" i="3" s="1"/>
  <c r="X30" i="3" s="1"/>
  <c r="Y30" i="3" s="1"/>
  <c r="Z30" i="3" s="1"/>
  <c r="AA30" i="3" s="1"/>
  <c r="AB30" i="3" s="1"/>
  <c r="AC30" i="3" s="1"/>
  <c r="AD30" i="3" s="1"/>
  <c r="AE30" i="3" s="1"/>
  <c r="AF30" i="3" s="1"/>
  <c r="AG30" i="3" s="1"/>
  <c r="H34" i="3" l="1"/>
  <c r="H34" i="11"/>
  <c r="H34" i="10"/>
  <c r="T26" i="11"/>
  <c r="Q26" i="3"/>
  <c r="G34" i="3"/>
  <c r="B27" i="3"/>
  <c r="D34" i="11"/>
  <c r="H26" i="11"/>
  <c r="AH8" i="10"/>
  <c r="E26" i="3"/>
  <c r="C34" i="3"/>
  <c r="F34" i="10"/>
  <c r="N26" i="10"/>
  <c r="E26" i="11"/>
  <c r="C34" i="11"/>
  <c r="E34" i="11"/>
  <c r="K26" i="11"/>
  <c r="B34" i="11"/>
  <c r="B36" i="11" s="1"/>
  <c r="B29" i="11"/>
  <c r="C29" i="11" s="1"/>
  <c r="D29" i="11" s="1"/>
  <c r="E29" i="11" s="1"/>
  <c r="F29" i="11" s="1"/>
  <c r="G29" i="11" s="1"/>
  <c r="H29" i="11" s="1"/>
  <c r="I29" i="11" s="1"/>
  <c r="J29" i="11" s="1"/>
  <c r="K29" i="11" s="1"/>
  <c r="L29" i="11" s="1"/>
  <c r="M29" i="11" s="1"/>
  <c r="N29" i="11" s="1"/>
  <c r="O29" i="11" s="1"/>
  <c r="P29" i="11" s="1"/>
  <c r="Q29" i="11" s="1"/>
  <c r="R29" i="11" s="1"/>
  <c r="S29" i="11" s="1"/>
  <c r="T29" i="11" s="1"/>
  <c r="U29" i="11" s="1"/>
  <c r="V29" i="11" s="1"/>
  <c r="W29" i="11" s="1"/>
  <c r="X29" i="11" s="1"/>
  <c r="Y29" i="11" s="1"/>
  <c r="Z29" i="11" s="1"/>
  <c r="AA29" i="11" s="1"/>
  <c r="AB29" i="11" s="1"/>
  <c r="AC29" i="11" s="1"/>
  <c r="AD29" i="11" s="1"/>
  <c r="AE29" i="11" s="1"/>
  <c r="AF29" i="11" s="1"/>
  <c r="AG29" i="11" s="1"/>
  <c r="H26" i="3"/>
  <c r="D34" i="3"/>
  <c r="B27" i="10"/>
  <c r="C34" i="10"/>
  <c r="E26" i="10"/>
  <c r="B34" i="3"/>
  <c r="B36" i="3" s="1"/>
  <c r="B29" i="3"/>
  <c r="C29" i="3" s="1"/>
  <c r="D29" i="3" s="1"/>
  <c r="E29" i="3" s="1"/>
  <c r="F29" i="3" s="1"/>
  <c r="G29" i="3" s="1"/>
  <c r="H29" i="3" s="1"/>
  <c r="I29" i="3" s="1"/>
  <c r="J29" i="3" s="1"/>
  <c r="K29" i="3" s="1"/>
  <c r="L29" i="3" s="1"/>
  <c r="M29" i="3" s="1"/>
  <c r="N29" i="3" s="1"/>
  <c r="O29" i="3" s="1"/>
  <c r="P29" i="3" s="1"/>
  <c r="Q29" i="3" s="1"/>
  <c r="R29" i="3" s="1"/>
  <c r="S29" i="3" s="1"/>
  <c r="T29" i="3" s="1"/>
  <c r="U29" i="3" s="1"/>
  <c r="V29" i="3" s="1"/>
  <c r="W29" i="3" s="1"/>
  <c r="X29" i="3" s="1"/>
  <c r="Y29" i="3" s="1"/>
  <c r="Z29" i="3" s="1"/>
  <c r="AA29" i="3" s="1"/>
  <c r="AB29" i="3" s="1"/>
  <c r="AC29" i="3" s="1"/>
  <c r="AD29" i="3" s="1"/>
  <c r="AE29" i="3" s="1"/>
  <c r="AF29" i="3" s="1"/>
  <c r="AG29" i="3" s="1"/>
  <c r="K26" i="10"/>
  <c r="E34" i="10"/>
  <c r="B27" i="11"/>
  <c r="D34" i="10"/>
  <c r="H26" i="10"/>
  <c r="N26" i="11"/>
  <c r="F34" i="11"/>
  <c r="T26" i="10"/>
  <c r="N26" i="3"/>
  <c r="F34" i="3"/>
  <c r="E34" i="3"/>
  <c r="K26" i="3"/>
  <c r="T26" i="3"/>
  <c r="Q26" i="11"/>
  <c r="G34" i="11"/>
  <c r="AH8" i="3"/>
  <c r="AH8" i="11"/>
  <c r="Q26" i="10"/>
  <c r="G34" i="10"/>
  <c r="B34" i="10"/>
  <c r="B36" i="10" s="1"/>
  <c r="B29" i="10"/>
  <c r="C29" i="10" s="1"/>
  <c r="D29" i="10" s="1"/>
  <c r="E29" i="10" s="1"/>
  <c r="F29" i="10" s="1"/>
  <c r="G29" i="10" s="1"/>
  <c r="H29" i="10" s="1"/>
  <c r="I29" i="10" s="1"/>
  <c r="J29" i="10" s="1"/>
  <c r="K29" i="10" s="1"/>
  <c r="L29" i="10" s="1"/>
  <c r="M29" i="10" s="1"/>
  <c r="N29" i="10" s="1"/>
  <c r="O29" i="10" s="1"/>
  <c r="P29" i="10" s="1"/>
  <c r="Q29" i="10" s="1"/>
  <c r="R29" i="10" s="1"/>
  <c r="S29" i="10" s="1"/>
  <c r="T29" i="10" s="1"/>
  <c r="U29" i="10" s="1"/>
  <c r="V29" i="10" s="1"/>
  <c r="W29" i="10" s="1"/>
  <c r="X29" i="10" s="1"/>
  <c r="Y29" i="10" s="1"/>
  <c r="Z29" i="10" s="1"/>
  <c r="AA29" i="10" s="1"/>
  <c r="AB29" i="10" s="1"/>
  <c r="AC29" i="10" s="1"/>
  <c r="AD29" i="10" s="1"/>
  <c r="AE29" i="10" s="1"/>
  <c r="AF29" i="10" s="1"/>
  <c r="AG29" i="10" s="1"/>
  <c r="C36" i="3" l="1"/>
  <c r="D36" i="3" s="1"/>
  <c r="E36" i="3" s="1"/>
  <c r="F36" i="3" s="1"/>
  <c r="G36" i="3" s="1"/>
  <c r="H36" i="3" s="1"/>
  <c r="I36" i="3" s="1"/>
  <c r="J36" i="3" s="1"/>
  <c r="K36" i="3" s="1"/>
  <c r="C27" i="11"/>
  <c r="D27" i="11" s="1"/>
  <c r="E27" i="11" s="1"/>
  <c r="F27" i="11" s="1"/>
  <c r="G27" i="11" s="1"/>
  <c r="H27" i="11" s="1"/>
  <c r="I27" i="11" s="1"/>
  <c r="J27" i="11" s="1"/>
  <c r="K27" i="11" s="1"/>
  <c r="L27" i="11" s="1"/>
  <c r="M27" i="11" s="1"/>
  <c r="N27" i="11" s="1"/>
  <c r="O27" i="11" s="1"/>
  <c r="P27" i="11" s="1"/>
  <c r="Q27" i="11" s="1"/>
  <c r="R27" i="11" s="1"/>
  <c r="S27" i="11" s="1"/>
  <c r="T27" i="11" s="1"/>
  <c r="U27" i="11" s="1"/>
  <c r="V27" i="11" s="1"/>
  <c r="W27" i="11" s="1"/>
  <c r="X27" i="11" s="1"/>
  <c r="Y27" i="11" s="1"/>
  <c r="Z27" i="11" s="1"/>
  <c r="AA27" i="11" s="1"/>
  <c r="AB27" i="11" s="1"/>
  <c r="AC27" i="11" s="1"/>
  <c r="AD27" i="11" s="1"/>
  <c r="AE27" i="11" s="1"/>
  <c r="AF27" i="11" s="1"/>
  <c r="AG27" i="11" s="1"/>
  <c r="C27" i="10"/>
  <c r="D27" i="10" s="1"/>
  <c r="E27" i="10" s="1"/>
  <c r="F27" i="10" s="1"/>
  <c r="G27" i="10" s="1"/>
  <c r="H27" i="10" s="1"/>
  <c r="I27" i="10" s="1"/>
  <c r="J27" i="10" s="1"/>
  <c r="K27" i="10" s="1"/>
  <c r="L27" i="10" s="1"/>
  <c r="M27" i="10" s="1"/>
  <c r="N27" i="10" s="1"/>
  <c r="O27" i="10" s="1"/>
  <c r="P27" i="10" s="1"/>
  <c r="Q27" i="10" s="1"/>
  <c r="R27" i="10" s="1"/>
  <c r="S27" i="10" s="1"/>
  <c r="T27" i="10" s="1"/>
  <c r="U27" i="10" s="1"/>
  <c r="V27" i="10" s="1"/>
  <c r="W27" i="10" s="1"/>
  <c r="X27" i="10" s="1"/>
  <c r="Y27" i="10" s="1"/>
  <c r="Z27" i="10" s="1"/>
  <c r="AA27" i="10" s="1"/>
  <c r="AB27" i="10" s="1"/>
  <c r="AC27" i="10" s="1"/>
  <c r="AD27" i="10" s="1"/>
  <c r="AE27" i="10" s="1"/>
  <c r="AF27" i="10" s="1"/>
  <c r="AG27" i="10" s="1"/>
  <c r="C36" i="11"/>
  <c r="D36" i="11" s="1"/>
  <c r="E36" i="11" s="1"/>
  <c r="F36" i="11" s="1"/>
  <c r="G36" i="11" s="1"/>
  <c r="H36" i="11" s="1"/>
  <c r="I36" i="11" s="1"/>
  <c r="J36" i="11" s="1"/>
  <c r="K36" i="11" s="1"/>
  <c r="C27" i="3"/>
  <c r="D27" i="3" s="1"/>
  <c r="E27" i="3" s="1"/>
  <c r="F27" i="3" s="1"/>
  <c r="G27" i="3" s="1"/>
  <c r="H27" i="3" s="1"/>
  <c r="I27" i="3" s="1"/>
  <c r="J27" i="3" s="1"/>
  <c r="K27" i="3" s="1"/>
  <c r="L27" i="3" s="1"/>
  <c r="M27" i="3" s="1"/>
  <c r="N27" i="3" s="1"/>
  <c r="O27" i="3" s="1"/>
  <c r="P27" i="3" s="1"/>
  <c r="Q27" i="3" s="1"/>
  <c r="R27" i="3" s="1"/>
  <c r="S27" i="3" s="1"/>
  <c r="T27" i="3" s="1"/>
  <c r="U27" i="3" s="1"/>
  <c r="V27" i="3" s="1"/>
  <c r="W27" i="3" s="1"/>
  <c r="X27" i="3" s="1"/>
  <c r="Y27" i="3" s="1"/>
  <c r="Z27" i="3" s="1"/>
  <c r="AA27" i="3" s="1"/>
  <c r="AB27" i="3" s="1"/>
  <c r="AC27" i="3" s="1"/>
  <c r="AD27" i="3" s="1"/>
  <c r="AE27" i="3" s="1"/>
  <c r="AF27" i="3" s="1"/>
  <c r="AG27" i="3" s="1"/>
  <c r="H37" i="3"/>
  <c r="G37" i="3"/>
  <c r="F37" i="3"/>
  <c r="E37" i="3"/>
  <c r="D37" i="3"/>
  <c r="C37" i="3"/>
  <c r="B37" i="3"/>
  <c r="B31" i="10"/>
  <c r="C31" i="10" s="1"/>
  <c r="D31" i="10" s="1"/>
  <c r="E31" i="10" s="1"/>
  <c r="F31" i="10" s="1"/>
  <c r="G31" i="10" s="1"/>
  <c r="H31" i="10" s="1"/>
  <c r="I31" i="10" s="1"/>
  <c r="J31" i="10" s="1"/>
  <c r="K31" i="10" s="1"/>
  <c r="L31" i="10" s="1"/>
  <c r="M31" i="10" s="1"/>
  <c r="N31" i="10" s="1"/>
  <c r="O31" i="10" s="1"/>
  <c r="P31" i="10" s="1"/>
  <c r="Q31" i="10" s="1"/>
  <c r="R31" i="10" s="1"/>
  <c r="S31" i="10" s="1"/>
  <c r="T31" i="10" s="1"/>
  <c r="U31" i="10" s="1"/>
  <c r="V31" i="10" s="1"/>
  <c r="W31" i="10" s="1"/>
  <c r="X31" i="10" s="1"/>
  <c r="Y31" i="10" s="1"/>
  <c r="Z31" i="10" s="1"/>
  <c r="AA31" i="10" s="1"/>
  <c r="AB31" i="10" s="1"/>
  <c r="AC31" i="10" s="1"/>
  <c r="AD31" i="10" s="1"/>
  <c r="AE31" i="10" s="1"/>
  <c r="AF31" i="10" s="1"/>
  <c r="AG31" i="10" s="1"/>
  <c r="B20" i="10"/>
  <c r="B20" i="11"/>
  <c r="B31" i="11"/>
  <c r="C31" i="11" s="1"/>
  <c r="D31" i="11" s="1"/>
  <c r="E31" i="11" s="1"/>
  <c r="F31" i="11" s="1"/>
  <c r="G31" i="11" s="1"/>
  <c r="H31" i="11" s="1"/>
  <c r="I31" i="11" s="1"/>
  <c r="J31" i="11" s="1"/>
  <c r="K31" i="11" s="1"/>
  <c r="L31" i="11" s="1"/>
  <c r="M31" i="11" s="1"/>
  <c r="N31" i="11" s="1"/>
  <c r="O31" i="11" s="1"/>
  <c r="P31" i="11" s="1"/>
  <c r="Q31" i="11" s="1"/>
  <c r="R31" i="11" s="1"/>
  <c r="S31" i="11" s="1"/>
  <c r="T31" i="11" s="1"/>
  <c r="U31" i="11" s="1"/>
  <c r="V31" i="11" s="1"/>
  <c r="W31" i="11" s="1"/>
  <c r="X31" i="11" s="1"/>
  <c r="Y31" i="11" s="1"/>
  <c r="Z31" i="11" s="1"/>
  <c r="AA31" i="11" s="1"/>
  <c r="AB31" i="11" s="1"/>
  <c r="AC31" i="11" s="1"/>
  <c r="AD31" i="11" s="1"/>
  <c r="AE31" i="11" s="1"/>
  <c r="AF31" i="11" s="1"/>
  <c r="AG31" i="11" s="1"/>
  <c r="B20" i="3"/>
  <c r="B31" i="3"/>
  <c r="C31" i="3" s="1"/>
  <c r="D31" i="3" s="1"/>
  <c r="E31" i="3" s="1"/>
  <c r="F31" i="3" s="1"/>
  <c r="G31" i="3" s="1"/>
  <c r="H31" i="3" s="1"/>
  <c r="I31" i="3" s="1"/>
  <c r="J31" i="3" s="1"/>
  <c r="K31" i="3" s="1"/>
  <c r="L31" i="3" s="1"/>
  <c r="M31" i="3" s="1"/>
  <c r="N31" i="3" s="1"/>
  <c r="O31" i="3" s="1"/>
  <c r="P31" i="3" s="1"/>
  <c r="Q31" i="3" s="1"/>
  <c r="R31" i="3" s="1"/>
  <c r="S31" i="3" s="1"/>
  <c r="T31" i="3" s="1"/>
  <c r="U31" i="3" s="1"/>
  <c r="V31" i="3" s="1"/>
  <c r="W31" i="3" s="1"/>
  <c r="X31" i="3" s="1"/>
  <c r="Y31" i="3" s="1"/>
  <c r="Z31" i="3" s="1"/>
  <c r="AA31" i="3" s="1"/>
  <c r="AB31" i="3" s="1"/>
  <c r="AC31" i="3" s="1"/>
  <c r="AD31" i="3" s="1"/>
  <c r="AE31" i="3" s="1"/>
  <c r="AF31" i="3" s="1"/>
  <c r="AG31" i="3" s="1"/>
  <c r="C36" i="10"/>
  <c r="D36" i="10" s="1"/>
  <c r="E36" i="10" s="1"/>
  <c r="F36" i="10" s="1"/>
  <c r="G36" i="10" s="1"/>
  <c r="H36" i="10" s="1"/>
  <c r="I36" i="10" s="1"/>
  <c r="J36" i="10" s="1"/>
  <c r="K36" i="10" s="1"/>
  <c r="C20" i="10" l="1"/>
  <c r="D20" i="10" s="1"/>
  <c r="E20" i="10" s="1"/>
  <c r="F20" i="10" s="1"/>
  <c r="G20" i="10" s="1"/>
  <c r="H20" i="10" s="1"/>
  <c r="I20" i="10" s="1"/>
  <c r="J20" i="10" s="1"/>
  <c r="K20" i="10" s="1"/>
  <c r="L20" i="10" s="1"/>
  <c r="M20" i="10" s="1"/>
  <c r="N20" i="10" s="1"/>
  <c r="O20" i="10" s="1"/>
  <c r="P20" i="10" s="1"/>
  <c r="Q20" i="10" s="1"/>
  <c r="R20" i="10" s="1"/>
  <c r="S20" i="10" s="1"/>
  <c r="T20" i="10" s="1"/>
  <c r="U20" i="10" s="1"/>
  <c r="V20" i="10" s="1"/>
  <c r="W20" i="10" s="1"/>
  <c r="X20" i="10" s="1"/>
  <c r="Y20" i="10" s="1"/>
  <c r="Z20" i="10" s="1"/>
  <c r="AA20" i="10" s="1"/>
  <c r="AB20" i="10" s="1"/>
  <c r="AC20" i="10" s="1"/>
  <c r="AD20" i="10" s="1"/>
  <c r="AE20" i="10" s="1"/>
  <c r="AF20" i="10" s="1"/>
  <c r="AG20" i="10" s="1"/>
  <c r="C20" i="3"/>
  <c r="D20" i="3" s="1"/>
  <c r="E20" i="3" s="1"/>
  <c r="F20" i="3" s="1"/>
  <c r="G20" i="3" s="1"/>
  <c r="H20" i="3" s="1"/>
  <c r="I20" i="3" s="1"/>
  <c r="J20" i="3" s="1"/>
  <c r="K20" i="3" s="1"/>
  <c r="L20" i="3" s="1"/>
  <c r="M20" i="3" s="1"/>
  <c r="N20" i="3" s="1"/>
  <c r="O20" i="3" s="1"/>
  <c r="P20" i="3" s="1"/>
  <c r="Q20" i="3" s="1"/>
  <c r="R20" i="3" s="1"/>
  <c r="S20" i="3" s="1"/>
  <c r="T20" i="3" s="1"/>
  <c r="U20" i="3" s="1"/>
  <c r="V20" i="3" s="1"/>
  <c r="W20" i="3" s="1"/>
  <c r="X20" i="3" s="1"/>
  <c r="Y20" i="3" s="1"/>
  <c r="Z20" i="3" s="1"/>
  <c r="AA20" i="3" s="1"/>
  <c r="AB20" i="3" s="1"/>
  <c r="AC20" i="3" s="1"/>
  <c r="AD20" i="3" s="1"/>
  <c r="AE20" i="3" s="1"/>
  <c r="AF20" i="3" s="1"/>
  <c r="AG20" i="3" s="1"/>
  <c r="C20" i="11"/>
  <c r="D20" i="11" s="1"/>
  <c r="E20" i="11" s="1"/>
  <c r="F20" i="11" s="1"/>
  <c r="G20" i="11" s="1"/>
  <c r="H20" i="11" s="1"/>
  <c r="I20" i="11" s="1"/>
  <c r="J20" i="11" s="1"/>
  <c r="K20" i="11" s="1"/>
  <c r="L20" i="11" s="1"/>
  <c r="M20" i="11" s="1"/>
  <c r="N20" i="11" s="1"/>
  <c r="O20" i="11" s="1"/>
  <c r="P20" i="11" s="1"/>
  <c r="Q20" i="11" s="1"/>
  <c r="R20" i="11" s="1"/>
  <c r="S20" i="11" s="1"/>
  <c r="T20" i="11" s="1"/>
  <c r="U20" i="11" s="1"/>
  <c r="V20" i="11" s="1"/>
  <c r="W20" i="11" s="1"/>
  <c r="X20" i="11" s="1"/>
  <c r="Y20" i="11" s="1"/>
  <c r="Z20" i="11" s="1"/>
  <c r="AA20" i="11" s="1"/>
  <c r="AB20" i="11" s="1"/>
  <c r="AC20" i="11" s="1"/>
  <c r="AD20" i="11" s="1"/>
  <c r="AE20" i="11" s="1"/>
  <c r="AF20" i="11" s="1"/>
  <c r="AG20" i="11" s="1"/>
</calcChain>
</file>

<file path=xl/sharedStrings.xml><?xml version="1.0" encoding="utf-8"?>
<sst xmlns="http://schemas.openxmlformats.org/spreadsheetml/2006/main" count="1434" uniqueCount="502">
  <si>
    <t>Issue Type</t>
  </si>
  <si>
    <t>Priority</t>
  </si>
  <si>
    <t>Status</t>
  </si>
  <si>
    <t>Bug</t>
  </si>
  <si>
    <t>Crash on call replace with callbridge groups</t>
  </si>
  <si>
    <t>Cisco Meeting Server Guest Hyperlink Information Disclosure Vulnerability</t>
  </si>
  <si>
    <t>Start</t>
  </si>
  <si>
    <t>End</t>
  </si>
  <si>
    <t>FY17 Q1</t>
  </si>
  <si>
    <t>FY17 Q2</t>
  </si>
  <si>
    <t>FY17 Q3</t>
  </si>
  <si>
    <t>FY17 Q4</t>
  </si>
  <si>
    <t>FY18 Q1</t>
  </si>
  <si>
    <t>By Month</t>
  </si>
  <si>
    <t>By Financial Quarter</t>
  </si>
  <si>
    <t>Cisco Meeting Server Malformed H.264 Denial of Service Vulnerability</t>
  </si>
  <si>
    <t>FY18 Q2</t>
  </si>
  <si>
    <t>Finally, delete the chart you duplicated in step 4.</t>
  </si>
  <si>
    <t>Assumptions and Info</t>
  </si>
  <si>
    <t>User is a competent user of Excel who has a grasp of calculations, and how they can be copied. A familiarity with the latest graphing tools is useful.
User is also experienced using the Confluence wiki.</t>
  </si>
  <si>
    <r>
      <t xml:space="preserve">Cisco financial quarters:
</t>
    </r>
    <r>
      <rPr>
        <b/>
        <sz val="11"/>
        <color theme="1"/>
        <rFont val="Calibri"/>
        <family val="2"/>
        <scheme val="minor"/>
      </rPr>
      <t>Q1</t>
    </r>
    <r>
      <rPr>
        <sz val="11"/>
        <color theme="1"/>
        <rFont val="Calibri"/>
        <family val="2"/>
        <scheme val="minor"/>
      </rPr>
      <t xml:space="preserve"> - Aug, Sep, Oct; </t>
    </r>
    <r>
      <rPr>
        <b/>
        <sz val="11"/>
        <color theme="1"/>
        <rFont val="Calibri"/>
        <family val="2"/>
        <scheme val="minor"/>
      </rPr>
      <t>Q2</t>
    </r>
    <r>
      <rPr>
        <sz val="11"/>
        <color theme="1"/>
        <rFont val="Calibri"/>
        <family val="2"/>
        <scheme val="minor"/>
      </rPr>
      <t xml:space="preserve"> - Nov, Dec, Jan; </t>
    </r>
    <r>
      <rPr>
        <b/>
        <sz val="11"/>
        <color theme="1"/>
        <rFont val="Calibri"/>
        <family val="2"/>
        <scheme val="minor"/>
      </rPr>
      <t>Q3</t>
    </r>
    <r>
      <rPr>
        <sz val="11"/>
        <color theme="1"/>
        <rFont val="Calibri"/>
        <family val="2"/>
        <scheme val="minor"/>
      </rPr>
      <t xml:space="preserve"> - Feb, Mar, Apr; </t>
    </r>
    <r>
      <rPr>
        <b/>
        <sz val="11"/>
        <color theme="1"/>
        <rFont val="Calibri"/>
        <family val="2"/>
        <scheme val="minor"/>
      </rPr>
      <t>Q4</t>
    </r>
    <r>
      <rPr>
        <sz val="11"/>
        <color theme="1"/>
        <rFont val="Calibri"/>
        <family val="2"/>
        <scheme val="minor"/>
      </rPr>
      <t xml:space="preserve"> - May, Jun, Jul</t>
    </r>
  </si>
  <si>
    <t>This spreadsheet contains four types of sheet</t>
  </si>
  <si>
    <t>Sheets containing Raw Data.
Tabs for Raw Data sheets are not coloured.</t>
  </si>
  <si>
    <t>Sheets containing Data Processed from the Raw Data.</t>
  </si>
  <si>
    <t>Tabs for Processed Data are coloured Green.</t>
  </si>
  <si>
    <t>Charts created from the Processed Data.</t>
  </si>
  <si>
    <t>Tabs for Charts containing Monthly Data are coloured Grey.</t>
  </si>
  <si>
    <t>Tabs for Charts containing Quarterly Data are coloured Navy Blue.</t>
  </si>
  <si>
    <t>The sheet containing ReadMe instructions is Red.</t>
  </si>
  <si>
    <t>Use of colour</t>
  </si>
  <si>
    <t>Cells are coloured to match how their data is displayed in the charts.</t>
  </si>
  <si>
    <r>
      <t xml:space="preserve">Click on the </t>
    </r>
    <r>
      <rPr>
        <b/>
        <sz val="11"/>
        <color theme="1"/>
        <rFont val="Calibri"/>
        <family val="2"/>
        <scheme val="minor"/>
      </rPr>
      <t>'Export</t>
    </r>
    <r>
      <rPr>
        <sz val="11"/>
        <color theme="1"/>
        <rFont val="Calibri"/>
        <family val="2"/>
        <scheme val="minor"/>
      </rPr>
      <t xml:space="preserve">' button, then select the </t>
    </r>
    <r>
      <rPr>
        <b/>
        <sz val="11"/>
        <color theme="1"/>
        <rFont val="Calibri"/>
        <family val="2"/>
        <scheme val="minor"/>
      </rPr>
      <t>'CSV (Current fields)'</t>
    </r>
    <r>
      <rPr>
        <sz val="11"/>
        <color theme="1"/>
        <rFont val="Calibri"/>
        <family val="2"/>
        <scheme val="minor"/>
      </rPr>
      <t xml:space="preserve"> option. The current required options are in JIRA: </t>
    </r>
    <r>
      <rPr>
        <b/>
        <i/>
        <sz val="11"/>
        <color theme="1"/>
        <rFont val="Calibri"/>
        <family val="2"/>
        <scheme val="minor"/>
      </rPr>
      <t>T, P, Status, Key, Summary, Created, Resolved</t>
    </r>
    <r>
      <rPr>
        <sz val="11"/>
        <color theme="1"/>
        <rFont val="Calibri"/>
        <family val="2"/>
        <scheme val="minor"/>
      </rPr>
      <t xml:space="preserve">. This will export all the CFDs to an Excel spreadsheet with a name beginning </t>
    </r>
    <r>
      <rPr>
        <b/>
        <sz val="11"/>
        <color theme="1"/>
        <rFont val="Calibri"/>
        <family val="2"/>
        <scheme val="minor"/>
      </rPr>
      <t>CustomerPrioritySince1Aug2016 (JIRA Engineering - GPK2)...</t>
    </r>
    <r>
      <rPr>
        <sz val="11"/>
        <color theme="1"/>
        <rFont val="Calibri"/>
        <family val="2"/>
        <scheme val="minor"/>
      </rPr>
      <t xml:space="preserve"> . 
</t>
    </r>
    <r>
      <rPr>
        <b/>
        <sz val="11"/>
        <color theme="1"/>
        <rFont val="Calibri"/>
        <family val="2"/>
        <scheme val="minor"/>
      </rPr>
      <t xml:space="preserve">This is the raw data you will need to generate the charts.
</t>
    </r>
    <r>
      <rPr>
        <sz val="11"/>
        <color theme="1"/>
        <rFont val="Calibri"/>
        <family val="2"/>
        <scheme val="minor"/>
      </rPr>
      <t xml:space="preserve">Now apply filters to row one of this file and sort </t>
    </r>
    <r>
      <rPr>
        <b/>
        <sz val="11"/>
        <color theme="1"/>
        <rFont val="Calibri"/>
        <family val="2"/>
        <scheme val="minor"/>
      </rPr>
      <t>column G</t>
    </r>
    <r>
      <rPr>
        <sz val="11"/>
        <color theme="1"/>
        <rFont val="Calibri"/>
        <family val="2"/>
        <scheme val="minor"/>
      </rPr>
      <t xml:space="preserve"> in the order </t>
    </r>
    <r>
      <rPr>
        <i/>
        <sz val="11"/>
        <color theme="1"/>
        <rFont val="Calibri"/>
        <family val="2"/>
        <scheme val="minor"/>
      </rPr>
      <t>'</t>
    </r>
    <r>
      <rPr>
        <b/>
        <i/>
        <sz val="11"/>
        <color theme="1"/>
        <rFont val="Calibri"/>
        <family val="2"/>
        <scheme val="minor"/>
      </rPr>
      <t>oldest to newest'</t>
    </r>
    <r>
      <rPr>
        <b/>
        <sz val="11"/>
        <color theme="1"/>
        <rFont val="Calibri"/>
        <family val="2"/>
        <scheme val="minor"/>
      </rPr>
      <t>.</t>
    </r>
  </si>
  <si>
    <r>
      <t xml:space="preserve">Return to this spreadsheet, </t>
    </r>
    <r>
      <rPr>
        <b/>
        <sz val="11"/>
        <color theme="1"/>
        <rFont val="Calibri"/>
        <family val="2"/>
        <scheme val="minor"/>
      </rPr>
      <t>JIRA-CFDs.xls,</t>
    </r>
    <r>
      <rPr>
        <sz val="11"/>
        <color theme="1"/>
        <rFont val="Calibri"/>
        <family val="2"/>
        <scheme val="minor"/>
      </rPr>
      <t xml:space="preserve"> and check that the Bug ID in cells </t>
    </r>
    <r>
      <rPr>
        <b/>
        <sz val="11"/>
        <color theme="1"/>
        <rFont val="Calibri"/>
        <family val="2"/>
        <scheme val="minor"/>
      </rPr>
      <t>D2</t>
    </r>
    <r>
      <rPr>
        <sz val="11"/>
        <color theme="1"/>
        <rFont val="Calibri"/>
        <family val="2"/>
        <scheme val="minor"/>
      </rPr>
      <t xml:space="preserve"> of the sheet </t>
    </r>
    <r>
      <rPr>
        <b/>
        <sz val="11"/>
        <color theme="1"/>
        <rFont val="Calibri"/>
        <family val="2"/>
        <scheme val="minor"/>
      </rPr>
      <t>JIRA Engineering GPK2</t>
    </r>
    <r>
      <rPr>
        <sz val="11"/>
        <color theme="1"/>
        <rFont val="Calibri"/>
        <family val="2"/>
        <scheme val="minor"/>
      </rPr>
      <t xml:space="preserve"> is the same as that in the temporary CSV file, </t>
    </r>
    <r>
      <rPr>
        <b/>
        <sz val="11"/>
        <color theme="1"/>
        <rFont val="Calibri"/>
        <family val="2"/>
        <scheme val="minor"/>
      </rPr>
      <t>CustomerPrioritySince1Aug2016 (JIRA Engineering - GPK2)...</t>
    </r>
    <r>
      <rPr>
        <sz val="11"/>
        <color theme="1"/>
        <rFont val="Calibri"/>
        <family val="2"/>
        <scheme val="minor"/>
      </rPr>
      <t xml:space="preserve"> , and is </t>
    </r>
    <r>
      <rPr>
        <b/>
        <sz val="11"/>
        <color theme="1"/>
        <rFont val="Calibri"/>
        <family val="2"/>
        <scheme val="minor"/>
      </rPr>
      <t>SERVER-4716</t>
    </r>
    <r>
      <rPr>
        <sz val="11"/>
        <color theme="1"/>
        <rFont val="Calibri"/>
        <family val="2"/>
        <scheme val="minor"/>
      </rPr>
      <t>. (CustomerPrioritySince1Aug2016 (JIRA Engineering - GPK2)... should have more rows that sheet JIRA Engineering GPK2).</t>
    </r>
  </si>
  <si>
    <r>
      <t xml:space="preserve">Columns </t>
    </r>
    <r>
      <rPr>
        <b/>
        <sz val="11"/>
        <color theme="1"/>
        <rFont val="Calibri"/>
        <family val="2"/>
        <scheme val="minor"/>
      </rPr>
      <t>J-R</t>
    </r>
    <r>
      <rPr>
        <sz val="11"/>
        <color theme="1"/>
        <rFont val="Calibri"/>
        <family val="2"/>
        <scheme val="minor"/>
      </rPr>
      <t xml:space="preserve"> of sheet </t>
    </r>
    <r>
      <rPr>
        <b/>
        <sz val="11"/>
        <color theme="1"/>
        <rFont val="Calibri"/>
        <family val="2"/>
        <scheme val="minor"/>
      </rPr>
      <t>JIRA Engineering GPK2</t>
    </r>
    <r>
      <rPr>
        <sz val="11"/>
        <color theme="1"/>
        <rFont val="Calibri"/>
        <family val="2"/>
        <scheme val="minor"/>
      </rPr>
      <t xml:space="preserve"> contain </t>
    </r>
    <r>
      <rPr>
        <sz val="11"/>
        <color rgb="FF0000CC"/>
        <rFont val="Calibri"/>
        <family val="2"/>
        <scheme val="minor"/>
      </rPr>
      <t>calculations, which convert the dates</t>
    </r>
    <r>
      <rPr>
        <sz val="11"/>
        <color theme="1"/>
        <rFont val="Calibri"/>
        <family val="2"/>
        <scheme val="minor"/>
      </rPr>
      <t xml:space="preserve"> output by JIRA into a format that can be used in the Excel calculations, </t>
    </r>
    <r>
      <rPr>
        <sz val="11"/>
        <color rgb="FF0000CC"/>
        <rFont val="Calibri"/>
        <family val="2"/>
        <scheme val="minor"/>
      </rPr>
      <t>identify SERVER or CLIENT</t>
    </r>
    <r>
      <rPr>
        <sz val="11"/>
        <color theme="1"/>
        <rFont val="Calibri"/>
        <family val="2"/>
        <scheme val="minor"/>
      </rPr>
      <t xml:space="preserve">, and </t>
    </r>
    <r>
      <rPr>
        <sz val="11"/>
        <color rgb="FF0000CC"/>
        <rFont val="Calibri"/>
        <family val="2"/>
        <scheme val="minor"/>
      </rPr>
      <t>calculate the time to fix</t>
    </r>
    <r>
      <rPr>
        <sz val="11"/>
        <color theme="1"/>
        <rFont val="Calibri"/>
        <family val="2"/>
        <scheme val="minor"/>
      </rPr>
      <t xml:space="preserve">. Copy these cells for the new rows in </t>
    </r>
    <r>
      <rPr>
        <b/>
        <sz val="11"/>
        <color theme="1"/>
        <rFont val="Calibri"/>
        <family val="2"/>
        <scheme val="minor"/>
      </rPr>
      <t xml:space="preserve">JIRA Engineering GPK2. </t>
    </r>
    <r>
      <rPr>
        <sz val="11"/>
        <color theme="1"/>
        <rFont val="Calibri"/>
        <family val="2"/>
        <scheme val="minor"/>
      </rPr>
      <t xml:space="preserve">Use </t>
    </r>
    <r>
      <rPr>
        <b/>
        <i/>
        <sz val="11"/>
        <color theme="1"/>
        <rFont val="Calibri"/>
        <family val="2"/>
        <scheme val="minor"/>
      </rPr>
      <t>'CTRL-D'</t>
    </r>
    <r>
      <rPr>
        <sz val="11"/>
        <color theme="1"/>
        <rFont val="Calibri"/>
        <family val="2"/>
        <scheme val="minor"/>
      </rPr>
      <t xml:space="preserve"> to copy the cells in row 1 to the last line of new data to make sure you capture all the updates from the previous month.</t>
    </r>
  </si>
  <si>
    <t>Cisco Meeting Server Media Services Denial of Service Vulnerability</t>
  </si>
  <si>
    <t>FY18 Q3</t>
  </si>
  <si>
    <r>
      <t xml:space="preserve">This process explains how to acquire the CFD data from JIRA and process it into the charts presented on the Customer Found Defects page: </t>
    </r>
    <r>
      <rPr>
        <sz val="11"/>
        <color rgb="FF0000CC"/>
        <rFont val="Calibri"/>
        <family val="2"/>
        <scheme val="minor"/>
      </rPr>
      <t>https://confluence-eng-gpk2.cisco.com/conf/pages/viewpage.action?pageId=11993588</t>
    </r>
    <r>
      <rPr>
        <sz val="11"/>
        <color theme="1"/>
        <rFont val="Calibri"/>
        <family val="2"/>
        <scheme val="minor"/>
      </rPr>
      <t>. It is updated at the beginning of each month for the previous month's data. The process can be followed any time during the month though.</t>
    </r>
  </si>
  <si>
    <r>
      <t xml:space="preserve">Go to the WIKI Page </t>
    </r>
    <r>
      <rPr>
        <sz val="11"/>
        <color rgb="FF0000CC"/>
        <rFont val="Calibri"/>
        <family val="2"/>
        <scheme val="minor"/>
      </rPr>
      <t>https://confluence-eng-gpk2.cisco.com/conf/pages/viewpage.action?pageId=11993588</t>
    </r>
    <r>
      <rPr>
        <sz val="11"/>
        <color theme="1"/>
        <rFont val="Calibri"/>
        <family val="2"/>
        <scheme val="minor"/>
      </rPr>
      <t xml:space="preserve">, and click on the link </t>
    </r>
    <r>
      <rPr>
        <sz val="11"/>
        <color rgb="FF0000CC"/>
        <rFont val="Calibri"/>
        <family val="2"/>
        <scheme val="minor"/>
      </rPr>
      <t>https://jira-eng-gpk2.cisco.com/jira/issues/?filter=14006</t>
    </r>
    <r>
      <rPr>
        <sz val="11"/>
        <color theme="1"/>
        <rFont val="Calibri"/>
        <family val="2"/>
        <scheme val="minor"/>
      </rPr>
      <t>.</t>
    </r>
  </si>
  <si>
    <r>
      <t xml:space="preserve">If the latest month completes a quarter, then the quarterly data in </t>
    </r>
    <r>
      <rPr>
        <b/>
        <sz val="11"/>
        <color theme="1"/>
        <rFont val="Calibri"/>
        <family val="2"/>
        <scheme val="minor"/>
      </rPr>
      <t xml:space="preserve">rows 35-38 </t>
    </r>
    <r>
      <rPr>
        <sz val="11"/>
        <color theme="1"/>
        <rFont val="Calibri"/>
        <family val="2"/>
        <scheme val="minor"/>
      </rPr>
      <t xml:space="preserve">should be updated. 
a. add a column to the right of the rightmost and in </t>
    </r>
    <r>
      <rPr>
        <b/>
        <sz val="11"/>
        <color theme="1"/>
        <rFont val="Calibri"/>
        <family val="2"/>
        <scheme val="minor"/>
      </rPr>
      <t>row 35</t>
    </r>
    <r>
      <rPr>
        <sz val="11"/>
        <color theme="1"/>
        <rFont val="Calibri"/>
        <family val="2"/>
        <scheme val="minor"/>
      </rPr>
      <t xml:space="preserve"> enter the </t>
    </r>
    <r>
      <rPr>
        <b/>
        <i/>
        <sz val="11"/>
        <color theme="1"/>
        <rFont val="Calibri"/>
        <family val="2"/>
        <scheme val="minor"/>
      </rPr>
      <t>quarter ID.</t>
    </r>
    <r>
      <rPr>
        <sz val="11"/>
        <color theme="1"/>
        <rFont val="Calibri"/>
        <family val="2"/>
        <scheme val="minor"/>
      </rPr>
      <t xml:space="preserve">
b. as a quarter's results are the some of three months, in the latest cell in </t>
    </r>
    <r>
      <rPr>
        <b/>
        <sz val="11"/>
        <color theme="1"/>
        <rFont val="Calibri"/>
        <family val="2"/>
        <scheme val="minor"/>
      </rPr>
      <t>rows 36 and 37</t>
    </r>
    <r>
      <rPr>
        <sz val="11"/>
        <color theme="1"/>
        <rFont val="Calibri"/>
        <family val="2"/>
        <scheme val="minor"/>
      </rPr>
      <t xml:space="preserve">, sum the months data from the righmost cells in </t>
    </r>
    <r>
      <rPr>
        <b/>
        <sz val="11"/>
        <color theme="1"/>
        <rFont val="Calibri"/>
        <family val="2"/>
        <scheme val="minor"/>
      </rPr>
      <t>rows 25 and 26 r</t>
    </r>
    <r>
      <rPr>
        <sz val="11"/>
        <color theme="1"/>
        <rFont val="Calibri"/>
        <family val="2"/>
        <scheme val="minor"/>
      </rPr>
      <t xml:space="preserve">espectively. (These are coloured the same). 
c. </t>
    </r>
    <r>
      <rPr>
        <i/>
        <sz val="11"/>
        <color theme="1"/>
        <rFont val="Calibri"/>
        <family val="2"/>
        <scheme val="minor"/>
      </rPr>
      <t>Copy right</t>
    </r>
    <r>
      <rPr>
        <sz val="11"/>
        <color theme="1"/>
        <rFont val="Calibri"/>
        <family val="2"/>
        <scheme val="minor"/>
      </rPr>
      <t xml:space="preserve">, the calculation in the rightmost cell in </t>
    </r>
    <r>
      <rPr>
        <b/>
        <sz val="11"/>
        <color theme="1"/>
        <rFont val="Calibri"/>
        <family val="2"/>
        <scheme val="minor"/>
      </rPr>
      <t>row 38</t>
    </r>
    <r>
      <rPr>
        <sz val="11"/>
        <color theme="1"/>
        <rFont val="Calibri"/>
        <family val="2"/>
        <scheme val="minor"/>
      </rPr>
      <t>.</t>
    </r>
  </si>
  <si>
    <r>
      <t xml:space="preserve">We now update the charts. There are four groups of three, twelve in all. The sets of three charts are for CMS, CMA and both. The four groups are monthly data since August 2016, the last twelve months monthly data, quarterly data since August 2016, the last twelve months quarterly data.
It's assumed that the reader has some familiarity with Excel charts, so I will just list some of the gotchas for which I haven't yet found a workaround. If you have one, please update this Readme.
a. It isn't always possible just to update the data in the charts, you have to update all the data and remove the data that you don't want. So, if updating the monthly data, you may need to select all the data in </t>
    </r>
    <r>
      <rPr>
        <b/>
        <sz val="11"/>
        <color theme="1"/>
        <rFont val="Calibri"/>
        <family val="2"/>
        <scheme val="minor"/>
      </rPr>
      <t xml:space="preserve">rows 21-30, </t>
    </r>
    <r>
      <rPr>
        <sz val="11"/>
        <color theme="1"/>
        <rFont val="Calibri"/>
        <family val="2"/>
        <scheme val="minor"/>
      </rPr>
      <t>then deselect rows the rows that aren't required.
b. When you have updated the data, you will need to reposition the arrows pinting to the release dates; but, each arrow consists of a release number and the arrow itself, and I haven't found a way to group then into one item. So you need to take care to select both and reposition both together, and this is a bit fiddly.
c. Don't be surprised if Excel changes the colours and the type of chart for you, leaving you to chnage the chart type, the colours, the axes and the legend, etc.</t>
    </r>
  </si>
  <si>
    <r>
      <t xml:space="preserve">The final step is to copy the graphs to the Customer Found Defects page: https://confluence-eng-gpk2.cisco.com/conf/pages/viewpage.action?pageId=11993588
a. I use the 'snipping tool' to cut out the graph and I save the graph to my hard disk.
    i. Hint: do this on the device which has the greatest screen resolution to get the highest quality presentation. I use my laptop over my external PC display.
b. Go to the Customer Found Defects page: https://confluence-eng-gpk2.cisco.com/conf/pages/viewpage.action?pageId=11993588.
c. Edit this page and replace each chart with it's updated version.
    i. On the WIKI page, those charts on a </t>
    </r>
    <r>
      <rPr>
        <b/>
        <sz val="11"/>
        <color theme="4"/>
        <rFont val="Calibri"/>
        <family val="2"/>
        <scheme val="minor"/>
      </rPr>
      <t>blue background</t>
    </r>
    <r>
      <rPr>
        <sz val="11"/>
        <color theme="1"/>
        <rFont val="Calibri"/>
        <family val="2"/>
        <scheme val="minor"/>
      </rPr>
      <t xml:space="preserve"> are presented in the monthly Ops Review, every quarter. The supplementary graphs are on a </t>
    </r>
    <r>
      <rPr>
        <b/>
        <sz val="11"/>
        <color theme="2" tint="-0.249977111117893"/>
        <rFont val="Calibri"/>
        <family val="2"/>
        <scheme val="minor"/>
      </rPr>
      <t>grey background</t>
    </r>
    <r>
      <rPr>
        <sz val="11"/>
        <color theme="1"/>
        <rFont val="Calibri"/>
        <family val="2"/>
        <scheme val="minor"/>
      </rPr>
      <t>.</t>
    </r>
  </si>
  <si>
    <r>
      <t xml:space="preserve">You are now going to process the raw data in sheet </t>
    </r>
    <r>
      <rPr>
        <b/>
        <sz val="11"/>
        <color theme="1"/>
        <rFont val="Calibri"/>
        <family val="2"/>
        <scheme val="minor"/>
      </rPr>
      <t>JIRA Engineering GPK2</t>
    </r>
    <r>
      <rPr>
        <sz val="11"/>
        <color theme="1"/>
        <rFont val="Calibri"/>
        <family val="2"/>
        <scheme val="minor"/>
      </rPr>
      <t xml:space="preserve"> into tables in sheets </t>
    </r>
    <r>
      <rPr>
        <b/>
        <sz val="11"/>
        <color theme="1"/>
        <rFont val="Calibri"/>
        <family val="2"/>
        <scheme val="minor"/>
      </rPr>
      <t>Summary</t>
    </r>
    <r>
      <rPr>
        <sz val="11"/>
        <color theme="1"/>
        <rFont val="Calibri"/>
        <family val="2"/>
        <scheme val="minor"/>
      </rPr>
      <t xml:space="preserve"> (CMS and CMA), </t>
    </r>
    <r>
      <rPr>
        <b/>
        <sz val="11"/>
        <color theme="1"/>
        <rFont val="Calibri"/>
        <family val="2"/>
        <scheme val="minor"/>
      </rPr>
      <t>SSummary</t>
    </r>
    <r>
      <rPr>
        <sz val="11"/>
        <color theme="1"/>
        <rFont val="Calibri"/>
        <family val="2"/>
        <scheme val="minor"/>
      </rPr>
      <t xml:space="preserve"> (CMS) and </t>
    </r>
    <r>
      <rPr>
        <b/>
        <sz val="11"/>
        <color theme="1"/>
        <rFont val="Calibri"/>
        <family val="2"/>
        <scheme val="minor"/>
      </rPr>
      <t>ASummary</t>
    </r>
    <r>
      <rPr>
        <sz val="11"/>
        <color theme="1"/>
        <rFont val="Calibri"/>
        <family val="2"/>
        <scheme val="minor"/>
      </rPr>
      <t xml:space="preserve"> (CMA) that can be used to develop the charts. These sheets have the same format, so we can work on them one at a time, or all together. The process is the same. 
a. Insert a column between the two rightmost columns. The rightmost is just a checksum.
b. Increment the months by one in </t>
    </r>
    <r>
      <rPr>
        <b/>
        <sz val="11"/>
        <color theme="0" tint="-0.499984740745262"/>
        <rFont val="Calibri"/>
        <family val="2"/>
        <scheme val="minor"/>
      </rPr>
      <t>rows 1-3, 11-13</t>
    </r>
    <r>
      <rPr>
        <sz val="11"/>
        <color theme="0" tint="-0.499984740745262"/>
        <rFont val="Calibri"/>
        <family val="2"/>
        <scheme val="minor"/>
      </rPr>
      <t xml:space="preserve"> and </t>
    </r>
    <r>
      <rPr>
        <b/>
        <sz val="11"/>
        <color theme="0" tint="-0.499984740745262"/>
        <rFont val="Calibri"/>
        <family val="2"/>
        <scheme val="minor"/>
      </rPr>
      <t>21</t>
    </r>
    <r>
      <rPr>
        <sz val="11"/>
        <color theme="1"/>
        <rFont val="Calibri"/>
        <family val="2"/>
        <scheme val="minor"/>
      </rPr>
      <t xml:space="preserve"> of the new column you have just added.
c. Update the summations in </t>
    </r>
    <r>
      <rPr>
        <b/>
        <sz val="11"/>
        <color theme="1"/>
        <rFont val="Calibri"/>
        <family val="2"/>
        <scheme val="minor"/>
      </rPr>
      <t>rows 4-9</t>
    </r>
    <r>
      <rPr>
        <sz val="11"/>
        <color theme="1"/>
        <rFont val="Calibri"/>
        <family val="2"/>
        <scheme val="minor"/>
      </rPr>
      <t xml:space="preserve"> and </t>
    </r>
    <r>
      <rPr>
        <b/>
        <sz val="11"/>
        <color theme="1"/>
        <rFont val="Calibri"/>
        <family val="2"/>
        <scheme val="minor"/>
      </rPr>
      <t>14-19</t>
    </r>
    <r>
      <rPr>
        <sz val="11"/>
        <color theme="1"/>
        <rFont val="Calibri"/>
        <family val="2"/>
        <scheme val="minor"/>
      </rPr>
      <t xml:space="preserve"> to include the data you are about to add for the latest month.
d. Copy to the right the calculations in the previous month in </t>
    </r>
    <r>
      <rPr>
        <b/>
        <sz val="11"/>
        <color theme="1"/>
        <rFont val="Calibri"/>
        <family val="2"/>
        <scheme val="minor"/>
      </rPr>
      <t>rows 4-9, 14-19 and 22-34</t>
    </r>
    <r>
      <rPr>
        <sz val="11"/>
        <color theme="1"/>
        <rFont val="Calibri"/>
        <family val="2"/>
        <scheme val="minor"/>
      </rPr>
      <t xml:space="preserve"> to the column of the month you just added. 
e. We are now going to update multiple cells in one go. 
     i. Highlight all the cells from </t>
    </r>
    <r>
      <rPr>
        <b/>
        <sz val="11"/>
        <color theme="1"/>
        <rFont val="Calibri"/>
        <family val="2"/>
        <scheme val="minor"/>
      </rPr>
      <t xml:space="preserve">cell B4 to row </t>
    </r>
    <r>
      <rPr>
        <sz val="11"/>
        <color theme="1"/>
        <rFont val="Calibri"/>
        <family val="2"/>
        <scheme val="minor"/>
      </rPr>
      <t>9 of the column you just added.
     ii. You need to change the range on</t>
    </r>
    <r>
      <rPr>
        <b/>
        <sz val="11"/>
        <color theme="1"/>
        <rFont val="Calibri"/>
        <family val="2"/>
        <scheme val="minor"/>
      </rPr>
      <t xml:space="preserve"> JIRA Engineering GPK</t>
    </r>
    <r>
      <rPr>
        <sz val="11"/>
        <color theme="1"/>
        <rFont val="Calibri"/>
        <family val="2"/>
        <scheme val="minor"/>
      </rPr>
      <t xml:space="preserve">2 to include the new rows you just added. You will see this range occuring several times like </t>
    </r>
    <r>
      <rPr>
        <b/>
        <i/>
        <sz val="11"/>
        <color theme="1"/>
        <rFont val="Calibri"/>
        <family val="2"/>
        <scheme val="minor"/>
      </rPr>
      <t>$M$2:$M$192</t>
    </r>
    <r>
      <rPr>
        <sz val="11"/>
        <color theme="1"/>
        <rFont val="Calibri"/>
        <family val="2"/>
        <scheme val="minor"/>
      </rPr>
      <t xml:space="preserve">. This last row number </t>
    </r>
    <r>
      <rPr>
        <b/>
        <i/>
        <sz val="11"/>
        <color theme="1"/>
        <rFont val="Calibri"/>
        <family val="2"/>
        <scheme val="minor"/>
      </rPr>
      <t>192</t>
    </r>
    <r>
      <rPr>
        <sz val="11"/>
        <color theme="1"/>
        <rFont val="Calibri"/>
        <family val="2"/>
        <scheme val="minor"/>
      </rPr>
      <t xml:space="preserve"> is the one that you need to update to be the highest number row that you just added to </t>
    </r>
    <r>
      <rPr>
        <b/>
        <sz val="11"/>
        <color theme="1"/>
        <rFont val="Calibri"/>
        <family val="2"/>
        <scheme val="minor"/>
      </rPr>
      <t>JIRA Engineering GPK2</t>
    </r>
    <r>
      <rPr>
        <sz val="11"/>
        <color theme="1"/>
        <rFont val="Calibri"/>
        <family val="2"/>
        <scheme val="minor"/>
      </rPr>
      <t>. So, change</t>
    </r>
    <r>
      <rPr>
        <b/>
        <i/>
        <sz val="11"/>
        <color theme="1"/>
        <rFont val="Calibri"/>
        <family val="2"/>
        <scheme val="minor"/>
      </rPr>
      <t xml:space="preserve"> $192</t>
    </r>
    <r>
      <rPr>
        <sz val="11"/>
        <color theme="1"/>
        <rFont val="Calibri"/>
        <family val="2"/>
        <scheme val="minor"/>
      </rPr>
      <t xml:space="preserve"> to the new row value. Don't be surprised if there are hundreds of changes reported.
f. repeat steps e.i. and e.ii. for</t>
    </r>
    <r>
      <rPr>
        <b/>
        <sz val="11"/>
        <color theme="1"/>
        <rFont val="Calibri"/>
        <family val="2"/>
        <scheme val="minor"/>
      </rPr>
      <t xml:space="preserve"> cells B14 to row 19 </t>
    </r>
    <r>
      <rPr>
        <sz val="11"/>
        <color theme="1"/>
        <rFont val="Calibri"/>
        <family val="2"/>
        <scheme val="minor"/>
      </rPr>
      <t>of the column you just added.</t>
    </r>
  </si>
  <si>
    <t>Contents</t>
  </si>
  <si>
    <r>
      <t xml:space="preserve">This spread sheet contains three sets of charts, for CMS defects, CMA defects and both. 
</t>
    </r>
    <r>
      <rPr>
        <sz val="11"/>
        <color rgb="FFFF0000"/>
        <rFont val="Calibri"/>
        <family val="2"/>
        <scheme val="minor"/>
      </rPr>
      <t>When we start getting CMM data we will need to add a fourth set of charts for CMM and update the combined CMS and CMA data to include CMM too.</t>
    </r>
  </si>
  <si>
    <t>You might find it useful to copy the ReadMe2 sheet outside of this file to make following the instructions that bit easier.</t>
  </si>
  <si>
    <t>Column Headers for tables containing Monthly Data in the ProcessedData sheets are coloured Grey.</t>
  </si>
  <si>
    <t>Column Headers for tables containing Quarterly Data in the ProcessedData sheets are coloured Navy Blue.</t>
  </si>
  <si>
    <t>Month #</t>
  </si>
  <si>
    <t>Days in Month</t>
  </si>
  <si>
    <t>Month Start</t>
  </si>
  <si>
    <t xml:space="preserve">Month End </t>
  </si>
  <si>
    <t>Month</t>
  </si>
  <si>
    <t>End of Month</t>
  </si>
  <si>
    <t>Start of Month</t>
  </si>
  <si>
    <t>Product</t>
  </si>
  <si>
    <t>#</t>
  </si>
  <si>
    <t>Bug
Opened</t>
  </si>
  <si>
    <t>Bug
Closed</t>
  </si>
  <si>
    <t>Days from End of Month</t>
  </si>
  <si>
    <t>Days from Start of Month</t>
  </si>
  <si>
    <t>Days open in Month SERVER</t>
  </si>
  <si>
    <t>Days open in Month CLIENT</t>
  </si>
  <si>
    <t>Days open in Month BOTH</t>
  </si>
  <si>
    <t>Days open in Month</t>
  </si>
  <si>
    <t>Month End</t>
  </si>
  <si>
    <t>Offset SERVER</t>
  </si>
  <si>
    <t>Numerator SERVER</t>
  </si>
  <si>
    <t>Denominator SERVER</t>
  </si>
  <si>
    <t>MTTR SERVER</t>
  </si>
  <si>
    <t>Offset CLIENT</t>
  </si>
  <si>
    <t>Numerator CLIENT</t>
  </si>
  <si>
    <t>Denominator CLIENT</t>
  </si>
  <si>
    <t>MTTR CLIENT</t>
  </si>
  <si>
    <r>
      <t xml:space="preserve">You are going to overwrite the data in sheet </t>
    </r>
    <r>
      <rPr>
        <b/>
        <sz val="11"/>
        <color theme="1"/>
        <rFont val="Calibri"/>
        <family val="2"/>
        <scheme val="minor"/>
      </rPr>
      <t>JIRA Engineering GPK2</t>
    </r>
    <r>
      <rPr>
        <sz val="11"/>
        <color theme="1"/>
        <rFont val="Calibri"/>
        <family val="2"/>
        <scheme val="minor"/>
      </rPr>
      <t xml:space="preserve"> with that you have downloaded in the temporary CSV file, </t>
    </r>
    <r>
      <rPr>
        <b/>
        <sz val="11"/>
        <color theme="1"/>
        <rFont val="Calibri"/>
        <family val="2"/>
        <scheme val="minor"/>
      </rPr>
      <t>CustomerPrioritySince1Aug2016 (JIRA Engineering - GPK2)...</t>
    </r>
    <r>
      <rPr>
        <sz val="11"/>
        <color theme="1"/>
        <rFont val="Calibri"/>
        <family val="2"/>
        <scheme val="minor"/>
      </rPr>
      <t xml:space="preserve"> , but first take a copy of this sheet, just in case something goes horribly wrong and you need to restart. Then copy columns </t>
    </r>
    <r>
      <rPr>
        <b/>
        <sz val="11"/>
        <color theme="1"/>
        <rFont val="Calibri"/>
        <family val="2"/>
        <scheme val="minor"/>
      </rPr>
      <t>A-H</t>
    </r>
    <r>
      <rPr>
        <sz val="11"/>
        <color theme="1"/>
        <rFont val="Calibri"/>
        <family val="2"/>
        <scheme val="minor"/>
      </rPr>
      <t xml:space="preserve">  of all the non-empty rows in </t>
    </r>
    <r>
      <rPr>
        <b/>
        <sz val="11"/>
        <color theme="1"/>
        <rFont val="Calibri"/>
        <family val="2"/>
        <scheme val="minor"/>
      </rPr>
      <t>CustomerPrioritySince1Aug2016 (JIRA Engineering - GPK2)...</t>
    </r>
    <r>
      <rPr>
        <sz val="11"/>
        <color theme="1"/>
        <rFont val="Calibri"/>
        <family val="2"/>
        <scheme val="minor"/>
      </rPr>
      <t xml:space="preserve"> , and paste them over the ones that already exist in sheet </t>
    </r>
    <r>
      <rPr>
        <b/>
        <sz val="11"/>
        <color theme="1"/>
        <rFont val="Calibri"/>
        <family val="2"/>
        <scheme val="minor"/>
      </rPr>
      <t>JIRA Engineering GPK2</t>
    </r>
    <r>
      <rPr>
        <sz val="11"/>
        <color theme="1"/>
        <rFont val="Calibri"/>
        <family val="2"/>
        <scheme val="minor"/>
      </rPr>
      <t xml:space="preserve">. This will add the latest month's data, and update all previous months data. (For instance, a bug which has been open for several months may now have been closed). </t>
    </r>
  </si>
  <si>
    <t>Blue text is used to identify reformatted data.</t>
  </si>
  <si>
    <r>
      <t xml:space="preserve">ReadMe2 explains to the reader how to manage this file. The MTTR calculations have just been added, so there is no ReadME as yet instructing the reader how to manage the MTTR Data.
There is however, a spreadsheet that explains how the MTTR is calculated: </t>
    </r>
    <r>
      <rPr>
        <b/>
        <sz val="11"/>
        <color theme="1"/>
        <rFont val="Calibri"/>
        <family val="2"/>
        <scheme val="minor"/>
      </rPr>
      <t>MTTRCalculationReadME.</t>
    </r>
  </si>
  <si>
    <t xml:space="preserve">5 A table used to identify </t>
  </si>
  <si>
    <t>A Table which lists the months from August 2016 to November 2022, the number of days in each along with start and end dates, which are used in calculating MTTR.</t>
  </si>
  <si>
    <t>How to Update the defect metrics (excluding MTTR) in this spreadsheet</t>
  </si>
  <si>
    <t>How to Update the MTTR metrics  this spreadsheet</t>
  </si>
  <si>
    <r>
      <t xml:space="preserve">This process follows on from that in ReadMe2 and explains how to update the MTTR data and add it to the charts presented on the Customer Found Defects page: </t>
    </r>
    <r>
      <rPr>
        <sz val="11"/>
        <color rgb="FF0000CC"/>
        <rFont val="Calibri"/>
        <family val="2"/>
        <scheme val="minor"/>
      </rPr>
      <t>https://confluence-eng-gpk2.cisco.com/conf/pages/viewpage.action?pageId=11993588</t>
    </r>
    <r>
      <rPr>
        <sz val="11"/>
        <color theme="1"/>
        <rFont val="Calibri"/>
        <family val="2"/>
        <scheme val="minor"/>
      </rPr>
      <t xml:space="preserve">. As with the defects, it is updated at the beginning of each month for the previous month's data. </t>
    </r>
  </si>
  <si>
    <t>TBC in June when the metrics are updated for the first time.</t>
  </si>
  <si>
    <t>Identifier</t>
  </si>
  <si>
    <t>Severity</t>
  </si>
  <si>
    <t>SIR</t>
  </si>
  <si>
    <t>Headline</t>
  </si>
  <si>
    <t>OPENED</t>
  </si>
  <si>
    <t>CLOSED</t>
  </si>
  <si>
    <t>CSCvc23781</t>
  </si>
  <si>
    <t>R</t>
  </si>
  <si>
    <t>NA</t>
  </si>
  <si>
    <t>High</t>
  </si>
  <si>
    <t>NTPd Multiple Vulnerabilities</t>
  </si>
  <si>
    <t>161123 040443</t>
  </si>
  <si>
    <t>171009 015441</t>
  </si>
  <si>
    <t>CSCvc89551</t>
  </si>
  <si>
    <t>Medium</t>
  </si>
  <si>
    <t>Cisco Meeting Server Information Disclosure or Denial of Service Vulnerability</t>
  </si>
  <si>
    <t>170125 030820</t>
  </si>
  <si>
    <t>170130 015613</t>
  </si>
  <si>
    <t>CSCvc89678</t>
  </si>
  <si>
    <t>V</t>
  </si>
  <si>
    <t>Cisco Meeting Server (CMS) API Vulnerable to Denial of Service (DoS) Vulnerability</t>
  </si>
  <si>
    <t>170125 044519</t>
  </si>
  <si>
    <t>170130 012428</t>
  </si>
  <si>
    <t>CSCvb67878</t>
  </si>
  <si>
    <t>Cisco Meeting Server and Meeting App Buffer Underflow Vulnerability</t>
  </si>
  <si>
    <t>161011 084753</t>
  </si>
  <si>
    <t>161011 085335</t>
  </si>
  <si>
    <t>CSCva73917</t>
  </si>
  <si>
    <t>Expat XML Content Parsing Denial of Service Vulnerability</t>
  </si>
  <si>
    <t>160802 053524</t>
  </si>
  <si>
    <t>160823 064808</t>
  </si>
  <si>
    <t>CSCva75942</t>
  </si>
  <si>
    <t>160803 064538</t>
  </si>
  <si>
    <t>160823 064007</t>
  </si>
  <si>
    <t>CSCva76004</t>
  </si>
  <si>
    <t>Cisco Meeting Server Session Description Protocol Media Lines Buffer Overflow Vulnerability</t>
  </si>
  <si>
    <t>160803 073746</t>
  </si>
  <si>
    <t>160823 064418</t>
  </si>
  <si>
    <t>CSCvb01853</t>
  </si>
  <si>
    <t>Webbridge websocket ping information leak</t>
  </si>
  <si>
    <t>160823 053645</t>
  </si>
  <si>
    <t>161006 023630</t>
  </si>
  <si>
    <t>CSCvb03308</t>
  </si>
  <si>
    <t>Webbridge websocket CSRF</t>
  </si>
  <si>
    <t>160824 021048</t>
  </si>
  <si>
    <t>161009 150351</t>
  </si>
  <si>
    <t>CSCvb62741</t>
  </si>
  <si>
    <t>Critical</t>
  </si>
  <si>
    <t>CMS Client XMPP Authentication Bypass</t>
  </si>
  <si>
    <t>161006 042022</t>
  </si>
  <si>
    <t>161013 012234</t>
  </si>
  <si>
    <t>CSCvb67424</t>
  </si>
  <si>
    <t>Multiple vulnerabilities in openssl - server 1.0.1u bump</t>
  </si>
  <si>
    <t>161011 022204</t>
  </si>
  <si>
    <t>161011 022619</t>
  </si>
  <si>
    <t>Low</t>
  </si>
  <si>
    <t>CSCvi25630</t>
  </si>
  <si>
    <t>Network Time Protocol Authenticated Interleaved Association Reset De ...</t>
  </si>
  <si>
    <t>180302 050535</t>
  </si>
  <si>
    <t>180419 025529</t>
  </si>
  <si>
    <t>CSCvi25632</t>
  </si>
  <si>
    <t>Network Time Protocol Interleaved Symmetric Mode Denial of Service V ...</t>
  </si>
  <si>
    <t>180419 025450</t>
  </si>
  <si>
    <t>CSCvi25626</t>
  </si>
  <si>
    <t>180302 050517</t>
  </si>
  <si>
    <t>180508 054844</t>
  </si>
  <si>
    <t>CSCvi25633</t>
  </si>
  <si>
    <t>Network Time Protocol ctl_getitem() Buffer Read Overrun Information  ...</t>
  </si>
  <si>
    <t>180302 050536</t>
  </si>
  <si>
    <t>180419 025510</t>
  </si>
  <si>
    <t>CSCvi25628</t>
  </si>
  <si>
    <t>180508 054813</t>
  </si>
  <si>
    <t>CSCvi25629</t>
  </si>
  <si>
    <t>180508 054753</t>
  </si>
  <si>
    <t>CSCvi62836</t>
  </si>
  <si>
    <t>XMLSoft libxml2 Remote XML Entity Inclusion Access Restriction Vulne ...</t>
  </si>
  <si>
    <t>180323 035713</t>
  </si>
  <si>
    <t>CSCvi62837</t>
  </si>
  <si>
    <t>180323 035716</t>
  </si>
  <si>
    <t>N</t>
  </si>
  <si>
    <t>CSCvd77907</t>
  </si>
  <si>
    <t>Cisco Meeting App Local Privilege Escalation Vulnerability</t>
  </si>
  <si>
    <t>170328 032616</t>
  </si>
  <si>
    <t>180215 044420</t>
  </si>
  <si>
    <t>CSCvd82371</t>
  </si>
  <si>
    <t>NTP vulnerability CVE-2016-9042: zero origin timestamp DoS</t>
  </si>
  <si>
    <t>170330 161024</t>
  </si>
  <si>
    <t>170606 015915</t>
  </si>
  <si>
    <t>CSCve10131</t>
  </si>
  <si>
    <t>Cisco Meeting Server H.264 Protocol Denial of Service Vulnerability</t>
  </si>
  <si>
    <t>170420 052710</t>
  </si>
  <si>
    <t>170420 052805</t>
  </si>
  <si>
    <t>CSCve12757</t>
  </si>
  <si>
    <t>Evaluation of meetingserver for CVE-2016-10229 Kernel MSG_PEEK</t>
  </si>
  <si>
    <t>170421 103548</t>
  </si>
  <si>
    <t>180126 083050</t>
  </si>
  <si>
    <t>CSCve20873</t>
  </si>
  <si>
    <t>170427 071201</t>
  </si>
  <si>
    <t>170427 074059</t>
  </si>
  <si>
    <t>CSCve59249</t>
  </si>
  <si>
    <t>NTP vulnerabilities: CVE-2016-7433 and CVE-2016-7426</t>
  </si>
  <si>
    <t>170525 034020</t>
  </si>
  <si>
    <t>170606 015538</t>
  </si>
  <si>
    <t>CSCve64225</t>
  </si>
  <si>
    <t>UCS Manager for CMS 2000 should be updated to 3.1(3a) to fix OpenSSL CVE issues</t>
  </si>
  <si>
    <t>170530 022134</t>
  </si>
  <si>
    <t>170714 085636</t>
  </si>
  <si>
    <t>CSCve65931</t>
  </si>
  <si>
    <t>170531 010727</t>
  </si>
  <si>
    <t>180119 005052</t>
  </si>
  <si>
    <t>CSCve72721</t>
  </si>
  <si>
    <t>multiple postgresql vulnerabilities in 9.2.14</t>
  </si>
  <si>
    <t>170605 071926</t>
  </si>
  <si>
    <t>170608 023959</t>
  </si>
  <si>
    <t>CSCve79693</t>
  </si>
  <si>
    <t>170609 030725</t>
  </si>
  <si>
    <t>171002 075041</t>
  </si>
  <si>
    <t>CSCve89149</t>
  </si>
  <si>
    <t>Cisco Meeting Server Denial of Service Vulnerability</t>
  </si>
  <si>
    <t>170616 031929</t>
  </si>
  <si>
    <t>170626 030545</t>
  </si>
  <si>
    <t>CSCvf05452</t>
  </si>
  <si>
    <t>Expat 2.1.0 XML Content Parsing Denial of Service Vulnerability</t>
  </si>
  <si>
    <t>170629 061542</t>
  </si>
  <si>
    <t>170629 062912</t>
  </si>
  <si>
    <t>CSCvf32321</t>
  </si>
  <si>
    <t>Vulnerable to unauthorised use of TURN resources</t>
  </si>
  <si>
    <t>170720 052829</t>
  </si>
  <si>
    <t>170728 020444</t>
  </si>
  <si>
    <t>CSCvf51127</t>
  </si>
  <si>
    <t>Cisco Meeting Server TURN Server Unauthorized Access and Information Disclosure Vulnerability</t>
  </si>
  <si>
    <t>170804 065229</t>
  </si>
  <si>
    <t>170818 025200</t>
  </si>
  <si>
    <t>CSCvf53812</t>
  </si>
  <si>
    <t>Outdated Software Components (Acano)</t>
  </si>
  <si>
    <t>170808 021219</t>
  </si>
  <si>
    <t>180522 093238</t>
  </si>
  <si>
    <t>CSCvf53830</t>
  </si>
  <si>
    <t>Cisco Meeting Server Command Injection and Privilege Escalation Vulnerability</t>
  </si>
  <si>
    <t>170808 021923</t>
  </si>
  <si>
    <t>CSCvf91393</t>
  </si>
  <si>
    <t>170911 094809</t>
  </si>
  <si>
    <t>180119 035111</t>
  </si>
  <si>
    <t>CSCvf92984</t>
  </si>
  <si>
    <t>multiple CVEs in freerdp</t>
  </si>
  <si>
    <t>170912 042542</t>
  </si>
  <si>
    <t>170927 142227</t>
  </si>
  <si>
    <t>CSCvf95714</t>
  </si>
  <si>
    <t>OpenSSH Vulnerability CVE-2016-6515 &amp; CVE-2016-10012</t>
  </si>
  <si>
    <t>170913 203606</t>
  </si>
  <si>
    <t>180522 091415</t>
  </si>
  <si>
    <t>CSCvg12559</t>
  </si>
  <si>
    <t>170927 012703</t>
  </si>
  <si>
    <t>170927 012840</t>
  </si>
  <si>
    <t>CSCvg64656</t>
  </si>
  <si>
    <t>171106 080344</t>
  </si>
  <si>
    <t>171109 034706</t>
  </si>
  <si>
    <t>CSCvg76469</t>
  </si>
  <si>
    <t>A</t>
  </si>
  <si>
    <t>Cisco Meeting Server Remote Code Execution Vulnerability</t>
  </si>
  <si>
    <t>171114 101419</t>
  </si>
  <si>
    <t>CSCvg76471</t>
  </si>
  <si>
    <t>171114 101502</t>
  </si>
  <si>
    <t>180503 060105</t>
  </si>
  <si>
    <t>CSCvh30725</t>
  </si>
  <si>
    <t>180103 000003</t>
  </si>
  <si>
    <t>180119 034728</t>
  </si>
  <si>
    <t>CSCvi02871</t>
  </si>
  <si>
    <t>Openssl CVE-2017-3735 3736 3737 3738 vulnerabilities</t>
  </si>
  <si>
    <t>180216 041531</t>
  </si>
  <si>
    <t>180522 084326</t>
  </si>
  <si>
    <t>CSCvi08768</t>
  </si>
  <si>
    <t>Linux vulnerabilities CVE-2014-2309/0131/0100 on MMP (X series only)</t>
  </si>
  <si>
    <t>180221 040112</t>
  </si>
  <si>
    <t>CSCvi23787</t>
  </si>
  <si>
    <t>180301 075249</t>
  </si>
  <si>
    <t>180420 025212</t>
  </si>
  <si>
    <t>CSCvi48624</t>
  </si>
  <si>
    <t>180315 032538</t>
  </si>
  <si>
    <t>180326 121145</t>
  </si>
  <si>
    <t>CSCvi48644</t>
  </si>
  <si>
    <t>Cisco Meeting Server Web Admin CSRF Vulnerability</t>
  </si>
  <si>
    <t>180315 033349</t>
  </si>
  <si>
    <t>CSCvi86363</t>
  </si>
  <si>
    <t>180406 100601</t>
  </si>
  <si>
    <t>180521 072121</t>
  </si>
  <si>
    <t>CSCvj65551</t>
  </si>
  <si>
    <t>CMS 2.3.2 Medium Strength Cipher Supported (SWEET32)</t>
  </si>
  <si>
    <t>180524 100353</t>
  </si>
  <si>
    <t>Oy</t>
  </si>
  <si>
    <t>Om</t>
  </si>
  <si>
    <t>Od</t>
  </si>
  <si>
    <t>Open</t>
  </si>
  <si>
    <t>Close</t>
  </si>
  <si>
    <t>meetingserver</t>
  </si>
  <si>
    <t>meeting_apps</t>
  </si>
  <si>
    <t>cmm</t>
  </si>
  <si>
    <t>PSIRT MTTR (Days)</t>
  </si>
  <si>
    <t>PSIRT MTTR Target (28 Days)</t>
  </si>
  <si>
    <t>Age</t>
  </si>
  <si>
    <t>Cisco Meeting Server Information Disclosure Vulnerability</t>
  </si>
  <si>
    <t>Cisco Meeting Server Session Fixation Vulnerability</t>
  </si>
  <si>
    <t>180606 060217</t>
  </si>
  <si>
    <t>180606 060056</t>
  </si>
  <si>
    <t>CSCvf14537</t>
  </si>
  <si>
    <t>Hide version information from service banners in third party code</t>
  </si>
  <si>
    <t>170706 074322</t>
  </si>
  <si>
    <t>180810 061426</t>
  </si>
  <si>
    <t>CSCvj99669</t>
  </si>
  <si>
    <t>OpenSSL Large DHE Parameter Client Denial of Service Vulnerability</t>
  </si>
  <si>
    <t>180618 082116</t>
  </si>
  <si>
    <t>181107 012616</t>
  </si>
  <si>
    <t>CSCvk38645</t>
  </si>
  <si>
    <t>Cisco Meeting Management OVA - Linux Kernel 4.9.13 vulnerabilities</t>
  </si>
  <si>
    <t>180716 154628</t>
  </si>
  <si>
    <t>180820 052400</t>
  </si>
  <si>
    <t>CSCvk38673</t>
  </si>
  <si>
    <t>Cisco Meeting Management OVA - nginx 1.10.3 vulnerabilities</t>
  </si>
  <si>
    <t>180716 161041</t>
  </si>
  <si>
    <t>180817 031525</t>
  </si>
  <si>
    <t>CSCvk69487</t>
  </si>
  <si>
    <t>Cisco Meeting Management - Linux Kernel 4.9+ TCP vulnerability (CVE-2018-5390)</t>
  </si>
  <si>
    <t>180806 134649</t>
  </si>
  <si>
    <t>180820 052218</t>
  </si>
  <si>
    <t>CSCvm15483</t>
  </si>
  <si>
    <t>Evaluation of cmm for CVE-2018-5391 (FragmentSmack)</t>
  </si>
  <si>
    <t>180824 072138</t>
  </si>
  <si>
    <t>CSCvk16348</t>
  </si>
  <si>
    <t>180628 063334</t>
  </si>
  <si>
    <t>180824 083520</t>
  </si>
  <si>
    <t>CSCvk38420</t>
  </si>
  <si>
    <t>Cisco Meeting App - Passcode is shown in the clear</t>
  </si>
  <si>
    <t>180716 131137</t>
  </si>
  <si>
    <t>181008 073034</t>
  </si>
  <si>
    <t>CSCvk38425</t>
  </si>
  <si>
    <t>Cisco Meeting App - After a Sign-Out one should have to re-enter their password to login</t>
  </si>
  <si>
    <t>180716 131650</t>
  </si>
  <si>
    <t>181010 090259</t>
  </si>
  <si>
    <t>CSCvk38437</t>
  </si>
  <si>
    <t>180716 133533</t>
  </si>
  <si>
    <t>CSCvk38452</t>
  </si>
  <si>
    <t>Cisco Meeting App - libtiff 4.0.7 vulnerabilities</t>
  </si>
  <si>
    <t>180716 134723</t>
  </si>
  <si>
    <t>CSCvk38470</t>
  </si>
  <si>
    <t>Cisco Meeting App - zlib 1.2.8 vulnerabilities</t>
  </si>
  <si>
    <t>180716 135512</t>
  </si>
  <si>
    <t>CSCvk38479</t>
  </si>
  <si>
    <t>Cisco Meeting App - pcre version 10.22 vulnerabilities</t>
  </si>
  <si>
    <t>180716 135950</t>
  </si>
  <si>
    <t>Cisco Meeting Server Web Admin Interface Denial of Service Vulnerability</t>
  </si>
  <si>
    <t>180726 033006</t>
  </si>
  <si>
    <t>CSCvk10386</t>
  </si>
  <si>
    <t>CVE-2018-0732, CVE-2018-0737, CVE-2018-0739 vulnerabilities in openssl</t>
  </si>
  <si>
    <t>180625 093235</t>
  </si>
  <si>
    <t>181029 084439</t>
  </si>
  <si>
    <t>CSCvk14468</t>
  </si>
  <si>
    <t>CVE-2014-0131, CVE-2014-0100, CVE-2014-2 Vulnerabilities in linux kernel</t>
  </si>
  <si>
    <t>180627 093408</t>
  </si>
  <si>
    <t>180627 093938</t>
  </si>
  <si>
    <t>CSCvk42023</t>
  </si>
  <si>
    <t>CMS crashes when IPv6 settings are changed using config command</t>
  </si>
  <si>
    <t>180718 105755</t>
  </si>
  <si>
    <t>CSCvk42093</t>
  </si>
  <si>
    <t>CMS remote code execution as root</t>
  </si>
  <si>
    <t>180718 113836</t>
  </si>
  <si>
    <t>180814 084720</t>
  </si>
  <si>
    <t>CSCvk42148</t>
  </si>
  <si>
    <t>CMS - Apache 2.4.27 vulnerabilities</t>
  </si>
  <si>
    <t>180718 120545</t>
  </si>
  <si>
    <t>181030 085523</t>
  </si>
  <si>
    <t>CSCvk42193</t>
  </si>
  <si>
    <t>CMS - XMPP crashes with Defensics XMPP Server Test Suite</t>
  </si>
  <si>
    <t>180718 123859</t>
  </si>
  <si>
    <t>CSCvk42234</t>
  </si>
  <si>
    <t>CMS - crashes with Defensics IPv6 Server Test Suite</t>
  </si>
  <si>
    <t>180718 130958</t>
  </si>
  <si>
    <t>181018 023543</t>
  </si>
  <si>
    <t>CSCvk48998</t>
  </si>
  <si>
    <t>CMS - Hidden web pages</t>
  </si>
  <si>
    <t>180723 171327</t>
  </si>
  <si>
    <t>CSCvm15488</t>
  </si>
  <si>
    <t>Evaluation of meetingserver for CVE-2018-5391 (FragmentSmack)</t>
  </si>
  <si>
    <t>180824 072226</t>
  </si>
  <si>
    <t>181008 035810</t>
  </si>
  <si>
    <t>CSCvm46183</t>
  </si>
  <si>
    <t>BusyBox huft_build Function Denial of Service Vulnerability</t>
  </si>
  <si>
    <t>180911 035210</t>
  </si>
  <si>
    <t>CSCvm48134</t>
  </si>
  <si>
    <t>Multiple Local Information Disclosure vulnerabilities in Linux kernel</t>
  </si>
  <si>
    <t>180912 073404</t>
  </si>
  <si>
    <t>CSCvm80278</t>
  </si>
  <si>
    <t>Cisco Meeting Server missing brute force protection - SEC-CRE-LIMTRY-2</t>
  </si>
  <si>
    <t>181008 041952</t>
  </si>
  <si>
    <t>CSCvm80320</t>
  </si>
  <si>
    <t>Linux create_elf_tables Function Privilege Escalation Vulnerability</t>
  </si>
  <si>
    <t>181008 045800</t>
  </si>
  <si>
    <t>181008 050127</t>
  </si>
  <si>
    <t>FY18 Q4</t>
  </si>
  <si>
    <t>FY19 Q1</t>
  </si>
  <si>
    <t>Days open in Month CMM</t>
  </si>
  <si>
    <t>Offset CMM</t>
  </si>
  <si>
    <t>Numerator CMM</t>
  </si>
  <si>
    <t>Denominator CMM</t>
  </si>
  <si>
    <t>MTTR CMM</t>
  </si>
  <si>
    <t>Offset ALL</t>
  </si>
  <si>
    <t>Numerator ALL</t>
  </si>
  <si>
    <t>Denominator ALL</t>
  </si>
  <si>
    <t>MTTR ALL</t>
  </si>
  <si>
    <t>Opened PSIRT Defects</t>
  </si>
  <si>
    <t>Closed PSIRT Defects</t>
  </si>
  <si>
    <t>PSIRT Defects Opened</t>
  </si>
  <si>
    <t>PSIRT Defects Closed</t>
  </si>
  <si>
    <t>Current PSIRT Defects Open</t>
  </si>
  <si>
    <t>Total P1 + P2 Defects Opened</t>
  </si>
  <si>
    <t>Total P1 + P2 Defects Closed</t>
  </si>
  <si>
    <t>Total Open P1 + P2 Defects</t>
  </si>
  <si>
    <t>Open PSIRT Defects</t>
  </si>
  <si>
    <t>Cumulative Total P1 + P2 Defects Opened</t>
  </si>
  <si>
    <t>Cumulative Total P1 + P2 Defects Closed</t>
  </si>
  <si>
    <t>Cumulative Total Defects Opened</t>
  </si>
  <si>
    <t>Cumulative Total Defects Closed</t>
  </si>
  <si>
    <t>Cumulative Total Open Defects</t>
  </si>
  <si>
    <t>181122 025931</t>
  </si>
  <si>
    <t>181122 063159</t>
  </si>
  <si>
    <t>181204 084212</t>
  </si>
  <si>
    <t>CSCvn12248</t>
  </si>
  <si>
    <t>181101 053948</t>
  </si>
  <si>
    <t>181204 033234</t>
  </si>
  <si>
    <t>CSCvn37489</t>
  </si>
  <si>
    <t>Linux Kernel IP Fragment Reassembly Denial of Service Vulnerability</t>
  </si>
  <si>
    <t>181121 014250</t>
  </si>
  <si>
    <t>CSCvn37490</t>
  </si>
  <si>
    <t>Linux Kernel TCP Reassembly Algorithm Remote Denial of Service Vulne ...</t>
  </si>
  <si>
    <t>181121 014255</t>
  </si>
  <si>
    <t>CSCvn49579</t>
  </si>
  <si>
    <t>Codenomicon X509 certificate fuzz test crashes web service</t>
  </si>
  <si>
    <t>181130 095705</t>
  </si>
  <si>
    <t>CSCva19922</t>
  </si>
  <si>
    <t>Cisco Meeting Server Persistent Cross Site Scripting (XSS) Vulnerability</t>
  </si>
  <si>
    <t>160623 022655</t>
  </si>
  <si>
    <t>160803 035928</t>
  </si>
  <si>
    <t>190115 053605</t>
  </si>
  <si>
    <t>190110 141105</t>
  </si>
  <si>
    <t>190110 141158</t>
  </si>
  <si>
    <t>190110 141120</t>
  </si>
  <si>
    <t>CSCvn65369</t>
  </si>
  <si>
    <t>Turn password for CMS is visible in plain text in CMA logs</t>
  </si>
  <si>
    <t>181212 054022</t>
  </si>
  <si>
    <t>CSCvn16684</t>
  </si>
  <si>
    <t>181105 145959</t>
  </si>
  <si>
    <t>181116 032525</t>
  </si>
  <si>
    <t>CSCvn61596</t>
  </si>
  <si>
    <t>CMS - SSL Diffie-Hellman Key Exchange Insufficient DH Group Strength Vulnerability</t>
  </si>
  <si>
    <t>181210 071008</t>
  </si>
  <si>
    <t>190118 004610</t>
  </si>
  <si>
    <t>Cisco Meeting Server SIP Processing Denial of Service Vulnerability</t>
  </si>
  <si>
    <t>190118 004429</t>
  </si>
  <si>
    <t>190118 004400</t>
  </si>
  <si>
    <t>CSCvn85046</t>
  </si>
  <si>
    <t>urllib3 Authorization HTTP Header Cross-Origin Redirect Information  ...</t>
  </si>
  <si>
    <t>190108 010254</t>
  </si>
  <si>
    <t>CSCvn85124</t>
  </si>
  <si>
    <t>Username enumeration vulnerability CVE-2018-15473</t>
  </si>
  <si>
    <t>190108 013822</t>
  </si>
  <si>
    <t>CSCvn86294</t>
  </si>
  <si>
    <t>FreeRDP update_read_bitmap_update() Function Heap-Based Buffer Overf ...</t>
  </si>
  <si>
    <t>190108 154135</t>
  </si>
  <si>
    <t>CSCvn86295</t>
  </si>
  <si>
    <t>190108 154147</t>
  </si>
  <si>
    <t>CSCvn86297</t>
  </si>
  <si>
    <t>FreeRDP nsc_rle_decode() Function Out-Of-Bounds Write Vulnerability</t>
  </si>
  <si>
    <t>190108 154255</t>
  </si>
  <si>
    <t>CSCvn86298</t>
  </si>
  <si>
    <t>190108 154315</t>
  </si>
  <si>
    <t>CSCvn89524</t>
  </si>
  <si>
    <t>libarchive parse_file_info OOB Read Vulnerability in iso9660 files</t>
  </si>
  <si>
    <t>190109 094923</t>
  </si>
  <si>
    <t>CSCvn95166</t>
  </si>
  <si>
    <t>OpenSSL DSA Timing Side-Channel Attack vulnerability</t>
  </si>
  <si>
    <t>190111 042218</t>
  </si>
  <si>
    <t>CSCvn95441</t>
  </si>
  <si>
    <t>Linux USB Data Size Checks Handling Vulnerability on CMS2K</t>
  </si>
  <si>
    <t>190111 100554</t>
  </si>
  <si>
    <t>FY19 Q2</t>
  </si>
  <si>
    <t>190405 061120</t>
  </si>
  <si>
    <t>190325 022447</t>
  </si>
  <si>
    <t>190326 083140</t>
  </si>
  <si>
    <t>CSCvo20577</t>
  </si>
  <si>
    <t>190201 020227</t>
  </si>
  <si>
    <t>190404 015835</t>
  </si>
  <si>
    <t>CSCvo35633</t>
  </si>
  <si>
    <t>190213 070554</t>
  </si>
  <si>
    <t>190326 082619</t>
  </si>
  <si>
    <t>CSCvo78424</t>
  </si>
  <si>
    <t>rsyslog imptcp Module Denial of Service Vulnerability</t>
  </si>
  <si>
    <t>190313 035455</t>
  </si>
  <si>
    <t>190321 134800</t>
  </si>
  <si>
    <t>CSCvo78425</t>
  </si>
  <si>
    <t>OpenSSL 0-byte Record Padding Oracle Information Disclosure Vulnerab ...</t>
  </si>
  <si>
    <t>190321 080024</t>
  </si>
  <si>
    <t>Python Unicode Encoding Handling Information Disclosure Vulnerability</t>
  </si>
  <si>
    <t>Cisco Meeting App Process Crash Denial of Service Vulnerability</t>
  </si>
  <si>
    <t>190226 083732</t>
  </si>
  <si>
    <t>190226 061006</t>
  </si>
  <si>
    <t>190311 032650</t>
  </si>
  <si>
    <t>CSCvo26745</t>
  </si>
  <si>
    <t>coturn TURN Administrator Web Portal SQL Injection Vulnerability</t>
  </si>
  <si>
    <t>190206 122720</t>
  </si>
  <si>
    <t>190207 034544</t>
  </si>
  <si>
    <t>CSCvo26750</t>
  </si>
  <si>
    <t>190206 122915</t>
  </si>
  <si>
    <t>190207 034610</t>
  </si>
  <si>
    <t>CSCvo66485</t>
  </si>
  <si>
    <t>SSH Admin session persistence after admin removed from user list</t>
  </si>
  <si>
    <t>190305 073339</t>
  </si>
  <si>
    <t>CSCvo83238</t>
  </si>
  <si>
    <t>Static Credentials Product Database</t>
  </si>
  <si>
    <t>190315 082539</t>
  </si>
  <si>
    <t>CSCvp07881</t>
  </si>
  <si>
    <t>190328 170127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</si>
</sst>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yyyy"/>
  </numFmts>
  <fonts count="3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FF"/>
      <name val="Calibri"/>
      <family val="2"/>
      <scheme val="minor"/>
    </font>
    <font>
      <sz val="11"/>
      <color theme="0" tint="-0.499984740745262"/>
      <name val="Calibri"/>
      <family val="2"/>
      <scheme val="minor"/>
    </font>
    <font>
      <sz val="11"/>
      <color rgb="FF0000CC"/>
      <name val="Calibri"/>
      <family val="2"/>
      <scheme val="minor"/>
    </font>
    <font>
      <b/>
      <i/>
      <sz val="11"/>
      <color theme="1"/>
      <name val="Calibri"/>
      <family val="2"/>
      <scheme val="minor"/>
    </font>
    <font>
      <b/>
      <sz val="12"/>
      <color theme="1"/>
      <name val="Calibri"/>
      <family val="2"/>
      <scheme val="minor"/>
    </font>
    <font>
      <sz val="11"/>
      <name val="Calibri"/>
      <family val="2"/>
      <scheme val="minor"/>
    </font>
    <font>
      <i/>
      <sz val="11"/>
      <color theme="1"/>
      <name val="Calibri"/>
      <family val="2"/>
      <scheme val="minor"/>
    </font>
    <font>
      <b/>
      <sz val="11"/>
      <color theme="0" tint="-0.499984740745262"/>
      <name val="Calibri"/>
      <family val="2"/>
      <scheme val="minor"/>
    </font>
    <font>
      <b/>
      <sz val="11"/>
      <color theme="4"/>
      <name val="Calibri"/>
      <family val="2"/>
      <scheme val="minor"/>
    </font>
    <font>
      <b/>
      <sz val="11"/>
      <color theme="2" tint="-0.249977111117893"/>
      <name val="Calibri"/>
      <family val="2"/>
      <scheme val="minor"/>
    </font>
    <font>
      <b/>
      <sz val="11"/>
      <color rgb="FF0000CC"/>
      <name val="Calibri"/>
      <family val="2"/>
      <scheme val="minor"/>
    </font>
    <font>
      <b/>
      <sz val="11"/>
      <color indexed="12"/>
      <name val="Calibri"/>
      <family val="2"/>
      <scheme val="minor"/>
    </font>
    <font>
      <sz val="10"/>
      <color theme="1"/>
      <name val="Calibri"/>
      <family val="2"/>
      <scheme val="minor"/>
    </font>
    <font>
      <sz val="10"/>
      <name val="Calibri"/>
      <family val="2"/>
      <scheme val="minor"/>
    </font>
    <font>
      <sz val="10"/>
      <color rgb="FF006600"/>
      <name val="Calibri"/>
      <family val="2"/>
      <scheme val="minor"/>
    </font>
    <font>
      <sz val="10"/>
      <color rgb="FF0000FF"/>
      <name val="Calibri"/>
      <family val="2"/>
      <scheme val="minor"/>
    </font>
    <font>
      <sz val="10"/>
      <color rgb="FFFF0000"/>
      <name val="Calibri"/>
      <family val="2"/>
      <scheme val="minor"/>
    </font>
    <font>
      <sz val="10"/>
      <color theme="8" tint="-0.249977111117893"/>
      <name val="Calibri"/>
      <family val="2"/>
      <scheme val="minor"/>
    </font>
    <font>
      <sz val="10"/>
      <color theme="1" tint="0.249977111117893"/>
      <name val="Calibri"/>
      <family val="2"/>
      <scheme val="minor"/>
    </font>
    <font>
      <sz val="11"/>
      <color theme="1" tint="0.34998626667073579"/>
      <name val="Calibri"/>
      <family val="2"/>
      <scheme val="minor"/>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99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00206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medium">
        <color auto="1"/>
      </right>
      <top style="thin">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auto="1"/>
      </left>
      <right/>
      <top/>
      <bottom/>
      <diagonal/>
    </border>
    <border>
      <left/>
      <right/>
      <top style="medium">
        <color indexed="64"/>
      </top>
      <bottom/>
      <diagonal/>
    </border>
    <border>
      <left/>
      <right style="thin">
        <color auto="1"/>
      </right>
      <top/>
      <bottom/>
      <diagonal/>
    </border>
    <border>
      <left/>
      <right style="thin">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1">
    <xf numFmtId="0" fontId="0" fillId="0" borderId="0" xfId="0"/>
    <xf numFmtId="0" fontId="0" fillId="33" borderId="0" xfId="0" applyFill="1" applyAlignment="1">
      <alignment horizontal="left" vertical="top"/>
    </xf>
    <xf numFmtId="17" fontId="0" fillId="33" borderId="0" xfId="0" applyNumberFormat="1" applyFill="1" applyAlignment="1">
      <alignment horizontal="center"/>
    </xf>
    <xf numFmtId="15" fontId="0" fillId="33" borderId="0" xfId="0" applyNumberFormat="1" applyFill="1" applyAlignment="1">
      <alignment horizontal="center"/>
    </xf>
    <xf numFmtId="0" fontId="0" fillId="33" borderId="0" xfId="0" applyFill="1"/>
    <xf numFmtId="0" fontId="0" fillId="0" borderId="0" xfId="0" applyFill="1"/>
    <xf numFmtId="1" fontId="0" fillId="0" borderId="0" xfId="0" applyNumberFormat="1" applyFill="1" applyAlignment="1">
      <alignment horizontal="right"/>
    </xf>
    <xf numFmtId="0" fontId="16" fillId="34" borderId="0" xfId="0" applyFont="1" applyFill="1"/>
    <xf numFmtId="1" fontId="16" fillId="34" borderId="0" xfId="0" applyNumberFormat="1" applyFont="1" applyFill="1"/>
    <xf numFmtId="0" fontId="0" fillId="35" borderId="0" xfId="0" applyFill="1"/>
    <xf numFmtId="0" fontId="0" fillId="36" borderId="0" xfId="0" applyFill="1"/>
    <xf numFmtId="1"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Alignment="1"/>
    <xf numFmtId="0" fontId="0" fillId="37" borderId="10" xfId="0" applyFill="1" applyBorder="1" applyAlignment="1"/>
    <xf numFmtId="0" fontId="22" fillId="37" borderId="11" xfId="0" applyFont="1" applyFill="1" applyBorder="1" applyAlignment="1">
      <alignment horizontal="center" vertical="center" wrapText="1"/>
    </xf>
    <xf numFmtId="0" fontId="0" fillId="0" borderId="12" xfId="0" applyBorder="1" applyAlignment="1">
      <alignment vertical="top"/>
    </xf>
    <xf numFmtId="0" fontId="0" fillId="0" borderId="13" xfId="0" applyBorder="1" applyAlignment="1">
      <alignment vertical="top" wrapText="1"/>
    </xf>
    <xf numFmtId="0" fontId="0" fillId="0" borderId="14" xfId="0" applyBorder="1" applyAlignment="1">
      <alignment vertical="top"/>
    </xf>
    <xf numFmtId="0" fontId="0" fillId="0" borderId="15" xfId="0" applyBorder="1" applyAlignment="1">
      <alignment vertical="top" wrapText="1"/>
    </xf>
    <xf numFmtId="0" fontId="0" fillId="0" borderId="0" xfId="0" applyFill="1" applyBorder="1" applyAlignment="1">
      <alignment vertical="top"/>
    </xf>
    <xf numFmtId="0" fontId="17" fillId="0" borderId="0" xfId="0" applyFont="1" applyFill="1" applyBorder="1" applyAlignment="1">
      <alignment vertical="top" wrapText="1"/>
    </xf>
    <xf numFmtId="0" fontId="0" fillId="37" borderId="10" xfId="0" applyFill="1" applyBorder="1" applyAlignment="1">
      <alignment vertical="top"/>
    </xf>
    <xf numFmtId="0" fontId="0" fillId="37" borderId="17" xfId="0" applyFill="1" applyBorder="1" applyAlignment="1"/>
    <xf numFmtId="0" fontId="22" fillId="37" borderId="18" xfId="0" applyFont="1" applyFill="1" applyBorder="1" applyAlignment="1">
      <alignment horizontal="center" vertical="center" wrapText="1"/>
    </xf>
    <xf numFmtId="0" fontId="0" fillId="0" borderId="19" xfId="0" applyBorder="1" applyAlignment="1">
      <alignment vertical="top"/>
    </xf>
    <xf numFmtId="0" fontId="0" fillId="0" borderId="20" xfId="0" applyBorder="1" applyAlignment="1">
      <alignment vertical="top" wrapText="1"/>
    </xf>
    <xf numFmtId="0" fontId="0" fillId="34" borderId="19" xfId="0" applyFill="1" applyBorder="1" applyAlignment="1">
      <alignment vertical="top"/>
    </xf>
    <xf numFmtId="0" fontId="0" fillId="34" borderId="20" xfId="0" applyFill="1" applyBorder="1" applyAlignment="1">
      <alignment vertical="top" wrapText="1"/>
    </xf>
    <xf numFmtId="0" fontId="0" fillId="0" borderId="19" xfId="0" applyFill="1" applyBorder="1" applyAlignment="1">
      <alignment vertical="top"/>
    </xf>
    <xf numFmtId="0" fontId="0" fillId="0" borderId="20" xfId="0" applyFill="1" applyBorder="1" applyAlignment="1">
      <alignment vertical="top" wrapText="1"/>
    </xf>
    <xf numFmtId="0" fontId="0" fillId="0" borderId="21" xfId="0" applyBorder="1" applyAlignment="1">
      <alignment vertical="top"/>
    </xf>
    <xf numFmtId="0" fontId="0" fillId="0" borderId="16" xfId="0" applyFill="1" applyBorder="1" applyAlignment="1">
      <alignment vertical="top" wrapText="1"/>
    </xf>
    <xf numFmtId="0" fontId="13" fillId="39" borderId="0" xfId="0" applyFont="1" applyFill="1"/>
    <xf numFmtId="17" fontId="13" fillId="39" borderId="0" xfId="0" applyNumberFormat="1" applyFont="1" applyFill="1" applyAlignment="1">
      <alignment horizontal="center"/>
    </xf>
    <xf numFmtId="0" fontId="13" fillId="40" borderId="0" xfId="0" applyFont="1" applyFill="1"/>
    <xf numFmtId="17" fontId="13" fillId="40" borderId="0" xfId="0" applyNumberFormat="1" applyFont="1" applyFill="1" applyAlignment="1">
      <alignment horizontal="center"/>
    </xf>
    <xf numFmtId="0" fontId="13" fillId="40" borderId="0" xfId="0" applyFont="1" applyFill="1" applyAlignment="1">
      <alignment horizontal="center"/>
    </xf>
    <xf numFmtId="0" fontId="17" fillId="39" borderId="13" xfId="0" applyFont="1" applyFill="1" applyBorder="1" applyAlignment="1">
      <alignment vertical="top" wrapText="1"/>
    </xf>
    <xf numFmtId="0" fontId="17" fillId="40" borderId="13" xfId="0" applyFont="1" applyFill="1" applyBorder="1" applyAlignment="1">
      <alignment vertical="top" wrapText="1"/>
    </xf>
    <xf numFmtId="0" fontId="28" fillId="43" borderId="0" xfId="0" applyFont="1" applyFill="1"/>
    <xf numFmtId="1" fontId="28" fillId="43" borderId="0" xfId="0" applyNumberFormat="1" applyFont="1" applyFill="1"/>
    <xf numFmtId="0" fontId="20" fillId="42" borderId="0" xfId="0" applyFont="1" applyFill="1"/>
    <xf numFmtId="1" fontId="20" fillId="42" borderId="0" xfId="0" applyNumberFormat="1" applyFont="1" applyFill="1"/>
    <xf numFmtId="1" fontId="29" fillId="43" borderId="0" xfId="0" applyNumberFormat="1" applyFont="1" applyFill="1"/>
    <xf numFmtId="0" fontId="0" fillId="0" borderId="0" xfId="0" applyAlignment="1">
      <alignment horizontal="center"/>
    </xf>
    <xf numFmtId="15" fontId="0" fillId="0" borderId="0" xfId="0" applyNumberFormat="1"/>
    <xf numFmtId="0" fontId="30" fillId="0" borderId="0" xfId="0" applyFont="1"/>
    <xf numFmtId="0" fontId="31" fillId="42" borderId="22" xfId="0" applyFont="1" applyFill="1" applyBorder="1" applyAlignment="1">
      <alignment horizontal="center"/>
    </xf>
    <xf numFmtId="0" fontId="31" fillId="42" borderId="23" xfId="0" applyFont="1" applyFill="1" applyBorder="1" applyAlignment="1">
      <alignment horizontal="center"/>
    </xf>
    <xf numFmtId="0" fontId="31" fillId="42" borderId="24" xfId="0" applyFont="1" applyFill="1" applyBorder="1" applyAlignment="1">
      <alignment horizontal="center"/>
    </xf>
    <xf numFmtId="164" fontId="31" fillId="42" borderId="25" xfId="0" applyNumberFormat="1" applyFont="1" applyFill="1" applyBorder="1"/>
    <xf numFmtId="0" fontId="31" fillId="34" borderId="22" xfId="0" applyFont="1" applyFill="1" applyBorder="1" applyAlignment="1">
      <alignment horizontal="center"/>
    </xf>
    <xf numFmtId="0" fontId="31" fillId="34" borderId="23" xfId="0" applyFont="1" applyFill="1" applyBorder="1" applyAlignment="1">
      <alignment horizontal="center"/>
    </xf>
    <xf numFmtId="0" fontId="31" fillId="34" borderId="24" xfId="0" applyFont="1" applyFill="1" applyBorder="1" applyAlignment="1">
      <alignment horizontal="center"/>
    </xf>
    <xf numFmtId="164" fontId="31" fillId="34" borderId="25" xfId="0" applyNumberFormat="1" applyFont="1" applyFill="1" applyBorder="1"/>
    <xf numFmtId="0" fontId="30" fillId="0" borderId="0" xfId="0" applyFont="1" applyAlignment="1">
      <alignment wrapText="1"/>
    </xf>
    <xf numFmtId="0" fontId="30" fillId="0" borderId="0" xfId="0" applyFont="1" applyAlignment="1">
      <alignment horizontal="center" wrapText="1"/>
    </xf>
    <xf numFmtId="0" fontId="30" fillId="42" borderId="26" xfId="0" applyFont="1" applyFill="1" applyBorder="1" applyAlignment="1">
      <alignment horizontal="center" vertical="top" wrapText="1"/>
    </xf>
    <xf numFmtId="0" fontId="30" fillId="42" borderId="27" xfId="0" applyFont="1" applyFill="1" applyBorder="1" applyAlignment="1">
      <alignment horizontal="center" vertical="top" wrapText="1"/>
    </xf>
    <xf numFmtId="0" fontId="30" fillId="42" borderId="0" xfId="0" applyFont="1" applyFill="1" applyBorder="1" applyAlignment="1">
      <alignment horizontal="center" vertical="top" wrapText="1"/>
    </xf>
    <xf numFmtId="0" fontId="32" fillId="42" borderId="28" xfId="0" applyFont="1" applyFill="1" applyBorder="1" applyAlignment="1">
      <alignment horizontal="center" vertical="top" wrapText="1"/>
    </xf>
    <xf numFmtId="0" fontId="30" fillId="34" borderId="26" xfId="0" applyFont="1" applyFill="1" applyBorder="1" applyAlignment="1">
      <alignment horizontal="center" vertical="top" wrapText="1"/>
    </xf>
    <xf numFmtId="0" fontId="30" fillId="34" borderId="27" xfId="0" applyFont="1" applyFill="1" applyBorder="1" applyAlignment="1">
      <alignment horizontal="center" vertical="top" wrapText="1"/>
    </xf>
    <xf numFmtId="0" fontId="30" fillId="34" borderId="0" xfId="0" applyFont="1" applyFill="1" applyBorder="1" applyAlignment="1">
      <alignment horizontal="center" vertical="top" wrapText="1"/>
    </xf>
    <xf numFmtId="0" fontId="32" fillId="34" borderId="28" xfId="0" applyFont="1" applyFill="1" applyBorder="1" applyAlignment="1">
      <alignment horizontal="center" vertical="top" wrapText="1"/>
    </xf>
    <xf numFmtId="15" fontId="33" fillId="42" borderId="25" xfId="0" applyNumberFormat="1" applyFont="1" applyFill="1" applyBorder="1"/>
    <xf numFmtId="15" fontId="33" fillId="42" borderId="24" xfId="0" applyNumberFormat="1" applyFont="1" applyFill="1" applyBorder="1"/>
    <xf numFmtId="0" fontId="32" fillId="42" borderId="29" xfId="0" applyFont="1" applyFill="1" applyBorder="1" applyAlignment="1">
      <alignment horizontal="center"/>
    </xf>
    <xf numFmtId="15" fontId="33" fillId="34" borderId="25" xfId="0" applyNumberFormat="1" applyFont="1" applyFill="1" applyBorder="1"/>
    <xf numFmtId="15" fontId="33" fillId="34" borderId="24" xfId="0" applyNumberFormat="1" applyFont="1" applyFill="1" applyBorder="1"/>
    <xf numFmtId="0" fontId="32" fillId="34" borderId="29" xfId="0" applyFont="1" applyFill="1" applyBorder="1" applyAlignment="1">
      <alignment horizontal="center"/>
    </xf>
    <xf numFmtId="0" fontId="30" fillId="0" borderId="30" xfId="0" applyFont="1" applyBorder="1" applyAlignment="1">
      <alignment wrapText="1"/>
    </xf>
    <xf numFmtId="0" fontId="30" fillId="0" borderId="30" xfId="0" applyFont="1" applyBorder="1" applyAlignment="1">
      <alignment horizontal="center" wrapText="1"/>
    </xf>
    <xf numFmtId="0" fontId="30" fillId="0" borderId="31" xfId="0" applyFont="1" applyBorder="1" applyAlignment="1">
      <alignment horizontal="center" wrapText="1"/>
    </xf>
    <xf numFmtId="0" fontId="34" fillId="37" borderId="25" xfId="0" applyFont="1" applyFill="1" applyBorder="1" applyAlignment="1">
      <alignment horizontal="center" vertical="top" wrapText="1"/>
    </xf>
    <xf numFmtId="0" fontId="35" fillId="37" borderId="24" xfId="0" applyFont="1" applyFill="1" applyBorder="1" applyAlignment="1">
      <alignment horizontal="center" vertical="top" wrapText="1"/>
    </xf>
    <xf numFmtId="0" fontId="36" fillId="44" borderId="24" xfId="0" applyFont="1" applyFill="1" applyBorder="1" applyAlignment="1">
      <alignment horizontal="center" vertical="top" wrapText="1"/>
    </xf>
    <xf numFmtId="0" fontId="36" fillId="44" borderId="30" xfId="0" applyFont="1" applyFill="1" applyBorder="1" applyAlignment="1">
      <alignment horizontal="center" vertical="top" wrapText="1"/>
    </xf>
    <xf numFmtId="0" fontId="30" fillId="44" borderId="29" xfId="0" applyFont="1" applyFill="1" applyBorder="1" applyAlignment="1">
      <alignment horizontal="center" vertical="top" wrapText="1"/>
    </xf>
    <xf numFmtId="0" fontId="30" fillId="0" borderId="0" xfId="0" applyFont="1" applyAlignment="1">
      <alignment horizontal="center"/>
    </xf>
    <xf numFmtId="15" fontId="31" fillId="0" borderId="0" xfId="0" applyNumberFormat="1" applyFont="1" applyFill="1"/>
    <xf numFmtId="1" fontId="34" fillId="37" borderId="26" xfId="0" applyNumberFormat="1" applyFont="1" applyFill="1" applyBorder="1" applyAlignment="1">
      <alignment horizontal="center"/>
    </xf>
    <xf numFmtId="1" fontId="35" fillId="37" borderId="0" xfId="0" applyNumberFormat="1" applyFont="1" applyFill="1" applyBorder="1" applyAlignment="1">
      <alignment horizontal="center"/>
    </xf>
    <xf numFmtId="1" fontId="36" fillId="44" borderId="0" xfId="0" applyNumberFormat="1" applyFont="1" applyFill="1" applyBorder="1" applyAlignment="1">
      <alignment horizontal="center"/>
    </xf>
    <xf numFmtId="1" fontId="30" fillId="44" borderId="28" xfId="0" applyNumberFormat="1" applyFont="1" applyFill="1" applyBorder="1" applyAlignment="1">
      <alignment horizontal="center"/>
    </xf>
    <xf numFmtId="0" fontId="17" fillId="45" borderId="0" xfId="0" applyFont="1" applyFill="1" applyAlignment="1">
      <alignment horizontal="center" vertical="top"/>
    </xf>
    <xf numFmtId="0" fontId="17" fillId="45" borderId="0" xfId="0" applyFont="1" applyFill="1" applyAlignment="1">
      <alignment horizontal="center"/>
    </xf>
    <xf numFmtId="0" fontId="0" fillId="44" borderId="0" xfId="0" applyFill="1"/>
    <xf numFmtId="0" fontId="0" fillId="46" borderId="0" xfId="0" applyFill="1"/>
    <xf numFmtId="0" fontId="16" fillId="44" borderId="0" xfId="0" applyFont="1" applyFill="1"/>
    <xf numFmtId="1" fontId="16" fillId="44" borderId="0" xfId="0" applyNumberFormat="1" applyFont="1" applyFill="1"/>
    <xf numFmtId="0" fontId="0" fillId="37" borderId="0" xfId="0" applyFill="1"/>
    <xf numFmtId="0" fontId="0" fillId="47" borderId="0" xfId="0" applyFill="1"/>
    <xf numFmtId="0" fontId="16" fillId="37" borderId="0" xfId="0" applyFont="1" applyFill="1"/>
    <xf numFmtId="1" fontId="16" fillId="37" borderId="0" xfId="0" applyNumberFormat="1" applyFont="1" applyFill="1"/>
    <xf numFmtId="0" fontId="0" fillId="42" borderId="0" xfId="0" applyFill="1"/>
    <xf numFmtId="0" fontId="0" fillId="43" borderId="0" xfId="0" applyFill="1"/>
    <xf numFmtId="0" fontId="16" fillId="42" borderId="0" xfId="0" applyFont="1" applyFill="1"/>
    <xf numFmtId="1" fontId="16" fillId="42" borderId="0" xfId="0" applyNumberFormat="1" applyFont="1" applyFill="1"/>
    <xf numFmtId="0" fontId="20" fillId="0" borderId="15" xfId="0" applyFont="1" applyBorder="1" applyAlignment="1">
      <alignment vertical="top" wrapText="1"/>
    </xf>
    <xf numFmtId="0" fontId="0" fillId="37" borderId="32" xfId="0" applyFill="1" applyBorder="1" applyAlignment="1"/>
    <xf numFmtId="0" fontId="22" fillId="37" borderId="33" xfId="0" applyFont="1" applyFill="1" applyBorder="1" applyAlignment="1">
      <alignment horizontal="center" vertical="center" wrapText="1"/>
    </xf>
    <xf numFmtId="0" fontId="0" fillId="0" borderId="34" xfId="0" applyBorder="1" applyAlignment="1">
      <alignment vertical="top"/>
    </xf>
    <xf numFmtId="0" fontId="0" fillId="0" borderId="35" xfId="0" applyBorder="1" applyAlignment="1">
      <alignment vertical="top" wrapText="1"/>
    </xf>
    <xf numFmtId="0" fontId="0" fillId="0" borderId="35" xfId="0" applyFill="1" applyBorder="1" applyAlignment="1">
      <alignment wrapText="1"/>
    </xf>
    <xf numFmtId="0" fontId="23" fillId="38" borderId="35" xfId="0" applyFont="1" applyFill="1" applyBorder="1" applyAlignment="1">
      <alignment vertical="center" wrapText="1"/>
    </xf>
    <xf numFmtId="0" fontId="0" fillId="0" borderId="35" xfId="0" applyBorder="1" applyAlignment="1">
      <alignment wrapText="1"/>
    </xf>
    <xf numFmtId="0" fontId="17" fillId="39" borderId="35" xfId="0" applyFont="1" applyFill="1" applyBorder="1" applyAlignment="1">
      <alignment vertical="center" wrapText="1"/>
    </xf>
    <xf numFmtId="0" fontId="17" fillId="40" borderId="35" xfId="0" applyFont="1" applyFill="1" applyBorder="1" applyAlignment="1">
      <alignment vertical="center" wrapText="1"/>
    </xf>
    <xf numFmtId="0" fontId="0" fillId="0" borderId="34" xfId="0" applyBorder="1" applyAlignment="1">
      <alignment vertical="center"/>
    </xf>
    <xf numFmtId="0" fontId="17" fillId="41" borderId="35" xfId="0" applyFont="1" applyFill="1" applyBorder="1" applyAlignment="1">
      <alignment vertical="center" wrapText="1"/>
    </xf>
    <xf numFmtId="0" fontId="0" fillId="0" borderId="36" xfId="0" applyBorder="1" applyAlignment="1">
      <alignment vertical="center"/>
    </xf>
    <xf numFmtId="0" fontId="23" fillId="48" borderId="37" xfId="0" applyFont="1" applyFill="1" applyBorder="1" applyAlignment="1">
      <alignment vertical="center" wrapText="1"/>
    </xf>
    <xf numFmtId="0" fontId="0" fillId="0" borderId="38" xfId="0" applyBorder="1" applyAlignment="1"/>
    <xf numFmtId="0" fontId="0" fillId="0" borderId="39" xfId="0" applyBorder="1" applyAlignment="1"/>
    <xf numFmtId="0" fontId="0" fillId="0" borderId="39" xfId="0" applyBorder="1" applyAlignment="1">
      <alignment vertical="top"/>
    </xf>
    <xf numFmtId="0" fontId="18" fillId="0" borderId="0" xfId="0" applyFont="1" applyAlignment="1">
      <alignment horizontal="right"/>
    </xf>
    <xf numFmtId="0" fontId="20" fillId="0" borderId="0" xfId="0" applyFont="1" applyAlignment="1">
      <alignment horizontal="right"/>
    </xf>
    <xf numFmtId="0" fontId="20" fillId="37" borderId="0" xfId="0" applyFont="1" applyFill="1" applyAlignment="1">
      <alignment horizontal="left"/>
    </xf>
    <xf numFmtId="15" fontId="20" fillId="37" borderId="0" xfId="0" applyNumberFormat="1" applyFont="1" applyFill="1" applyAlignment="1">
      <alignment horizontal="right"/>
    </xf>
    <xf numFmtId="0" fontId="0" fillId="0" borderId="0" xfId="0" applyNumberFormat="1"/>
    <xf numFmtId="15" fontId="31" fillId="0" borderId="0" xfId="0" applyNumberFormat="1" applyFont="1" applyFill="1" applyAlignment="1">
      <alignment horizontal="right"/>
    </xf>
    <xf numFmtId="0" fontId="20" fillId="0" borderId="0" xfId="0" applyFont="1" applyFill="1" applyAlignment="1">
      <alignment horizontal="left"/>
    </xf>
    <xf numFmtId="0" fontId="20" fillId="44" borderId="0" xfId="0" applyFont="1" applyFill="1" applyAlignment="1">
      <alignment horizontal="left"/>
    </xf>
    <xf numFmtId="0" fontId="20" fillId="0" borderId="0" xfId="0" applyFont="1"/>
    <xf numFmtId="0" fontId="0" fillId="38" borderId="0" xfId="0" applyFill="1"/>
    <xf numFmtId="0" fontId="17" fillId="45" borderId="0" xfId="0" applyFont="1" applyFill="1" applyAlignment="1">
      <alignment horizontal="left" vertical="top"/>
    </xf>
    <xf numFmtId="0" fontId="0" fillId="34" borderId="0" xfId="0" applyFill="1"/>
    <xf numFmtId="17" fontId="37" fillId="34" borderId="0" xfId="0" applyNumberFormat="1" applyFont="1" applyFill="1" applyAlignment="1">
      <alignment horizontal="center"/>
    </xf>
    <xf numFmtId="17" fontId="0" fillId="34" borderId="0" xfId="0" applyNumberFormat="1" applyFill="1" applyAlignment="1">
      <alignment horizontal="center"/>
    </xf>
    <xf numFmtId="0" fontId="16" fillId="33" borderId="0" xfId="0" applyFont="1" applyFill="1"/>
    <xf numFmtId="17" fontId="16" fillId="33" borderId="0" xfId="0" applyNumberFormat="1" applyFont="1" applyFill="1" applyAlignment="1">
      <alignment horizontal="center"/>
    </xf>
    <xf numFmtId="0" fontId="0" fillId="49" borderId="0" xfId="0" applyFill="1"/>
    <xf numFmtId="0" fontId="16" fillId="49" borderId="0" xfId="0" applyFont="1" applyFill="1"/>
    <xf numFmtId="1" fontId="16" fillId="49" borderId="0" xfId="0" applyNumberFormat="1" applyFont="1" applyFill="1"/>
    <xf numFmtId="1" fontId="0" fillId="44" borderId="0" xfId="0" applyNumberFormat="1" applyFill="1"/>
    <xf numFmtId="1" fontId="0" fillId="37" borderId="0" xfId="0" applyNumberFormat="1" applyFill="1"/>
    <xf numFmtId="1" fontId="0" fillId="49" borderId="0" xfId="0" applyNumberFormat="1" applyFill="1"/>
    <xf numFmtId="1" fontId="0" fillId="42"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CC"/>
      <color rgb="FFFF7C8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hartsheet" Target="chartsheets/sheet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rgbClr val="4472C4"/>
                </a:solidFill>
                <a:latin typeface="+mn-lt"/>
                <a:ea typeface="+mn-ea"/>
                <a:cs typeface="+mn-cs"/>
              </a:defRPr>
            </a:pPr>
            <a:r>
              <a:rPr lang="en-GB" sz="2000">
                <a:solidFill>
                  <a:schemeClr val="accent5"/>
                </a:solidFill>
              </a:rPr>
              <a:t>CMA</a:t>
            </a:r>
            <a:r>
              <a:rPr lang="en-GB" sz="2000" baseline="0">
                <a:solidFill>
                  <a:schemeClr val="accent5"/>
                </a:solidFill>
              </a:rPr>
              <a:t> </a:t>
            </a:r>
            <a:r>
              <a:rPr lang="en-GB" sz="2000">
                <a:solidFill>
                  <a:schemeClr val="accent5"/>
                </a:solidFill>
              </a:rPr>
              <a:t>PSIRT Defects </a:t>
            </a:r>
            <a:r>
              <a:rPr lang="en-GB" sz="2000" baseline="0">
                <a:solidFill>
                  <a:schemeClr val="accent5"/>
                </a:solidFill>
              </a:rPr>
              <a:t>by Month </a:t>
            </a:r>
            <a:endParaRPr lang="en-GB" sz="2000">
              <a:solidFill>
                <a:srgbClr val="FF0000"/>
              </a:solidFill>
              <a:effectLst/>
            </a:endParaRPr>
          </a:p>
        </c:rich>
      </c:tx>
      <c:layout>
        <c:manualLayout>
          <c:xMode val="edge"/>
          <c:yMode val="edge"/>
          <c:x val="0.37313422562034554"/>
          <c:y val="0"/>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rgbClr val="4472C4"/>
              </a:solidFill>
              <a:latin typeface="+mn-lt"/>
              <a:ea typeface="+mn-ea"/>
              <a:cs typeface="+mn-cs"/>
            </a:defRPr>
          </a:pPr>
          <a:endParaRPr lang="en-US"/>
        </a:p>
      </c:txPr>
    </c:title>
    <c:autoTitleDeleted val="0"/>
    <c:plotArea>
      <c:layout>
        <c:manualLayout>
          <c:layoutTarget val="inner"/>
          <c:xMode val="edge"/>
          <c:yMode val="edge"/>
          <c:x val="6.9093339403243845E-2"/>
          <c:y val="8.5585512876977854E-2"/>
          <c:w val="0.83833280578243108"/>
          <c:h val="0.81543695681606387"/>
        </c:manualLayout>
      </c:layout>
      <c:barChart>
        <c:barDir val="col"/>
        <c:grouping val="clustered"/>
        <c:varyColors val="0"/>
        <c:ser>
          <c:idx val="0"/>
          <c:order val="0"/>
          <c:tx>
            <c:strRef>
              <c:f>ASummary!$A$18</c:f>
              <c:strCache>
                <c:ptCount val="1"/>
                <c:pt idx="0">
                  <c:v>PSIRT Defects Opened</c:v>
                </c:pt>
              </c:strCache>
            </c:strRef>
          </c:tx>
          <c:spPr>
            <a:solidFill>
              <a:srgbClr val="FF9999"/>
            </a:solidFill>
            <a:ln>
              <a:noFill/>
            </a:ln>
            <a:effectLst/>
          </c:spPr>
          <c:invertIfNegative val="0"/>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ASummary!$J$18:$AG$18</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6</c:v>
                </c:pt>
                <c:pt idx="16">
                  <c:v>0</c:v>
                </c:pt>
                <c:pt idx="17">
                  <c:v>0</c:v>
                </c:pt>
                <c:pt idx="18">
                  <c:v>0</c:v>
                </c:pt>
                <c:pt idx="19">
                  <c:v>0</c:v>
                </c:pt>
                <c:pt idx="20">
                  <c:v>1</c:v>
                </c:pt>
                <c:pt idx="21">
                  <c:v>0</c:v>
                </c:pt>
                <c:pt idx="22">
                  <c:v>0</c:v>
                </c:pt>
                <c:pt idx="23">
                  <c:v>0</c:v>
                </c:pt>
              </c:numCache>
            </c:numRef>
          </c:val>
          <c:extLst xmlns:c15="http://schemas.microsoft.com/office/drawing/2012/chart">
            <c:ext xmlns:c16="http://schemas.microsoft.com/office/drawing/2014/chart" uri="{C3380CC4-5D6E-409C-BE32-E72D297353CC}">
              <c16:uniqueId val="{00000003-EE22-467E-B343-64392989FCA9}"/>
            </c:ext>
          </c:extLst>
        </c:ser>
        <c:ser>
          <c:idx val="1"/>
          <c:order val="1"/>
          <c:tx>
            <c:strRef>
              <c:f>ASummary!$A$19</c:f>
              <c:strCache>
                <c:ptCount val="1"/>
                <c:pt idx="0">
                  <c:v>PSIRT Defects Closed</c:v>
                </c:pt>
              </c:strCache>
            </c:strRef>
          </c:tx>
          <c:spPr>
            <a:solidFill>
              <a:schemeClr val="accent6">
                <a:lumMod val="60000"/>
                <a:lumOff val="40000"/>
              </a:schemeClr>
            </a:solidFill>
            <a:ln>
              <a:noFill/>
            </a:ln>
            <a:effectLst/>
          </c:spPr>
          <c:invertIfNegative val="0"/>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ASummary!$J$19:$AG$19</c:f>
              <c:numCache>
                <c:formatCode>General</c:formatCode>
                <c:ptCount val="24"/>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1</c:v>
                </c:pt>
                <c:pt idx="17">
                  <c:v>0</c:v>
                </c:pt>
                <c:pt idx="18">
                  <c:v>2</c:v>
                </c:pt>
                <c:pt idx="19">
                  <c:v>0</c:v>
                </c:pt>
                <c:pt idx="20">
                  <c:v>0</c:v>
                </c:pt>
                <c:pt idx="21">
                  <c:v>4</c:v>
                </c:pt>
                <c:pt idx="22">
                  <c:v>1</c:v>
                </c:pt>
                <c:pt idx="23">
                  <c:v>0</c:v>
                </c:pt>
              </c:numCache>
            </c:numRef>
          </c:val>
          <c:extLst>
            <c:ext xmlns:c16="http://schemas.microsoft.com/office/drawing/2014/chart" uri="{C3380CC4-5D6E-409C-BE32-E72D297353CC}">
              <c16:uniqueId val="{00000000-4C80-4C3C-9BCB-4C2B66AA37B2}"/>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ASummary!$A$20</c:f>
              <c:strCache>
                <c:ptCount val="1"/>
                <c:pt idx="0">
                  <c:v>Current PSIRT Defects Open</c:v>
                </c:pt>
              </c:strCache>
            </c:strRef>
          </c:tx>
          <c:spPr>
            <a:ln w="25400" cap="rnd">
              <a:solidFill>
                <a:schemeClr val="tx1"/>
              </a:solidFill>
              <a:round/>
            </a:ln>
            <a:effectLst/>
          </c:spPr>
          <c:marker>
            <c:symbol val="none"/>
          </c:marker>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ASummary!$J$20:$AG$20</c:f>
              <c:numCache>
                <c:formatCode>0</c:formatCode>
                <c:ptCount val="24"/>
                <c:pt idx="0">
                  <c:v>1</c:v>
                </c:pt>
                <c:pt idx="1">
                  <c:v>1</c:v>
                </c:pt>
                <c:pt idx="2">
                  <c:v>1</c:v>
                </c:pt>
                <c:pt idx="3">
                  <c:v>1</c:v>
                </c:pt>
                <c:pt idx="4">
                  <c:v>1</c:v>
                </c:pt>
                <c:pt idx="5">
                  <c:v>1</c:v>
                </c:pt>
                <c:pt idx="6">
                  <c:v>1</c:v>
                </c:pt>
                <c:pt idx="7">
                  <c:v>1</c:v>
                </c:pt>
                <c:pt idx="8">
                  <c:v>1</c:v>
                </c:pt>
                <c:pt idx="9">
                  <c:v>1</c:v>
                </c:pt>
                <c:pt idx="10">
                  <c:v>0</c:v>
                </c:pt>
                <c:pt idx="11">
                  <c:v>0</c:v>
                </c:pt>
                <c:pt idx="12">
                  <c:v>0</c:v>
                </c:pt>
                <c:pt idx="13">
                  <c:v>0</c:v>
                </c:pt>
                <c:pt idx="14">
                  <c:v>1</c:v>
                </c:pt>
                <c:pt idx="15">
                  <c:v>7</c:v>
                </c:pt>
                <c:pt idx="16">
                  <c:v>6</c:v>
                </c:pt>
                <c:pt idx="17">
                  <c:v>6</c:v>
                </c:pt>
                <c:pt idx="18">
                  <c:v>4</c:v>
                </c:pt>
                <c:pt idx="19">
                  <c:v>4</c:v>
                </c:pt>
                <c:pt idx="20">
                  <c:v>5</c:v>
                </c:pt>
                <c:pt idx="21">
                  <c:v>1</c:v>
                </c:pt>
                <c:pt idx="22">
                  <c:v>0</c:v>
                </c:pt>
                <c:pt idx="23">
                  <c:v>0</c:v>
                </c:pt>
              </c:numCache>
            </c:numRef>
          </c:val>
          <c:smooth val="0"/>
          <c:extLst>
            <c:ext xmlns:c16="http://schemas.microsoft.com/office/drawing/2014/chart" uri="{C3380CC4-5D6E-409C-BE32-E72D297353CC}">
              <c16:uniqueId val="{00000001-4C80-4C3C-9BCB-4C2B66AA37B2}"/>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ASummary!$A$21</c:f>
              <c:strCache>
                <c:ptCount val="1"/>
                <c:pt idx="0">
                  <c:v>PSIRT MTTR (Days)</c:v>
                </c:pt>
              </c:strCache>
            </c:strRef>
          </c:tx>
          <c:spPr>
            <a:ln w="25400" cap="rnd">
              <a:solidFill>
                <a:srgbClr val="0000CC"/>
              </a:solidFill>
              <a:round/>
            </a:ln>
            <a:effectLst/>
          </c:spPr>
          <c:marker>
            <c:symbol val="none"/>
          </c:marker>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ASummary!$J$21:$AG$21</c:f>
              <c:numCache>
                <c:formatCode>0</c:formatCode>
                <c:ptCount val="24"/>
                <c:pt idx="0">
                  <c:v>2937</c:v>
                </c:pt>
                <c:pt idx="1">
                  <c:v>5888</c:v>
                </c:pt>
                <c:pt idx="2">
                  <c:v>8281</c:v>
                </c:pt>
                <c:pt idx="3">
                  <c:v>8464</c:v>
                </c:pt>
                <c:pt idx="4">
                  <c:v>8464</c:v>
                </c:pt>
                <c:pt idx="5">
                  <c:v>8464</c:v>
                </c:pt>
                <c:pt idx="6">
                  <c:v>8464</c:v>
                </c:pt>
                <c:pt idx="7">
                  <c:v>8281</c:v>
                </c:pt>
                <c:pt idx="8">
                  <c:v>8464</c:v>
                </c:pt>
                <c:pt idx="9">
                  <c:v>8464</c:v>
                </c:pt>
                <c:pt idx="10">
                  <c:v>77</c:v>
                </c:pt>
                <c:pt idx="11">
                  <c:v>46</c:v>
                </c:pt>
                <c:pt idx="12">
                  <c:v>15</c:v>
                </c:pt>
                <c:pt idx="13">
                  <c:v>0</c:v>
                </c:pt>
                <c:pt idx="14">
                  <c:v>182</c:v>
                </c:pt>
                <c:pt idx="15">
                  <c:v>11316</c:v>
                </c:pt>
                <c:pt idx="16">
                  <c:v>333</c:v>
                </c:pt>
                <c:pt idx="17">
                  <c:v>511</c:v>
                </c:pt>
                <c:pt idx="18">
                  <c:v>177.33333333333334</c:v>
                </c:pt>
                <c:pt idx="19">
                  <c:v>221</c:v>
                </c:pt>
                <c:pt idx="20">
                  <c:v>202.5</c:v>
                </c:pt>
                <c:pt idx="21">
                  <c:v>84.75</c:v>
                </c:pt>
                <c:pt idx="22">
                  <c:v>49</c:v>
                </c:pt>
                <c:pt idx="23">
                  <c:v>20.399999999999999</c:v>
                </c:pt>
              </c:numCache>
            </c:numRef>
          </c:val>
          <c:smooth val="0"/>
          <c:extLst>
            <c:ext xmlns:c16="http://schemas.microsoft.com/office/drawing/2014/chart" uri="{C3380CC4-5D6E-409C-BE32-E72D297353CC}">
              <c16:uniqueId val="{00000002-4C80-4C3C-9BCB-4C2B66AA37B2}"/>
            </c:ext>
          </c:extLst>
        </c:ser>
        <c:ser>
          <c:idx val="4"/>
          <c:order val="4"/>
          <c:tx>
            <c:strRef>
              <c:f>ASummary!$A$22</c:f>
              <c:strCache>
                <c:ptCount val="1"/>
                <c:pt idx="0">
                  <c:v>PSIRT MTTR Target (28 Days)</c:v>
                </c:pt>
              </c:strCache>
            </c:strRef>
          </c:tx>
          <c:spPr>
            <a:ln w="12700" cap="rnd">
              <a:solidFill>
                <a:srgbClr val="0000CC"/>
              </a:solidFill>
              <a:prstDash val="sysDash"/>
              <a:round/>
            </a:ln>
            <a:effectLst/>
          </c:spPr>
          <c:marker>
            <c:symbol val="none"/>
          </c:marker>
          <c:cat>
            <c:numRef>
              <c:f>ASummary!$J$17:$AG$17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ASummary!$J$22:$AG$22</c:f>
              <c:numCache>
                <c:formatCode>0</c:formatCode>
                <c:ptCount val="24"/>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numCache>
            </c:numRef>
          </c:val>
          <c:smooth val="0"/>
          <c:extLst>
            <c:ext xmlns:c16="http://schemas.microsoft.com/office/drawing/2014/chart" uri="{C3380CC4-5D6E-409C-BE32-E72D297353CC}">
              <c16:uniqueId val="{00000003-4C80-4C3C-9BCB-4C2B66AA37B2}"/>
            </c:ext>
          </c:extLst>
        </c:ser>
        <c:dLbls>
          <c:showLegendKey val="0"/>
          <c:showVal val="0"/>
          <c:showCatName val="0"/>
          <c:showSerName val="0"/>
          <c:showPercent val="0"/>
          <c:showBubbleSize val="0"/>
        </c:dLbls>
        <c:marker val="1"/>
        <c:smooth val="0"/>
        <c:axId val="593232632"/>
        <c:axId val="593231976"/>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ysClr val="windowText" lastClr="000000"/>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0074696"/>
        <c:crosses val="autoZero"/>
        <c:auto val="1"/>
        <c:lblOffset val="100"/>
        <c:baseTimeUnit val="months"/>
      </c:dateAx>
      <c:valAx>
        <c:axId val="510074696"/>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PSIRT Defects</a:t>
                </a:r>
              </a:p>
            </c:rich>
          </c:tx>
          <c:overlay val="0"/>
          <c:spPr>
            <a:solidFill>
              <a:schemeClr val="bg1">
                <a:lumMod val="50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510074368"/>
        <c:crosses val="autoZero"/>
        <c:crossBetween val="between"/>
        <c:majorUnit val="2"/>
        <c:minorUnit val="1"/>
      </c:valAx>
      <c:valAx>
        <c:axId val="593231976"/>
        <c:scaling>
          <c:orientation val="minMax"/>
          <c:max val="25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MTTR (Days)</a:t>
                </a: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593232632"/>
        <c:crosses val="max"/>
        <c:crossBetween val="between"/>
      </c:valAx>
      <c:dateAx>
        <c:axId val="593232632"/>
        <c:scaling>
          <c:orientation val="minMax"/>
        </c:scaling>
        <c:delete val="1"/>
        <c:axPos val="b"/>
        <c:numFmt formatCode="mmm\-yy" sourceLinked="1"/>
        <c:majorTickMark val="out"/>
        <c:minorTickMark val="none"/>
        <c:tickLblPos val="nextTo"/>
        <c:crossAx val="593231976"/>
        <c:crosses val="autoZero"/>
        <c:auto val="1"/>
        <c:lblOffset val="100"/>
        <c:baseTimeUnit val="months"/>
      </c:dateAx>
      <c:spPr>
        <a:noFill/>
        <a:ln w="25400">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7.0906605636394712E-2"/>
          <c:y val="6.9764580083609168E-2"/>
          <c:w val="0.30732170707774731"/>
          <c:h val="0.15517726924466455"/>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chemeClr val="tx2"/>
                </a:solidFill>
                <a:latin typeface="+mn-lt"/>
                <a:ea typeface="+mn-ea"/>
                <a:cs typeface="+mn-cs"/>
              </a:defRPr>
            </a:pPr>
            <a:r>
              <a:rPr lang="en-GB" sz="2000">
                <a:solidFill>
                  <a:schemeClr val="tx2"/>
                </a:solidFill>
              </a:rPr>
              <a:t>CMM</a:t>
            </a:r>
            <a:r>
              <a:rPr lang="en-GB" sz="2000" baseline="0">
                <a:solidFill>
                  <a:schemeClr val="tx2"/>
                </a:solidFill>
              </a:rPr>
              <a:t> </a:t>
            </a:r>
            <a:r>
              <a:rPr lang="en-GB" sz="2000">
                <a:solidFill>
                  <a:schemeClr val="tx2"/>
                </a:solidFill>
              </a:rPr>
              <a:t>PSIRT Defects </a:t>
            </a:r>
            <a:r>
              <a:rPr lang="en-GB" sz="2000" baseline="0">
                <a:solidFill>
                  <a:schemeClr val="tx2"/>
                </a:solidFill>
              </a:rPr>
              <a:t>by Month </a:t>
            </a:r>
            <a:endParaRPr lang="en-GB" sz="2000">
              <a:solidFill>
                <a:schemeClr val="tx2"/>
              </a:solidFill>
              <a:effectLst/>
            </a:endParaRPr>
          </a:p>
        </c:rich>
      </c:tx>
      <c:layout>
        <c:manualLayout>
          <c:xMode val="edge"/>
          <c:yMode val="edge"/>
          <c:x val="0.38021674436883779"/>
          <c:y val="2.0921236158419555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chemeClr val="tx2"/>
              </a:solidFill>
              <a:latin typeface="+mn-lt"/>
              <a:ea typeface="+mn-ea"/>
              <a:cs typeface="+mn-cs"/>
            </a:defRPr>
          </a:pPr>
          <a:endParaRPr lang="en-US"/>
        </a:p>
      </c:txPr>
    </c:title>
    <c:autoTitleDeleted val="0"/>
    <c:plotArea>
      <c:layout>
        <c:manualLayout>
          <c:layoutTarget val="inner"/>
          <c:xMode val="edge"/>
          <c:yMode val="edge"/>
          <c:x val="7.3320971110968428E-2"/>
          <c:y val="6.0452817917539689E-2"/>
          <c:w val="0.83000739646800104"/>
          <c:h val="0.8091920663377804"/>
        </c:manualLayout>
      </c:layout>
      <c:barChart>
        <c:barDir val="col"/>
        <c:grouping val="clustered"/>
        <c:varyColors val="0"/>
        <c:ser>
          <c:idx val="0"/>
          <c:order val="0"/>
          <c:tx>
            <c:strRef>
              <c:f>MSummary!$A$18</c:f>
              <c:strCache>
                <c:ptCount val="1"/>
                <c:pt idx="0">
                  <c:v>PSIRT Defects Opened</c:v>
                </c:pt>
              </c:strCache>
            </c:strRef>
          </c:tx>
          <c:spPr>
            <a:solidFill>
              <a:srgbClr val="FF9999"/>
            </a:solidFill>
            <a:ln>
              <a:noFill/>
            </a:ln>
            <a:effectLst/>
          </c:spPr>
          <c:invertIfNegative val="0"/>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MSummary!$J$18:$AG$18</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8</c:v>
                </c:pt>
                <c:pt idx="12">
                  <c:v>0</c:v>
                </c:pt>
                <c:pt idx="13">
                  <c:v>0</c:v>
                </c:pt>
                <c:pt idx="14">
                  <c:v>1</c:v>
                </c:pt>
                <c:pt idx="15">
                  <c:v>2</c:v>
                </c:pt>
                <c:pt idx="16">
                  <c:v>2</c:v>
                </c:pt>
                <c:pt idx="17">
                  <c:v>0</c:v>
                </c:pt>
                <c:pt idx="18">
                  <c:v>0</c:v>
                </c:pt>
                <c:pt idx="19">
                  <c:v>3</c:v>
                </c:pt>
                <c:pt idx="20">
                  <c:v>0</c:v>
                </c:pt>
                <c:pt idx="21">
                  <c:v>1</c:v>
                </c:pt>
                <c:pt idx="22">
                  <c:v>2</c:v>
                </c:pt>
                <c:pt idx="23">
                  <c:v>2</c:v>
                </c:pt>
              </c:numCache>
            </c:numRef>
          </c:val>
          <c:extLst xmlns:c15="http://schemas.microsoft.com/office/drawing/2012/chart">
            <c:ext xmlns:c16="http://schemas.microsoft.com/office/drawing/2014/chart" uri="{C3380CC4-5D6E-409C-BE32-E72D297353CC}">
              <c16:uniqueId val="{00000000-E173-4FAF-A92C-07FC1C4B2F4D}"/>
            </c:ext>
          </c:extLst>
        </c:ser>
        <c:ser>
          <c:idx val="1"/>
          <c:order val="1"/>
          <c:tx>
            <c:strRef>
              <c:f>MSummary!$A$19</c:f>
              <c:strCache>
                <c:ptCount val="1"/>
                <c:pt idx="0">
                  <c:v>PSIRT Defects Closed</c:v>
                </c:pt>
              </c:strCache>
            </c:strRef>
          </c:tx>
          <c:spPr>
            <a:solidFill>
              <a:schemeClr val="accent6">
                <a:lumMod val="60000"/>
                <a:lumOff val="40000"/>
              </a:schemeClr>
            </a:solidFill>
            <a:ln>
              <a:noFill/>
            </a:ln>
            <a:effectLst/>
          </c:spPr>
          <c:invertIfNegative val="0"/>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MSummary!$J$19:$AG$19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3</c:v>
                </c:pt>
                <c:pt idx="13">
                  <c:v>3</c:v>
                </c:pt>
                <c:pt idx="14">
                  <c:v>2</c:v>
                </c:pt>
                <c:pt idx="15">
                  <c:v>0</c:v>
                </c:pt>
                <c:pt idx="16">
                  <c:v>3</c:v>
                </c:pt>
                <c:pt idx="17">
                  <c:v>0</c:v>
                </c:pt>
                <c:pt idx="18">
                  <c:v>0</c:v>
                </c:pt>
                <c:pt idx="19">
                  <c:v>1</c:v>
                </c:pt>
                <c:pt idx="20">
                  <c:v>0</c:v>
                </c:pt>
                <c:pt idx="21">
                  <c:v>3</c:v>
                </c:pt>
                <c:pt idx="22">
                  <c:v>0</c:v>
                </c:pt>
                <c:pt idx="23">
                  <c:v>5</c:v>
                </c:pt>
              </c:numCache>
            </c:numRef>
          </c:val>
          <c:extLst>
            <c:ext xmlns:c16="http://schemas.microsoft.com/office/drawing/2014/chart" uri="{C3380CC4-5D6E-409C-BE32-E72D297353CC}">
              <c16:uniqueId val="{00000001-E173-4FAF-A92C-07FC1C4B2F4D}"/>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MSummary!$A$20</c:f>
              <c:strCache>
                <c:ptCount val="1"/>
                <c:pt idx="0">
                  <c:v>Current PSIRT Defects Open</c:v>
                </c:pt>
              </c:strCache>
            </c:strRef>
          </c:tx>
          <c:spPr>
            <a:ln w="25400" cap="rnd">
              <a:solidFill>
                <a:schemeClr val="tx1"/>
              </a:solidFill>
              <a:round/>
            </a:ln>
            <a:effectLst/>
          </c:spPr>
          <c:marker>
            <c:symbol val="none"/>
          </c:marker>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MSummary!$J$20:$AG$20</c:f>
              <c:numCache>
                <c:formatCode>0</c:formatCode>
                <c:ptCount val="24"/>
                <c:pt idx="0">
                  <c:v>0</c:v>
                </c:pt>
                <c:pt idx="1">
                  <c:v>0</c:v>
                </c:pt>
                <c:pt idx="2">
                  <c:v>0</c:v>
                </c:pt>
                <c:pt idx="3">
                  <c:v>0</c:v>
                </c:pt>
                <c:pt idx="4">
                  <c:v>0</c:v>
                </c:pt>
                <c:pt idx="5">
                  <c:v>0</c:v>
                </c:pt>
                <c:pt idx="6">
                  <c:v>0</c:v>
                </c:pt>
                <c:pt idx="7">
                  <c:v>0</c:v>
                </c:pt>
                <c:pt idx="8">
                  <c:v>0</c:v>
                </c:pt>
                <c:pt idx="9">
                  <c:v>0</c:v>
                </c:pt>
                <c:pt idx="10">
                  <c:v>0</c:v>
                </c:pt>
                <c:pt idx="11">
                  <c:v>8</c:v>
                </c:pt>
                <c:pt idx="12">
                  <c:v>5</c:v>
                </c:pt>
                <c:pt idx="13">
                  <c:v>2</c:v>
                </c:pt>
                <c:pt idx="14">
                  <c:v>1</c:v>
                </c:pt>
                <c:pt idx="15">
                  <c:v>3</c:v>
                </c:pt>
                <c:pt idx="16">
                  <c:v>2</c:v>
                </c:pt>
                <c:pt idx="17">
                  <c:v>2</c:v>
                </c:pt>
                <c:pt idx="18">
                  <c:v>2</c:v>
                </c:pt>
                <c:pt idx="19">
                  <c:v>4</c:v>
                </c:pt>
                <c:pt idx="20">
                  <c:v>4</c:v>
                </c:pt>
                <c:pt idx="21">
                  <c:v>2</c:v>
                </c:pt>
                <c:pt idx="22">
                  <c:v>4</c:v>
                </c:pt>
                <c:pt idx="23">
                  <c:v>1</c:v>
                </c:pt>
              </c:numCache>
            </c:numRef>
          </c:val>
          <c:smooth val="0"/>
          <c:extLst>
            <c:ext xmlns:c16="http://schemas.microsoft.com/office/drawing/2014/chart" uri="{C3380CC4-5D6E-409C-BE32-E72D297353CC}">
              <c16:uniqueId val="{00000002-E173-4FAF-A92C-07FC1C4B2F4D}"/>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MSummary!$A$21</c:f>
              <c:strCache>
                <c:ptCount val="1"/>
                <c:pt idx="0">
                  <c:v>PSIRT MTTR (Days)</c:v>
                </c:pt>
              </c:strCache>
            </c:strRef>
          </c:tx>
          <c:spPr>
            <a:ln w="25400" cap="rnd">
              <a:solidFill>
                <a:srgbClr val="0000CC"/>
              </a:solidFill>
              <a:round/>
            </a:ln>
            <a:effectLst/>
          </c:spPr>
          <c:marker>
            <c:symbol val="none"/>
          </c:marker>
          <c:dPt>
            <c:idx val="1"/>
            <c:marker>
              <c:symbol val="none"/>
            </c:marker>
            <c:bubble3D val="0"/>
            <c:spPr>
              <a:ln w="25400" cap="rnd">
                <a:noFill/>
                <a:round/>
              </a:ln>
              <a:effectLst/>
            </c:spPr>
            <c:extLst>
              <c:ext xmlns:c16="http://schemas.microsoft.com/office/drawing/2014/chart" uri="{C3380CC4-5D6E-409C-BE32-E72D297353CC}">
                <c16:uniqueId val="{0000000F-E173-4FAF-A92C-07FC1C4B2F4D}"/>
              </c:ext>
            </c:extLst>
          </c:dPt>
          <c:dPt>
            <c:idx val="2"/>
            <c:marker>
              <c:symbol val="none"/>
            </c:marker>
            <c:bubble3D val="0"/>
            <c:spPr>
              <a:ln w="25400" cap="rnd">
                <a:noFill/>
                <a:round/>
              </a:ln>
              <a:effectLst/>
            </c:spPr>
            <c:extLst>
              <c:ext xmlns:c16="http://schemas.microsoft.com/office/drawing/2014/chart" uri="{C3380CC4-5D6E-409C-BE32-E72D297353CC}">
                <c16:uniqueId val="{0000000E-E173-4FAF-A92C-07FC1C4B2F4D}"/>
              </c:ext>
            </c:extLst>
          </c:dPt>
          <c:dPt>
            <c:idx val="3"/>
            <c:marker>
              <c:symbol val="none"/>
            </c:marker>
            <c:bubble3D val="0"/>
            <c:spPr>
              <a:ln w="25400" cap="rnd">
                <a:noFill/>
                <a:round/>
              </a:ln>
              <a:effectLst/>
            </c:spPr>
            <c:extLst>
              <c:ext xmlns:c16="http://schemas.microsoft.com/office/drawing/2014/chart" uri="{C3380CC4-5D6E-409C-BE32-E72D297353CC}">
                <c16:uniqueId val="{00000010-E173-4FAF-A92C-07FC1C4B2F4D}"/>
              </c:ext>
            </c:extLst>
          </c:dPt>
          <c:dPt>
            <c:idx val="4"/>
            <c:marker>
              <c:symbol val="none"/>
            </c:marker>
            <c:bubble3D val="0"/>
            <c:spPr>
              <a:ln w="25400" cap="rnd">
                <a:noFill/>
                <a:round/>
              </a:ln>
              <a:effectLst/>
            </c:spPr>
            <c:extLst>
              <c:ext xmlns:c16="http://schemas.microsoft.com/office/drawing/2014/chart" uri="{C3380CC4-5D6E-409C-BE32-E72D297353CC}">
                <c16:uniqueId val="{00000011-E173-4FAF-A92C-07FC1C4B2F4D}"/>
              </c:ext>
            </c:extLst>
          </c:dPt>
          <c:dPt>
            <c:idx val="5"/>
            <c:marker>
              <c:symbol val="none"/>
            </c:marker>
            <c:bubble3D val="0"/>
            <c:spPr>
              <a:ln w="25400" cap="rnd">
                <a:noFill/>
                <a:round/>
              </a:ln>
              <a:effectLst/>
            </c:spPr>
            <c:extLst>
              <c:ext xmlns:c16="http://schemas.microsoft.com/office/drawing/2014/chart" uri="{C3380CC4-5D6E-409C-BE32-E72D297353CC}">
                <c16:uniqueId val="{00000013-E173-4FAF-A92C-07FC1C4B2F4D}"/>
              </c:ext>
            </c:extLst>
          </c:dPt>
          <c:dPt>
            <c:idx val="6"/>
            <c:marker>
              <c:symbol val="none"/>
            </c:marker>
            <c:bubble3D val="0"/>
            <c:spPr>
              <a:ln w="25400" cap="rnd">
                <a:noFill/>
                <a:round/>
              </a:ln>
              <a:effectLst/>
            </c:spPr>
            <c:extLst>
              <c:ext xmlns:c16="http://schemas.microsoft.com/office/drawing/2014/chart" uri="{C3380CC4-5D6E-409C-BE32-E72D297353CC}">
                <c16:uniqueId val="{00000012-E173-4FAF-A92C-07FC1C4B2F4D}"/>
              </c:ext>
            </c:extLst>
          </c:dPt>
          <c:dPt>
            <c:idx val="7"/>
            <c:marker>
              <c:symbol val="none"/>
            </c:marker>
            <c:bubble3D val="0"/>
            <c:spPr>
              <a:ln w="25400" cap="rnd">
                <a:noFill/>
                <a:round/>
              </a:ln>
              <a:effectLst/>
            </c:spPr>
            <c:extLst>
              <c:ext xmlns:c16="http://schemas.microsoft.com/office/drawing/2014/chart" uri="{C3380CC4-5D6E-409C-BE32-E72D297353CC}">
                <c16:uniqueId val="{00000014-E173-4FAF-A92C-07FC1C4B2F4D}"/>
              </c:ext>
            </c:extLst>
          </c:dPt>
          <c:dPt>
            <c:idx val="8"/>
            <c:marker>
              <c:symbol val="none"/>
            </c:marker>
            <c:bubble3D val="0"/>
            <c:spPr>
              <a:ln w="25400" cap="rnd">
                <a:noFill/>
                <a:round/>
              </a:ln>
              <a:effectLst/>
            </c:spPr>
            <c:extLst>
              <c:ext xmlns:c16="http://schemas.microsoft.com/office/drawing/2014/chart" uri="{C3380CC4-5D6E-409C-BE32-E72D297353CC}">
                <c16:uniqueId val="{00000015-E173-4FAF-A92C-07FC1C4B2F4D}"/>
              </c:ext>
            </c:extLst>
          </c:dPt>
          <c:dPt>
            <c:idx val="9"/>
            <c:marker>
              <c:symbol val="none"/>
            </c:marker>
            <c:bubble3D val="0"/>
            <c:spPr>
              <a:ln w="25400" cap="rnd">
                <a:noFill/>
                <a:round/>
              </a:ln>
              <a:effectLst/>
            </c:spPr>
            <c:extLst>
              <c:ext xmlns:c16="http://schemas.microsoft.com/office/drawing/2014/chart" uri="{C3380CC4-5D6E-409C-BE32-E72D297353CC}">
                <c16:uniqueId val="{00000016-E173-4FAF-A92C-07FC1C4B2F4D}"/>
              </c:ext>
            </c:extLst>
          </c:dPt>
          <c:dPt>
            <c:idx val="10"/>
            <c:marker>
              <c:symbol val="none"/>
            </c:marker>
            <c:bubble3D val="0"/>
            <c:spPr>
              <a:ln w="25400" cap="rnd">
                <a:noFill/>
                <a:round/>
              </a:ln>
              <a:effectLst/>
            </c:spPr>
            <c:extLst>
              <c:ext xmlns:c16="http://schemas.microsoft.com/office/drawing/2014/chart" uri="{C3380CC4-5D6E-409C-BE32-E72D297353CC}">
                <c16:uniqueId val="{00000017-E173-4FAF-A92C-07FC1C4B2F4D}"/>
              </c:ext>
            </c:extLst>
          </c:dPt>
          <c:dPt>
            <c:idx val="11"/>
            <c:marker>
              <c:symbol val="none"/>
            </c:marker>
            <c:bubble3D val="0"/>
            <c:spPr>
              <a:ln w="25400" cap="rnd">
                <a:noFill/>
                <a:round/>
              </a:ln>
              <a:effectLst/>
            </c:spPr>
            <c:extLst>
              <c:ext xmlns:c16="http://schemas.microsoft.com/office/drawing/2014/chart" uri="{C3380CC4-5D6E-409C-BE32-E72D297353CC}">
                <c16:uniqueId val="{00000018-E173-4FAF-A92C-07FC1C4B2F4D}"/>
              </c:ext>
            </c:extLst>
          </c:dPt>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MSummary!$J$21:$AG$21</c:f>
              <c:numCache>
                <c:formatCode>0</c:formatCode>
                <c:ptCount val="24"/>
                <c:pt idx="0">
                  <c:v>0</c:v>
                </c:pt>
                <c:pt idx="1">
                  <c:v>0</c:v>
                </c:pt>
                <c:pt idx="2">
                  <c:v>0</c:v>
                </c:pt>
                <c:pt idx="3">
                  <c:v>0</c:v>
                </c:pt>
                <c:pt idx="4">
                  <c:v>0</c:v>
                </c:pt>
                <c:pt idx="5">
                  <c:v>0</c:v>
                </c:pt>
                <c:pt idx="6">
                  <c:v>0</c:v>
                </c:pt>
                <c:pt idx="7">
                  <c:v>0</c:v>
                </c:pt>
                <c:pt idx="8">
                  <c:v>0</c:v>
                </c:pt>
                <c:pt idx="9">
                  <c:v>0</c:v>
                </c:pt>
                <c:pt idx="10">
                  <c:v>0</c:v>
                </c:pt>
                <c:pt idx="11">
                  <c:v>17100</c:v>
                </c:pt>
                <c:pt idx="12">
                  <c:v>132.33333333333334</c:v>
                </c:pt>
                <c:pt idx="13">
                  <c:v>80.5</c:v>
                </c:pt>
                <c:pt idx="14">
                  <c:v>39.625</c:v>
                </c:pt>
                <c:pt idx="15">
                  <c:v>34.200000000000003</c:v>
                </c:pt>
                <c:pt idx="16">
                  <c:v>34.799999999999997</c:v>
                </c:pt>
                <c:pt idx="17">
                  <c:v>70</c:v>
                </c:pt>
                <c:pt idx="18">
                  <c:v>70.333333333333329</c:v>
                </c:pt>
                <c:pt idx="19">
                  <c:v>177</c:v>
                </c:pt>
                <c:pt idx="20">
                  <c:v>241</c:v>
                </c:pt>
                <c:pt idx="21">
                  <c:v>66</c:v>
                </c:pt>
                <c:pt idx="22">
                  <c:v>79</c:v>
                </c:pt>
                <c:pt idx="23">
                  <c:v>17.25</c:v>
                </c:pt>
              </c:numCache>
            </c:numRef>
          </c:val>
          <c:smooth val="0"/>
          <c:extLst>
            <c:ext xmlns:c16="http://schemas.microsoft.com/office/drawing/2014/chart" uri="{C3380CC4-5D6E-409C-BE32-E72D297353CC}">
              <c16:uniqueId val="{00000003-E173-4FAF-A92C-07FC1C4B2F4D}"/>
            </c:ext>
          </c:extLst>
        </c:ser>
        <c:ser>
          <c:idx val="4"/>
          <c:order val="4"/>
          <c:tx>
            <c:strRef>
              <c:f>MSummary!$A$22</c:f>
              <c:strCache>
                <c:ptCount val="1"/>
                <c:pt idx="0">
                  <c:v>PSIRT MTTR Target (28 Days)</c:v>
                </c:pt>
              </c:strCache>
            </c:strRef>
          </c:tx>
          <c:spPr>
            <a:ln w="12700" cap="rnd">
              <a:solidFill>
                <a:srgbClr val="0000CC"/>
              </a:solidFill>
              <a:prstDash val="sysDash"/>
              <a:round/>
            </a:ln>
            <a:effectLst/>
          </c:spPr>
          <c:marker>
            <c:symbol val="none"/>
          </c:marker>
          <c:cat>
            <c:numRef>
              <c:f>MSummary!$J$17:$AG$17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MSummary!$J$22:$AG$22</c:f>
              <c:numCache>
                <c:formatCode>0</c:formatCode>
                <c:ptCount val="24"/>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numCache>
            </c:numRef>
          </c:val>
          <c:smooth val="0"/>
          <c:extLst>
            <c:ext xmlns:c16="http://schemas.microsoft.com/office/drawing/2014/chart" uri="{C3380CC4-5D6E-409C-BE32-E72D297353CC}">
              <c16:uniqueId val="{00000004-E173-4FAF-A92C-07FC1C4B2F4D}"/>
            </c:ext>
          </c:extLst>
        </c:ser>
        <c:dLbls>
          <c:showLegendKey val="0"/>
          <c:showVal val="0"/>
          <c:showCatName val="0"/>
          <c:showSerName val="0"/>
          <c:showPercent val="0"/>
          <c:showBubbleSize val="0"/>
        </c:dLbls>
        <c:marker val="1"/>
        <c:smooth val="0"/>
        <c:axId val="608096680"/>
        <c:axId val="608094056"/>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0074696"/>
        <c:crosses val="autoZero"/>
        <c:auto val="1"/>
        <c:lblOffset val="100"/>
        <c:baseTimeUnit val="months"/>
      </c:dateAx>
      <c:valAx>
        <c:axId val="510074696"/>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PSIRT Defects</a:t>
                </a:r>
              </a:p>
            </c:rich>
          </c:tx>
          <c:overlay val="0"/>
          <c:spPr>
            <a:solidFill>
              <a:schemeClr val="bg1">
                <a:lumMod val="50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510074368"/>
        <c:crosses val="autoZero"/>
        <c:crossBetween val="between"/>
        <c:majorUnit val="1"/>
      </c:valAx>
      <c:valAx>
        <c:axId val="608094056"/>
        <c:scaling>
          <c:orientation val="minMax"/>
          <c:max val="25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MTTR (Days)</a:t>
                </a: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608096680"/>
        <c:crosses val="max"/>
        <c:crossBetween val="between"/>
        <c:minorUnit val="5"/>
      </c:valAx>
      <c:dateAx>
        <c:axId val="608096680"/>
        <c:scaling>
          <c:orientation val="minMax"/>
        </c:scaling>
        <c:delete val="1"/>
        <c:axPos val="b"/>
        <c:numFmt formatCode="mmm\-yy" sourceLinked="1"/>
        <c:majorTickMark val="out"/>
        <c:minorTickMark val="none"/>
        <c:tickLblPos val="nextTo"/>
        <c:crossAx val="608094056"/>
        <c:crosses val="autoZero"/>
        <c:auto val="1"/>
        <c:lblOffset val="100"/>
        <c:baseTimeUnit val="months"/>
      </c:dateAx>
      <c:spPr>
        <a:noFill/>
        <a:ln>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7.3693341448071867E-2"/>
          <c:y val="6.1374864157692041E-2"/>
          <c:w val="0.28538631375087642"/>
          <c:h val="0.15306541612134839"/>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rgbClr val="002060"/>
                </a:solidFill>
                <a:latin typeface="+mn-lt"/>
                <a:ea typeface="+mn-ea"/>
                <a:cs typeface="+mn-cs"/>
              </a:defRPr>
            </a:pPr>
            <a:r>
              <a:rPr lang="en-GB" sz="2000">
                <a:solidFill>
                  <a:srgbClr val="002060"/>
                </a:solidFill>
              </a:rPr>
              <a:t>CMS</a:t>
            </a:r>
            <a:r>
              <a:rPr lang="en-GB" sz="2000" baseline="0">
                <a:solidFill>
                  <a:srgbClr val="002060"/>
                </a:solidFill>
              </a:rPr>
              <a:t> </a:t>
            </a:r>
            <a:r>
              <a:rPr lang="en-GB" sz="2000">
                <a:solidFill>
                  <a:srgbClr val="002060"/>
                </a:solidFill>
              </a:rPr>
              <a:t>PSIRT Defects </a:t>
            </a:r>
            <a:r>
              <a:rPr lang="en-GB" sz="2000" baseline="0">
                <a:solidFill>
                  <a:srgbClr val="002060"/>
                </a:solidFill>
              </a:rPr>
              <a:t>by Month </a:t>
            </a:r>
            <a:endParaRPr lang="en-GB" sz="2000">
              <a:solidFill>
                <a:srgbClr val="002060"/>
              </a:solidFill>
              <a:effectLst/>
            </a:endParaRPr>
          </a:p>
        </c:rich>
      </c:tx>
      <c:layout>
        <c:manualLayout>
          <c:xMode val="edge"/>
          <c:yMode val="edge"/>
          <c:x val="0.38021674436883779"/>
          <c:y val="2.0921236158419555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7.3320971110968428E-2"/>
          <c:y val="6.0452817917539689E-2"/>
          <c:w val="0.83000739646800104"/>
          <c:h val="0.8091920663377804"/>
        </c:manualLayout>
      </c:layout>
      <c:barChart>
        <c:barDir val="col"/>
        <c:grouping val="clustered"/>
        <c:varyColors val="0"/>
        <c:ser>
          <c:idx val="0"/>
          <c:order val="0"/>
          <c:tx>
            <c:strRef>
              <c:f>SSummary!$A$18</c:f>
              <c:strCache>
                <c:ptCount val="1"/>
                <c:pt idx="0">
                  <c:v>PSIRT Defects Opened</c:v>
                </c:pt>
              </c:strCache>
            </c:strRef>
          </c:tx>
          <c:spPr>
            <a:solidFill>
              <a:srgbClr val="FF9999"/>
            </a:solidFill>
            <a:ln>
              <a:noFill/>
            </a:ln>
            <a:effectLst/>
          </c:spPr>
          <c:invertIfNegative val="0"/>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SSummary!$J$18:$AG$18</c:f>
              <c:numCache>
                <c:formatCode>General</c:formatCode>
                <c:ptCount val="24"/>
                <c:pt idx="0">
                  <c:v>3</c:v>
                </c:pt>
                <c:pt idx="1">
                  <c:v>3</c:v>
                </c:pt>
                <c:pt idx="2">
                  <c:v>4</c:v>
                </c:pt>
                <c:pt idx="3">
                  <c:v>2</c:v>
                </c:pt>
                <c:pt idx="4">
                  <c:v>3</c:v>
                </c:pt>
                <c:pt idx="5">
                  <c:v>4</c:v>
                </c:pt>
                <c:pt idx="6">
                  <c:v>0</c:v>
                </c:pt>
                <c:pt idx="7">
                  <c:v>3</c:v>
                </c:pt>
                <c:pt idx="8">
                  <c:v>0</c:v>
                </c:pt>
                <c:pt idx="9">
                  <c:v>1</c:v>
                </c:pt>
                <c:pt idx="10">
                  <c:v>2</c:v>
                </c:pt>
                <c:pt idx="11">
                  <c:v>3</c:v>
                </c:pt>
                <c:pt idx="12">
                  <c:v>1</c:v>
                </c:pt>
                <c:pt idx="13">
                  <c:v>1</c:v>
                </c:pt>
                <c:pt idx="14">
                  <c:v>2</c:v>
                </c:pt>
                <c:pt idx="15">
                  <c:v>6</c:v>
                </c:pt>
                <c:pt idx="16">
                  <c:v>1</c:v>
                </c:pt>
                <c:pt idx="17">
                  <c:v>2</c:v>
                </c:pt>
                <c:pt idx="18">
                  <c:v>2</c:v>
                </c:pt>
                <c:pt idx="19">
                  <c:v>2</c:v>
                </c:pt>
                <c:pt idx="20">
                  <c:v>1</c:v>
                </c:pt>
                <c:pt idx="21">
                  <c:v>8</c:v>
                </c:pt>
                <c:pt idx="22">
                  <c:v>2</c:v>
                </c:pt>
                <c:pt idx="23">
                  <c:v>3</c:v>
                </c:pt>
              </c:numCache>
            </c:numRef>
          </c:val>
          <c:extLst xmlns:c15="http://schemas.microsoft.com/office/drawing/2012/chart">
            <c:ext xmlns:c16="http://schemas.microsoft.com/office/drawing/2014/chart" uri="{C3380CC4-5D6E-409C-BE32-E72D297353CC}">
              <c16:uniqueId val="{00000003-8067-4577-967D-DEB64B9AF39A}"/>
            </c:ext>
          </c:extLst>
        </c:ser>
        <c:ser>
          <c:idx val="1"/>
          <c:order val="1"/>
          <c:tx>
            <c:strRef>
              <c:f>SSummary!$A$19</c:f>
              <c:strCache>
                <c:ptCount val="1"/>
                <c:pt idx="0">
                  <c:v>PSIRT Defects Closed</c:v>
                </c:pt>
              </c:strCache>
            </c:strRef>
          </c:tx>
          <c:spPr>
            <a:solidFill>
              <a:schemeClr val="accent6">
                <a:lumMod val="60000"/>
                <a:lumOff val="40000"/>
              </a:schemeClr>
            </a:solidFill>
            <a:ln>
              <a:noFill/>
            </a:ln>
            <a:effectLst/>
          </c:spPr>
          <c:invertIfNegative val="0"/>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SSummary!$J$19:$AG$19</c:f>
              <c:numCache>
                <c:formatCode>General</c:formatCode>
                <c:ptCount val="24"/>
                <c:pt idx="0">
                  <c:v>2</c:v>
                </c:pt>
                <c:pt idx="1">
                  <c:v>0</c:v>
                </c:pt>
                <c:pt idx="2">
                  <c:v>5</c:v>
                </c:pt>
                <c:pt idx="3">
                  <c:v>2</c:v>
                </c:pt>
                <c:pt idx="4">
                  <c:v>1</c:v>
                </c:pt>
                <c:pt idx="5">
                  <c:v>2</c:v>
                </c:pt>
                <c:pt idx="6">
                  <c:v>2</c:v>
                </c:pt>
                <c:pt idx="7">
                  <c:v>1</c:v>
                </c:pt>
                <c:pt idx="8">
                  <c:v>0</c:v>
                </c:pt>
                <c:pt idx="9">
                  <c:v>4</c:v>
                </c:pt>
                <c:pt idx="10">
                  <c:v>0</c:v>
                </c:pt>
                <c:pt idx="11">
                  <c:v>1</c:v>
                </c:pt>
                <c:pt idx="12">
                  <c:v>1</c:v>
                </c:pt>
                <c:pt idx="13">
                  <c:v>5</c:v>
                </c:pt>
                <c:pt idx="14">
                  <c:v>1</c:v>
                </c:pt>
                <c:pt idx="15">
                  <c:v>1</c:v>
                </c:pt>
                <c:pt idx="16">
                  <c:v>2</c:v>
                </c:pt>
                <c:pt idx="17">
                  <c:v>0</c:v>
                </c:pt>
                <c:pt idx="18">
                  <c:v>5</c:v>
                </c:pt>
                <c:pt idx="19">
                  <c:v>3</c:v>
                </c:pt>
                <c:pt idx="20">
                  <c:v>2</c:v>
                </c:pt>
                <c:pt idx="21">
                  <c:v>0</c:v>
                </c:pt>
                <c:pt idx="22">
                  <c:v>3</c:v>
                </c:pt>
                <c:pt idx="23">
                  <c:v>1</c:v>
                </c:pt>
              </c:numCache>
            </c:numRef>
          </c:val>
          <c:extLst>
            <c:ext xmlns:c16="http://schemas.microsoft.com/office/drawing/2014/chart" uri="{C3380CC4-5D6E-409C-BE32-E72D297353CC}">
              <c16:uniqueId val="{00000000-222C-4258-8D8A-3D44E01D7CCD}"/>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SSummary!$A$20</c:f>
              <c:strCache>
                <c:ptCount val="1"/>
                <c:pt idx="0">
                  <c:v>Current PSIRT Defects Open</c:v>
                </c:pt>
              </c:strCache>
            </c:strRef>
          </c:tx>
          <c:spPr>
            <a:ln w="25400" cap="rnd">
              <a:solidFill>
                <a:schemeClr val="tx1"/>
              </a:solidFill>
              <a:round/>
            </a:ln>
            <a:effectLst/>
          </c:spPr>
          <c:marker>
            <c:symbol val="none"/>
          </c:marker>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SSummary!$J$20:$AG$20</c:f>
              <c:numCache>
                <c:formatCode>0</c:formatCode>
                <c:ptCount val="24"/>
                <c:pt idx="0">
                  <c:v>3</c:v>
                </c:pt>
                <c:pt idx="1">
                  <c:v>6</c:v>
                </c:pt>
                <c:pt idx="2">
                  <c:v>5</c:v>
                </c:pt>
                <c:pt idx="3">
                  <c:v>5</c:v>
                </c:pt>
                <c:pt idx="4">
                  <c:v>7</c:v>
                </c:pt>
                <c:pt idx="5">
                  <c:v>9</c:v>
                </c:pt>
                <c:pt idx="6">
                  <c:v>7</c:v>
                </c:pt>
                <c:pt idx="7">
                  <c:v>9</c:v>
                </c:pt>
                <c:pt idx="8">
                  <c:v>9</c:v>
                </c:pt>
                <c:pt idx="9">
                  <c:v>6</c:v>
                </c:pt>
                <c:pt idx="10">
                  <c:v>8</c:v>
                </c:pt>
                <c:pt idx="11">
                  <c:v>10</c:v>
                </c:pt>
                <c:pt idx="12">
                  <c:v>10</c:v>
                </c:pt>
                <c:pt idx="13">
                  <c:v>6</c:v>
                </c:pt>
                <c:pt idx="14">
                  <c:v>7</c:v>
                </c:pt>
                <c:pt idx="15">
                  <c:v>12</c:v>
                </c:pt>
                <c:pt idx="16">
                  <c:v>11</c:v>
                </c:pt>
                <c:pt idx="17">
                  <c:v>13</c:v>
                </c:pt>
                <c:pt idx="18">
                  <c:v>10</c:v>
                </c:pt>
                <c:pt idx="19">
                  <c:v>9</c:v>
                </c:pt>
                <c:pt idx="20">
                  <c:v>8</c:v>
                </c:pt>
                <c:pt idx="21">
                  <c:v>16</c:v>
                </c:pt>
                <c:pt idx="22">
                  <c:v>15</c:v>
                </c:pt>
                <c:pt idx="23">
                  <c:v>17</c:v>
                </c:pt>
              </c:numCache>
            </c:numRef>
          </c:val>
          <c:smooth val="0"/>
          <c:extLst>
            <c:ext xmlns:c16="http://schemas.microsoft.com/office/drawing/2014/chart" uri="{C3380CC4-5D6E-409C-BE32-E72D297353CC}">
              <c16:uniqueId val="{00000001-222C-4258-8D8A-3D44E01D7CCD}"/>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SSummary!$A$21</c:f>
              <c:strCache>
                <c:ptCount val="1"/>
                <c:pt idx="0">
                  <c:v>PSIRT MTTR (Days)</c:v>
                </c:pt>
              </c:strCache>
            </c:strRef>
          </c:tx>
          <c:spPr>
            <a:ln w="25400" cap="rnd">
              <a:solidFill>
                <a:srgbClr val="0000CC"/>
              </a:solidFill>
              <a:round/>
            </a:ln>
            <a:effectLst/>
          </c:spPr>
          <c:marker>
            <c:symbol val="none"/>
          </c:marker>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SSummary!$J$21:$AG$21</c:f>
              <c:numCache>
                <c:formatCode>0</c:formatCode>
                <c:ptCount val="24"/>
                <c:pt idx="0">
                  <c:v>64.5</c:v>
                </c:pt>
                <c:pt idx="1">
                  <c:v>100.5</c:v>
                </c:pt>
                <c:pt idx="2">
                  <c:v>47.857142857142854</c:v>
                </c:pt>
                <c:pt idx="3">
                  <c:v>62.428571428571431</c:v>
                </c:pt>
                <c:pt idx="4">
                  <c:v>69</c:v>
                </c:pt>
                <c:pt idx="5">
                  <c:v>129.4</c:v>
                </c:pt>
                <c:pt idx="6">
                  <c:v>140.80000000000001</c:v>
                </c:pt>
                <c:pt idx="7">
                  <c:v>146.80000000000001</c:v>
                </c:pt>
                <c:pt idx="8">
                  <c:v>250.66666666666666</c:v>
                </c:pt>
                <c:pt idx="9">
                  <c:v>158</c:v>
                </c:pt>
                <c:pt idx="10">
                  <c:v>183</c:v>
                </c:pt>
                <c:pt idx="11">
                  <c:v>151.6</c:v>
                </c:pt>
                <c:pt idx="12">
                  <c:v>403</c:v>
                </c:pt>
                <c:pt idx="13">
                  <c:v>124.42857142857143</c:v>
                </c:pt>
                <c:pt idx="14">
                  <c:v>107.28571428571429</c:v>
                </c:pt>
                <c:pt idx="15">
                  <c:v>103.14285714285714</c:v>
                </c:pt>
                <c:pt idx="16">
                  <c:v>202.75</c:v>
                </c:pt>
                <c:pt idx="17">
                  <c:v>331</c:v>
                </c:pt>
                <c:pt idx="18">
                  <c:v>156.42857142857142</c:v>
                </c:pt>
                <c:pt idx="19">
                  <c:v>134.75</c:v>
                </c:pt>
                <c:pt idx="20">
                  <c:v>95.7</c:v>
                </c:pt>
                <c:pt idx="21">
                  <c:v>186.6</c:v>
                </c:pt>
                <c:pt idx="22">
                  <c:v>194.2</c:v>
                </c:pt>
                <c:pt idx="23">
                  <c:v>274.25</c:v>
                </c:pt>
              </c:numCache>
            </c:numRef>
          </c:val>
          <c:smooth val="0"/>
          <c:extLst>
            <c:ext xmlns:c16="http://schemas.microsoft.com/office/drawing/2014/chart" uri="{C3380CC4-5D6E-409C-BE32-E72D297353CC}">
              <c16:uniqueId val="{00000002-222C-4258-8D8A-3D44E01D7CCD}"/>
            </c:ext>
          </c:extLst>
        </c:ser>
        <c:ser>
          <c:idx val="4"/>
          <c:order val="4"/>
          <c:tx>
            <c:strRef>
              <c:f>SSummary!$A$22</c:f>
              <c:strCache>
                <c:ptCount val="1"/>
                <c:pt idx="0">
                  <c:v>PSIRT MTTR Target (28 Days)</c:v>
                </c:pt>
              </c:strCache>
            </c:strRef>
          </c:tx>
          <c:spPr>
            <a:ln w="12700" cap="rnd">
              <a:solidFill>
                <a:srgbClr val="0000CC"/>
              </a:solidFill>
              <a:prstDash val="sysDash"/>
              <a:round/>
            </a:ln>
            <a:effectLst/>
          </c:spPr>
          <c:marker>
            <c:symbol val="none"/>
          </c:marker>
          <c:cat>
            <c:numRef>
              <c:f>SSummary!$J$17:$AG$17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SSummary!$J$22:$AG$22</c:f>
              <c:numCache>
                <c:formatCode>0</c:formatCode>
                <c:ptCount val="24"/>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numCache>
            </c:numRef>
          </c:val>
          <c:smooth val="0"/>
          <c:extLst>
            <c:ext xmlns:c16="http://schemas.microsoft.com/office/drawing/2014/chart" uri="{C3380CC4-5D6E-409C-BE32-E72D297353CC}">
              <c16:uniqueId val="{00000003-222C-4258-8D8A-3D44E01D7CCD}"/>
            </c:ext>
          </c:extLst>
        </c:ser>
        <c:dLbls>
          <c:showLegendKey val="0"/>
          <c:showVal val="0"/>
          <c:showCatName val="0"/>
          <c:showSerName val="0"/>
          <c:showPercent val="0"/>
          <c:showBubbleSize val="0"/>
        </c:dLbls>
        <c:marker val="1"/>
        <c:smooth val="0"/>
        <c:axId val="608096680"/>
        <c:axId val="608094056"/>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ysClr val="windowText" lastClr="000000"/>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0074696"/>
        <c:crosses val="autoZero"/>
        <c:auto val="1"/>
        <c:lblOffset val="100"/>
        <c:baseTimeUnit val="months"/>
      </c:dateAx>
      <c:valAx>
        <c:axId val="510074696"/>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PSIRT Defects</a:t>
                </a:r>
              </a:p>
            </c:rich>
          </c:tx>
          <c:overlay val="0"/>
          <c:spPr>
            <a:solidFill>
              <a:schemeClr val="bg1">
                <a:lumMod val="50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510074368"/>
        <c:crosses val="autoZero"/>
        <c:crossBetween val="between"/>
        <c:majorUnit val="2"/>
        <c:minorUnit val="1"/>
      </c:valAx>
      <c:valAx>
        <c:axId val="608094056"/>
        <c:scaling>
          <c:orientation val="minMax"/>
          <c:max val="40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MTTR (Days)</a:t>
                </a: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608096680"/>
        <c:crosses val="max"/>
        <c:crossBetween val="between"/>
      </c:valAx>
      <c:dateAx>
        <c:axId val="608096680"/>
        <c:scaling>
          <c:orientation val="minMax"/>
        </c:scaling>
        <c:delete val="1"/>
        <c:axPos val="b"/>
        <c:numFmt formatCode="mmm\-yy" sourceLinked="1"/>
        <c:majorTickMark val="out"/>
        <c:minorTickMark val="none"/>
        <c:tickLblPos val="nextTo"/>
        <c:crossAx val="608094056"/>
        <c:crosses val="autoZero"/>
        <c:auto val="1"/>
        <c:lblOffset val="100"/>
        <c:baseTimeUnit val="months"/>
      </c:dateAx>
      <c:spPr>
        <a:noFill/>
        <a:ln>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7.3695042882198261E-2"/>
          <c:y val="5.9282752613986481E-2"/>
          <c:w val="0.25394977364292032"/>
          <c:h val="0.15306541612134839"/>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ysClr val="windowText" lastClr="000000"/>
                </a:solidFill>
                <a:latin typeface="+mn-lt"/>
                <a:ea typeface="+mn-ea"/>
                <a:cs typeface="+mn-cs"/>
              </a:defRPr>
            </a:pPr>
            <a:r>
              <a:rPr lang="en-GB" sz="2000">
                <a:solidFill>
                  <a:sysClr val="windowText" lastClr="000000"/>
                </a:solidFill>
              </a:rPr>
              <a:t>CMS, CMM and CMA PSIRT </a:t>
            </a:r>
            <a:r>
              <a:rPr lang="en-GB" sz="2000" baseline="0">
                <a:solidFill>
                  <a:sysClr val="windowText" lastClr="000000"/>
                </a:solidFill>
              </a:rPr>
              <a:t>Defects by Month</a:t>
            </a:r>
            <a:endParaRPr lang="en-GB" sz="2000">
              <a:solidFill>
                <a:sysClr val="windowText" lastClr="000000"/>
              </a:solidFill>
              <a:effectLst/>
            </a:endParaRPr>
          </a:p>
        </c:rich>
      </c:tx>
      <c:layout>
        <c:manualLayout>
          <c:xMode val="edge"/>
          <c:yMode val="edge"/>
          <c:x val="0.26629242280951559"/>
          <c:y val="8.3653645146512072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0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7.1955039111365512E-2"/>
          <c:y val="7.0936663510909589E-2"/>
          <c:w val="0.83410519246680981"/>
          <c:h val="0.80381316710120787"/>
        </c:manualLayout>
      </c:layout>
      <c:barChart>
        <c:barDir val="col"/>
        <c:grouping val="clustered"/>
        <c:varyColors val="0"/>
        <c:ser>
          <c:idx val="0"/>
          <c:order val="0"/>
          <c:tx>
            <c:strRef>
              <c:f>Summary!$A$18</c:f>
              <c:strCache>
                <c:ptCount val="1"/>
                <c:pt idx="0">
                  <c:v>PSIRT Defects Opened</c:v>
                </c:pt>
              </c:strCache>
            </c:strRef>
          </c:tx>
          <c:spPr>
            <a:solidFill>
              <a:srgbClr val="FF9999"/>
            </a:solidFill>
            <a:ln>
              <a:noFill/>
            </a:ln>
            <a:effectLst/>
          </c:spPr>
          <c:invertIfNegative val="0"/>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Summary!$J$18:$AG$18</c:f>
              <c:numCache>
                <c:formatCode>General</c:formatCode>
                <c:ptCount val="24"/>
                <c:pt idx="0">
                  <c:v>3</c:v>
                </c:pt>
                <c:pt idx="1">
                  <c:v>3</c:v>
                </c:pt>
                <c:pt idx="2">
                  <c:v>4</c:v>
                </c:pt>
                <c:pt idx="3">
                  <c:v>2</c:v>
                </c:pt>
                <c:pt idx="4">
                  <c:v>3</c:v>
                </c:pt>
                <c:pt idx="5">
                  <c:v>4</c:v>
                </c:pt>
                <c:pt idx="6">
                  <c:v>0</c:v>
                </c:pt>
                <c:pt idx="7">
                  <c:v>3</c:v>
                </c:pt>
                <c:pt idx="8">
                  <c:v>0</c:v>
                </c:pt>
                <c:pt idx="9">
                  <c:v>1</c:v>
                </c:pt>
                <c:pt idx="10">
                  <c:v>2</c:v>
                </c:pt>
                <c:pt idx="11">
                  <c:v>11</c:v>
                </c:pt>
                <c:pt idx="12">
                  <c:v>1</c:v>
                </c:pt>
                <c:pt idx="13">
                  <c:v>1</c:v>
                </c:pt>
                <c:pt idx="14">
                  <c:v>4</c:v>
                </c:pt>
                <c:pt idx="15">
                  <c:v>14</c:v>
                </c:pt>
                <c:pt idx="16">
                  <c:v>3</c:v>
                </c:pt>
                <c:pt idx="17">
                  <c:v>2</c:v>
                </c:pt>
                <c:pt idx="18">
                  <c:v>2</c:v>
                </c:pt>
                <c:pt idx="19">
                  <c:v>5</c:v>
                </c:pt>
                <c:pt idx="20">
                  <c:v>2</c:v>
                </c:pt>
                <c:pt idx="21">
                  <c:v>9</c:v>
                </c:pt>
                <c:pt idx="22">
                  <c:v>4</c:v>
                </c:pt>
                <c:pt idx="23">
                  <c:v>5</c:v>
                </c:pt>
              </c:numCache>
            </c:numRef>
          </c:val>
          <c:extLst xmlns:c15="http://schemas.microsoft.com/office/drawing/2012/chart">
            <c:ext xmlns:c16="http://schemas.microsoft.com/office/drawing/2014/chart" uri="{C3380CC4-5D6E-409C-BE32-E72D297353CC}">
              <c16:uniqueId val="{00000000-ABB7-4D27-94A1-FED07EB22B66}"/>
            </c:ext>
          </c:extLst>
        </c:ser>
        <c:ser>
          <c:idx val="1"/>
          <c:order val="1"/>
          <c:tx>
            <c:strRef>
              <c:f>Summary!$A$19</c:f>
              <c:strCache>
                <c:ptCount val="1"/>
                <c:pt idx="0">
                  <c:v>PSIRT Defects Closed</c:v>
                </c:pt>
              </c:strCache>
            </c:strRef>
          </c:tx>
          <c:spPr>
            <a:solidFill>
              <a:schemeClr val="accent6">
                <a:lumMod val="60000"/>
                <a:lumOff val="40000"/>
              </a:schemeClr>
            </a:solidFill>
            <a:ln>
              <a:noFill/>
            </a:ln>
            <a:effectLst/>
          </c:spPr>
          <c:invertIfNegative val="0"/>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Summary!$J$19:$AG$19</c:f>
              <c:numCache>
                <c:formatCode>General</c:formatCode>
                <c:ptCount val="24"/>
                <c:pt idx="0">
                  <c:v>2</c:v>
                </c:pt>
                <c:pt idx="1">
                  <c:v>0</c:v>
                </c:pt>
                <c:pt idx="2">
                  <c:v>5</c:v>
                </c:pt>
                <c:pt idx="3">
                  <c:v>2</c:v>
                </c:pt>
                <c:pt idx="4">
                  <c:v>1</c:v>
                </c:pt>
                <c:pt idx="5">
                  <c:v>2</c:v>
                </c:pt>
                <c:pt idx="6">
                  <c:v>2</c:v>
                </c:pt>
                <c:pt idx="7">
                  <c:v>1</c:v>
                </c:pt>
                <c:pt idx="8">
                  <c:v>0</c:v>
                </c:pt>
                <c:pt idx="9">
                  <c:v>4</c:v>
                </c:pt>
                <c:pt idx="10">
                  <c:v>1</c:v>
                </c:pt>
                <c:pt idx="11">
                  <c:v>1</c:v>
                </c:pt>
                <c:pt idx="12">
                  <c:v>4</c:v>
                </c:pt>
                <c:pt idx="13">
                  <c:v>8</c:v>
                </c:pt>
                <c:pt idx="14">
                  <c:v>3</c:v>
                </c:pt>
                <c:pt idx="15">
                  <c:v>1</c:v>
                </c:pt>
                <c:pt idx="16">
                  <c:v>6</c:v>
                </c:pt>
                <c:pt idx="17">
                  <c:v>0</c:v>
                </c:pt>
                <c:pt idx="18">
                  <c:v>7</c:v>
                </c:pt>
                <c:pt idx="19">
                  <c:v>4</c:v>
                </c:pt>
                <c:pt idx="20">
                  <c:v>2</c:v>
                </c:pt>
                <c:pt idx="21">
                  <c:v>7</c:v>
                </c:pt>
                <c:pt idx="22">
                  <c:v>4</c:v>
                </c:pt>
                <c:pt idx="23">
                  <c:v>6</c:v>
                </c:pt>
              </c:numCache>
            </c:numRef>
          </c:val>
          <c:extLst>
            <c:ext xmlns:c16="http://schemas.microsoft.com/office/drawing/2014/chart" uri="{C3380CC4-5D6E-409C-BE32-E72D297353CC}">
              <c16:uniqueId val="{00000000-6B3F-4746-B085-F0A0F352C98F}"/>
            </c:ext>
          </c:extLst>
        </c:ser>
        <c:dLbls>
          <c:showLegendKey val="0"/>
          <c:showVal val="0"/>
          <c:showCatName val="0"/>
          <c:showSerName val="0"/>
          <c:showPercent val="0"/>
          <c:showBubbleSize val="0"/>
        </c:dLbls>
        <c:gapWidth val="50"/>
        <c:axId val="510074368"/>
        <c:axId val="510074696"/>
        <c:extLst/>
      </c:barChart>
      <c:lineChart>
        <c:grouping val="standard"/>
        <c:varyColors val="0"/>
        <c:ser>
          <c:idx val="2"/>
          <c:order val="2"/>
          <c:tx>
            <c:strRef>
              <c:f>Summary!$A$20</c:f>
              <c:strCache>
                <c:ptCount val="1"/>
                <c:pt idx="0">
                  <c:v>Current PSIRT Defects Open</c:v>
                </c:pt>
              </c:strCache>
            </c:strRef>
          </c:tx>
          <c:spPr>
            <a:ln w="25400" cap="rnd">
              <a:solidFill>
                <a:schemeClr val="tx1"/>
              </a:solidFill>
              <a:round/>
            </a:ln>
            <a:effectLst/>
          </c:spPr>
          <c:marker>
            <c:symbol val="none"/>
          </c:marker>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Summary!$J$20:$AG$20</c:f>
              <c:numCache>
                <c:formatCode>0</c:formatCode>
                <c:ptCount val="24"/>
                <c:pt idx="0">
                  <c:v>4</c:v>
                </c:pt>
                <c:pt idx="1">
                  <c:v>7</c:v>
                </c:pt>
                <c:pt idx="2">
                  <c:v>6</c:v>
                </c:pt>
                <c:pt idx="3">
                  <c:v>6</c:v>
                </c:pt>
                <c:pt idx="4">
                  <c:v>8</c:v>
                </c:pt>
                <c:pt idx="5">
                  <c:v>10</c:v>
                </c:pt>
                <c:pt idx="6">
                  <c:v>8</c:v>
                </c:pt>
                <c:pt idx="7">
                  <c:v>10</c:v>
                </c:pt>
                <c:pt idx="8">
                  <c:v>10</c:v>
                </c:pt>
                <c:pt idx="9">
                  <c:v>7</c:v>
                </c:pt>
                <c:pt idx="10">
                  <c:v>8</c:v>
                </c:pt>
                <c:pt idx="11">
                  <c:v>18</c:v>
                </c:pt>
                <c:pt idx="12">
                  <c:v>15</c:v>
                </c:pt>
                <c:pt idx="13">
                  <c:v>8</c:v>
                </c:pt>
                <c:pt idx="14">
                  <c:v>9</c:v>
                </c:pt>
                <c:pt idx="15">
                  <c:v>22</c:v>
                </c:pt>
                <c:pt idx="16">
                  <c:v>19</c:v>
                </c:pt>
                <c:pt idx="17">
                  <c:v>21</c:v>
                </c:pt>
                <c:pt idx="18">
                  <c:v>16</c:v>
                </c:pt>
                <c:pt idx="19">
                  <c:v>17</c:v>
                </c:pt>
                <c:pt idx="20">
                  <c:v>17</c:v>
                </c:pt>
                <c:pt idx="21">
                  <c:v>19</c:v>
                </c:pt>
                <c:pt idx="22">
                  <c:v>19</c:v>
                </c:pt>
                <c:pt idx="23">
                  <c:v>18</c:v>
                </c:pt>
              </c:numCache>
            </c:numRef>
          </c:val>
          <c:smooth val="0"/>
          <c:extLst>
            <c:ext xmlns:c16="http://schemas.microsoft.com/office/drawing/2014/chart" uri="{C3380CC4-5D6E-409C-BE32-E72D297353CC}">
              <c16:uniqueId val="{00000001-6B3F-4746-B085-F0A0F352C98F}"/>
            </c:ext>
          </c:extLst>
        </c:ser>
        <c:dLbls>
          <c:showLegendKey val="0"/>
          <c:showVal val="0"/>
          <c:showCatName val="0"/>
          <c:showSerName val="0"/>
          <c:showPercent val="0"/>
          <c:showBubbleSize val="0"/>
        </c:dLbls>
        <c:marker val="1"/>
        <c:smooth val="0"/>
        <c:axId val="510074368"/>
        <c:axId val="510074696"/>
      </c:lineChart>
      <c:lineChart>
        <c:grouping val="standard"/>
        <c:varyColors val="0"/>
        <c:ser>
          <c:idx val="3"/>
          <c:order val="3"/>
          <c:tx>
            <c:strRef>
              <c:f>Summary!$A$21</c:f>
              <c:strCache>
                <c:ptCount val="1"/>
                <c:pt idx="0">
                  <c:v>PSIRT MTTR (Days)</c:v>
                </c:pt>
              </c:strCache>
            </c:strRef>
          </c:tx>
          <c:spPr>
            <a:ln w="25400" cap="rnd">
              <a:solidFill>
                <a:srgbClr val="0000CC"/>
              </a:solidFill>
              <a:round/>
            </a:ln>
            <a:effectLst/>
          </c:spPr>
          <c:marker>
            <c:symbol val="none"/>
          </c:marker>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Summary!$J$21:$AG$21</c:f>
              <c:numCache>
                <c:formatCode>0</c:formatCode>
                <c:ptCount val="24"/>
                <c:pt idx="0">
                  <c:v>81</c:v>
                </c:pt>
                <c:pt idx="1">
                  <c:v>132.5</c:v>
                </c:pt>
                <c:pt idx="2">
                  <c:v>60.857142857142854</c:v>
                </c:pt>
                <c:pt idx="3">
                  <c:v>75.571428571428569</c:v>
                </c:pt>
                <c:pt idx="4">
                  <c:v>80.5</c:v>
                </c:pt>
                <c:pt idx="5">
                  <c:v>147.80000000000001</c:v>
                </c:pt>
                <c:pt idx="6">
                  <c:v>159.19999999999999</c:v>
                </c:pt>
                <c:pt idx="7">
                  <c:v>165</c:v>
                </c:pt>
                <c:pt idx="8">
                  <c:v>281.33333333333331</c:v>
                </c:pt>
                <c:pt idx="9">
                  <c:v>176.4</c:v>
                </c:pt>
                <c:pt idx="10">
                  <c:v>161.80000000000001</c:v>
                </c:pt>
                <c:pt idx="11">
                  <c:v>165.66666666666666</c:v>
                </c:pt>
                <c:pt idx="12">
                  <c:v>203</c:v>
                </c:pt>
                <c:pt idx="13">
                  <c:v>104.15384615384616</c:v>
                </c:pt>
                <c:pt idx="14">
                  <c:v>71.333333333333329</c:v>
                </c:pt>
                <c:pt idx="15">
                  <c:v>84.666666666666671</c:v>
                </c:pt>
                <c:pt idx="16">
                  <c:v>131.80000000000001</c:v>
                </c:pt>
                <c:pt idx="17">
                  <c:v>244.85714285714286</c:v>
                </c:pt>
                <c:pt idx="18">
                  <c:v>141.38461538461539</c:v>
                </c:pt>
                <c:pt idx="19">
                  <c:v>154.27272727272728</c:v>
                </c:pt>
                <c:pt idx="20">
                  <c:v>123.30769230769231</c:v>
                </c:pt>
                <c:pt idx="21">
                  <c:v>118.15384615384616</c:v>
                </c:pt>
                <c:pt idx="22">
                  <c:v>111.76923076923077</c:v>
                </c:pt>
                <c:pt idx="23">
                  <c:v>78.647058823529406</c:v>
                </c:pt>
              </c:numCache>
            </c:numRef>
          </c:val>
          <c:smooth val="0"/>
          <c:extLst>
            <c:ext xmlns:c16="http://schemas.microsoft.com/office/drawing/2014/chart" uri="{C3380CC4-5D6E-409C-BE32-E72D297353CC}">
              <c16:uniqueId val="{00000002-6B3F-4746-B085-F0A0F352C98F}"/>
            </c:ext>
          </c:extLst>
        </c:ser>
        <c:ser>
          <c:idx val="4"/>
          <c:order val="4"/>
          <c:tx>
            <c:strRef>
              <c:f>Summary!$A$22</c:f>
              <c:strCache>
                <c:ptCount val="1"/>
                <c:pt idx="0">
                  <c:v>PSIRT MTTR Target (28 Days)</c:v>
                </c:pt>
              </c:strCache>
            </c:strRef>
          </c:tx>
          <c:spPr>
            <a:ln w="12700" cap="rnd">
              <a:solidFill>
                <a:srgbClr val="0000CC"/>
              </a:solidFill>
              <a:prstDash val="sysDash"/>
              <a:round/>
            </a:ln>
            <a:effectLst/>
          </c:spPr>
          <c:marker>
            <c:symbol val="none"/>
          </c:marker>
          <c:cat>
            <c:numRef>
              <c:f>Summary!$J$17:$AG$17</c:f>
              <c:numCache>
                <c:formatCode>mmm\-yy</c:formatCode>
                <c:ptCount val="24"/>
                <c:pt idx="0">
                  <c:v>42826</c:v>
                </c:pt>
                <c:pt idx="1">
                  <c:v>42856</c:v>
                </c:pt>
                <c:pt idx="2">
                  <c:v>42887</c:v>
                </c:pt>
                <c:pt idx="3">
                  <c:v>42917</c:v>
                </c:pt>
                <c:pt idx="4">
                  <c:v>42948</c:v>
                </c:pt>
                <c:pt idx="5">
                  <c:v>42979</c:v>
                </c:pt>
                <c:pt idx="6">
                  <c:v>43009</c:v>
                </c:pt>
                <c:pt idx="7">
                  <c:v>43040</c:v>
                </c:pt>
                <c:pt idx="8">
                  <c:v>43070</c:v>
                </c:pt>
                <c:pt idx="9">
                  <c:v>43101</c:v>
                </c:pt>
                <c:pt idx="10">
                  <c:v>43132</c:v>
                </c:pt>
                <c:pt idx="11">
                  <c:v>43160</c:v>
                </c:pt>
                <c:pt idx="12">
                  <c:v>43191</c:v>
                </c:pt>
                <c:pt idx="13">
                  <c:v>43221</c:v>
                </c:pt>
                <c:pt idx="14">
                  <c:v>43252</c:v>
                </c:pt>
                <c:pt idx="15">
                  <c:v>43282</c:v>
                </c:pt>
                <c:pt idx="16">
                  <c:v>43313</c:v>
                </c:pt>
                <c:pt idx="17">
                  <c:v>43344</c:v>
                </c:pt>
                <c:pt idx="18">
                  <c:v>43374</c:v>
                </c:pt>
                <c:pt idx="19">
                  <c:v>43405</c:v>
                </c:pt>
                <c:pt idx="20">
                  <c:v>43435</c:v>
                </c:pt>
                <c:pt idx="21">
                  <c:v>43466</c:v>
                </c:pt>
                <c:pt idx="22">
                  <c:v>43497</c:v>
                </c:pt>
                <c:pt idx="23">
                  <c:v>43525</c:v>
                </c:pt>
              </c:numCache>
            </c:numRef>
          </c:cat>
          <c:val>
            <c:numRef>
              <c:f>Summary!$J$22:$AG$22</c:f>
              <c:numCache>
                <c:formatCode>0</c:formatCode>
                <c:ptCount val="24"/>
                <c:pt idx="0">
                  <c:v>28</c:v>
                </c:pt>
                <c:pt idx="1">
                  <c:v>28</c:v>
                </c:pt>
                <c:pt idx="2">
                  <c:v>28</c:v>
                </c:pt>
                <c:pt idx="3">
                  <c:v>28</c:v>
                </c:pt>
                <c:pt idx="4">
                  <c:v>28</c:v>
                </c:pt>
                <c:pt idx="5">
                  <c:v>28</c:v>
                </c:pt>
                <c:pt idx="6">
                  <c:v>28</c:v>
                </c:pt>
                <c:pt idx="7">
                  <c:v>28</c:v>
                </c:pt>
                <c:pt idx="8">
                  <c:v>28</c:v>
                </c:pt>
                <c:pt idx="9">
                  <c:v>28</c:v>
                </c:pt>
                <c:pt idx="10">
                  <c:v>28</c:v>
                </c:pt>
                <c:pt idx="11">
                  <c:v>28</c:v>
                </c:pt>
                <c:pt idx="12">
                  <c:v>28</c:v>
                </c:pt>
                <c:pt idx="13">
                  <c:v>28</c:v>
                </c:pt>
                <c:pt idx="14">
                  <c:v>28</c:v>
                </c:pt>
                <c:pt idx="15">
                  <c:v>28</c:v>
                </c:pt>
                <c:pt idx="16">
                  <c:v>28</c:v>
                </c:pt>
                <c:pt idx="17">
                  <c:v>28</c:v>
                </c:pt>
                <c:pt idx="18">
                  <c:v>28</c:v>
                </c:pt>
                <c:pt idx="19">
                  <c:v>28</c:v>
                </c:pt>
                <c:pt idx="20">
                  <c:v>28</c:v>
                </c:pt>
                <c:pt idx="21">
                  <c:v>28</c:v>
                </c:pt>
                <c:pt idx="22">
                  <c:v>28</c:v>
                </c:pt>
                <c:pt idx="23">
                  <c:v>28</c:v>
                </c:pt>
              </c:numCache>
            </c:numRef>
          </c:val>
          <c:smooth val="0"/>
          <c:extLst>
            <c:ext xmlns:c16="http://schemas.microsoft.com/office/drawing/2014/chart" uri="{C3380CC4-5D6E-409C-BE32-E72D297353CC}">
              <c16:uniqueId val="{00000003-6B3F-4746-B085-F0A0F352C98F}"/>
            </c:ext>
          </c:extLst>
        </c:ser>
        <c:dLbls>
          <c:showLegendKey val="0"/>
          <c:showVal val="0"/>
          <c:showCatName val="0"/>
          <c:showSerName val="0"/>
          <c:showPercent val="0"/>
          <c:showBubbleSize val="0"/>
        </c:dLbls>
        <c:marker val="1"/>
        <c:smooth val="0"/>
        <c:axId val="599995264"/>
        <c:axId val="599992640"/>
      </c:lineChart>
      <c:dateAx>
        <c:axId val="510074368"/>
        <c:scaling>
          <c:orientation val="minMax"/>
          <c:max val="43525"/>
          <c:min val="43009"/>
        </c:scaling>
        <c:delete val="0"/>
        <c:axPos val="b"/>
        <c:numFmt formatCode="mmm\-yy" sourceLinked="1"/>
        <c:majorTickMark val="out"/>
        <c:minorTickMark val="none"/>
        <c:tickLblPos val="nextTo"/>
        <c:spPr>
          <a:noFill/>
          <a:ln w="15875" cap="flat" cmpd="sng" algn="ctr">
            <a:solidFill>
              <a:sysClr val="windowText" lastClr="000000"/>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mn-lt"/>
                <a:ea typeface="+mn-ea"/>
                <a:cs typeface="+mn-cs"/>
              </a:defRPr>
            </a:pPr>
            <a:endParaRPr lang="en-US"/>
          </a:p>
        </c:txPr>
        <c:crossAx val="510074696"/>
        <c:crosses val="autoZero"/>
        <c:auto val="1"/>
        <c:lblOffset val="100"/>
        <c:baseTimeUnit val="months"/>
      </c:dateAx>
      <c:valAx>
        <c:axId val="510074696"/>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PSIRT Defects</a:t>
                </a:r>
              </a:p>
            </c:rich>
          </c:tx>
          <c:overlay val="0"/>
          <c:spPr>
            <a:solidFill>
              <a:schemeClr val="bg1">
                <a:lumMod val="50000"/>
              </a:schemeClr>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5875">
            <a:solidFill>
              <a:schemeClr val="tx1"/>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510074368"/>
        <c:crosses val="autoZero"/>
        <c:crossBetween val="between"/>
        <c:majorUnit val="5"/>
      </c:valAx>
      <c:valAx>
        <c:axId val="599992640"/>
        <c:scaling>
          <c:orientation val="minMax"/>
          <c:max val="350"/>
        </c:scaling>
        <c:delete val="0"/>
        <c:axPos val="r"/>
        <c:title>
          <c:tx>
            <c:rich>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r>
                  <a:rPr lang="en-US">
                    <a:solidFill>
                      <a:schemeClr val="bg1"/>
                    </a:solidFill>
                  </a:rPr>
                  <a:t>MTTR (Days)</a:t>
                </a:r>
              </a:p>
            </c:rich>
          </c:tx>
          <c:overlay val="0"/>
          <c:spPr>
            <a:solidFill>
              <a:srgbClr val="0000CC"/>
            </a:solidFill>
            <a:ln>
              <a:noFill/>
            </a:ln>
            <a:effectLst/>
          </c:spPr>
          <c:txPr>
            <a:bodyPr rot="-54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w="12700">
            <a:solidFill>
              <a:srgbClr val="0000CC"/>
            </a:solidFill>
          </a:ln>
          <a:effectLst/>
        </c:spPr>
        <c:txPr>
          <a:bodyPr rot="-60000000" spcFirstLastPara="1" vertOverflow="ellipsis" vert="horz" wrap="square" anchor="ctr" anchorCtr="1"/>
          <a:lstStyle/>
          <a:p>
            <a:pPr>
              <a:defRPr sz="1400" b="0" i="0" u="none" strike="noStrike" kern="1200" baseline="0">
                <a:solidFill>
                  <a:srgbClr val="0000CC"/>
                </a:solidFill>
                <a:latin typeface="+mn-lt"/>
                <a:ea typeface="+mn-ea"/>
                <a:cs typeface="+mn-cs"/>
              </a:defRPr>
            </a:pPr>
            <a:endParaRPr lang="en-US"/>
          </a:p>
        </c:txPr>
        <c:crossAx val="599995264"/>
        <c:crosses val="max"/>
        <c:crossBetween val="between"/>
      </c:valAx>
      <c:dateAx>
        <c:axId val="599995264"/>
        <c:scaling>
          <c:orientation val="minMax"/>
        </c:scaling>
        <c:delete val="1"/>
        <c:axPos val="b"/>
        <c:numFmt formatCode="mmm\-yy" sourceLinked="1"/>
        <c:majorTickMark val="out"/>
        <c:minorTickMark val="none"/>
        <c:tickLblPos val="nextTo"/>
        <c:crossAx val="599992640"/>
        <c:crosses val="autoZero"/>
        <c:auto val="1"/>
        <c:lblOffset val="100"/>
        <c:baseTimeUnit val="months"/>
      </c:dateAx>
      <c:spPr>
        <a:noFill/>
        <a:ln>
          <a:noFill/>
        </a:ln>
        <a:effectLst/>
      </c:spPr>
    </c:plotArea>
    <c:legend>
      <c:legendPos val="b"/>
      <c:legendEntry>
        <c:idx val="3"/>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rgbClr val="0000CC"/>
                </a:solidFill>
                <a:latin typeface="+mn-lt"/>
                <a:ea typeface="+mn-ea"/>
                <a:cs typeface="+mn-cs"/>
              </a:defRPr>
            </a:pPr>
            <a:endParaRPr lang="en-US"/>
          </a:p>
        </c:txPr>
      </c:legendEntry>
      <c:layout>
        <c:manualLayout>
          <c:xMode val="edge"/>
          <c:yMode val="edge"/>
          <c:x val="7.2306194698837187E-2"/>
          <c:y val="7.1880222249380607E-2"/>
          <c:w val="0.23763538241243429"/>
          <c:h val="0.15097791638076233"/>
        </c:manualLayout>
      </c:layout>
      <c:overlay val="0"/>
      <c:spPr>
        <a:solidFill>
          <a:schemeClr val="bg1">
            <a:lumMod val="95000"/>
          </a:schemeClr>
        </a:solid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tabColor theme="0" tint="-0.499984740745262"/>
  </sheetPr>
  <sheetViews>
    <sheetView tabSelected="1" zoomScale="84"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tabColor theme="0" tint="-0.499984740745262"/>
  </sheetPr>
  <sheetViews>
    <sheetView zoomScale="84"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tabColor theme="0" tint="-0.499984740745262"/>
  </sheetPr>
  <sheetViews>
    <sheetView zoomScale="84"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tabColor theme="0" tint="-0.499984740745262"/>
  </sheetPr>
  <sheetViews>
    <sheetView zoomScale="84"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0.17092</cdr:x>
      <cdr:y>0.80948</cdr:y>
    </cdr:from>
    <cdr:to>
      <cdr:x>0.20474</cdr:x>
      <cdr:y>0.87205</cdr:y>
    </cdr:to>
    <cdr:sp macro="" textlink="">
      <cdr:nvSpPr>
        <cdr:cNvPr id="5" name="Down Arrow 4"/>
        <cdr:cNvSpPr/>
      </cdr:nvSpPr>
      <cdr:spPr>
        <a:xfrm xmlns:a="http://schemas.openxmlformats.org/drawingml/2006/main">
          <a:off x="1588166" y="4914663"/>
          <a:ext cx="314247" cy="37988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0.17449</cdr:x>
      <cdr:y>0.80532</cdr:y>
    </cdr:from>
    <cdr:to>
      <cdr:x>0.20852</cdr:x>
      <cdr:y>0.84888</cdr:y>
    </cdr:to>
    <cdr:sp macro="" textlink="">
      <cdr:nvSpPr>
        <cdr:cNvPr id="8" name="TextBox 7"/>
        <cdr:cNvSpPr txBox="1"/>
      </cdr:nvSpPr>
      <cdr:spPr>
        <a:xfrm xmlns:a="http://schemas.openxmlformats.org/drawingml/2006/main">
          <a:off x="1621338" y="4889406"/>
          <a:ext cx="316198" cy="26446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r>
            <a:rPr lang="en-GB" sz="1200" b="1"/>
            <a:t>5</a:t>
          </a:r>
        </a:p>
      </cdr:txBody>
    </cdr:sp>
  </cdr:relSizeAnchor>
  <cdr:relSizeAnchor xmlns:cdr="http://schemas.openxmlformats.org/drawingml/2006/chartDrawing">
    <cdr:from>
      <cdr:x>0.07243</cdr:x>
      <cdr:y>0.22571</cdr:y>
    </cdr:from>
    <cdr:to>
      <cdr:x>0.27303</cdr:x>
      <cdr:y>0.36926</cdr:y>
    </cdr:to>
    <cdr:sp macro="" textlink="">
      <cdr:nvSpPr>
        <cdr:cNvPr id="6" name="TextBox 1"/>
        <cdr:cNvSpPr txBox="1"/>
      </cdr:nvSpPr>
      <cdr:spPr>
        <a:xfrm xmlns:a="http://schemas.openxmlformats.org/drawingml/2006/main">
          <a:off x="673000" y="1370371"/>
          <a:ext cx="1863922" cy="871568"/>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0" u="sng" baseline="0">
              <a:solidFill>
                <a:sysClr val="windowText" lastClr="000000"/>
              </a:solidFill>
            </a:rPr>
            <a:t>Releases</a:t>
          </a:r>
        </a:p>
        <a:p xmlns:a="http://schemas.openxmlformats.org/drawingml/2006/main">
          <a:r>
            <a:rPr lang="en-GB" sz="1200" b="0" baseline="0">
              <a:solidFill>
                <a:sysClr val="windowText" lastClr="000000"/>
              </a:solidFill>
            </a:rPr>
            <a:t>5. CMA 1.10: 20-Dec-17</a:t>
          </a:r>
        </a:p>
        <a:p xmlns:a="http://schemas.openxmlformats.org/drawingml/2006/main">
          <a:r>
            <a:rPr lang="en-GB" sz="1200" b="0" baseline="0">
              <a:solidFill>
                <a:sysClr val="windowText" lastClr="000000"/>
              </a:solidFill>
            </a:rPr>
            <a:t>6. CMA 1.11: 21-Sep-18</a:t>
          </a:r>
        </a:p>
        <a:p xmlns:a="http://schemas.openxmlformats.org/drawingml/2006/main">
          <a:r>
            <a:rPr lang="en-GB" sz="1200" b="0" baseline="0">
              <a:solidFill>
                <a:sysClr val="windowText" lastClr="000000"/>
              </a:solidFill>
            </a:rPr>
            <a:t>7. CMA 2.5: 12-Dec-18</a:t>
          </a:r>
        </a:p>
      </cdr:txBody>
    </cdr:sp>
  </cdr:relSizeAnchor>
  <cdr:relSizeAnchor xmlns:cdr="http://schemas.openxmlformats.org/drawingml/2006/chartDrawing">
    <cdr:from>
      <cdr:x>0.58984</cdr:x>
      <cdr:y>0.81701</cdr:y>
    </cdr:from>
    <cdr:to>
      <cdr:x>0.62375</cdr:x>
      <cdr:y>0.87726</cdr:y>
    </cdr:to>
    <cdr:sp macro="" textlink="">
      <cdr:nvSpPr>
        <cdr:cNvPr id="2" name="Down Arrow 1"/>
        <cdr:cNvSpPr/>
      </cdr:nvSpPr>
      <cdr:spPr>
        <a:xfrm xmlns:a="http://schemas.openxmlformats.org/drawingml/2006/main">
          <a:off x="5480659" y="4960375"/>
          <a:ext cx="315083" cy="365800"/>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0.59311</cdr:x>
      <cdr:y>0.8127</cdr:y>
    </cdr:from>
    <cdr:to>
      <cdr:x>0.61886</cdr:x>
      <cdr:y>0.85503</cdr:y>
    </cdr:to>
    <cdr:sp macro="" textlink="">
      <cdr:nvSpPr>
        <cdr:cNvPr id="3" name="TextBox 2"/>
        <cdr:cNvSpPr txBox="1"/>
      </cdr:nvSpPr>
      <cdr:spPr>
        <a:xfrm xmlns:a="http://schemas.openxmlformats.org/drawingml/2006/main">
          <a:off x="5511043" y="4934207"/>
          <a:ext cx="239262" cy="2570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6</a:t>
          </a:r>
        </a:p>
      </cdr:txBody>
    </cdr:sp>
  </cdr:relSizeAnchor>
  <cdr:relSizeAnchor xmlns:cdr="http://schemas.openxmlformats.org/drawingml/2006/chartDrawing">
    <cdr:from>
      <cdr:x>0.72738</cdr:x>
      <cdr:y>0.7517</cdr:y>
    </cdr:from>
    <cdr:to>
      <cdr:x>0.76007</cdr:x>
      <cdr:y>0.81146</cdr:y>
    </cdr:to>
    <cdr:sp macro="" textlink="">
      <cdr:nvSpPr>
        <cdr:cNvPr id="4" name="Arrow: Down 3">
          <a:extLst xmlns:a="http://schemas.openxmlformats.org/drawingml/2006/main">
            <a:ext uri="{FF2B5EF4-FFF2-40B4-BE49-F238E27FC236}">
              <a16:creationId xmlns:a16="http://schemas.microsoft.com/office/drawing/2014/main" id="{31D99E5B-500D-4FBA-B8A1-F64B6A796385}"/>
            </a:ext>
          </a:extLst>
        </cdr:cNvPr>
        <cdr:cNvSpPr/>
      </cdr:nvSpPr>
      <cdr:spPr>
        <a:xfrm xmlns:a="http://schemas.openxmlformats.org/drawingml/2006/main">
          <a:off x="6758644" y="4563865"/>
          <a:ext cx="303687" cy="36282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0.73068</cdr:x>
      <cdr:y>0.75032</cdr:y>
    </cdr:from>
    <cdr:to>
      <cdr:x>0.75815</cdr:x>
      <cdr:y>0.79585</cdr:y>
    </cdr:to>
    <cdr:sp macro="" textlink="">
      <cdr:nvSpPr>
        <cdr:cNvPr id="7" name="TextBox 6">
          <a:extLst xmlns:a="http://schemas.openxmlformats.org/drawingml/2006/main">
            <a:ext uri="{FF2B5EF4-FFF2-40B4-BE49-F238E27FC236}">
              <a16:creationId xmlns:a16="http://schemas.microsoft.com/office/drawing/2014/main" id="{EF07E204-2C96-4464-A6E5-751F92339C47}"/>
            </a:ext>
          </a:extLst>
        </cdr:cNvPr>
        <cdr:cNvSpPr txBox="1"/>
      </cdr:nvSpPr>
      <cdr:spPr>
        <a:xfrm xmlns:a="http://schemas.openxmlformats.org/drawingml/2006/main">
          <a:off x="6789309" y="4555484"/>
          <a:ext cx="255175" cy="2764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7</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0.58846</cdr:x>
      <cdr:y>0.80616</cdr:y>
    </cdr:from>
    <cdr:to>
      <cdr:x>0.62229</cdr:x>
      <cdr:y>0.86549</cdr:y>
    </cdr:to>
    <cdr:sp macro="" textlink="">
      <cdr:nvSpPr>
        <cdr:cNvPr id="7" name="Down Arrow 6"/>
        <cdr:cNvSpPr/>
      </cdr:nvSpPr>
      <cdr:spPr>
        <a:xfrm xmlns:a="http://schemas.openxmlformats.org/drawingml/2006/main">
          <a:off x="5467837" y="4894497"/>
          <a:ext cx="314340" cy="360215"/>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0.59204</cdr:x>
      <cdr:y>0.7994</cdr:y>
    </cdr:from>
    <cdr:to>
      <cdr:x>0.62039</cdr:x>
      <cdr:y>0.8428</cdr:y>
    </cdr:to>
    <cdr:sp macro="" textlink="">
      <cdr:nvSpPr>
        <cdr:cNvPr id="10" name="TextBox 9"/>
        <cdr:cNvSpPr txBox="1"/>
      </cdr:nvSpPr>
      <cdr:spPr>
        <a:xfrm xmlns:a="http://schemas.openxmlformats.org/drawingml/2006/main">
          <a:off x="5501102" y="4853455"/>
          <a:ext cx="263421" cy="2634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6</a:t>
          </a:r>
        </a:p>
      </cdr:txBody>
    </cdr:sp>
  </cdr:relSizeAnchor>
  <cdr:relSizeAnchor xmlns:cdr="http://schemas.openxmlformats.org/drawingml/2006/chartDrawing">
    <cdr:from>
      <cdr:x>0.08049</cdr:x>
      <cdr:y>0.80295</cdr:y>
    </cdr:from>
    <cdr:to>
      <cdr:x>0.11343</cdr:x>
      <cdr:y>0.86288</cdr:y>
    </cdr:to>
    <cdr:sp macro="" textlink="">
      <cdr:nvSpPr>
        <cdr:cNvPr id="2" name="Down Arrow 1"/>
        <cdr:cNvSpPr/>
      </cdr:nvSpPr>
      <cdr:spPr>
        <a:xfrm xmlns:a="http://schemas.openxmlformats.org/drawingml/2006/main">
          <a:off x="747912" y="4875040"/>
          <a:ext cx="306070" cy="363858"/>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0.08311</cdr:x>
      <cdr:y>0.79779</cdr:y>
    </cdr:from>
    <cdr:to>
      <cdr:x>0.11071</cdr:x>
      <cdr:y>0.83537</cdr:y>
    </cdr:to>
    <cdr:sp macro="" textlink="">
      <cdr:nvSpPr>
        <cdr:cNvPr id="3" name="TextBox 2"/>
        <cdr:cNvSpPr txBox="1"/>
      </cdr:nvSpPr>
      <cdr:spPr>
        <a:xfrm xmlns:a="http://schemas.openxmlformats.org/drawingml/2006/main">
          <a:off x="772256" y="4843712"/>
          <a:ext cx="256452" cy="2281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4</a:t>
          </a:r>
        </a:p>
      </cdr:txBody>
    </cdr:sp>
  </cdr:relSizeAnchor>
  <cdr:relSizeAnchor xmlns:cdr="http://schemas.openxmlformats.org/drawingml/2006/chartDrawing">
    <cdr:from>
      <cdr:x>0.07578</cdr:x>
      <cdr:y>0.2153</cdr:y>
    </cdr:from>
    <cdr:to>
      <cdr:x>0.27749</cdr:x>
      <cdr:y>0.35124</cdr:y>
    </cdr:to>
    <cdr:sp macro="" textlink="">
      <cdr:nvSpPr>
        <cdr:cNvPr id="8" name="TextBox 1"/>
        <cdr:cNvSpPr txBox="1"/>
      </cdr:nvSpPr>
      <cdr:spPr>
        <a:xfrm xmlns:a="http://schemas.openxmlformats.org/drawingml/2006/main">
          <a:off x="704128" y="1307178"/>
          <a:ext cx="1874236" cy="825352"/>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0" u="sng" baseline="0">
              <a:solidFill>
                <a:sysClr val="windowText" lastClr="000000"/>
              </a:solidFill>
            </a:rPr>
            <a:t>Releases</a:t>
          </a:r>
        </a:p>
        <a:p xmlns:a="http://schemas.openxmlformats.org/drawingml/2006/main">
          <a:r>
            <a:rPr lang="en-GB" sz="1200" b="0" baseline="0">
              <a:solidFill>
                <a:sysClr val="windowText" lastClr="000000"/>
              </a:solidFill>
            </a:rPr>
            <a:t>4. CMM 1.0 30-Oct-2017</a:t>
          </a:r>
        </a:p>
        <a:p xmlns:a="http://schemas.openxmlformats.org/drawingml/2006/main">
          <a:r>
            <a:rPr lang="en-GB" sz="1200" b="0" baseline="0">
              <a:solidFill>
                <a:sysClr val="windowText" lastClr="000000"/>
              </a:solidFill>
            </a:rPr>
            <a:t>6. CMM 1.1: 19-Sep-18</a:t>
          </a:r>
        </a:p>
        <a:p xmlns:a="http://schemas.openxmlformats.org/drawingml/2006/main">
          <a:r>
            <a:rPr lang="en-GB" sz="1200" b="0" baseline="0">
              <a:solidFill>
                <a:sysClr val="windowText" lastClr="000000"/>
              </a:solidFill>
            </a:rPr>
            <a:t>7. CMM 2.5: 12-Dec-18</a:t>
          </a:r>
        </a:p>
        <a:p xmlns:a="http://schemas.openxmlformats.org/drawingml/2006/main">
          <a:endParaRPr lang="en-GB" sz="1200" b="0" baseline="0">
            <a:solidFill>
              <a:sysClr val="windowText" lastClr="000000"/>
            </a:solidFill>
          </a:endParaRPr>
        </a:p>
      </cdr:txBody>
    </cdr:sp>
  </cdr:relSizeAnchor>
  <cdr:relSizeAnchor xmlns:cdr="http://schemas.openxmlformats.org/drawingml/2006/chartDrawing">
    <cdr:from>
      <cdr:x>0.72747</cdr:x>
      <cdr:y>0.8045</cdr:y>
    </cdr:from>
    <cdr:to>
      <cdr:x>0.75909</cdr:x>
      <cdr:y>0.86284</cdr:y>
    </cdr:to>
    <cdr:sp macro="" textlink="">
      <cdr:nvSpPr>
        <cdr:cNvPr id="4" name="Arrow: Down 3">
          <a:extLst xmlns:a="http://schemas.openxmlformats.org/drawingml/2006/main">
            <a:ext uri="{FF2B5EF4-FFF2-40B4-BE49-F238E27FC236}">
              <a16:creationId xmlns:a16="http://schemas.microsoft.com/office/drawing/2014/main" id="{03450384-DBE4-434A-AB17-97792E7DF494}"/>
            </a:ext>
          </a:extLst>
        </cdr:cNvPr>
        <cdr:cNvSpPr/>
      </cdr:nvSpPr>
      <cdr:spPr>
        <a:xfrm xmlns:a="http://schemas.openxmlformats.org/drawingml/2006/main">
          <a:off x="6759487" y="4884396"/>
          <a:ext cx="293805" cy="354204"/>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0.73026</cdr:x>
      <cdr:y>0.7981</cdr:y>
    </cdr:from>
    <cdr:to>
      <cdr:x>0.75537</cdr:x>
      <cdr:y>0.84435</cdr:y>
    </cdr:to>
    <cdr:sp macro="" textlink="">
      <cdr:nvSpPr>
        <cdr:cNvPr id="5" name="TextBox 4">
          <a:extLst xmlns:a="http://schemas.openxmlformats.org/drawingml/2006/main">
            <a:ext uri="{FF2B5EF4-FFF2-40B4-BE49-F238E27FC236}">
              <a16:creationId xmlns:a16="http://schemas.microsoft.com/office/drawing/2014/main" id="{0719DDAF-0074-4B7D-99C8-FD47B68F104A}"/>
            </a:ext>
          </a:extLst>
        </cdr:cNvPr>
        <cdr:cNvSpPr txBox="1"/>
      </cdr:nvSpPr>
      <cdr:spPr>
        <a:xfrm xmlns:a="http://schemas.openxmlformats.org/drawingml/2006/main">
          <a:off x="6785411" y="4845539"/>
          <a:ext cx="233316" cy="28080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7</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0.07573</cdr:x>
      <cdr:y>0.20918</cdr:y>
    </cdr:from>
    <cdr:to>
      <cdr:x>0.27426</cdr:x>
      <cdr:y>0.34792</cdr:y>
    </cdr:to>
    <cdr:sp macro="" textlink="">
      <cdr:nvSpPr>
        <cdr:cNvPr id="8" name="TextBox 1"/>
        <cdr:cNvSpPr txBox="1"/>
      </cdr:nvSpPr>
      <cdr:spPr>
        <a:xfrm xmlns:a="http://schemas.openxmlformats.org/drawingml/2006/main">
          <a:off x="703663" y="1269999"/>
          <a:ext cx="1844688" cy="842347"/>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0" u="sng" baseline="0">
              <a:solidFill>
                <a:sysClr val="windowText" lastClr="000000"/>
              </a:solidFill>
            </a:rPr>
            <a:t>Releases</a:t>
          </a:r>
        </a:p>
        <a:p xmlns:a="http://schemas.openxmlformats.org/drawingml/2006/main">
          <a:r>
            <a:rPr lang="en-GB" sz="1200" b="0" baseline="0">
              <a:solidFill>
                <a:sysClr val="windowText" lastClr="000000"/>
              </a:solidFill>
            </a:rPr>
            <a:t>5. CMS 2.3: 20-Dec-17</a:t>
          </a:r>
        </a:p>
        <a:p xmlns:a="http://schemas.openxmlformats.org/drawingml/2006/main">
          <a:r>
            <a:rPr lang="en-GB" sz="1200" b="0" baseline="0">
              <a:solidFill>
                <a:sysClr val="windowText" lastClr="000000"/>
              </a:solidFill>
            </a:rPr>
            <a:t>6. CMS 2.4: 19-Sep-18</a:t>
          </a:r>
        </a:p>
        <a:p xmlns:a="http://schemas.openxmlformats.org/drawingml/2006/main">
          <a:r>
            <a:rPr lang="en-GB" sz="1200" b="0" baseline="0">
              <a:solidFill>
                <a:sysClr val="windowText" lastClr="000000"/>
              </a:solidFill>
            </a:rPr>
            <a:t>7. CMS 2.5: 12-Dec-18</a:t>
          </a:r>
        </a:p>
        <a:p xmlns:a="http://schemas.openxmlformats.org/drawingml/2006/main">
          <a:endParaRPr lang="en-GB" sz="1200" b="0" baseline="0">
            <a:solidFill>
              <a:sysClr val="windowText" lastClr="000000"/>
            </a:solidFill>
          </a:endParaRPr>
        </a:p>
      </cdr:txBody>
    </cdr:sp>
  </cdr:relSizeAnchor>
  <cdr:relSizeAnchor xmlns:cdr="http://schemas.openxmlformats.org/drawingml/2006/chartDrawing">
    <cdr:from>
      <cdr:x>0.17418</cdr:x>
      <cdr:y>0.80439</cdr:y>
    </cdr:from>
    <cdr:to>
      <cdr:x>0.20713</cdr:x>
      <cdr:y>0.86432</cdr:y>
    </cdr:to>
    <cdr:sp macro="" textlink="">
      <cdr:nvSpPr>
        <cdr:cNvPr id="2" name="Down Arrow 1"/>
        <cdr:cNvSpPr/>
      </cdr:nvSpPr>
      <cdr:spPr>
        <a:xfrm xmlns:a="http://schemas.openxmlformats.org/drawingml/2006/main">
          <a:off x="1618460" y="4883783"/>
          <a:ext cx="306163" cy="363857"/>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0.1768</cdr:x>
      <cdr:y>0.79923</cdr:y>
    </cdr:from>
    <cdr:to>
      <cdr:x>0.2044</cdr:x>
      <cdr:y>0.83681</cdr:y>
    </cdr:to>
    <cdr:sp macro="" textlink="">
      <cdr:nvSpPr>
        <cdr:cNvPr id="3" name="TextBox 2"/>
        <cdr:cNvSpPr txBox="1"/>
      </cdr:nvSpPr>
      <cdr:spPr>
        <a:xfrm xmlns:a="http://schemas.openxmlformats.org/drawingml/2006/main">
          <a:off x="1642805" y="4852454"/>
          <a:ext cx="256452" cy="228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5</a:t>
          </a:r>
        </a:p>
      </cdr:txBody>
    </cdr:sp>
  </cdr:relSizeAnchor>
  <cdr:relSizeAnchor xmlns:cdr="http://schemas.openxmlformats.org/drawingml/2006/chartDrawing">
    <cdr:from>
      <cdr:x>0.58698</cdr:x>
      <cdr:y>0.71609</cdr:y>
    </cdr:from>
    <cdr:to>
      <cdr:x>0.62034</cdr:x>
      <cdr:y>0.78033</cdr:y>
    </cdr:to>
    <cdr:sp macro="" textlink="">
      <cdr:nvSpPr>
        <cdr:cNvPr id="5" name="Down Arrow 4"/>
        <cdr:cNvSpPr/>
      </cdr:nvSpPr>
      <cdr:spPr>
        <a:xfrm xmlns:a="http://schemas.openxmlformats.org/drawingml/2006/main">
          <a:off x="5454087" y="4347655"/>
          <a:ext cx="309988" cy="390025"/>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0.58974</cdr:x>
      <cdr:y>0.71115</cdr:y>
    </cdr:from>
    <cdr:to>
      <cdr:x>0.6189</cdr:x>
      <cdr:y>0.7613</cdr:y>
    </cdr:to>
    <cdr:sp macro="" textlink="">
      <cdr:nvSpPr>
        <cdr:cNvPr id="6" name="TextBox 5"/>
        <cdr:cNvSpPr txBox="1"/>
      </cdr:nvSpPr>
      <cdr:spPr>
        <a:xfrm xmlns:a="http://schemas.openxmlformats.org/drawingml/2006/main">
          <a:off x="5479731" y="4317662"/>
          <a:ext cx="270959" cy="3044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100" b="1"/>
            <a:t>6</a:t>
          </a:r>
        </a:p>
      </cdr:txBody>
    </cdr:sp>
  </cdr:relSizeAnchor>
  <cdr:relSizeAnchor xmlns:cdr="http://schemas.openxmlformats.org/drawingml/2006/chartDrawing">
    <cdr:from>
      <cdr:x>0.7256</cdr:x>
      <cdr:y>0.71795</cdr:y>
    </cdr:from>
    <cdr:to>
      <cdr:x>0.76093</cdr:x>
      <cdr:y>0.78411</cdr:y>
    </cdr:to>
    <cdr:sp macro="" textlink="">
      <cdr:nvSpPr>
        <cdr:cNvPr id="4" name="Arrow: Down 3">
          <a:extLst xmlns:a="http://schemas.openxmlformats.org/drawingml/2006/main">
            <a:ext uri="{FF2B5EF4-FFF2-40B4-BE49-F238E27FC236}">
              <a16:creationId xmlns:a16="http://schemas.microsoft.com/office/drawing/2014/main" id="{5087CDD3-A2AA-43AC-8B90-1B42A4494C38}"/>
            </a:ext>
          </a:extLst>
        </cdr:cNvPr>
        <cdr:cNvSpPr/>
      </cdr:nvSpPr>
      <cdr:spPr>
        <a:xfrm xmlns:a="http://schemas.openxmlformats.org/drawingml/2006/main">
          <a:off x="6742110" y="4358944"/>
          <a:ext cx="328277" cy="401682"/>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0.73071</cdr:x>
      <cdr:y>0.71652</cdr:y>
    </cdr:from>
    <cdr:to>
      <cdr:x>0.75768</cdr:x>
      <cdr:y>0.75992</cdr:y>
    </cdr:to>
    <cdr:sp macro="" textlink="">
      <cdr:nvSpPr>
        <cdr:cNvPr id="7" name="TextBox 6">
          <a:extLst xmlns:a="http://schemas.openxmlformats.org/drawingml/2006/main">
            <a:ext uri="{FF2B5EF4-FFF2-40B4-BE49-F238E27FC236}">
              <a16:creationId xmlns:a16="http://schemas.microsoft.com/office/drawing/2014/main" id="{585CBA73-0539-4A21-9E2F-39D9DD8673F3}"/>
            </a:ext>
          </a:extLst>
        </cdr:cNvPr>
        <cdr:cNvSpPr txBox="1"/>
      </cdr:nvSpPr>
      <cdr:spPr>
        <a:xfrm xmlns:a="http://schemas.openxmlformats.org/drawingml/2006/main">
          <a:off x="6789591" y="4350262"/>
          <a:ext cx="250598" cy="2634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7</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91735" cy="6071378"/>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0.07713</cdr:x>
      <cdr:y>0.75549</cdr:y>
    </cdr:from>
    <cdr:to>
      <cdr:x>0.11303</cdr:x>
      <cdr:y>0.82335</cdr:y>
    </cdr:to>
    <cdr:sp macro="" textlink="">
      <cdr:nvSpPr>
        <cdr:cNvPr id="2" name="Down Arrow 1"/>
        <cdr:cNvSpPr/>
      </cdr:nvSpPr>
      <cdr:spPr>
        <a:xfrm xmlns:a="http://schemas.openxmlformats.org/drawingml/2006/main">
          <a:off x="716696" y="4586836"/>
          <a:ext cx="333573" cy="412004"/>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0.08233</cdr:x>
      <cdr:y>0.75297</cdr:y>
    </cdr:from>
    <cdr:to>
      <cdr:x>0.10621</cdr:x>
      <cdr:y>0.80295</cdr:y>
    </cdr:to>
    <cdr:sp macro="" textlink="">
      <cdr:nvSpPr>
        <cdr:cNvPr id="3" name="TextBox 2"/>
        <cdr:cNvSpPr txBox="1"/>
      </cdr:nvSpPr>
      <cdr:spPr>
        <a:xfrm xmlns:a="http://schemas.openxmlformats.org/drawingml/2006/main">
          <a:off x="765013" y="4571537"/>
          <a:ext cx="221886" cy="30344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t>4</a:t>
          </a:r>
        </a:p>
      </cdr:txBody>
    </cdr:sp>
  </cdr:relSizeAnchor>
  <cdr:relSizeAnchor xmlns:cdr="http://schemas.openxmlformats.org/drawingml/2006/chartDrawing">
    <cdr:from>
      <cdr:x>0.44027</cdr:x>
      <cdr:y>0.07197</cdr:y>
    </cdr:from>
    <cdr:to>
      <cdr:x>0.90492</cdr:x>
      <cdr:y>0.24942</cdr:y>
    </cdr:to>
    <cdr:sp macro="" textlink="">
      <cdr:nvSpPr>
        <cdr:cNvPr id="8" name="TextBox 1"/>
        <cdr:cNvSpPr txBox="1"/>
      </cdr:nvSpPr>
      <cdr:spPr>
        <a:xfrm xmlns:a="http://schemas.openxmlformats.org/drawingml/2006/main">
          <a:off x="4090906" y="436969"/>
          <a:ext cx="4317405" cy="1077374"/>
        </a:xfrm>
        <a:prstGeom xmlns:a="http://schemas.openxmlformats.org/drawingml/2006/main" prst="rect">
          <a:avLst/>
        </a:prstGeom>
        <a:solidFill xmlns:a="http://schemas.openxmlformats.org/drawingml/2006/main">
          <a:schemeClr val="accent1">
            <a:lumMod val="20000"/>
            <a:lumOff val="80000"/>
          </a:schemeClr>
        </a:solidFill>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en-GB" sz="1200" b="0" u="sng" baseline="0">
              <a:solidFill>
                <a:sysClr val="windowText" lastClr="000000"/>
              </a:solidFill>
            </a:rPr>
            <a:t>Releases</a:t>
          </a:r>
        </a:p>
        <a:p xmlns:a="http://schemas.openxmlformats.org/drawingml/2006/main">
          <a:r>
            <a:rPr lang="en-GB" sz="1200" b="0" baseline="0">
              <a:solidFill>
                <a:sysClr val="windowText" lastClr="000000"/>
              </a:solidFill>
            </a:rPr>
            <a:t>4. CMM 1.0 30-Oct-2017</a:t>
          </a:r>
        </a:p>
        <a:p xmlns:a="http://schemas.openxmlformats.org/drawingml/2006/main">
          <a:r>
            <a:rPr lang="en-GB" sz="1200" b="0" baseline="0">
              <a:solidFill>
                <a:sysClr val="windowText" lastClr="000000"/>
              </a:solidFill>
            </a:rPr>
            <a:t>5. CMS 2.3: 20-Dec-17, CMA 1.10: 20-Dec-17</a:t>
          </a:r>
        </a:p>
        <a:p xmlns:a="http://schemas.openxmlformats.org/drawingml/2006/main">
          <a:r>
            <a:rPr lang="en-GB" sz="1200" b="0" baseline="0">
              <a:solidFill>
                <a:sysClr val="windowText" lastClr="000000"/>
              </a:solidFill>
            </a:rPr>
            <a:t>6. CMS 2.4: 19-Sep-18, CMA 1.11: 21-Sep-18, CMM 1.1: 19-Sep-18</a:t>
          </a:r>
        </a:p>
        <a:p xmlns:a="http://schemas.openxmlformats.org/drawingml/2006/main">
          <a:r>
            <a:rPr lang="en-GB" sz="1200" b="0" baseline="0">
              <a:solidFill>
                <a:sysClr val="windowText" lastClr="000000"/>
              </a:solidFill>
            </a:rPr>
            <a:t>7. CMS 2.5: 12-Dec-18, CMA 2.5: 12-Dec-18, CMM 2.5: 12-Dec-18</a:t>
          </a:r>
        </a:p>
      </cdr:txBody>
    </cdr:sp>
  </cdr:relSizeAnchor>
  <cdr:relSizeAnchor xmlns:cdr="http://schemas.openxmlformats.org/drawingml/2006/chartDrawing">
    <cdr:from>
      <cdr:x>0.17204</cdr:x>
      <cdr:y>0.81496</cdr:y>
    </cdr:from>
    <cdr:to>
      <cdr:x>0.20385</cdr:x>
      <cdr:y>0.87316</cdr:y>
    </cdr:to>
    <cdr:sp macro="" textlink="">
      <cdr:nvSpPr>
        <cdr:cNvPr id="5" name="Down Arrow 4"/>
        <cdr:cNvSpPr/>
      </cdr:nvSpPr>
      <cdr:spPr>
        <a:xfrm xmlns:a="http://schemas.openxmlformats.org/drawingml/2006/main">
          <a:off x="1598568" y="4947953"/>
          <a:ext cx="295570" cy="353355"/>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0.58845</cdr:x>
      <cdr:y>0.76143</cdr:y>
    </cdr:from>
    <cdr:to>
      <cdr:x>0.62419</cdr:x>
      <cdr:y>0.82497</cdr:y>
    </cdr:to>
    <cdr:sp macro="" textlink="">
      <cdr:nvSpPr>
        <cdr:cNvPr id="6" name="Down Arrow 5"/>
        <cdr:cNvSpPr/>
      </cdr:nvSpPr>
      <cdr:spPr>
        <a:xfrm xmlns:a="http://schemas.openxmlformats.org/drawingml/2006/main">
          <a:off x="5467741" y="4622927"/>
          <a:ext cx="332026" cy="38577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0.17527</cdr:x>
      <cdr:y>0.81496</cdr:y>
    </cdr:from>
    <cdr:to>
      <cdr:x>0.20201</cdr:x>
      <cdr:y>0.85845</cdr:y>
    </cdr:to>
    <cdr:sp macro="" textlink="">
      <cdr:nvSpPr>
        <cdr:cNvPr id="9" name="TextBox 8"/>
        <cdr:cNvSpPr txBox="1"/>
      </cdr:nvSpPr>
      <cdr:spPr>
        <a:xfrm xmlns:a="http://schemas.openxmlformats.org/drawingml/2006/main">
          <a:off x="1628581" y="4947953"/>
          <a:ext cx="248461" cy="26404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5</a:t>
          </a:r>
        </a:p>
      </cdr:txBody>
    </cdr:sp>
  </cdr:relSizeAnchor>
  <cdr:relSizeAnchor xmlns:cdr="http://schemas.openxmlformats.org/drawingml/2006/chartDrawing">
    <cdr:from>
      <cdr:x>0.59029</cdr:x>
      <cdr:y>0.75931</cdr:y>
    </cdr:from>
    <cdr:to>
      <cdr:x>0.62419</cdr:x>
      <cdr:y>0.80661</cdr:y>
    </cdr:to>
    <cdr:sp macro="" textlink="">
      <cdr:nvSpPr>
        <cdr:cNvPr id="11" name="TextBox 10"/>
        <cdr:cNvSpPr txBox="1"/>
      </cdr:nvSpPr>
      <cdr:spPr>
        <a:xfrm xmlns:a="http://schemas.openxmlformats.org/drawingml/2006/main">
          <a:off x="5484837" y="4610056"/>
          <a:ext cx="314929" cy="28717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b="1"/>
            <a:t>6</a:t>
          </a:r>
        </a:p>
      </cdr:txBody>
    </cdr:sp>
  </cdr:relSizeAnchor>
  <cdr:relSizeAnchor xmlns:cdr="http://schemas.openxmlformats.org/drawingml/2006/chartDrawing">
    <cdr:from>
      <cdr:x>0.72625</cdr:x>
      <cdr:y>0.76001</cdr:y>
    </cdr:from>
    <cdr:to>
      <cdr:x>0.7612</cdr:x>
      <cdr:y>0.8258</cdr:y>
    </cdr:to>
    <cdr:sp macro="" textlink="">
      <cdr:nvSpPr>
        <cdr:cNvPr id="4" name="Arrow: Down 3">
          <a:extLst xmlns:a="http://schemas.openxmlformats.org/drawingml/2006/main">
            <a:ext uri="{FF2B5EF4-FFF2-40B4-BE49-F238E27FC236}">
              <a16:creationId xmlns:a16="http://schemas.microsoft.com/office/drawing/2014/main" id="{8A886A4C-1EE5-4AFC-A258-E445DF65BBDC}"/>
            </a:ext>
          </a:extLst>
        </cdr:cNvPr>
        <cdr:cNvSpPr/>
      </cdr:nvSpPr>
      <cdr:spPr>
        <a:xfrm xmlns:a="http://schemas.openxmlformats.org/drawingml/2006/main">
          <a:off x="6748146" y="4614321"/>
          <a:ext cx="324746" cy="399436"/>
        </a:xfrm>
        <a:prstGeom xmlns:a="http://schemas.openxmlformats.org/drawingml/2006/main" prst="downArrow">
          <a:avLst/>
        </a:prstGeom>
        <a:solidFill xmlns:a="http://schemas.openxmlformats.org/drawingml/2006/main">
          <a:schemeClr val="accent1">
            <a:lumMod val="40000"/>
            <a:lumOff val="60000"/>
          </a:schemeClr>
        </a:solidFill>
        <a:ln xmlns:a="http://schemas.openxmlformats.org/drawingml/2006/main">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0.73144</cdr:x>
      <cdr:y>0.76073</cdr:y>
    </cdr:from>
    <cdr:to>
      <cdr:x>0.7579</cdr:x>
      <cdr:y>0.807</cdr:y>
    </cdr:to>
    <cdr:sp macro="" textlink="">
      <cdr:nvSpPr>
        <cdr:cNvPr id="7" name="TextBox 6">
          <a:extLst xmlns:a="http://schemas.openxmlformats.org/drawingml/2006/main">
            <a:ext uri="{FF2B5EF4-FFF2-40B4-BE49-F238E27FC236}">
              <a16:creationId xmlns:a16="http://schemas.microsoft.com/office/drawing/2014/main" id="{1F0F4754-E551-47A7-BD7A-5795F148EF8F}"/>
            </a:ext>
          </a:extLst>
        </cdr:cNvPr>
        <cdr:cNvSpPr txBox="1"/>
      </cdr:nvSpPr>
      <cdr:spPr>
        <a:xfrm xmlns:a="http://schemas.openxmlformats.org/drawingml/2006/main">
          <a:off x="6796370" y="4618692"/>
          <a:ext cx="245859" cy="2809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b="1"/>
            <a:t>7</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bonser/Desktop/Dashboard/Metrics-KPIs/JIRA-AllSevereCF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1st"/>
      <sheetName val="ReadMe2"/>
      <sheetName val="JIRA Engineering GPK2"/>
      <sheetName val="ASummary"/>
      <sheetName val="SSummary"/>
      <sheetName val="MSummary"/>
      <sheetName val="Summary"/>
      <sheetName val="Table"/>
      <sheetName val="MTTRCalc"/>
      <sheetName val="S-CFDs-P1&amp;P2BugsByMnth-All"/>
      <sheetName val="A-CFDs-P1&amp;P2BugsByMnth-All"/>
      <sheetName val="CFDs-P1&amp;P2BugsByMnth-All"/>
      <sheetName val="A-CFDs-P1&amp;P2BugsByQtr-All"/>
      <sheetName val="S-CFDs-P1&amp;P2BugsByQtr-All"/>
      <sheetName val="CFDs-P1&amp;P2BugsByQtr-All"/>
      <sheetName val="A-CFDs-P1&amp;P2BugsByMnth"/>
      <sheetName val="S-CFDs-P1&amp;P2BugsByMonth"/>
      <sheetName val="CFDs-P1&amp;P2BugsByMonth"/>
      <sheetName val="A-CFDs-P1&amp;P2BugsByQtr"/>
      <sheetName val="S-CFDs-P1&amp;P2BugsByQtr"/>
      <sheetName val="CFDs-P1&amp;P2BugsByQt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2">
          <cell r="A2">
            <v>1</v>
          </cell>
          <cell r="B2">
            <v>31</v>
          </cell>
          <cell r="C2">
            <v>42582</v>
          </cell>
          <cell r="D2">
            <v>42613</v>
          </cell>
        </row>
        <row r="3">
          <cell r="A3">
            <v>2</v>
          </cell>
          <cell r="B3">
            <v>30</v>
          </cell>
          <cell r="C3">
            <v>42613</v>
          </cell>
          <cell r="D3">
            <v>42643</v>
          </cell>
        </row>
        <row r="4">
          <cell r="A4">
            <v>3</v>
          </cell>
          <cell r="B4">
            <v>31</v>
          </cell>
          <cell r="C4">
            <v>42643</v>
          </cell>
          <cell r="D4">
            <v>42674</v>
          </cell>
        </row>
        <row r="5">
          <cell r="A5">
            <v>4</v>
          </cell>
          <cell r="B5">
            <v>30</v>
          </cell>
          <cell r="C5">
            <v>42674</v>
          </cell>
          <cell r="D5">
            <v>42704</v>
          </cell>
        </row>
        <row r="6">
          <cell r="A6">
            <v>5</v>
          </cell>
          <cell r="B6">
            <v>31</v>
          </cell>
          <cell r="C6">
            <v>42704</v>
          </cell>
          <cell r="D6">
            <v>42735</v>
          </cell>
        </row>
        <row r="7">
          <cell r="A7">
            <v>6</v>
          </cell>
          <cell r="B7">
            <v>31</v>
          </cell>
          <cell r="C7">
            <v>42735</v>
          </cell>
          <cell r="D7">
            <v>42766</v>
          </cell>
        </row>
        <row r="8">
          <cell r="A8">
            <v>7</v>
          </cell>
          <cell r="B8">
            <v>28</v>
          </cell>
          <cell r="C8">
            <v>42766</v>
          </cell>
          <cell r="D8">
            <v>42794</v>
          </cell>
        </row>
        <row r="9">
          <cell r="A9">
            <v>8</v>
          </cell>
          <cell r="B9">
            <v>31</v>
          </cell>
          <cell r="C9">
            <v>42794</v>
          </cell>
          <cell r="D9">
            <v>42825</v>
          </cell>
        </row>
        <row r="10">
          <cell r="A10">
            <v>9</v>
          </cell>
          <cell r="B10">
            <v>30</v>
          </cell>
          <cell r="C10">
            <v>42825</v>
          </cell>
          <cell r="D10">
            <v>42855</v>
          </cell>
        </row>
        <row r="11">
          <cell r="A11">
            <v>10</v>
          </cell>
          <cell r="B11">
            <v>31</v>
          </cell>
          <cell r="C11">
            <v>42855</v>
          </cell>
          <cell r="D11">
            <v>42886</v>
          </cell>
        </row>
        <row r="12">
          <cell r="A12">
            <v>11</v>
          </cell>
          <cell r="B12">
            <v>30</v>
          </cell>
          <cell r="C12">
            <v>42886</v>
          </cell>
          <cell r="D12">
            <v>42916</v>
          </cell>
        </row>
        <row r="13">
          <cell r="A13">
            <v>12</v>
          </cell>
          <cell r="B13">
            <v>31</v>
          </cell>
          <cell r="C13">
            <v>42916</v>
          </cell>
          <cell r="D13">
            <v>42947</v>
          </cell>
        </row>
        <row r="14">
          <cell r="A14">
            <v>13</v>
          </cell>
          <cell r="B14">
            <v>31</v>
          </cell>
          <cell r="C14">
            <v>42947</v>
          </cell>
          <cell r="D14">
            <v>42978</v>
          </cell>
        </row>
        <row r="15">
          <cell r="A15">
            <v>14</v>
          </cell>
          <cell r="B15">
            <v>30</v>
          </cell>
          <cell r="C15">
            <v>42978</v>
          </cell>
          <cell r="D15">
            <v>43008</v>
          </cell>
        </row>
        <row r="16">
          <cell r="A16">
            <v>15</v>
          </cell>
          <cell r="B16">
            <v>31</v>
          </cell>
          <cell r="C16">
            <v>43008</v>
          </cell>
          <cell r="D16">
            <v>43039</v>
          </cell>
        </row>
        <row r="17">
          <cell r="A17">
            <v>16</v>
          </cell>
          <cell r="B17">
            <v>30</v>
          </cell>
          <cell r="C17">
            <v>43039</v>
          </cell>
          <cell r="D17">
            <v>43069</v>
          </cell>
        </row>
        <row r="18">
          <cell r="A18">
            <v>17</v>
          </cell>
          <cell r="B18">
            <v>31</v>
          </cell>
          <cell r="C18">
            <v>43069</v>
          </cell>
          <cell r="D18">
            <v>43100</v>
          </cell>
        </row>
        <row r="19">
          <cell r="A19">
            <v>18</v>
          </cell>
          <cell r="B19">
            <v>31</v>
          </cell>
          <cell r="C19">
            <v>43100</v>
          </cell>
          <cell r="D19">
            <v>43131</v>
          </cell>
        </row>
        <row r="20">
          <cell r="A20">
            <v>19</v>
          </cell>
          <cell r="B20">
            <v>28</v>
          </cell>
          <cell r="C20">
            <v>43131</v>
          </cell>
          <cell r="D20">
            <v>43159</v>
          </cell>
        </row>
        <row r="21">
          <cell r="A21">
            <v>20</v>
          </cell>
          <cell r="B21">
            <v>31</v>
          </cell>
          <cell r="C21">
            <v>43159</v>
          </cell>
          <cell r="D21">
            <v>43190</v>
          </cell>
        </row>
        <row r="22">
          <cell r="A22">
            <v>21</v>
          </cell>
          <cell r="B22">
            <v>30</v>
          </cell>
          <cell r="C22">
            <v>43190</v>
          </cell>
          <cell r="D22">
            <v>43220</v>
          </cell>
        </row>
        <row r="23">
          <cell r="A23">
            <v>22</v>
          </cell>
          <cell r="B23">
            <v>31</v>
          </cell>
          <cell r="C23">
            <v>43220</v>
          </cell>
          <cell r="D23">
            <v>43251</v>
          </cell>
        </row>
        <row r="24">
          <cell r="A24">
            <v>23</v>
          </cell>
          <cell r="B24">
            <v>30</v>
          </cell>
          <cell r="C24">
            <v>43251</v>
          </cell>
          <cell r="D24">
            <v>43281</v>
          </cell>
        </row>
        <row r="25">
          <cell r="A25">
            <v>24</v>
          </cell>
          <cell r="B25">
            <v>31</v>
          </cell>
          <cell r="C25">
            <v>43281</v>
          </cell>
          <cell r="D25">
            <v>43312</v>
          </cell>
        </row>
        <row r="26">
          <cell r="A26">
            <v>25</v>
          </cell>
          <cell r="B26">
            <v>31</v>
          </cell>
          <cell r="C26">
            <v>43312</v>
          </cell>
          <cell r="D26">
            <v>43343</v>
          </cell>
        </row>
        <row r="27">
          <cell r="A27">
            <v>26</v>
          </cell>
          <cell r="B27">
            <v>30</v>
          </cell>
          <cell r="C27">
            <v>43343</v>
          </cell>
          <cell r="D27">
            <v>43373</v>
          </cell>
        </row>
        <row r="28">
          <cell r="A28">
            <v>27</v>
          </cell>
          <cell r="B28">
            <v>31</v>
          </cell>
          <cell r="C28">
            <v>43373</v>
          </cell>
          <cell r="D28">
            <v>43404</v>
          </cell>
        </row>
        <row r="29">
          <cell r="A29">
            <v>28</v>
          </cell>
          <cell r="B29">
            <v>30</v>
          </cell>
          <cell r="C29">
            <v>43404</v>
          </cell>
          <cell r="D29">
            <v>43434</v>
          </cell>
        </row>
        <row r="30">
          <cell r="A30">
            <v>29</v>
          </cell>
          <cell r="B30">
            <v>31</v>
          </cell>
          <cell r="C30">
            <v>43434</v>
          </cell>
          <cell r="D30">
            <v>43465</v>
          </cell>
        </row>
        <row r="31">
          <cell r="A31">
            <v>30</v>
          </cell>
          <cell r="B31">
            <v>31</v>
          </cell>
          <cell r="C31">
            <v>43465</v>
          </cell>
          <cell r="D31">
            <v>43496</v>
          </cell>
        </row>
        <row r="32">
          <cell r="A32">
            <v>31</v>
          </cell>
          <cell r="B32">
            <v>28</v>
          </cell>
          <cell r="C32">
            <v>43496</v>
          </cell>
          <cell r="D32">
            <v>43524</v>
          </cell>
        </row>
        <row r="33">
          <cell r="A33">
            <v>32</v>
          </cell>
          <cell r="B33">
            <v>31</v>
          </cell>
          <cell r="C33">
            <v>43524</v>
          </cell>
          <cell r="D33">
            <v>43555</v>
          </cell>
        </row>
        <row r="34">
          <cell r="A34">
            <v>33</v>
          </cell>
          <cell r="B34">
            <v>30</v>
          </cell>
          <cell r="C34">
            <v>43555</v>
          </cell>
          <cell r="D34">
            <v>43585</v>
          </cell>
        </row>
        <row r="35">
          <cell r="A35">
            <v>34</v>
          </cell>
          <cell r="B35">
            <v>31</v>
          </cell>
          <cell r="C35">
            <v>43585</v>
          </cell>
          <cell r="D35">
            <v>43616</v>
          </cell>
        </row>
        <row r="36">
          <cell r="A36">
            <v>35</v>
          </cell>
          <cell r="B36">
            <v>30</v>
          </cell>
          <cell r="C36">
            <v>43616</v>
          </cell>
          <cell r="D36">
            <v>43646</v>
          </cell>
        </row>
        <row r="37">
          <cell r="A37">
            <v>36</v>
          </cell>
          <cell r="B37">
            <v>31</v>
          </cell>
          <cell r="C37">
            <v>43646</v>
          </cell>
          <cell r="D37">
            <v>43677</v>
          </cell>
        </row>
        <row r="38">
          <cell r="A38">
            <v>37</v>
          </cell>
          <cell r="B38">
            <v>31</v>
          </cell>
          <cell r="C38">
            <v>43677</v>
          </cell>
          <cell r="D38">
            <v>43708</v>
          </cell>
        </row>
        <row r="39">
          <cell r="A39">
            <v>38</v>
          </cell>
          <cell r="B39">
            <v>30</v>
          </cell>
          <cell r="C39">
            <v>43708</v>
          </cell>
          <cell r="D39">
            <v>43738</v>
          </cell>
        </row>
        <row r="40">
          <cell r="A40">
            <v>39</v>
          </cell>
          <cell r="B40">
            <v>31</v>
          </cell>
          <cell r="C40">
            <v>43738</v>
          </cell>
          <cell r="D40">
            <v>43769</v>
          </cell>
        </row>
        <row r="41">
          <cell r="A41">
            <v>40</v>
          </cell>
          <cell r="B41">
            <v>30</v>
          </cell>
          <cell r="C41">
            <v>43769</v>
          </cell>
          <cell r="D41">
            <v>43799</v>
          </cell>
        </row>
        <row r="42">
          <cell r="A42">
            <v>41</v>
          </cell>
          <cell r="B42">
            <v>31</v>
          </cell>
          <cell r="C42">
            <v>43799</v>
          </cell>
          <cell r="D42">
            <v>43830</v>
          </cell>
        </row>
        <row r="43">
          <cell r="A43">
            <v>42</v>
          </cell>
          <cell r="B43">
            <v>31</v>
          </cell>
          <cell r="C43">
            <v>43830</v>
          </cell>
          <cell r="D43">
            <v>43861</v>
          </cell>
        </row>
        <row r="44">
          <cell r="A44">
            <v>43</v>
          </cell>
          <cell r="B44">
            <v>29</v>
          </cell>
          <cell r="C44">
            <v>43861</v>
          </cell>
          <cell r="D44">
            <v>43890</v>
          </cell>
        </row>
        <row r="45">
          <cell r="A45">
            <v>44</v>
          </cell>
          <cell r="B45">
            <v>31</v>
          </cell>
          <cell r="C45">
            <v>43890</v>
          </cell>
          <cell r="D45">
            <v>43921</v>
          </cell>
        </row>
        <row r="46">
          <cell r="A46">
            <v>45</v>
          </cell>
          <cell r="B46">
            <v>30</v>
          </cell>
          <cell r="C46">
            <v>43921</v>
          </cell>
          <cell r="D46">
            <v>43951</v>
          </cell>
        </row>
        <row r="47">
          <cell r="A47">
            <v>46</v>
          </cell>
          <cell r="B47">
            <v>31</v>
          </cell>
          <cell r="C47">
            <v>43951</v>
          </cell>
          <cell r="D47">
            <v>43982</v>
          </cell>
        </row>
        <row r="48">
          <cell r="A48">
            <v>47</v>
          </cell>
          <cell r="B48">
            <v>30</v>
          </cell>
          <cell r="C48">
            <v>43982</v>
          </cell>
          <cell r="D48">
            <v>44012</v>
          </cell>
        </row>
        <row r="49">
          <cell r="A49">
            <v>48</v>
          </cell>
          <cell r="B49">
            <v>31</v>
          </cell>
          <cell r="C49">
            <v>44012</v>
          </cell>
          <cell r="D49">
            <v>44043</v>
          </cell>
        </row>
        <row r="50">
          <cell r="A50">
            <v>49</v>
          </cell>
          <cell r="B50">
            <v>31</v>
          </cell>
          <cell r="C50">
            <v>44043</v>
          </cell>
          <cell r="D50">
            <v>44074</v>
          </cell>
        </row>
        <row r="51">
          <cell r="A51">
            <v>50</v>
          </cell>
          <cell r="B51">
            <v>30</v>
          </cell>
          <cell r="C51">
            <v>44074</v>
          </cell>
          <cell r="D51">
            <v>44104</v>
          </cell>
        </row>
        <row r="52">
          <cell r="A52">
            <v>51</v>
          </cell>
          <cell r="B52">
            <v>31</v>
          </cell>
          <cell r="C52">
            <v>44104</v>
          </cell>
          <cell r="D52">
            <v>44135</v>
          </cell>
        </row>
        <row r="53">
          <cell r="A53">
            <v>52</v>
          </cell>
          <cell r="B53">
            <v>30</v>
          </cell>
          <cell r="C53">
            <v>44135</v>
          </cell>
          <cell r="D53">
            <v>44165</v>
          </cell>
        </row>
        <row r="54">
          <cell r="A54">
            <v>53</v>
          </cell>
          <cell r="B54">
            <v>31</v>
          </cell>
          <cell r="C54">
            <v>44165</v>
          </cell>
          <cell r="D54">
            <v>44196</v>
          </cell>
        </row>
        <row r="55">
          <cell r="A55">
            <v>54</v>
          </cell>
          <cell r="B55">
            <v>31</v>
          </cell>
          <cell r="C55">
            <v>44196</v>
          </cell>
          <cell r="D55">
            <v>44227</v>
          </cell>
        </row>
        <row r="56">
          <cell r="A56">
            <v>55</v>
          </cell>
          <cell r="B56">
            <v>28</v>
          </cell>
          <cell r="C56">
            <v>44227</v>
          </cell>
          <cell r="D56">
            <v>44255</v>
          </cell>
        </row>
        <row r="57">
          <cell r="A57">
            <v>56</v>
          </cell>
          <cell r="B57">
            <v>31</v>
          </cell>
          <cell r="C57">
            <v>44255</v>
          </cell>
          <cell r="D57">
            <v>44286</v>
          </cell>
        </row>
        <row r="58">
          <cell r="A58">
            <v>57</v>
          </cell>
          <cell r="B58">
            <v>30</v>
          </cell>
          <cell r="C58">
            <v>44286</v>
          </cell>
          <cell r="D58">
            <v>44316</v>
          </cell>
        </row>
        <row r="59">
          <cell r="A59">
            <v>58</v>
          </cell>
          <cell r="B59">
            <v>31</v>
          </cell>
          <cell r="C59">
            <v>44316</v>
          </cell>
          <cell r="D59">
            <v>44347</v>
          </cell>
        </row>
        <row r="60">
          <cell r="A60">
            <v>59</v>
          </cell>
          <cell r="B60">
            <v>30</v>
          </cell>
          <cell r="C60">
            <v>44347</v>
          </cell>
          <cell r="D60">
            <v>44377</v>
          </cell>
        </row>
        <row r="61">
          <cell r="A61">
            <v>60</v>
          </cell>
          <cell r="B61">
            <v>31</v>
          </cell>
          <cell r="C61">
            <v>44377</v>
          </cell>
          <cell r="D61">
            <v>44408</v>
          </cell>
        </row>
        <row r="62">
          <cell r="A62">
            <v>61</v>
          </cell>
          <cell r="B62">
            <v>31</v>
          </cell>
          <cell r="C62">
            <v>44408</v>
          </cell>
          <cell r="D62">
            <v>44439</v>
          </cell>
        </row>
        <row r="63">
          <cell r="A63">
            <v>62</v>
          </cell>
          <cell r="B63">
            <v>30</v>
          </cell>
          <cell r="C63">
            <v>44439</v>
          </cell>
          <cell r="D63">
            <v>44469</v>
          </cell>
        </row>
        <row r="64">
          <cell r="A64">
            <v>63</v>
          </cell>
          <cell r="B64">
            <v>31</v>
          </cell>
          <cell r="C64">
            <v>44469</v>
          </cell>
          <cell r="D64">
            <v>44500</v>
          </cell>
        </row>
        <row r="65">
          <cell r="A65">
            <v>64</v>
          </cell>
          <cell r="B65">
            <v>30</v>
          </cell>
          <cell r="C65">
            <v>44500</v>
          </cell>
          <cell r="D65">
            <v>44530</v>
          </cell>
        </row>
        <row r="66">
          <cell r="A66">
            <v>65</v>
          </cell>
          <cell r="B66">
            <v>31</v>
          </cell>
          <cell r="C66">
            <v>44530</v>
          </cell>
          <cell r="D66">
            <v>44561</v>
          </cell>
        </row>
        <row r="67">
          <cell r="A67">
            <v>66</v>
          </cell>
          <cell r="B67">
            <v>31</v>
          </cell>
          <cell r="C67">
            <v>44561</v>
          </cell>
          <cell r="D67">
            <v>44592</v>
          </cell>
        </row>
        <row r="68">
          <cell r="A68">
            <v>67</v>
          </cell>
          <cell r="B68">
            <v>28</v>
          </cell>
          <cell r="C68">
            <v>44592</v>
          </cell>
          <cell r="D68">
            <v>44620</v>
          </cell>
        </row>
        <row r="69">
          <cell r="A69">
            <v>68</v>
          </cell>
          <cell r="B69">
            <v>31</v>
          </cell>
          <cell r="C69">
            <v>44620</v>
          </cell>
          <cell r="D69">
            <v>44651</v>
          </cell>
        </row>
        <row r="70">
          <cell r="A70">
            <v>69</v>
          </cell>
          <cell r="B70">
            <v>30</v>
          </cell>
          <cell r="C70">
            <v>44651</v>
          </cell>
          <cell r="D70">
            <v>44681</v>
          </cell>
        </row>
        <row r="71">
          <cell r="A71">
            <v>70</v>
          </cell>
          <cell r="B71">
            <v>31</v>
          </cell>
          <cell r="C71">
            <v>44681</v>
          </cell>
          <cell r="D71">
            <v>44712</v>
          </cell>
        </row>
        <row r="72">
          <cell r="A72">
            <v>71</v>
          </cell>
          <cell r="B72">
            <v>30</v>
          </cell>
          <cell r="C72">
            <v>44712</v>
          </cell>
          <cell r="D72">
            <v>44742</v>
          </cell>
        </row>
        <row r="73">
          <cell r="A73">
            <v>72</v>
          </cell>
          <cell r="B73">
            <v>31</v>
          </cell>
          <cell r="C73">
            <v>44742</v>
          </cell>
          <cell r="D73">
            <v>44773</v>
          </cell>
        </row>
        <row r="74">
          <cell r="A74">
            <v>73</v>
          </cell>
          <cell r="B74">
            <v>31</v>
          </cell>
          <cell r="C74">
            <v>44773</v>
          </cell>
          <cell r="D74">
            <v>44804</v>
          </cell>
        </row>
        <row r="75">
          <cell r="A75">
            <v>74</v>
          </cell>
          <cell r="B75">
            <v>30</v>
          </cell>
          <cell r="C75">
            <v>44804</v>
          </cell>
          <cell r="D75">
            <v>44834</v>
          </cell>
        </row>
        <row r="76">
          <cell r="A76">
            <v>75</v>
          </cell>
          <cell r="B76">
            <v>31</v>
          </cell>
          <cell r="C76">
            <v>44834</v>
          </cell>
          <cell r="D76">
            <v>44865</v>
          </cell>
        </row>
        <row r="77">
          <cell r="A77">
            <v>76</v>
          </cell>
          <cell r="B77">
            <v>30</v>
          </cell>
          <cell r="C77">
            <v>44865</v>
          </cell>
          <cell r="D77">
            <v>44895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C24"/>
  <sheetViews>
    <sheetView workbookViewId="0">
      <selection activeCell="H11" sqref="H11"/>
    </sheetView>
  </sheetViews>
  <sheetFormatPr defaultRowHeight="14.6" x14ac:dyDescent="0.4"/>
  <cols>
    <col min="1" max="1" width="9.23046875" style="12"/>
    <col min="2" max="2" width="1.84375" style="12" bestFit="1" customWidth="1"/>
    <col min="3" max="3" width="90.69140625" style="13" customWidth="1"/>
    <col min="4" max="5" width="5.69140625" style="12" customWidth="1"/>
    <col min="6" max="16384" width="9.23046875" style="12"/>
  </cols>
  <sheetData>
    <row r="1" spans="2:3" s="14" customFormat="1" ht="15.9" x14ac:dyDescent="0.4">
      <c r="B1" s="15"/>
      <c r="C1" s="16" t="s">
        <v>18</v>
      </c>
    </row>
    <row r="2" spans="2:3" ht="43.75" x14ac:dyDescent="0.4">
      <c r="B2" s="17">
        <v>1</v>
      </c>
      <c r="C2" s="18" t="s">
        <v>19</v>
      </c>
    </row>
    <row r="3" spans="2:3" ht="29.6" thickBot="1" x14ac:dyDescent="0.45">
      <c r="B3" s="19">
        <v>2</v>
      </c>
      <c r="C3" s="20" t="s">
        <v>20</v>
      </c>
    </row>
    <row r="4" spans="2:3" ht="15" thickBot="1" x14ac:dyDescent="0.45"/>
    <row r="5" spans="2:3" ht="15.9" x14ac:dyDescent="0.4">
      <c r="B5" s="102"/>
      <c r="C5" s="103" t="s">
        <v>21</v>
      </c>
    </row>
    <row r="6" spans="2:3" ht="29.15" x14ac:dyDescent="0.4">
      <c r="B6" s="104">
        <v>1</v>
      </c>
      <c r="C6" s="105" t="s">
        <v>22</v>
      </c>
    </row>
    <row r="7" spans="2:3" x14ac:dyDescent="0.4">
      <c r="B7" s="115">
        <v>2</v>
      </c>
      <c r="C7" s="106" t="s">
        <v>23</v>
      </c>
    </row>
    <row r="8" spans="2:3" x14ac:dyDescent="0.4">
      <c r="B8" s="116"/>
      <c r="C8" s="107" t="s">
        <v>24</v>
      </c>
    </row>
    <row r="9" spans="2:3" x14ac:dyDescent="0.4">
      <c r="B9" s="115">
        <v>3</v>
      </c>
      <c r="C9" s="108" t="s">
        <v>25</v>
      </c>
    </row>
    <row r="10" spans="2:3" x14ac:dyDescent="0.4">
      <c r="B10" s="17"/>
      <c r="C10" s="109" t="s">
        <v>26</v>
      </c>
    </row>
    <row r="11" spans="2:3" x14ac:dyDescent="0.4">
      <c r="B11" s="117"/>
      <c r="C11" s="110" t="s">
        <v>27</v>
      </c>
    </row>
    <row r="12" spans="2:3" x14ac:dyDescent="0.4">
      <c r="B12" s="111">
        <v>4</v>
      </c>
      <c r="C12" s="112" t="s">
        <v>28</v>
      </c>
    </row>
    <row r="13" spans="2:3" ht="29.6" thickBot="1" x14ac:dyDescent="0.45">
      <c r="B13" s="113" t="s">
        <v>76</v>
      </c>
      <c r="C13" s="114" t="s">
        <v>77</v>
      </c>
    </row>
    <row r="14" spans="2:3" ht="15" thickBot="1" x14ac:dyDescent="0.45">
      <c r="B14" s="21"/>
      <c r="C14" s="22"/>
    </row>
    <row r="15" spans="2:3" ht="15.9" x14ac:dyDescent="0.4">
      <c r="B15" s="23"/>
      <c r="C15" s="16" t="s">
        <v>29</v>
      </c>
    </row>
    <row r="16" spans="2:3" x14ac:dyDescent="0.4">
      <c r="B16" s="17"/>
      <c r="C16" s="39" t="s">
        <v>45</v>
      </c>
    </row>
    <row r="17" spans="2:3" x14ac:dyDescent="0.4">
      <c r="B17" s="17"/>
      <c r="C17" s="40" t="s">
        <v>46</v>
      </c>
    </row>
    <row r="18" spans="2:3" x14ac:dyDescent="0.4">
      <c r="B18" s="17"/>
      <c r="C18" s="18" t="s">
        <v>30</v>
      </c>
    </row>
    <row r="19" spans="2:3" ht="15" thickBot="1" x14ac:dyDescent="0.45">
      <c r="B19" s="19"/>
      <c r="C19" s="101" t="s">
        <v>74</v>
      </c>
    </row>
    <row r="20" spans="2:3" ht="15" thickBot="1" x14ac:dyDescent="0.45"/>
    <row r="21" spans="2:3" ht="15.9" x14ac:dyDescent="0.4">
      <c r="B21" s="15"/>
      <c r="C21" s="16" t="s">
        <v>42</v>
      </c>
    </row>
    <row r="22" spans="2:3" ht="43.75" x14ac:dyDescent="0.4">
      <c r="B22" s="17">
        <v>1</v>
      </c>
      <c r="C22" s="18" t="s">
        <v>43</v>
      </c>
    </row>
    <row r="23" spans="2:3" ht="43.75" x14ac:dyDescent="0.4">
      <c r="B23" s="17">
        <v>2</v>
      </c>
      <c r="C23" s="18" t="s">
        <v>75</v>
      </c>
    </row>
    <row r="24" spans="2:3" ht="29.6" thickBot="1" x14ac:dyDescent="0.45">
      <c r="B24" s="19">
        <v>3</v>
      </c>
      <c r="C24" s="20" t="s">
        <v>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GN106"/>
  <sheetViews>
    <sheetView topLeftCell="A76" zoomScaleNormal="100" workbookViewId="0">
      <pane xSplit="4" topLeftCell="FT1" activePane="topRight" state="frozen"/>
      <selection activeCell="A5" sqref="A5"/>
      <selection pane="topRight" activeCell="A107" sqref="A107:XFD110"/>
    </sheetView>
  </sheetViews>
  <sheetFormatPr defaultRowHeight="12.9" x14ac:dyDescent="0.35"/>
  <cols>
    <col min="1" max="1" width="8.07421875" style="48" bestFit="1" customWidth="1"/>
    <col min="2" max="2" width="10.765625" style="48" bestFit="1" customWidth="1"/>
    <col min="3" max="4" width="8.61328125" style="48" bestFit="1" customWidth="1"/>
    <col min="5" max="5" width="8.23046875" style="81" customWidth="1"/>
    <col min="6" max="9" width="7.921875" style="81" customWidth="1"/>
    <col min="10" max="10" width="8.07421875" style="81" customWidth="1"/>
    <col min="11" max="11" width="8.07421875" style="48" customWidth="1"/>
    <col min="12" max="12" width="8.23046875" style="48" customWidth="1"/>
    <col min="13" max="15" width="7.921875" style="81" customWidth="1"/>
    <col min="16" max="16" width="8.07421875" style="48" customWidth="1"/>
    <col min="17" max="17" width="8" style="48" customWidth="1"/>
    <col min="18" max="18" width="8.07421875" style="48" customWidth="1"/>
    <col min="19" max="21" width="7.921875" style="81" customWidth="1"/>
    <col min="22" max="22" width="8.07421875" style="48" customWidth="1"/>
    <col min="23" max="23" width="8.3046875" style="48" customWidth="1"/>
    <col min="24" max="24" width="8" style="48" customWidth="1"/>
    <col min="25" max="27" width="7.921875" style="81" customWidth="1"/>
    <col min="28" max="28" width="8.07421875" style="48" customWidth="1"/>
    <col min="29" max="29" width="8.15234375" style="48" customWidth="1"/>
    <col min="30" max="30" width="8.3046875" style="48" customWidth="1"/>
    <col min="31" max="33" width="7.921875" style="81" customWidth="1"/>
    <col min="34" max="34" width="8.07421875" style="48" customWidth="1"/>
    <col min="35" max="35" width="7.921875" style="48" customWidth="1"/>
    <col min="36" max="36" width="8.15234375" style="48" customWidth="1"/>
    <col min="37" max="39" width="7.921875" style="81" customWidth="1"/>
    <col min="40" max="41" width="8.07421875" style="48" customWidth="1"/>
    <col min="42" max="42" width="7.921875" style="48" customWidth="1"/>
    <col min="43" max="45" width="7.921875" style="81" customWidth="1"/>
    <col min="46" max="46" width="8.07421875" style="48" customWidth="1"/>
    <col min="47" max="47" width="8.4609375" style="48" customWidth="1"/>
    <col min="48" max="48" width="8.07421875" style="48" customWidth="1"/>
    <col min="49" max="51" width="7.921875" style="81" customWidth="1"/>
    <col min="52" max="52" width="8.07421875" style="48" customWidth="1"/>
    <col min="53" max="53" width="8" style="48" customWidth="1"/>
    <col min="54" max="54" width="8.4609375" style="48" customWidth="1"/>
    <col min="55" max="57" width="7.921875" style="81" customWidth="1"/>
    <col min="58" max="58" width="8.07421875" style="48" customWidth="1"/>
    <col min="59" max="59" width="8.61328125" style="48" customWidth="1"/>
    <col min="60" max="60" width="8" style="48" customWidth="1"/>
    <col min="61" max="63" width="7.921875" style="81" customWidth="1"/>
    <col min="64" max="64" width="8.07421875" style="48" customWidth="1"/>
    <col min="65" max="65" width="7.921875" style="48" customWidth="1"/>
    <col min="66" max="66" width="8.61328125" style="48" customWidth="1"/>
    <col min="67" max="69" width="7.921875" style="81" customWidth="1"/>
    <col min="70" max="70" width="8.07421875" style="48" customWidth="1"/>
    <col min="71" max="72" width="7.921875" style="48" customWidth="1"/>
    <col min="73" max="75" width="7.921875" style="81" customWidth="1"/>
    <col min="76" max="76" width="8.07421875" style="48" customWidth="1"/>
    <col min="77" max="77" width="8.23046875" style="48" customWidth="1"/>
    <col min="78" max="78" width="7.921875" style="48" customWidth="1"/>
    <col min="79" max="81" width="7.921875" style="81" customWidth="1"/>
    <col min="82" max="83" width="8.07421875" style="48" customWidth="1"/>
    <col min="84" max="84" width="8.23046875" style="48" customWidth="1"/>
    <col min="85" max="87" width="7.921875" style="81" customWidth="1"/>
    <col min="88" max="88" width="8.07421875" style="48" customWidth="1"/>
    <col min="89" max="89" width="8" style="48" customWidth="1"/>
    <col min="90" max="90" width="8.07421875" style="48" customWidth="1"/>
    <col min="91" max="93" width="7.921875" style="81" customWidth="1"/>
    <col min="94" max="94" width="8.07421875" style="48" customWidth="1"/>
    <col min="95" max="95" width="8.3046875" style="48" customWidth="1"/>
    <col min="96" max="96" width="8" style="48" customWidth="1"/>
    <col min="97" max="99" width="7.921875" style="81" customWidth="1"/>
    <col min="100" max="100" width="8.07421875" style="48" customWidth="1"/>
    <col min="101" max="101" width="8.15234375" style="48" customWidth="1"/>
    <col min="102" max="102" width="8.3046875" style="48" customWidth="1"/>
    <col min="103" max="105" width="7.921875" style="81" customWidth="1"/>
    <col min="106" max="106" width="8.07421875" style="48" customWidth="1"/>
    <col min="107" max="107" width="7.921875" style="48" customWidth="1"/>
    <col min="108" max="108" width="8.15234375" style="48" customWidth="1"/>
    <col min="109" max="111" width="7.921875" style="81" customWidth="1"/>
    <col min="112" max="113" width="8.07421875" style="48" customWidth="1"/>
    <col min="114" max="114" width="7.921875" style="48" customWidth="1"/>
    <col min="115" max="117" width="7.921875" style="81" customWidth="1"/>
    <col min="118" max="118" width="8.07421875" style="48" customWidth="1"/>
    <col min="119" max="119" width="8.4609375" style="48" customWidth="1"/>
    <col min="120" max="120" width="8.07421875" style="48" customWidth="1"/>
    <col min="121" max="123" width="7.921875" style="81" customWidth="1"/>
    <col min="124" max="124" width="8.07421875" style="48" customWidth="1"/>
    <col min="125" max="125" width="8" style="48" customWidth="1"/>
    <col min="126" max="126" width="8.4609375" style="48" customWidth="1"/>
    <col min="127" max="129" width="7.921875" style="81" customWidth="1"/>
    <col min="130" max="130" width="8.07421875" style="48" customWidth="1"/>
    <col min="131" max="131" width="8.61328125" style="48" customWidth="1"/>
    <col min="132" max="132" width="8" style="48" customWidth="1"/>
    <col min="133" max="135" width="7.921875" style="81" customWidth="1"/>
    <col min="136" max="136" width="8.07421875" style="48" customWidth="1"/>
    <col min="137" max="137" width="7.921875" style="48" bestFit="1" customWidth="1"/>
    <col min="138" max="138" width="8.61328125" style="48" bestFit="1" customWidth="1"/>
    <col min="139" max="141" width="7.921875" style="81" customWidth="1"/>
    <col min="142" max="142" width="8.07421875" style="48" bestFit="1" customWidth="1"/>
    <col min="143" max="143" width="7.921875" style="48" bestFit="1" customWidth="1"/>
    <col min="144" max="144" width="8.61328125" style="48" bestFit="1" customWidth="1"/>
    <col min="145" max="147" width="7.921875" style="81" customWidth="1"/>
    <col min="148" max="148" width="8.07421875" style="48" bestFit="1" customWidth="1"/>
    <col min="149" max="149" width="8.23046875" style="48" bestFit="1" customWidth="1"/>
    <col min="150" max="150" width="8.61328125" style="48" bestFit="1" customWidth="1"/>
    <col min="151" max="153" width="7.921875" style="81" customWidth="1"/>
    <col min="154" max="154" width="8.07421875" style="48" bestFit="1" customWidth="1"/>
    <col min="155" max="155" width="8.23046875" style="48" bestFit="1" customWidth="1"/>
    <col min="156" max="156" width="8.61328125" style="48" bestFit="1" customWidth="1"/>
    <col min="157" max="159" width="7.921875" style="81" customWidth="1"/>
    <col min="160" max="160" width="8.07421875" style="48" bestFit="1" customWidth="1"/>
    <col min="161" max="161" width="8.23046875" style="48" bestFit="1" customWidth="1"/>
    <col min="162" max="162" width="8.61328125" style="48" bestFit="1" customWidth="1"/>
    <col min="163" max="165" width="7.921875" style="81" customWidth="1"/>
    <col min="166" max="166" width="8.07421875" style="48" bestFit="1" customWidth="1"/>
    <col min="167" max="167" width="8.23046875" style="48" bestFit="1" customWidth="1"/>
    <col min="168" max="168" width="8.61328125" style="48" bestFit="1" customWidth="1"/>
    <col min="169" max="171" width="7.921875" style="81" customWidth="1"/>
    <col min="172" max="172" width="8.07421875" style="48" bestFit="1" customWidth="1"/>
    <col min="173" max="173" width="8.23046875" style="48" bestFit="1" customWidth="1"/>
    <col min="174" max="174" width="8.61328125" style="48" bestFit="1" customWidth="1"/>
    <col min="175" max="177" width="7.921875" style="81" customWidth="1"/>
    <col min="178" max="178" width="8.07421875" style="48" bestFit="1" customWidth="1"/>
    <col min="179" max="179" width="8.23046875" style="48" bestFit="1" customWidth="1"/>
    <col min="180" max="180" width="8.61328125" style="48" bestFit="1" customWidth="1"/>
    <col min="181" max="183" width="7.921875" style="81" customWidth="1"/>
    <col min="184" max="184" width="8.07421875" style="48" bestFit="1" customWidth="1"/>
    <col min="185" max="185" width="8.23046875" style="48" bestFit="1" customWidth="1"/>
    <col min="186" max="186" width="8.61328125" style="48" bestFit="1" customWidth="1"/>
    <col min="187" max="189" width="7.921875" style="81" customWidth="1"/>
    <col min="190" max="190" width="8.07421875" style="48" bestFit="1" customWidth="1"/>
    <col min="191" max="191" width="8.4609375" style="48" bestFit="1" customWidth="1"/>
    <col min="192" max="192" width="8.07421875" style="48" customWidth="1"/>
    <col min="193" max="195" width="8.07421875" style="81" customWidth="1"/>
    <col min="196" max="196" width="8.07421875" style="48" customWidth="1"/>
    <col min="197" max="16384" width="9.23046875" style="48"/>
  </cols>
  <sheetData>
    <row r="1" spans="1:196" ht="13.3" thickBot="1" x14ac:dyDescent="0.4">
      <c r="A1" s="48">
        <f>COUNTIF(PSIRT!$A:$A,"Bug")</f>
        <v>89</v>
      </c>
      <c r="E1" s="49" t="s">
        <v>51</v>
      </c>
      <c r="F1" s="50">
        <f>C1+1</f>
        <v>1</v>
      </c>
      <c r="G1" s="51"/>
      <c r="H1" s="51"/>
      <c r="I1" s="51"/>
      <c r="J1" s="52">
        <f>VLOOKUP(F$1,[1]Table!$A$2:$D$77,4)</f>
        <v>42613</v>
      </c>
      <c r="K1" s="53" t="s">
        <v>51</v>
      </c>
      <c r="L1" s="54">
        <f>F1+1</f>
        <v>2</v>
      </c>
      <c r="M1" s="55"/>
      <c r="N1" s="51"/>
      <c r="O1" s="55"/>
      <c r="P1" s="56">
        <f>VLOOKUP(L$1,[1]Table!$A$2:$D$77,4)</f>
        <v>42643</v>
      </c>
      <c r="Q1" s="49" t="s">
        <v>51</v>
      </c>
      <c r="R1" s="50">
        <f>L1+1</f>
        <v>3</v>
      </c>
      <c r="S1" s="51"/>
      <c r="T1" s="51"/>
      <c r="U1" s="51"/>
      <c r="V1" s="52">
        <f>VLOOKUP(R$1,[1]Table!$A$2:$D$77,4)</f>
        <v>42674</v>
      </c>
      <c r="W1" s="53" t="s">
        <v>51</v>
      </c>
      <c r="X1" s="54">
        <f>R1+1</f>
        <v>4</v>
      </c>
      <c r="Y1" s="55"/>
      <c r="Z1" s="51"/>
      <c r="AA1" s="55"/>
      <c r="AB1" s="56">
        <f>VLOOKUP(X$1,[1]Table!$A$2:$D$77,4)</f>
        <v>42704</v>
      </c>
      <c r="AC1" s="49" t="s">
        <v>51</v>
      </c>
      <c r="AD1" s="50">
        <f>X1+1</f>
        <v>5</v>
      </c>
      <c r="AE1" s="51"/>
      <c r="AF1" s="51"/>
      <c r="AG1" s="51"/>
      <c r="AH1" s="52">
        <f>VLOOKUP(AD$1,[1]Table!$A$2:$D$77,4)</f>
        <v>42735</v>
      </c>
      <c r="AI1" s="53" t="s">
        <v>51</v>
      </c>
      <c r="AJ1" s="54">
        <f>AD1+1</f>
        <v>6</v>
      </c>
      <c r="AK1" s="55"/>
      <c r="AL1" s="51"/>
      <c r="AM1" s="55"/>
      <c r="AN1" s="56">
        <f>VLOOKUP(AJ$1,[1]Table!$A$2:$D$77,4)</f>
        <v>42766</v>
      </c>
      <c r="AO1" s="49" t="s">
        <v>51</v>
      </c>
      <c r="AP1" s="50">
        <f>AJ1+1</f>
        <v>7</v>
      </c>
      <c r="AQ1" s="51"/>
      <c r="AR1" s="51"/>
      <c r="AS1" s="51"/>
      <c r="AT1" s="52">
        <f>VLOOKUP(AP$1,[1]Table!$A$2:$D$77,4)</f>
        <v>42794</v>
      </c>
      <c r="AU1" s="53" t="s">
        <v>51</v>
      </c>
      <c r="AV1" s="54">
        <f>AP1+1</f>
        <v>8</v>
      </c>
      <c r="AW1" s="55"/>
      <c r="AX1" s="51"/>
      <c r="AY1" s="55"/>
      <c r="AZ1" s="56">
        <f>VLOOKUP(AV$1,[1]Table!$A$2:$D$77,4)</f>
        <v>42825</v>
      </c>
      <c r="BA1" s="49" t="s">
        <v>51</v>
      </c>
      <c r="BB1" s="50">
        <f>AV1+1</f>
        <v>9</v>
      </c>
      <c r="BC1" s="51"/>
      <c r="BD1" s="51"/>
      <c r="BE1" s="51"/>
      <c r="BF1" s="52">
        <f>VLOOKUP(BB$1,[1]Table!$A$2:$D$77,4)</f>
        <v>42855</v>
      </c>
      <c r="BG1" s="53" t="s">
        <v>51</v>
      </c>
      <c r="BH1" s="54">
        <f>BB1+1</f>
        <v>10</v>
      </c>
      <c r="BI1" s="51"/>
      <c r="BJ1" s="51"/>
      <c r="BK1" s="51"/>
      <c r="BL1" s="56">
        <f>VLOOKUP(BH$1,[1]Table!$A$2:$D$77,4)</f>
        <v>42886</v>
      </c>
      <c r="BM1" s="49" t="s">
        <v>51</v>
      </c>
      <c r="BN1" s="50">
        <f>BH1+1</f>
        <v>11</v>
      </c>
      <c r="BO1" s="51"/>
      <c r="BP1" s="51"/>
      <c r="BQ1" s="51"/>
      <c r="BR1" s="52">
        <f>VLOOKUP(BN$1,[1]Table!$A$2:$D$77,4)</f>
        <v>42916</v>
      </c>
      <c r="BS1" s="53" t="s">
        <v>51</v>
      </c>
      <c r="BT1" s="54">
        <f>BN1+1</f>
        <v>12</v>
      </c>
      <c r="BU1" s="51"/>
      <c r="BV1" s="51"/>
      <c r="BW1" s="51"/>
      <c r="BX1" s="56">
        <f>VLOOKUP(BT$1,[1]Table!$A$2:$D$77,4)</f>
        <v>42947</v>
      </c>
      <c r="BY1" s="49" t="s">
        <v>51</v>
      </c>
      <c r="BZ1" s="50">
        <f>BT1+1</f>
        <v>13</v>
      </c>
      <c r="CA1" s="51"/>
      <c r="CB1" s="51"/>
      <c r="CC1" s="51"/>
      <c r="CD1" s="52">
        <f>VLOOKUP(BZ$1,[1]Table!$A$2:$D$77,4)</f>
        <v>42978</v>
      </c>
      <c r="CE1" s="53" t="s">
        <v>51</v>
      </c>
      <c r="CF1" s="54">
        <f>BZ1+1</f>
        <v>14</v>
      </c>
      <c r="CG1" s="55"/>
      <c r="CH1" s="51"/>
      <c r="CI1" s="55"/>
      <c r="CJ1" s="56">
        <f>VLOOKUP(CF$1,[1]Table!$A$2:$D$77,4)</f>
        <v>43008</v>
      </c>
      <c r="CK1" s="49" t="s">
        <v>51</v>
      </c>
      <c r="CL1" s="50">
        <f>CF1+1</f>
        <v>15</v>
      </c>
      <c r="CM1" s="51"/>
      <c r="CN1" s="51"/>
      <c r="CO1" s="51"/>
      <c r="CP1" s="52">
        <f>VLOOKUP(CL$1,[1]Table!$A$2:$D$77,4)</f>
        <v>43039</v>
      </c>
      <c r="CQ1" s="53" t="s">
        <v>51</v>
      </c>
      <c r="CR1" s="54">
        <f>CL1+1</f>
        <v>16</v>
      </c>
      <c r="CS1" s="55"/>
      <c r="CT1" s="51"/>
      <c r="CU1" s="55"/>
      <c r="CV1" s="56">
        <f>VLOOKUP(CR$1,[1]Table!$A$2:$D$77,4)</f>
        <v>43069</v>
      </c>
      <c r="CW1" s="49" t="s">
        <v>51</v>
      </c>
      <c r="CX1" s="50">
        <f>CR1+1</f>
        <v>17</v>
      </c>
      <c r="CY1" s="51"/>
      <c r="CZ1" s="51"/>
      <c r="DA1" s="51"/>
      <c r="DB1" s="52">
        <f>VLOOKUP(CX$1,[1]Table!$A$2:$D$77,4)</f>
        <v>43100</v>
      </c>
      <c r="DC1" s="53" t="s">
        <v>51</v>
      </c>
      <c r="DD1" s="54">
        <f>CX1+1</f>
        <v>18</v>
      </c>
      <c r="DE1" s="55"/>
      <c r="DF1" s="51"/>
      <c r="DG1" s="55"/>
      <c r="DH1" s="56">
        <f>VLOOKUP(DD$1,[1]Table!$A$2:$D$77,4)</f>
        <v>43131</v>
      </c>
      <c r="DI1" s="49" t="s">
        <v>51</v>
      </c>
      <c r="DJ1" s="50">
        <f>DD1+1</f>
        <v>19</v>
      </c>
      <c r="DK1" s="51"/>
      <c r="DL1" s="51"/>
      <c r="DM1" s="51"/>
      <c r="DN1" s="52">
        <f>VLOOKUP(DJ$1,[1]Table!$A$2:$D$77,4)</f>
        <v>43159</v>
      </c>
      <c r="DO1" s="53" t="s">
        <v>51</v>
      </c>
      <c r="DP1" s="54">
        <f>DJ1+1</f>
        <v>20</v>
      </c>
      <c r="DQ1" s="55"/>
      <c r="DR1" s="51"/>
      <c r="DS1" s="55"/>
      <c r="DT1" s="56">
        <f>VLOOKUP(DP$1,[1]Table!$A$2:$D$77,4)</f>
        <v>43190</v>
      </c>
      <c r="DU1" s="49" t="s">
        <v>51</v>
      </c>
      <c r="DV1" s="50">
        <f>DP1+1</f>
        <v>21</v>
      </c>
      <c r="DW1" s="51"/>
      <c r="DX1" s="51"/>
      <c r="DY1" s="51"/>
      <c r="DZ1" s="52">
        <f>VLOOKUP(DV$1,[1]Table!$A$2:$D$77,4)</f>
        <v>43220</v>
      </c>
      <c r="EA1" s="53" t="s">
        <v>51</v>
      </c>
      <c r="EB1" s="54">
        <f>DV1+1</f>
        <v>22</v>
      </c>
      <c r="EC1" s="55"/>
      <c r="ED1" s="51"/>
      <c r="EE1" s="55"/>
      <c r="EF1" s="56">
        <f>VLOOKUP(EB$1,[1]Table!$A$2:$D$77,4)</f>
        <v>43251</v>
      </c>
      <c r="EG1" s="49" t="s">
        <v>51</v>
      </c>
      <c r="EH1" s="50">
        <f>EB1+1</f>
        <v>23</v>
      </c>
      <c r="EI1" s="51"/>
      <c r="EJ1" s="51"/>
      <c r="EK1" s="51"/>
      <c r="EL1" s="52">
        <f>VLOOKUP(EH$1,[1]Table!$A$2:$D$77,4)</f>
        <v>43281</v>
      </c>
      <c r="EM1" s="49" t="s">
        <v>51</v>
      </c>
      <c r="EN1" s="50">
        <f>EH1+1</f>
        <v>24</v>
      </c>
      <c r="EO1" s="51"/>
      <c r="EP1" s="51"/>
      <c r="EQ1" s="51"/>
      <c r="ER1" s="52">
        <f>VLOOKUP(EN$1,[1]Table!$A$2:$D$77,4)</f>
        <v>43312</v>
      </c>
      <c r="ES1" s="49" t="s">
        <v>51</v>
      </c>
      <c r="ET1" s="50">
        <f>EN1+1</f>
        <v>25</v>
      </c>
      <c r="EU1" s="51"/>
      <c r="EV1" s="51"/>
      <c r="EW1" s="51"/>
      <c r="EX1" s="52">
        <f>VLOOKUP(ET$1,[1]Table!$A$2:$D$77,4)</f>
        <v>43343</v>
      </c>
      <c r="EY1" s="49" t="s">
        <v>51</v>
      </c>
      <c r="EZ1" s="50">
        <f>ET1+1</f>
        <v>26</v>
      </c>
      <c r="FA1" s="51"/>
      <c r="FB1" s="51"/>
      <c r="FC1" s="51"/>
      <c r="FD1" s="52">
        <f>VLOOKUP(EZ$1,[1]Table!$A$2:$D$77,4)</f>
        <v>43373</v>
      </c>
      <c r="FE1" s="49" t="s">
        <v>51</v>
      </c>
      <c r="FF1" s="50">
        <f>EZ1+1</f>
        <v>27</v>
      </c>
      <c r="FG1" s="51"/>
      <c r="FH1" s="51"/>
      <c r="FI1" s="51"/>
      <c r="FJ1" s="52">
        <f>VLOOKUP(FF$1,[1]Table!$A$2:$D$77,4)</f>
        <v>43404</v>
      </c>
      <c r="FK1" s="49" t="s">
        <v>51</v>
      </c>
      <c r="FL1" s="50">
        <f>FF1+1</f>
        <v>28</v>
      </c>
      <c r="FM1" s="51"/>
      <c r="FN1" s="51"/>
      <c r="FO1" s="51"/>
      <c r="FP1" s="52">
        <f>VLOOKUP(FL$1,[1]Table!$A$2:$D$77,4)</f>
        <v>43434</v>
      </c>
      <c r="FQ1" s="49" t="s">
        <v>51</v>
      </c>
      <c r="FR1" s="50">
        <f>FL1+1</f>
        <v>29</v>
      </c>
      <c r="FS1" s="51"/>
      <c r="FT1" s="51"/>
      <c r="FU1" s="51"/>
      <c r="FV1" s="52">
        <f>VLOOKUP(FR$1,[1]Table!$A$2:$D$77,4)</f>
        <v>43465</v>
      </c>
      <c r="FW1" s="49" t="s">
        <v>51</v>
      </c>
      <c r="FX1" s="50">
        <f>FR1+1</f>
        <v>30</v>
      </c>
      <c r="FY1" s="51"/>
      <c r="FZ1" s="51"/>
      <c r="GA1" s="51"/>
      <c r="GB1" s="52">
        <f>VLOOKUP(FX$1,[1]Table!$A$2:$D$77,4)</f>
        <v>43496</v>
      </c>
      <c r="GC1" s="49" t="s">
        <v>51</v>
      </c>
      <c r="GD1" s="50">
        <f>FX1+1</f>
        <v>31</v>
      </c>
      <c r="GE1" s="51"/>
      <c r="GF1" s="51"/>
      <c r="GG1" s="51"/>
      <c r="GH1" s="52">
        <f>VLOOKUP(GD$1,[1]Table!$A$2:$D$77,4)</f>
        <v>43524</v>
      </c>
      <c r="GI1" s="49" t="s">
        <v>51</v>
      </c>
      <c r="GJ1" s="50">
        <f>GD1+1</f>
        <v>32</v>
      </c>
      <c r="GK1" s="51"/>
      <c r="GL1" s="51"/>
      <c r="GM1" s="51"/>
      <c r="GN1" s="52">
        <f>VLOOKUP(GJ$1,[1]Table!$A$2:$D$77,4)</f>
        <v>43555</v>
      </c>
    </row>
    <row r="2" spans="1:196" ht="25.75" x14ac:dyDescent="0.35">
      <c r="A2" s="57"/>
      <c r="B2" s="57"/>
      <c r="C2" s="58"/>
      <c r="D2" s="58"/>
      <c r="E2" s="59" t="s">
        <v>52</v>
      </c>
      <c r="F2" s="60" t="s">
        <v>53</v>
      </c>
      <c r="G2" s="61"/>
      <c r="H2" s="61"/>
      <c r="I2" s="61"/>
      <c r="J2" s="62" t="s">
        <v>48</v>
      </c>
      <c r="K2" s="63" t="s">
        <v>52</v>
      </c>
      <c r="L2" s="64" t="s">
        <v>53</v>
      </c>
      <c r="M2" s="65"/>
      <c r="N2" s="61"/>
      <c r="O2" s="65"/>
      <c r="P2" s="66" t="s">
        <v>48</v>
      </c>
      <c r="Q2" s="59" t="s">
        <v>52</v>
      </c>
      <c r="R2" s="60" t="s">
        <v>53</v>
      </c>
      <c r="S2" s="61"/>
      <c r="T2" s="61"/>
      <c r="U2" s="61"/>
      <c r="V2" s="62" t="s">
        <v>48</v>
      </c>
      <c r="W2" s="63" t="s">
        <v>52</v>
      </c>
      <c r="X2" s="64" t="s">
        <v>53</v>
      </c>
      <c r="Y2" s="65"/>
      <c r="Z2" s="61"/>
      <c r="AA2" s="65"/>
      <c r="AB2" s="66" t="s">
        <v>48</v>
      </c>
      <c r="AC2" s="59" t="s">
        <v>52</v>
      </c>
      <c r="AD2" s="60" t="s">
        <v>53</v>
      </c>
      <c r="AE2" s="61"/>
      <c r="AF2" s="61"/>
      <c r="AG2" s="61"/>
      <c r="AH2" s="62" t="s">
        <v>48</v>
      </c>
      <c r="AI2" s="63" t="s">
        <v>52</v>
      </c>
      <c r="AJ2" s="64" t="s">
        <v>53</v>
      </c>
      <c r="AK2" s="65"/>
      <c r="AL2" s="61"/>
      <c r="AM2" s="65"/>
      <c r="AN2" s="66" t="s">
        <v>48</v>
      </c>
      <c r="AO2" s="59" t="s">
        <v>52</v>
      </c>
      <c r="AP2" s="60" t="s">
        <v>53</v>
      </c>
      <c r="AQ2" s="61"/>
      <c r="AR2" s="61"/>
      <c r="AS2" s="61"/>
      <c r="AT2" s="62" t="s">
        <v>48</v>
      </c>
      <c r="AU2" s="63" t="s">
        <v>52</v>
      </c>
      <c r="AV2" s="64" t="s">
        <v>53</v>
      </c>
      <c r="AW2" s="65"/>
      <c r="AX2" s="61"/>
      <c r="AY2" s="65"/>
      <c r="AZ2" s="66" t="s">
        <v>48</v>
      </c>
      <c r="BA2" s="59" t="s">
        <v>52</v>
      </c>
      <c r="BB2" s="60" t="s">
        <v>53</v>
      </c>
      <c r="BC2" s="61"/>
      <c r="BD2" s="61"/>
      <c r="BE2" s="61"/>
      <c r="BF2" s="62" t="s">
        <v>48</v>
      </c>
      <c r="BG2" s="63" t="s">
        <v>52</v>
      </c>
      <c r="BH2" s="64" t="s">
        <v>53</v>
      </c>
      <c r="BI2" s="61"/>
      <c r="BJ2" s="61"/>
      <c r="BK2" s="61"/>
      <c r="BL2" s="66" t="s">
        <v>48</v>
      </c>
      <c r="BM2" s="59" t="s">
        <v>52</v>
      </c>
      <c r="BN2" s="60" t="s">
        <v>53</v>
      </c>
      <c r="BO2" s="61"/>
      <c r="BP2" s="61"/>
      <c r="BQ2" s="61"/>
      <c r="BR2" s="62" t="s">
        <v>48</v>
      </c>
      <c r="BS2" s="63" t="s">
        <v>52</v>
      </c>
      <c r="BT2" s="64" t="s">
        <v>53</v>
      </c>
      <c r="BU2" s="61"/>
      <c r="BV2" s="61"/>
      <c r="BW2" s="61"/>
      <c r="BX2" s="66" t="s">
        <v>48</v>
      </c>
      <c r="BY2" s="59" t="s">
        <v>52</v>
      </c>
      <c r="BZ2" s="60" t="s">
        <v>53</v>
      </c>
      <c r="CA2" s="61"/>
      <c r="CB2" s="61"/>
      <c r="CC2" s="61"/>
      <c r="CD2" s="62" t="s">
        <v>48</v>
      </c>
      <c r="CE2" s="63" t="s">
        <v>52</v>
      </c>
      <c r="CF2" s="64" t="s">
        <v>53</v>
      </c>
      <c r="CG2" s="65"/>
      <c r="CH2" s="61"/>
      <c r="CI2" s="65"/>
      <c r="CJ2" s="66" t="s">
        <v>48</v>
      </c>
      <c r="CK2" s="59" t="s">
        <v>52</v>
      </c>
      <c r="CL2" s="60" t="s">
        <v>53</v>
      </c>
      <c r="CM2" s="61"/>
      <c r="CN2" s="61"/>
      <c r="CO2" s="61"/>
      <c r="CP2" s="62" t="s">
        <v>48</v>
      </c>
      <c r="CQ2" s="63" t="s">
        <v>52</v>
      </c>
      <c r="CR2" s="64" t="s">
        <v>53</v>
      </c>
      <c r="CS2" s="65"/>
      <c r="CT2" s="61"/>
      <c r="CU2" s="65"/>
      <c r="CV2" s="66" t="s">
        <v>48</v>
      </c>
      <c r="CW2" s="59" t="s">
        <v>52</v>
      </c>
      <c r="CX2" s="60" t="s">
        <v>53</v>
      </c>
      <c r="CY2" s="61"/>
      <c r="CZ2" s="61"/>
      <c r="DA2" s="61"/>
      <c r="DB2" s="62" t="s">
        <v>48</v>
      </c>
      <c r="DC2" s="63" t="s">
        <v>52</v>
      </c>
      <c r="DD2" s="64" t="s">
        <v>53</v>
      </c>
      <c r="DE2" s="65"/>
      <c r="DF2" s="61"/>
      <c r="DG2" s="65"/>
      <c r="DH2" s="66" t="s">
        <v>48</v>
      </c>
      <c r="DI2" s="59" t="s">
        <v>52</v>
      </c>
      <c r="DJ2" s="60" t="s">
        <v>53</v>
      </c>
      <c r="DK2" s="61"/>
      <c r="DL2" s="61"/>
      <c r="DM2" s="61"/>
      <c r="DN2" s="62" t="s">
        <v>48</v>
      </c>
      <c r="DO2" s="63" t="s">
        <v>52</v>
      </c>
      <c r="DP2" s="64" t="s">
        <v>53</v>
      </c>
      <c r="DQ2" s="65"/>
      <c r="DR2" s="61"/>
      <c r="DS2" s="65"/>
      <c r="DT2" s="66" t="s">
        <v>48</v>
      </c>
      <c r="DU2" s="59" t="s">
        <v>52</v>
      </c>
      <c r="DV2" s="60" t="s">
        <v>53</v>
      </c>
      <c r="DW2" s="61"/>
      <c r="DX2" s="61"/>
      <c r="DY2" s="61"/>
      <c r="DZ2" s="62" t="s">
        <v>48</v>
      </c>
      <c r="EA2" s="63" t="s">
        <v>52</v>
      </c>
      <c r="EB2" s="64" t="s">
        <v>53</v>
      </c>
      <c r="EC2" s="65"/>
      <c r="ED2" s="61"/>
      <c r="EE2" s="65"/>
      <c r="EF2" s="66" t="s">
        <v>48</v>
      </c>
      <c r="EG2" s="59" t="s">
        <v>52</v>
      </c>
      <c r="EH2" s="60" t="s">
        <v>53</v>
      </c>
      <c r="EI2" s="61"/>
      <c r="EJ2" s="61"/>
      <c r="EK2" s="61"/>
      <c r="EL2" s="62" t="s">
        <v>48</v>
      </c>
      <c r="EM2" s="59" t="s">
        <v>52</v>
      </c>
      <c r="EN2" s="60" t="s">
        <v>53</v>
      </c>
      <c r="EO2" s="61"/>
      <c r="EP2" s="61"/>
      <c r="EQ2" s="61"/>
      <c r="ER2" s="62" t="s">
        <v>48</v>
      </c>
      <c r="ES2" s="59" t="s">
        <v>52</v>
      </c>
      <c r="ET2" s="60" t="s">
        <v>53</v>
      </c>
      <c r="EU2" s="61"/>
      <c r="EV2" s="61"/>
      <c r="EW2" s="61"/>
      <c r="EX2" s="62" t="s">
        <v>48</v>
      </c>
      <c r="EY2" s="59" t="s">
        <v>52</v>
      </c>
      <c r="EZ2" s="60" t="s">
        <v>53</v>
      </c>
      <c r="FA2" s="61"/>
      <c r="FB2" s="61"/>
      <c r="FC2" s="61"/>
      <c r="FD2" s="62" t="s">
        <v>48</v>
      </c>
      <c r="FE2" s="59" t="s">
        <v>52</v>
      </c>
      <c r="FF2" s="60" t="s">
        <v>53</v>
      </c>
      <c r="FG2" s="61"/>
      <c r="FH2" s="61"/>
      <c r="FI2" s="61"/>
      <c r="FJ2" s="62" t="s">
        <v>48</v>
      </c>
      <c r="FK2" s="59" t="s">
        <v>52</v>
      </c>
      <c r="FL2" s="60" t="s">
        <v>53</v>
      </c>
      <c r="FM2" s="61"/>
      <c r="FN2" s="61"/>
      <c r="FO2" s="61"/>
      <c r="FP2" s="62" t="s">
        <v>48</v>
      </c>
      <c r="FQ2" s="59" t="s">
        <v>52</v>
      </c>
      <c r="FR2" s="60" t="s">
        <v>53</v>
      </c>
      <c r="FS2" s="61"/>
      <c r="FT2" s="61"/>
      <c r="FU2" s="61"/>
      <c r="FV2" s="62" t="s">
        <v>48</v>
      </c>
      <c r="FW2" s="59" t="s">
        <v>52</v>
      </c>
      <c r="FX2" s="60" t="s">
        <v>53</v>
      </c>
      <c r="FY2" s="61"/>
      <c r="FZ2" s="61"/>
      <c r="GA2" s="61"/>
      <c r="GB2" s="62" t="s">
        <v>48</v>
      </c>
      <c r="GC2" s="59" t="s">
        <v>52</v>
      </c>
      <c r="GD2" s="60" t="s">
        <v>53</v>
      </c>
      <c r="GE2" s="61"/>
      <c r="GF2" s="61"/>
      <c r="GG2" s="61"/>
      <c r="GH2" s="62" t="s">
        <v>48</v>
      </c>
      <c r="GI2" s="59" t="s">
        <v>52</v>
      </c>
      <c r="GJ2" s="60" t="s">
        <v>53</v>
      </c>
      <c r="GK2" s="61"/>
      <c r="GL2" s="61"/>
      <c r="GM2" s="61"/>
      <c r="GN2" s="62" t="s">
        <v>48</v>
      </c>
    </row>
    <row r="3" spans="1:196" ht="13.3" thickBot="1" x14ac:dyDescent="0.4">
      <c r="A3" s="57"/>
      <c r="B3" s="57"/>
      <c r="C3" s="58"/>
      <c r="D3" s="58"/>
      <c r="E3" s="67">
        <f>VLOOKUP(F$1,[1]Table!$A$2:$D$77,4)</f>
        <v>42613</v>
      </c>
      <c r="F3" s="68">
        <f>VLOOKUP(F$1,[1]Table!$A$2:$D$77,3)</f>
        <v>42582</v>
      </c>
      <c r="G3" s="68"/>
      <c r="H3" s="68"/>
      <c r="I3" s="68"/>
      <c r="J3" s="69">
        <f>VLOOKUP(F$1,[1]Table!$A$2:$D$77,2)</f>
        <v>31</v>
      </c>
      <c r="K3" s="70">
        <f>VLOOKUP(L$1,[1]Table!$A$2:$D$77,4)</f>
        <v>42643</v>
      </c>
      <c r="L3" s="71">
        <f>VLOOKUP(L$1,[1]Table!$A$2:$D$77,3)</f>
        <v>42613</v>
      </c>
      <c r="M3" s="71"/>
      <c r="N3" s="68"/>
      <c r="O3" s="71"/>
      <c r="P3" s="72">
        <f>VLOOKUP(L$1,[1]Table!$A$2:$D$77,2)</f>
        <v>30</v>
      </c>
      <c r="Q3" s="67">
        <f>VLOOKUP(R$1,[1]Table!$A$2:$D$77,4)</f>
        <v>42674</v>
      </c>
      <c r="R3" s="68">
        <f>VLOOKUP(R$1,[1]Table!$A$2:$D$77,3)</f>
        <v>42643</v>
      </c>
      <c r="S3" s="68"/>
      <c r="T3" s="68"/>
      <c r="U3" s="68"/>
      <c r="V3" s="69">
        <f>VLOOKUP(R$1,[1]Table!$A$2:$D$77,2)</f>
        <v>31</v>
      </c>
      <c r="W3" s="70">
        <f>VLOOKUP(X$1,[1]Table!$A$2:$D$77,4)</f>
        <v>42704</v>
      </c>
      <c r="X3" s="71">
        <f>VLOOKUP(X$1,[1]Table!$A$2:$D$77,3)</f>
        <v>42674</v>
      </c>
      <c r="Y3" s="71"/>
      <c r="Z3" s="68"/>
      <c r="AA3" s="71"/>
      <c r="AB3" s="72">
        <f>VLOOKUP(X$1,[1]Table!$A$2:$D$77,2)</f>
        <v>30</v>
      </c>
      <c r="AC3" s="67">
        <f>VLOOKUP(AD$1,[1]Table!$A$2:$D$77,4)</f>
        <v>42735</v>
      </c>
      <c r="AD3" s="68">
        <f>VLOOKUP(AD$1,[1]Table!$A$2:$D$77,3)</f>
        <v>42704</v>
      </c>
      <c r="AE3" s="68"/>
      <c r="AF3" s="68"/>
      <c r="AG3" s="68"/>
      <c r="AH3" s="69">
        <f>VLOOKUP(AD$1,[1]Table!$A$2:$D$77,2)</f>
        <v>31</v>
      </c>
      <c r="AI3" s="70">
        <f>VLOOKUP(AJ$1,[1]Table!$A$2:$D$77,4)</f>
        <v>42766</v>
      </c>
      <c r="AJ3" s="71">
        <f>VLOOKUP(AJ$1,[1]Table!$A$2:$D$77,3)</f>
        <v>42735</v>
      </c>
      <c r="AK3" s="71"/>
      <c r="AL3" s="68"/>
      <c r="AM3" s="71"/>
      <c r="AN3" s="72">
        <f>VLOOKUP(AJ$1,[1]Table!$A$2:$D$77,2)</f>
        <v>31</v>
      </c>
      <c r="AO3" s="67">
        <f>VLOOKUP(AP$1,[1]Table!$A$2:$D$77,4)</f>
        <v>42794</v>
      </c>
      <c r="AP3" s="68">
        <f>VLOOKUP(AP$1,[1]Table!$A$2:$D$77,3)</f>
        <v>42766</v>
      </c>
      <c r="AQ3" s="68"/>
      <c r="AR3" s="68"/>
      <c r="AS3" s="68"/>
      <c r="AT3" s="69">
        <f>VLOOKUP(AP$1,[1]Table!$A$2:$D$77,2)</f>
        <v>28</v>
      </c>
      <c r="AU3" s="70">
        <f>VLOOKUP(AV$1,[1]Table!$A$2:$D$77,4)</f>
        <v>42825</v>
      </c>
      <c r="AV3" s="71">
        <f>VLOOKUP(AV$1,[1]Table!$A$2:$D$77,3)</f>
        <v>42794</v>
      </c>
      <c r="AW3" s="71"/>
      <c r="AX3" s="68"/>
      <c r="AY3" s="71"/>
      <c r="AZ3" s="72">
        <f>VLOOKUP(AV$1,[1]Table!$A$2:$D$77,2)</f>
        <v>31</v>
      </c>
      <c r="BA3" s="67">
        <f>VLOOKUP(BB$1,[1]Table!$A$2:$D$77,4)</f>
        <v>42855</v>
      </c>
      <c r="BB3" s="68">
        <f>VLOOKUP(BB$1,[1]Table!$A$2:$D$77,3)</f>
        <v>42825</v>
      </c>
      <c r="BC3" s="68"/>
      <c r="BD3" s="68"/>
      <c r="BE3" s="68"/>
      <c r="BF3" s="69">
        <f>VLOOKUP(BB$1,[1]Table!$A$2:$D$77,2)</f>
        <v>30</v>
      </c>
      <c r="BG3" s="70">
        <f>VLOOKUP(BH$1,[1]Table!$A$2:$D$77,4)</f>
        <v>42886</v>
      </c>
      <c r="BH3" s="71">
        <f>VLOOKUP(BH$1,[1]Table!$A$2:$D$77,3)</f>
        <v>42855</v>
      </c>
      <c r="BI3" s="68"/>
      <c r="BJ3" s="68"/>
      <c r="BK3" s="68"/>
      <c r="BL3" s="72">
        <f>VLOOKUP(BH$1,[1]Table!$A$2:$D$77,2)</f>
        <v>31</v>
      </c>
      <c r="BM3" s="67">
        <f>VLOOKUP(BN$1,[1]Table!$A$2:$D$77,4)</f>
        <v>42916</v>
      </c>
      <c r="BN3" s="68">
        <f>VLOOKUP(BN$1,[1]Table!$A$2:$D$77,3)</f>
        <v>42886</v>
      </c>
      <c r="BO3" s="68"/>
      <c r="BP3" s="68"/>
      <c r="BQ3" s="68"/>
      <c r="BR3" s="69">
        <f>VLOOKUP(BN$1,[1]Table!$A$2:$D$77,2)</f>
        <v>30</v>
      </c>
      <c r="BS3" s="70">
        <f>VLOOKUP(BT$1,[1]Table!$A$2:$D$77,4)</f>
        <v>42947</v>
      </c>
      <c r="BT3" s="71">
        <f>VLOOKUP(BT$1,[1]Table!$A$2:$D$77,3)</f>
        <v>42916</v>
      </c>
      <c r="BU3" s="68"/>
      <c r="BV3" s="68"/>
      <c r="BW3" s="68"/>
      <c r="BX3" s="72">
        <f>VLOOKUP(BT$1,[1]Table!$A$2:$D$77,2)</f>
        <v>31</v>
      </c>
      <c r="BY3" s="67">
        <f>VLOOKUP(BZ$1,[1]Table!$A$2:$D$77,4)</f>
        <v>42978</v>
      </c>
      <c r="BZ3" s="68">
        <f>VLOOKUP(BZ$1,[1]Table!$A$2:$D$77,3)</f>
        <v>42947</v>
      </c>
      <c r="CA3" s="68"/>
      <c r="CB3" s="68"/>
      <c r="CC3" s="68"/>
      <c r="CD3" s="69">
        <f>VLOOKUP(BZ$1,[1]Table!$A$2:$D$77,2)</f>
        <v>31</v>
      </c>
      <c r="CE3" s="70">
        <f>VLOOKUP(CF$1,[1]Table!$A$2:$D$77,4)</f>
        <v>43008</v>
      </c>
      <c r="CF3" s="71">
        <f>VLOOKUP(CF$1,[1]Table!$A$2:$D$77,3)</f>
        <v>42978</v>
      </c>
      <c r="CG3" s="71"/>
      <c r="CH3" s="68"/>
      <c r="CI3" s="71"/>
      <c r="CJ3" s="72">
        <f>VLOOKUP(CF$1,[1]Table!$A$2:$D$77,2)</f>
        <v>30</v>
      </c>
      <c r="CK3" s="67">
        <f>VLOOKUP(CL$1,[1]Table!$A$2:$D$77,4)</f>
        <v>43039</v>
      </c>
      <c r="CL3" s="68">
        <f>VLOOKUP(CL$1,[1]Table!$A$2:$D$77,3)</f>
        <v>43008</v>
      </c>
      <c r="CM3" s="68"/>
      <c r="CN3" s="68"/>
      <c r="CO3" s="68"/>
      <c r="CP3" s="69">
        <f>VLOOKUP(CL$1,[1]Table!$A$2:$D$77,2)</f>
        <v>31</v>
      </c>
      <c r="CQ3" s="70">
        <f>VLOOKUP(CR$1,[1]Table!$A$2:$D$77,4)</f>
        <v>43069</v>
      </c>
      <c r="CR3" s="71">
        <f>VLOOKUP(CR$1,[1]Table!$A$2:$D$77,3)</f>
        <v>43039</v>
      </c>
      <c r="CS3" s="71"/>
      <c r="CT3" s="68"/>
      <c r="CU3" s="71"/>
      <c r="CV3" s="72">
        <f>VLOOKUP(CR$1,[1]Table!$A$2:$D$77,2)</f>
        <v>30</v>
      </c>
      <c r="CW3" s="67">
        <f>VLOOKUP(CX$1,[1]Table!$A$2:$D$77,4)</f>
        <v>43100</v>
      </c>
      <c r="CX3" s="68">
        <f>VLOOKUP(CX$1,[1]Table!$A$2:$D$77,3)</f>
        <v>43069</v>
      </c>
      <c r="CY3" s="68"/>
      <c r="CZ3" s="68"/>
      <c r="DA3" s="68"/>
      <c r="DB3" s="69">
        <f>VLOOKUP(CX$1,[1]Table!$A$2:$D$77,2)</f>
        <v>31</v>
      </c>
      <c r="DC3" s="70">
        <f>VLOOKUP(DD$1,[1]Table!$A$2:$D$77,4)</f>
        <v>43131</v>
      </c>
      <c r="DD3" s="71">
        <f>VLOOKUP(DD$1,[1]Table!$A$2:$D$77,3)</f>
        <v>43100</v>
      </c>
      <c r="DE3" s="71"/>
      <c r="DF3" s="68"/>
      <c r="DG3" s="71"/>
      <c r="DH3" s="72">
        <f>VLOOKUP(DD$1,[1]Table!$A$2:$D$77,2)</f>
        <v>31</v>
      </c>
      <c r="DI3" s="67">
        <f>VLOOKUP(DJ$1,[1]Table!$A$2:$D$77,4)</f>
        <v>43159</v>
      </c>
      <c r="DJ3" s="68">
        <f>VLOOKUP(DJ$1,[1]Table!$A$2:$D$77,3)</f>
        <v>43131</v>
      </c>
      <c r="DK3" s="68"/>
      <c r="DL3" s="68"/>
      <c r="DM3" s="68"/>
      <c r="DN3" s="69">
        <f>VLOOKUP(DJ$1,[1]Table!$A$2:$D$77,2)</f>
        <v>28</v>
      </c>
      <c r="DO3" s="70">
        <f>VLOOKUP(DP$1,[1]Table!$A$2:$D$77,4)</f>
        <v>43190</v>
      </c>
      <c r="DP3" s="71">
        <f>VLOOKUP(DP$1,[1]Table!$A$2:$D$77,3)</f>
        <v>43159</v>
      </c>
      <c r="DQ3" s="71"/>
      <c r="DR3" s="68"/>
      <c r="DS3" s="71"/>
      <c r="DT3" s="72">
        <f>VLOOKUP(DP$1,[1]Table!$A$2:$D$77,2)</f>
        <v>31</v>
      </c>
      <c r="DU3" s="67">
        <f>VLOOKUP(DV$1,[1]Table!$A$2:$D$77,4)</f>
        <v>43220</v>
      </c>
      <c r="DV3" s="68">
        <f>VLOOKUP(DV$1,[1]Table!$A$2:$D$77,3)</f>
        <v>43190</v>
      </c>
      <c r="DW3" s="68"/>
      <c r="DX3" s="68"/>
      <c r="DY3" s="68"/>
      <c r="DZ3" s="69">
        <f>VLOOKUP(DV$1,[1]Table!$A$2:$D$77,2)</f>
        <v>30</v>
      </c>
      <c r="EA3" s="70">
        <f>VLOOKUP(EB$1,[1]Table!$A$2:$D$77,4)</f>
        <v>43251</v>
      </c>
      <c r="EB3" s="71">
        <f>VLOOKUP(EB$1,[1]Table!$A$2:$D$77,3)</f>
        <v>43220</v>
      </c>
      <c r="EC3" s="71"/>
      <c r="ED3" s="68"/>
      <c r="EE3" s="71"/>
      <c r="EF3" s="72">
        <f>VLOOKUP(EB$1,[1]Table!$A$2:$D$77,2)</f>
        <v>31</v>
      </c>
      <c r="EG3" s="67">
        <f>VLOOKUP(EH$1,[1]Table!$A$2:$D$77,4)</f>
        <v>43281</v>
      </c>
      <c r="EH3" s="68">
        <f>VLOOKUP(EH$1,[1]Table!$A$2:$D$77,3)</f>
        <v>43251</v>
      </c>
      <c r="EI3" s="68"/>
      <c r="EJ3" s="68"/>
      <c r="EK3" s="68"/>
      <c r="EL3" s="69">
        <f>VLOOKUP(EH$1,[1]Table!$A$2:$D$77,2)</f>
        <v>30</v>
      </c>
      <c r="EM3" s="67">
        <f>VLOOKUP(EN$1,[1]Table!$A$2:$D$77,4)</f>
        <v>43312</v>
      </c>
      <c r="EN3" s="68">
        <f>VLOOKUP(EN$1,[1]Table!$A$2:$D$77,3)</f>
        <v>43281</v>
      </c>
      <c r="EO3" s="68"/>
      <c r="EP3" s="68"/>
      <c r="EQ3" s="68"/>
      <c r="ER3" s="69">
        <f>VLOOKUP(EN$1,[1]Table!$A$2:$D$77,2)</f>
        <v>31</v>
      </c>
      <c r="ES3" s="67">
        <f>VLOOKUP(ET$1,[1]Table!$A$2:$D$77,4)</f>
        <v>43343</v>
      </c>
      <c r="ET3" s="68">
        <f>VLOOKUP(ET$1,[1]Table!$A$2:$D$77,3)</f>
        <v>43312</v>
      </c>
      <c r="EU3" s="68"/>
      <c r="EV3" s="68"/>
      <c r="EW3" s="68"/>
      <c r="EX3" s="69">
        <f>VLOOKUP(ET$1,[1]Table!$A$2:$D$77,2)</f>
        <v>31</v>
      </c>
      <c r="EY3" s="67">
        <f>VLOOKUP(EZ$1,[1]Table!$A$2:$D$77,4)</f>
        <v>43373</v>
      </c>
      <c r="EZ3" s="68">
        <f>VLOOKUP(EZ$1,[1]Table!$A$2:$D$77,3)</f>
        <v>43343</v>
      </c>
      <c r="FA3" s="68"/>
      <c r="FB3" s="68"/>
      <c r="FC3" s="68"/>
      <c r="FD3" s="69">
        <f>VLOOKUP(EZ$1,[1]Table!$A$2:$D$77,2)</f>
        <v>30</v>
      </c>
      <c r="FE3" s="67">
        <f>VLOOKUP(FF$1,[1]Table!$A$2:$D$77,4)</f>
        <v>43404</v>
      </c>
      <c r="FF3" s="68">
        <f>VLOOKUP(FF$1,[1]Table!$A$2:$D$77,3)</f>
        <v>43373</v>
      </c>
      <c r="FG3" s="68"/>
      <c r="FH3" s="68"/>
      <c r="FI3" s="68"/>
      <c r="FJ3" s="69">
        <f>VLOOKUP(FF$1,[1]Table!$A$2:$D$77,2)</f>
        <v>31</v>
      </c>
      <c r="FK3" s="67">
        <f>VLOOKUP(FL$1,[1]Table!$A$2:$D$77,4)</f>
        <v>43434</v>
      </c>
      <c r="FL3" s="68">
        <f>VLOOKUP(FL$1,[1]Table!$A$2:$D$77,3)</f>
        <v>43404</v>
      </c>
      <c r="FM3" s="68"/>
      <c r="FN3" s="68"/>
      <c r="FO3" s="68"/>
      <c r="FP3" s="69">
        <f>VLOOKUP(FL$1,[1]Table!$A$2:$D$77,2)</f>
        <v>30</v>
      </c>
      <c r="FQ3" s="67">
        <f>VLOOKUP(FR$1,[1]Table!$A$2:$D$77,4)</f>
        <v>43465</v>
      </c>
      <c r="FR3" s="68">
        <f>VLOOKUP(FR$1,[1]Table!$A$2:$D$77,3)</f>
        <v>43434</v>
      </c>
      <c r="FS3" s="68"/>
      <c r="FT3" s="68"/>
      <c r="FU3" s="68"/>
      <c r="FV3" s="69">
        <f>VLOOKUP(FR$1,[1]Table!$A$2:$D$77,2)</f>
        <v>31</v>
      </c>
      <c r="FW3" s="67">
        <f>VLOOKUP(FX$1,[1]Table!$A$2:$D$77,4)</f>
        <v>43496</v>
      </c>
      <c r="FX3" s="68">
        <f>VLOOKUP(FX$1,[1]Table!$A$2:$D$77,3)</f>
        <v>43465</v>
      </c>
      <c r="FY3" s="68"/>
      <c r="FZ3" s="68"/>
      <c r="GA3" s="68"/>
      <c r="GB3" s="69">
        <f>VLOOKUP(FX$1,[1]Table!$A$2:$D$77,2)</f>
        <v>31</v>
      </c>
      <c r="GC3" s="67">
        <f>VLOOKUP(GD$1,[1]Table!$A$2:$D$77,4)</f>
        <v>43524</v>
      </c>
      <c r="GD3" s="68">
        <f>VLOOKUP(GD$1,[1]Table!$A$2:$D$77,3)</f>
        <v>43496</v>
      </c>
      <c r="GE3" s="68"/>
      <c r="GF3" s="68"/>
      <c r="GG3" s="68"/>
      <c r="GH3" s="69">
        <f>VLOOKUP(GD$1,[1]Table!$A$2:$D$77,2)</f>
        <v>28</v>
      </c>
      <c r="GI3" s="67">
        <f>VLOOKUP(GJ$1,[1]Table!$A$2:$D$77,4)</f>
        <v>43555</v>
      </c>
      <c r="GJ3" s="68">
        <f>VLOOKUP(GJ$1,[1]Table!$A$2:$D$77,3)</f>
        <v>43524</v>
      </c>
      <c r="GK3" s="68"/>
      <c r="GL3" s="68"/>
      <c r="GM3" s="68"/>
      <c r="GN3" s="69">
        <f>VLOOKUP(GJ$1,[1]Table!$A$2:$D$77,2)</f>
        <v>31</v>
      </c>
    </row>
    <row r="4" spans="1:196" ht="39" customHeight="1" thickBot="1" x14ac:dyDescent="0.4">
      <c r="A4" s="73" t="s">
        <v>54</v>
      </c>
      <c r="B4" s="73" t="s">
        <v>55</v>
      </c>
      <c r="C4" s="74" t="s">
        <v>56</v>
      </c>
      <c r="D4" s="75" t="s">
        <v>57</v>
      </c>
      <c r="E4" s="76" t="s">
        <v>58</v>
      </c>
      <c r="F4" s="77" t="s">
        <v>59</v>
      </c>
      <c r="G4" s="78" t="s">
        <v>60</v>
      </c>
      <c r="H4" s="78" t="s">
        <v>381</v>
      </c>
      <c r="I4" s="79" t="s">
        <v>61</v>
      </c>
      <c r="J4" s="80" t="s">
        <v>62</v>
      </c>
      <c r="K4" s="76" t="s">
        <v>58</v>
      </c>
      <c r="L4" s="77" t="s">
        <v>59</v>
      </c>
      <c r="M4" s="78" t="s">
        <v>60</v>
      </c>
      <c r="N4" s="78" t="s">
        <v>381</v>
      </c>
      <c r="O4" s="79" t="s">
        <v>61</v>
      </c>
      <c r="P4" s="80" t="s">
        <v>63</v>
      </c>
      <c r="Q4" s="76" t="s">
        <v>58</v>
      </c>
      <c r="R4" s="77" t="s">
        <v>59</v>
      </c>
      <c r="S4" s="78" t="s">
        <v>60</v>
      </c>
      <c r="T4" s="78" t="s">
        <v>381</v>
      </c>
      <c r="U4" s="79" t="s">
        <v>61</v>
      </c>
      <c r="V4" s="80" t="s">
        <v>63</v>
      </c>
      <c r="W4" s="76" t="s">
        <v>58</v>
      </c>
      <c r="X4" s="77" t="s">
        <v>59</v>
      </c>
      <c r="Y4" s="78" t="s">
        <v>60</v>
      </c>
      <c r="Z4" s="78" t="s">
        <v>381</v>
      </c>
      <c r="AA4" s="79" t="s">
        <v>61</v>
      </c>
      <c r="AB4" s="80" t="s">
        <v>63</v>
      </c>
      <c r="AC4" s="76" t="s">
        <v>58</v>
      </c>
      <c r="AD4" s="77" t="s">
        <v>59</v>
      </c>
      <c r="AE4" s="78" t="s">
        <v>60</v>
      </c>
      <c r="AF4" s="78" t="s">
        <v>381</v>
      </c>
      <c r="AG4" s="79" t="s">
        <v>61</v>
      </c>
      <c r="AH4" s="80" t="s">
        <v>63</v>
      </c>
      <c r="AI4" s="76" t="s">
        <v>58</v>
      </c>
      <c r="AJ4" s="77" t="s">
        <v>59</v>
      </c>
      <c r="AK4" s="78" t="s">
        <v>60</v>
      </c>
      <c r="AL4" s="78" t="s">
        <v>381</v>
      </c>
      <c r="AM4" s="79" t="s">
        <v>61</v>
      </c>
      <c r="AN4" s="80" t="s">
        <v>63</v>
      </c>
      <c r="AO4" s="76" t="s">
        <v>58</v>
      </c>
      <c r="AP4" s="77" t="s">
        <v>59</v>
      </c>
      <c r="AQ4" s="78" t="s">
        <v>60</v>
      </c>
      <c r="AR4" s="78" t="s">
        <v>381</v>
      </c>
      <c r="AS4" s="79" t="s">
        <v>61</v>
      </c>
      <c r="AT4" s="80" t="s">
        <v>63</v>
      </c>
      <c r="AU4" s="76" t="s">
        <v>58</v>
      </c>
      <c r="AV4" s="77" t="s">
        <v>59</v>
      </c>
      <c r="AW4" s="78" t="s">
        <v>60</v>
      </c>
      <c r="AX4" s="78" t="s">
        <v>381</v>
      </c>
      <c r="AY4" s="79" t="s">
        <v>61</v>
      </c>
      <c r="AZ4" s="80" t="s">
        <v>63</v>
      </c>
      <c r="BA4" s="76" t="s">
        <v>58</v>
      </c>
      <c r="BB4" s="77" t="s">
        <v>59</v>
      </c>
      <c r="BC4" s="78" t="s">
        <v>60</v>
      </c>
      <c r="BD4" s="78" t="s">
        <v>381</v>
      </c>
      <c r="BE4" s="79" t="s">
        <v>61</v>
      </c>
      <c r="BF4" s="80" t="s">
        <v>63</v>
      </c>
      <c r="BG4" s="76" t="s">
        <v>58</v>
      </c>
      <c r="BH4" s="77" t="s">
        <v>59</v>
      </c>
      <c r="BI4" s="78" t="s">
        <v>60</v>
      </c>
      <c r="BJ4" s="78" t="s">
        <v>381</v>
      </c>
      <c r="BK4" s="79" t="s">
        <v>61</v>
      </c>
      <c r="BL4" s="80" t="s">
        <v>63</v>
      </c>
      <c r="BM4" s="76" t="s">
        <v>58</v>
      </c>
      <c r="BN4" s="77" t="s">
        <v>59</v>
      </c>
      <c r="BO4" s="78" t="s">
        <v>60</v>
      </c>
      <c r="BP4" s="78" t="s">
        <v>381</v>
      </c>
      <c r="BQ4" s="79" t="s">
        <v>61</v>
      </c>
      <c r="BR4" s="80" t="s">
        <v>63</v>
      </c>
      <c r="BS4" s="76" t="s">
        <v>58</v>
      </c>
      <c r="BT4" s="77" t="s">
        <v>59</v>
      </c>
      <c r="BU4" s="78" t="s">
        <v>60</v>
      </c>
      <c r="BV4" s="78" t="s">
        <v>381</v>
      </c>
      <c r="BW4" s="79" t="s">
        <v>61</v>
      </c>
      <c r="BX4" s="80" t="s">
        <v>63</v>
      </c>
      <c r="BY4" s="76" t="s">
        <v>58</v>
      </c>
      <c r="BZ4" s="77" t="s">
        <v>59</v>
      </c>
      <c r="CA4" s="78" t="s">
        <v>60</v>
      </c>
      <c r="CB4" s="78" t="s">
        <v>381</v>
      </c>
      <c r="CC4" s="79" t="s">
        <v>61</v>
      </c>
      <c r="CD4" s="80" t="s">
        <v>63</v>
      </c>
      <c r="CE4" s="76" t="s">
        <v>58</v>
      </c>
      <c r="CF4" s="77" t="s">
        <v>59</v>
      </c>
      <c r="CG4" s="78" t="s">
        <v>60</v>
      </c>
      <c r="CH4" s="78" t="s">
        <v>381</v>
      </c>
      <c r="CI4" s="79" t="s">
        <v>61</v>
      </c>
      <c r="CJ4" s="80" t="s">
        <v>63</v>
      </c>
      <c r="CK4" s="76" t="s">
        <v>58</v>
      </c>
      <c r="CL4" s="77" t="s">
        <v>59</v>
      </c>
      <c r="CM4" s="78" t="s">
        <v>60</v>
      </c>
      <c r="CN4" s="78" t="s">
        <v>381</v>
      </c>
      <c r="CO4" s="79" t="s">
        <v>61</v>
      </c>
      <c r="CP4" s="80" t="s">
        <v>63</v>
      </c>
      <c r="CQ4" s="76" t="s">
        <v>58</v>
      </c>
      <c r="CR4" s="77" t="s">
        <v>59</v>
      </c>
      <c r="CS4" s="78" t="s">
        <v>60</v>
      </c>
      <c r="CT4" s="78" t="s">
        <v>381</v>
      </c>
      <c r="CU4" s="79" t="s">
        <v>61</v>
      </c>
      <c r="CV4" s="80" t="s">
        <v>63</v>
      </c>
      <c r="CW4" s="76" t="s">
        <v>58</v>
      </c>
      <c r="CX4" s="77" t="s">
        <v>59</v>
      </c>
      <c r="CY4" s="78" t="s">
        <v>60</v>
      </c>
      <c r="CZ4" s="78" t="s">
        <v>381</v>
      </c>
      <c r="DA4" s="79" t="s">
        <v>61</v>
      </c>
      <c r="DB4" s="80" t="s">
        <v>63</v>
      </c>
      <c r="DC4" s="76" t="s">
        <v>58</v>
      </c>
      <c r="DD4" s="77" t="s">
        <v>59</v>
      </c>
      <c r="DE4" s="78" t="s">
        <v>60</v>
      </c>
      <c r="DF4" s="78" t="s">
        <v>381</v>
      </c>
      <c r="DG4" s="79" t="s">
        <v>61</v>
      </c>
      <c r="DH4" s="80" t="s">
        <v>63</v>
      </c>
      <c r="DI4" s="76" t="s">
        <v>58</v>
      </c>
      <c r="DJ4" s="77" t="s">
        <v>59</v>
      </c>
      <c r="DK4" s="78" t="s">
        <v>60</v>
      </c>
      <c r="DL4" s="78" t="s">
        <v>381</v>
      </c>
      <c r="DM4" s="79" t="s">
        <v>61</v>
      </c>
      <c r="DN4" s="80" t="s">
        <v>63</v>
      </c>
      <c r="DO4" s="76" t="s">
        <v>58</v>
      </c>
      <c r="DP4" s="77" t="s">
        <v>59</v>
      </c>
      <c r="DQ4" s="78" t="s">
        <v>60</v>
      </c>
      <c r="DR4" s="78" t="s">
        <v>381</v>
      </c>
      <c r="DS4" s="79" t="s">
        <v>61</v>
      </c>
      <c r="DT4" s="80" t="s">
        <v>63</v>
      </c>
      <c r="DU4" s="76" t="s">
        <v>58</v>
      </c>
      <c r="DV4" s="77" t="s">
        <v>59</v>
      </c>
      <c r="DW4" s="78" t="s">
        <v>60</v>
      </c>
      <c r="DX4" s="78" t="s">
        <v>381</v>
      </c>
      <c r="DY4" s="79" t="s">
        <v>61</v>
      </c>
      <c r="DZ4" s="80" t="s">
        <v>63</v>
      </c>
      <c r="EA4" s="76" t="s">
        <v>58</v>
      </c>
      <c r="EB4" s="77" t="s">
        <v>59</v>
      </c>
      <c r="EC4" s="78" t="s">
        <v>60</v>
      </c>
      <c r="ED4" s="78" t="s">
        <v>381</v>
      </c>
      <c r="EE4" s="79" t="s">
        <v>61</v>
      </c>
      <c r="EF4" s="80" t="s">
        <v>63</v>
      </c>
      <c r="EG4" s="76" t="s">
        <v>58</v>
      </c>
      <c r="EH4" s="77" t="s">
        <v>59</v>
      </c>
      <c r="EI4" s="78" t="s">
        <v>60</v>
      </c>
      <c r="EJ4" s="78" t="s">
        <v>381</v>
      </c>
      <c r="EK4" s="79" t="s">
        <v>61</v>
      </c>
      <c r="EL4" s="80" t="s">
        <v>63</v>
      </c>
      <c r="EM4" s="76" t="s">
        <v>58</v>
      </c>
      <c r="EN4" s="77" t="s">
        <v>59</v>
      </c>
      <c r="EO4" s="78" t="s">
        <v>60</v>
      </c>
      <c r="EP4" s="78" t="s">
        <v>381</v>
      </c>
      <c r="EQ4" s="79" t="s">
        <v>61</v>
      </c>
      <c r="ER4" s="80" t="s">
        <v>63</v>
      </c>
      <c r="ES4" s="76" t="s">
        <v>58</v>
      </c>
      <c r="ET4" s="77" t="s">
        <v>59</v>
      </c>
      <c r="EU4" s="78" t="s">
        <v>60</v>
      </c>
      <c r="EV4" s="78" t="s">
        <v>381</v>
      </c>
      <c r="EW4" s="79" t="s">
        <v>61</v>
      </c>
      <c r="EX4" s="80" t="s">
        <v>63</v>
      </c>
      <c r="EY4" s="76" t="s">
        <v>58</v>
      </c>
      <c r="EZ4" s="77" t="s">
        <v>59</v>
      </c>
      <c r="FA4" s="78" t="s">
        <v>60</v>
      </c>
      <c r="FB4" s="78" t="s">
        <v>381</v>
      </c>
      <c r="FC4" s="79" t="s">
        <v>61</v>
      </c>
      <c r="FD4" s="80" t="s">
        <v>63</v>
      </c>
      <c r="FE4" s="76" t="s">
        <v>58</v>
      </c>
      <c r="FF4" s="77" t="s">
        <v>59</v>
      </c>
      <c r="FG4" s="78" t="s">
        <v>60</v>
      </c>
      <c r="FH4" s="78" t="s">
        <v>381</v>
      </c>
      <c r="FI4" s="79" t="s">
        <v>61</v>
      </c>
      <c r="FJ4" s="80" t="s">
        <v>63</v>
      </c>
      <c r="FK4" s="76" t="s">
        <v>58</v>
      </c>
      <c r="FL4" s="77" t="s">
        <v>59</v>
      </c>
      <c r="FM4" s="78" t="s">
        <v>60</v>
      </c>
      <c r="FN4" s="78" t="s">
        <v>381</v>
      </c>
      <c r="FO4" s="79" t="s">
        <v>61</v>
      </c>
      <c r="FP4" s="80" t="s">
        <v>63</v>
      </c>
      <c r="FQ4" s="76" t="s">
        <v>58</v>
      </c>
      <c r="FR4" s="77" t="s">
        <v>59</v>
      </c>
      <c r="FS4" s="78" t="s">
        <v>60</v>
      </c>
      <c r="FT4" s="78" t="s">
        <v>381</v>
      </c>
      <c r="FU4" s="79" t="s">
        <v>61</v>
      </c>
      <c r="FV4" s="80" t="s">
        <v>63</v>
      </c>
      <c r="FW4" s="76" t="s">
        <v>58</v>
      </c>
      <c r="FX4" s="77" t="s">
        <v>59</v>
      </c>
      <c r="FY4" s="78" t="s">
        <v>60</v>
      </c>
      <c r="FZ4" s="78" t="s">
        <v>381</v>
      </c>
      <c r="GA4" s="79" t="s">
        <v>61</v>
      </c>
      <c r="GB4" s="80" t="s">
        <v>63</v>
      </c>
      <c r="GC4" s="76" t="s">
        <v>58</v>
      </c>
      <c r="GD4" s="77" t="s">
        <v>59</v>
      </c>
      <c r="GE4" s="78" t="s">
        <v>60</v>
      </c>
      <c r="GF4" s="78" t="s">
        <v>381</v>
      </c>
      <c r="GG4" s="79" t="s">
        <v>61</v>
      </c>
      <c r="GH4" s="80" t="s">
        <v>63</v>
      </c>
      <c r="GI4" s="76" t="s">
        <v>58</v>
      </c>
      <c r="GJ4" s="77" t="s">
        <v>59</v>
      </c>
      <c r="GK4" s="78" t="s">
        <v>60</v>
      </c>
      <c r="GL4" s="78" t="s">
        <v>381</v>
      </c>
      <c r="GM4" s="79" t="s">
        <v>61</v>
      </c>
      <c r="GN4" s="80" t="s">
        <v>63</v>
      </c>
    </row>
    <row r="5" spans="1:196" ht="14.6" x14ac:dyDescent="0.4">
      <c r="A5" s="81" t="str">
        <f>PSIRT!$S2</f>
        <v>SERVER</v>
      </c>
      <c r="B5" t="str">
        <f>PSIRT!$B2</f>
        <v>CSCva19922</v>
      </c>
      <c r="C5" s="82">
        <f>PSIRT!$N2</f>
        <v>42544</v>
      </c>
      <c r="D5" s="123">
        <f ca="1">IF(PSIRT!$R2="",TODAY(), PSIRT!$R2)</f>
        <v>42585</v>
      </c>
      <c r="E5" s="83">
        <f ca="1">IF(E$3-$D5&lt;0,0,IF(E$3-$D5&lt;J$3,E$3-$D5,J$3))</f>
        <v>28</v>
      </c>
      <c r="F5" s="84">
        <f>IF($C5-F$3&lt;0,0,IF($C5-F$3&gt;J$3,J$3,$C5-F$3))</f>
        <v>0</v>
      </c>
      <c r="G5" s="85">
        <f t="shared" ref="G5:G68" ca="1" si="0">IF($A5="SERVER",$J5,0)</f>
        <v>3</v>
      </c>
      <c r="H5" s="85">
        <f t="shared" ref="H5:H68" si="1">IF($A5="CMM",$J5,0)</f>
        <v>0</v>
      </c>
      <c r="I5" s="85">
        <f t="shared" ref="I5:I68" si="2">IF($A5="CLIENT",$J5,0)</f>
        <v>0</v>
      </c>
      <c r="J5" s="86">
        <f t="shared" ref="J5" ca="1" si="3">J$3-E5-F5</f>
        <v>3</v>
      </c>
      <c r="K5" s="83">
        <f t="shared" ref="K5" ca="1" si="4">IF(K$3-$D5&lt;0,0,IF(K$3-$D5&lt;P$3,K$3-$D5,P$3))</f>
        <v>30</v>
      </c>
      <c r="L5" s="84">
        <f t="shared" ref="L5" si="5">IF($C5-L$3&lt;0,0,IF($C5-L$3&gt;P$3,P$3,$C5-L$3))</f>
        <v>0</v>
      </c>
      <c r="M5" s="85">
        <f t="shared" ref="M5:M68" ca="1" si="6">IF($A5="SERVER",$P5,0)</f>
        <v>0</v>
      </c>
      <c r="N5" s="85">
        <f t="shared" ref="N5:N68" si="7">IF($A5="CMM",$P5,0)</f>
        <v>0</v>
      </c>
      <c r="O5" s="85">
        <f t="shared" ref="O5:O68" si="8">IF($A5="CLIENT",$P5,0)</f>
        <v>0</v>
      </c>
      <c r="P5" s="86">
        <f t="shared" ref="P5" ca="1" si="9">P$3-K5-L5</f>
        <v>0</v>
      </c>
      <c r="Q5" s="83">
        <f t="shared" ref="Q5" ca="1" si="10">IF(Q$3-$D5&lt;0,0,IF(Q$3-$D5&lt;V$3,Q$3-$D5,V$3))</f>
        <v>31</v>
      </c>
      <c r="R5" s="84">
        <f t="shared" ref="R5" si="11">IF($C5-R$3&lt;0,0,IF($C5-R$3&gt;V$3,V$3,$C5-R$3))</f>
        <v>0</v>
      </c>
      <c r="S5" s="85">
        <f t="shared" ref="S5:S68" ca="1" si="12">IF($A5="SERVER",$V5,0)</f>
        <v>0</v>
      </c>
      <c r="T5" s="85">
        <f t="shared" ref="T5:T68" si="13">IF($A5="CMM",$V5,0)</f>
        <v>0</v>
      </c>
      <c r="U5" s="85">
        <f t="shared" ref="U5:U68" si="14">IF($A5="CLIENT",$V5,0)</f>
        <v>0</v>
      </c>
      <c r="V5" s="86">
        <f t="shared" ref="V5" ca="1" si="15">V$3-Q5-R5</f>
        <v>0</v>
      </c>
      <c r="W5" s="83">
        <f t="shared" ref="W5" ca="1" si="16">IF(W$3-$D5&lt;0,0,IF(W$3-$D5&lt;AB$3,W$3-$D5,AB$3))</f>
        <v>30</v>
      </c>
      <c r="X5" s="84">
        <f t="shared" ref="X5" si="17">IF($C5-X$3&lt;0,0,IF($C5-X$3&gt;AB$3,AB$3,$C5-X$3))</f>
        <v>0</v>
      </c>
      <c r="Y5" s="85">
        <f t="shared" ref="Y5:Y68" ca="1" si="18">IF($A5="SERVER",$AB5,0)</f>
        <v>0</v>
      </c>
      <c r="Z5" s="85">
        <f t="shared" ref="Z5:Z68" si="19">IF($A5="CMM",$AB5,0)</f>
        <v>0</v>
      </c>
      <c r="AA5" s="85">
        <f t="shared" ref="AA5:AA68" si="20">IF($A5="CLIENT",$AB5,0)</f>
        <v>0</v>
      </c>
      <c r="AB5" s="86">
        <f t="shared" ref="AB5" ca="1" si="21">AB$3-W5-X5</f>
        <v>0</v>
      </c>
      <c r="AC5" s="83">
        <f t="shared" ref="AC5" ca="1" si="22">IF(AC$3-$D5&lt;0,0,IF(AC$3-$D5&lt;AH$3,AC$3-$D5,AH$3))</f>
        <v>31</v>
      </c>
      <c r="AD5" s="84">
        <f t="shared" ref="AD5" si="23">IF($C5-AD$3&lt;0,0,IF($C5-AD$3&gt;AH$3,AH$3,$C5-AD$3))</f>
        <v>0</v>
      </c>
      <c r="AE5" s="85">
        <f t="shared" ref="AE5:AE68" ca="1" si="24">IF($A5="SERVER",$AH5,0)</f>
        <v>0</v>
      </c>
      <c r="AF5" s="85">
        <f t="shared" ref="AF5:AF68" si="25">IF($A5="CMM",$AH5,0)</f>
        <v>0</v>
      </c>
      <c r="AG5" s="85">
        <f t="shared" ref="AG5:AG68" si="26">IF($A5="CLIENT",$AH5,0)</f>
        <v>0</v>
      </c>
      <c r="AH5" s="86">
        <f t="shared" ref="AH5" ca="1" si="27">AH$3-AC5-AD5</f>
        <v>0</v>
      </c>
      <c r="AI5" s="83">
        <f t="shared" ref="AI5" ca="1" si="28">IF(AI$3-$D5&lt;0,0,IF(AI$3-$D5&lt;AN$3,AI$3-$D5,AN$3))</f>
        <v>31</v>
      </c>
      <c r="AJ5" s="84">
        <f t="shared" ref="AJ5" si="29">IF($C5-AJ$3&lt;0,0,IF($C5-AJ$3&gt;AN$3,AN$3,$C5-AJ$3))</f>
        <v>0</v>
      </c>
      <c r="AK5" s="85">
        <f t="shared" ref="AK5:AK68" ca="1" si="30">IF($A5="SERVER",$AN5,0)</f>
        <v>0</v>
      </c>
      <c r="AL5" s="85">
        <f t="shared" ref="AL5:AL68" si="31">IF($A5="CMM",$AN5,0)</f>
        <v>0</v>
      </c>
      <c r="AM5" s="85">
        <f t="shared" ref="AM5:AM68" si="32">IF($A5="CLIENT",$AN5,0)</f>
        <v>0</v>
      </c>
      <c r="AN5" s="86">
        <f t="shared" ref="AN5" ca="1" si="33">AN$3-AI5-AJ5</f>
        <v>0</v>
      </c>
      <c r="AO5" s="83">
        <f t="shared" ref="AO5" ca="1" si="34">IF(AO$3-$D5&lt;0,0,IF(AO$3-$D5&lt;AT$3,AO$3-$D5,AT$3))</f>
        <v>28</v>
      </c>
      <c r="AP5" s="84">
        <f t="shared" ref="AP5" si="35">IF($C5-AP$3&lt;0,0,IF($C5-AP$3&gt;AT$3,AT$3,$C5-AP$3))</f>
        <v>0</v>
      </c>
      <c r="AQ5" s="85">
        <f t="shared" ref="AQ5:AQ68" ca="1" si="36">IF($A5="SERVER",$AT5,0)</f>
        <v>0</v>
      </c>
      <c r="AR5" s="85">
        <f t="shared" ref="AR5:AR68" si="37">IF($A5="CMM",$AT5,0)</f>
        <v>0</v>
      </c>
      <c r="AS5" s="85">
        <f t="shared" ref="AS5:AS68" si="38">IF($A5="CLIENT",$AT5,0)</f>
        <v>0</v>
      </c>
      <c r="AT5" s="86">
        <f t="shared" ref="AT5" ca="1" si="39">AT$3-AO5-AP5</f>
        <v>0</v>
      </c>
      <c r="AU5" s="83">
        <f t="shared" ref="AU5" ca="1" si="40">IF(AU$3-$D5&lt;0,0,IF(AU$3-$D5&lt;AZ$3,AU$3-$D5,AZ$3))</f>
        <v>31</v>
      </c>
      <c r="AV5" s="84">
        <f t="shared" ref="AV5" si="41">IF($C5-AV$3&lt;0,0,IF($C5-AV$3&gt;AZ$3,AZ$3,$C5-AV$3))</f>
        <v>0</v>
      </c>
      <c r="AW5" s="85">
        <f t="shared" ref="AW5:AW68" ca="1" si="42">IF($A5="SERVER",$AZ5,0)</f>
        <v>0</v>
      </c>
      <c r="AX5" s="85">
        <f t="shared" ref="AX5:AX68" si="43">IF($A5="CMM",$AZ5,0)</f>
        <v>0</v>
      </c>
      <c r="AY5" s="85">
        <f t="shared" ref="AY5:AY68" si="44">IF($A5="CLIENT",$AZ5,0)</f>
        <v>0</v>
      </c>
      <c r="AZ5" s="86">
        <f t="shared" ref="AZ5" ca="1" si="45">AZ$3-AU5-AV5</f>
        <v>0</v>
      </c>
      <c r="BA5" s="83">
        <f t="shared" ref="BA5" ca="1" si="46">IF(BA$3-$D5&lt;0,0,IF(BA$3-$D5&lt;BF$3,BA$3-$D5,BF$3))</f>
        <v>30</v>
      </c>
      <c r="BB5" s="84">
        <f t="shared" ref="BB5" si="47">IF($C5-BB$3&lt;0,0,IF($C5-BB$3&gt;BF$3,BF$3,$C5-BB$3))</f>
        <v>0</v>
      </c>
      <c r="BC5" s="85">
        <f t="shared" ref="BC5:BC68" ca="1" si="48">IF($A5="SERVER",$BF5,0)</f>
        <v>0</v>
      </c>
      <c r="BD5" s="85">
        <f t="shared" ref="BD5:BD68" si="49">IF($A5="CMM",$BF5,0)</f>
        <v>0</v>
      </c>
      <c r="BE5" s="85">
        <f t="shared" ref="BE5:BE68" si="50">IF($A5="CLIENT",$BF5,0)</f>
        <v>0</v>
      </c>
      <c r="BF5" s="86">
        <f t="shared" ref="BF5" ca="1" si="51">BF$3-BA5-BB5</f>
        <v>0</v>
      </c>
      <c r="BG5" s="83">
        <f t="shared" ref="BG5" ca="1" si="52">IF(BG$3-$D5&lt;0,0,IF(BG$3-$D5&lt;BL$3,BG$3-$D5,BL$3))</f>
        <v>31</v>
      </c>
      <c r="BH5" s="84">
        <f t="shared" ref="BH5" si="53">IF($C5-BH$3&lt;0,0,IF($C5-BH$3&gt;BL$3,BL$3,$C5-BH$3))</f>
        <v>0</v>
      </c>
      <c r="BI5" s="85">
        <f t="shared" ref="BI5:BI68" ca="1" si="54">IF($A5="SERVER",$BL5,0)</f>
        <v>0</v>
      </c>
      <c r="BJ5" s="85">
        <f t="shared" ref="BJ5:BJ68" si="55">IF($A5="CMM",$BL5,0)</f>
        <v>0</v>
      </c>
      <c r="BK5" s="85">
        <f t="shared" ref="BK5:BK68" si="56">IF($A5="CLIENT",$BL5,0)</f>
        <v>0</v>
      </c>
      <c r="BL5" s="86">
        <f t="shared" ref="BL5" ca="1" si="57">BL$3-BG5-BH5</f>
        <v>0</v>
      </c>
      <c r="BM5" s="83">
        <f t="shared" ref="BM5" ca="1" si="58">IF(BM$3-$D5&lt;0,0,IF(BM$3-$D5&lt;BR$3,BM$3-$D5,BR$3))</f>
        <v>30</v>
      </c>
      <c r="BN5" s="84">
        <f t="shared" ref="BN5" si="59">IF($C5-BN$3&lt;0,0,IF($C5-BN$3&gt;BR$3,BR$3,$C5-BN$3))</f>
        <v>0</v>
      </c>
      <c r="BO5" s="85">
        <f t="shared" ref="BO5:BO68" ca="1" si="60">IF($A5="SERVER",$BR5,0)</f>
        <v>0</v>
      </c>
      <c r="BP5" s="85">
        <f t="shared" ref="BP5:BP68" si="61">IF($A5="CMM",$BR5,0)</f>
        <v>0</v>
      </c>
      <c r="BQ5" s="85">
        <f t="shared" ref="BQ5:BQ68" si="62">IF($A5="CLIENT",$BR5,0)</f>
        <v>0</v>
      </c>
      <c r="BR5" s="86">
        <f t="shared" ref="BR5" ca="1" si="63">BR$3-BM5-BN5</f>
        <v>0</v>
      </c>
      <c r="BS5" s="83">
        <f t="shared" ref="BS5" ca="1" si="64">IF(BS$3-$D5&lt;0,0,IF(BS$3-$D5&lt;BX$3,BS$3-$D5,BX$3))</f>
        <v>31</v>
      </c>
      <c r="BT5" s="84">
        <f t="shared" ref="BT5" si="65">IF($C5-BT$3&lt;0,0,IF($C5-BT$3&gt;BX$3,BX$3,$C5-BT$3))</f>
        <v>0</v>
      </c>
      <c r="BU5" s="85">
        <f t="shared" ref="BU5:BU68" ca="1" si="66">IF($A5="SERVER",$BX5,0)</f>
        <v>0</v>
      </c>
      <c r="BV5" s="85">
        <f t="shared" ref="BV5:BV68" si="67">IF($A5="CMM",$BX5,0)</f>
        <v>0</v>
      </c>
      <c r="BW5" s="85">
        <f t="shared" ref="BW5:BW68" si="68">IF($A5="CLIENT",$BX5,0)</f>
        <v>0</v>
      </c>
      <c r="BX5" s="86">
        <f t="shared" ref="BX5" ca="1" si="69">BX$3-BS5-BT5</f>
        <v>0</v>
      </c>
      <c r="BY5" s="83">
        <f t="shared" ref="BY5" ca="1" si="70">IF(BY$3-$D5&lt;0,0,IF(BY$3-$D5&lt;CD$3,BY$3-$D5,CD$3))</f>
        <v>31</v>
      </c>
      <c r="BZ5" s="84">
        <f t="shared" ref="BZ5" si="71">IF($C5-BZ$3&lt;0,0,IF($C5-BZ$3&gt;CD$3,CD$3,$C5-BZ$3))</f>
        <v>0</v>
      </c>
      <c r="CA5" s="85">
        <f t="shared" ref="CA5:CA68" ca="1" si="72">IF($A5="SERVER",$CD5,0)</f>
        <v>0</v>
      </c>
      <c r="CB5" s="85">
        <f t="shared" ref="CB5:CB68" si="73">IF($A5="CMM",$CD5,0)</f>
        <v>0</v>
      </c>
      <c r="CC5" s="85">
        <f t="shared" ref="CC5:CC68" si="74">IF($A5="CLIENT",$CD5,0)</f>
        <v>0</v>
      </c>
      <c r="CD5" s="86">
        <f t="shared" ref="CD5" ca="1" si="75">CD$3-BY5-BZ5</f>
        <v>0</v>
      </c>
      <c r="CE5" s="83">
        <f t="shared" ref="CE5" ca="1" si="76">IF(CE$3-$D5&lt;0,0,IF(CE$3-$D5&lt;CJ$3,CE$3-$D5,CJ$3))</f>
        <v>30</v>
      </c>
      <c r="CF5" s="84">
        <f t="shared" ref="CF5" si="77">IF($C5-CF$3&lt;0,0,IF($C5-CF$3&gt;CJ$3,CJ$3,$C5-CF$3))</f>
        <v>0</v>
      </c>
      <c r="CG5" s="85">
        <f t="shared" ref="CG5:CG68" ca="1" si="78">IF($A5="SERVER",$CJ5,0)</f>
        <v>0</v>
      </c>
      <c r="CH5" s="85">
        <f t="shared" ref="CH5:CH68" si="79">IF($A5="CMM",$CJ5,0)</f>
        <v>0</v>
      </c>
      <c r="CI5" s="85">
        <f t="shared" ref="CI5:CI68" si="80">IF($A5="CLIENT",$CJ5,0)</f>
        <v>0</v>
      </c>
      <c r="CJ5" s="86">
        <f t="shared" ref="CJ5" ca="1" si="81">CJ$3-CE5-CF5</f>
        <v>0</v>
      </c>
      <c r="CK5" s="83">
        <f t="shared" ref="CK5" ca="1" si="82">IF(CK$3-$D5&lt;0,0,IF(CK$3-$D5&lt;CP$3,CK$3-$D5,CP$3))</f>
        <v>31</v>
      </c>
      <c r="CL5" s="84">
        <f t="shared" ref="CL5" si="83">IF($C5-CL$3&lt;0,0,IF($C5-CL$3&gt;CP$3,CP$3,$C5-CL$3))</f>
        <v>0</v>
      </c>
      <c r="CM5" s="85">
        <f t="shared" ref="CM5:CM68" ca="1" si="84">IF($A5="SERVER",$CP5,0)</f>
        <v>0</v>
      </c>
      <c r="CN5" s="85">
        <f t="shared" ref="CN5:CN68" si="85">IF($A5="CMM",$CP5,0)</f>
        <v>0</v>
      </c>
      <c r="CO5" s="85">
        <f t="shared" ref="CO5:CO68" si="86">IF($A5="CLIENT",$CP5,0)</f>
        <v>0</v>
      </c>
      <c r="CP5" s="86">
        <f t="shared" ref="CP5" ca="1" si="87">CP$3-CK5-CL5</f>
        <v>0</v>
      </c>
      <c r="CQ5" s="83">
        <f t="shared" ref="CQ5" ca="1" si="88">IF(CQ$3-$D5&lt;0,0,IF(CQ$3-$D5&lt;CV$3,CQ$3-$D5,CV$3))</f>
        <v>30</v>
      </c>
      <c r="CR5" s="84">
        <f t="shared" ref="CR5" si="89">IF($C5-CR$3&lt;0,0,IF($C5-CR$3&gt;CV$3,CV$3,$C5-CR$3))</f>
        <v>0</v>
      </c>
      <c r="CS5" s="85">
        <f t="shared" ref="CS5:CS68" ca="1" si="90">IF($A5="SERVER",$CV5,0)</f>
        <v>0</v>
      </c>
      <c r="CT5" s="85">
        <f t="shared" ref="CT5:CT68" si="91">IF($A5="CMM",$CV5,0)</f>
        <v>0</v>
      </c>
      <c r="CU5" s="85">
        <f t="shared" ref="CU5:CU68" si="92">IF($A5="CLIENT",$CV5,0)</f>
        <v>0</v>
      </c>
      <c r="CV5" s="86">
        <f t="shared" ref="CV5" ca="1" si="93">CV$3-CQ5-CR5</f>
        <v>0</v>
      </c>
      <c r="CW5" s="83">
        <f t="shared" ref="CW5" ca="1" si="94">IF(CW$3-$D5&lt;0,0,IF(CW$3-$D5&lt;DB$3,CW$3-$D5,DB$3))</f>
        <v>31</v>
      </c>
      <c r="CX5" s="84">
        <f t="shared" ref="CX5" si="95">IF($C5-CX$3&lt;0,0,IF($C5-CX$3&gt;DB$3,DB$3,$C5-CX$3))</f>
        <v>0</v>
      </c>
      <c r="CY5" s="85">
        <f t="shared" ref="CY5:CY68" ca="1" si="96">IF($A5="SERVER",$DB5,0)</f>
        <v>0</v>
      </c>
      <c r="CZ5" s="85">
        <f t="shared" ref="CZ5:CZ68" si="97">IF($A5="CMM",$DB5,0)</f>
        <v>0</v>
      </c>
      <c r="DA5" s="85">
        <f t="shared" ref="DA5:DA68" si="98">IF($A5="CLIENT",$DB5,0)</f>
        <v>0</v>
      </c>
      <c r="DB5" s="86">
        <f t="shared" ref="DB5" ca="1" si="99">DB$3-CW5-CX5</f>
        <v>0</v>
      </c>
      <c r="DC5" s="83">
        <f t="shared" ref="DC5" ca="1" si="100">IF(DC$3-$D5&lt;0,0,IF(DC$3-$D5&lt;DH$3,DC$3-$D5,DH$3))</f>
        <v>31</v>
      </c>
      <c r="DD5" s="84">
        <f t="shared" ref="DD5" si="101">IF($C5-DD$3&lt;0,0,IF($C5-DD$3&gt;DH$3,DH$3,$C5-DD$3))</f>
        <v>0</v>
      </c>
      <c r="DE5" s="85">
        <f t="shared" ref="DE5:DE68" ca="1" si="102">IF($A5="SERVER",$DH5,0)</f>
        <v>0</v>
      </c>
      <c r="DF5" s="85">
        <f t="shared" ref="DF5:DF68" si="103">IF($A5="CMM",$DH5,0)</f>
        <v>0</v>
      </c>
      <c r="DG5" s="85">
        <f t="shared" ref="DG5:DG68" si="104">IF($A5="CLIENT",$DH5,0)</f>
        <v>0</v>
      </c>
      <c r="DH5" s="86">
        <f t="shared" ref="DH5" ca="1" si="105">DH$3-DC5-DD5</f>
        <v>0</v>
      </c>
      <c r="DI5" s="83">
        <f t="shared" ref="DI5" ca="1" si="106">IF(DI$3-$D5&lt;0,0,IF(DI$3-$D5&lt;DN$3,DI$3-$D5,DN$3))</f>
        <v>28</v>
      </c>
      <c r="DJ5" s="84">
        <f t="shared" ref="DJ5" si="107">IF($C5-DJ$3&lt;0,0,IF($C5-DJ$3&gt;DN$3,DN$3,$C5-DJ$3))</f>
        <v>0</v>
      </c>
      <c r="DK5" s="85">
        <f t="shared" ref="DK5:DK68" ca="1" si="108">IF($A5="SERVER",$DN5,0)</f>
        <v>0</v>
      </c>
      <c r="DL5" s="85">
        <f t="shared" ref="DL5:DL68" si="109">IF($A5="CMM",$DN5,0)</f>
        <v>0</v>
      </c>
      <c r="DM5" s="85">
        <f t="shared" ref="DM5:DM68" si="110">IF($A5="CLIENT",$DN5,0)</f>
        <v>0</v>
      </c>
      <c r="DN5" s="86">
        <f t="shared" ref="DN5" ca="1" si="111">DN$3-DI5-DJ5</f>
        <v>0</v>
      </c>
      <c r="DO5" s="83">
        <f t="shared" ref="DO5" ca="1" si="112">IF(DO$3-$D5&lt;0,0,IF(DO$3-$D5&lt;DT$3,DO$3-$D5,DT$3))</f>
        <v>31</v>
      </c>
      <c r="DP5" s="84">
        <f t="shared" ref="DP5" si="113">IF($C5-DP$3&lt;0,0,IF($C5-DP$3&gt;DT$3,DT$3,$C5-DP$3))</f>
        <v>0</v>
      </c>
      <c r="DQ5" s="85">
        <f t="shared" ref="DQ5:DQ68" ca="1" si="114">IF($A5="SERVER",$DT5,0)</f>
        <v>0</v>
      </c>
      <c r="DR5" s="85">
        <f t="shared" ref="DR5:DR68" si="115">IF($A5="CMM",$DT5,0)</f>
        <v>0</v>
      </c>
      <c r="DS5" s="85">
        <f t="shared" ref="DS5:DS68" si="116">IF($A5="CLIENT",$DT5,0)</f>
        <v>0</v>
      </c>
      <c r="DT5" s="86">
        <f t="shared" ref="DT5" ca="1" si="117">DT$3-DO5-DP5</f>
        <v>0</v>
      </c>
      <c r="DU5" s="83">
        <f t="shared" ref="DU5" ca="1" si="118">IF(DU$3-$D5&lt;0,0,IF(DU$3-$D5&lt;DZ$3,DU$3-$D5,DZ$3))</f>
        <v>30</v>
      </c>
      <c r="DV5" s="84">
        <f t="shared" ref="DV5" si="119">IF($C5-DV$3&lt;0,0,IF($C5-DV$3&gt;DZ$3,DZ$3,$C5-DV$3))</f>
        <v>0</v>
      </c>
      <c r="DW5" s="85">
        <f t="shared" ref="DW5:DW68" ca="1" si="120">IF($A5="SERVER",$DZ5,0)</f>
        <v>0</v>
      </c>
      <c r="DX5" s="85">
        <f t="shared" ref="DX5:DX68" si="121">IF($A5="CMM",$DZ5,0)</f>
        <v>0</v>
      </c>
      <c r="DY5" s="85">
        <f t="shared" ref="DY5:DY68" si="122">IF($A5="CLIENT",$DZ5,0)</f>
        <v>0</v>
      </c>
      <c r="DZ5" s="86">
        <f t="shared" ref="DZ5" ca="1" si="123">DZ$3-DU5-DV5</f>
        <v>0</v>
      </c>
      <c r="EA5" s="83">
        <f t="shared" ref="EA5" ca="1" si="124">IF(EA$3-$D5&lt;0,0,IF(EA$3-$D5&lt;EF$3,EA$3-$D5,EF$3))</f>
        <v>31</v>
      </c>
      <c r="EB5" s="84">
        <f t="shared" ref="EB5" si="125">IF($C5-EB$3&lt;0,0,IF($C5-EB$3&gt;EF$3,EF$3,$C5-EB$3))</f>
        <v>0</v>
      </c>
      <c r="EC5" s="85">
        <f t="shared" ref="EC5:EC68" ca="1" si="126">IF($A5="SERVER",$EF5,0)</f>
        <v>0</v>
      </c>
      <c r="ED5" s="85">
        <f t="shared" ref="ED5:ED68" si="127">IF($A5="CMM",$EF5,0)</f>
        <v>0</v>
      </c>
      <c r="EE5" s="85">
        <f t="shared" ref="EE5:EE68" si="128">IF($A5="CLIENT",$EF5,0)</f>
        <v>0</v>
      </c>
      <c r="EF5" s="86">
        <f t="shared" ref="EF5" ca="1" si="129">EF$3-EA5-EB5</f>
        <v>0</v>
      </c>
      <c r="EG5" s="83">
        <f t="shared" ref="EG5" ca="1" si="130">IF(EG$3-$D5&lt;0,0,IF(EG$3-$D5&lt;EL$3,EG$3-$D5,EL$3))</f>
        <v>30</v>
      </c>
      <c r="EH5" s="84">
        <f t="shared" ref="EH5" si="131">IF($C5-EH$3&lt;0,0,IF($C5-EH$3&gt;EL$3,EL$3,$C5-EH$3))</f>
        <v>0</v>
      </c>
      <c r="EI5" s="85">
        <f t="shared" ref="EI5:EI68" ca="1" si="132">IF($A5="SERVER",$EL5,0)</f>
        <v>0</v>
      </c>
      <c r="EJ5" s="85">
        <f t="shared" ref="EJ5:EJ68" si="133">IF($A5="CMM",$EL5,0)</f>
        <v>0</v>
      </c>
      <c r="EK5" s="85">
        <f t="shared" ref="EK5:EK68" si="134">IF($A5="CLIENT",$EL5,0)</f>
        <v>0</v>
      </c>
      <c r="EL5" s="86">
        <f t="shared" ref="EL5" ca="1" si="135">EL$3-EG5-EH5</f>
        <v>0</v>
      </c>
      <c r="EM5" s="83">
        <f t="shared" ref="EM5" ca="1" si="136">IF(EM$3-$D5&lt;0,0,IF(EM$3-$D5&lt;ER$3,EM$3-$D5,ER$3))</f>
        <v>31</v>
      </c>
      <c r="EN5" s="84">
        <f t="shared" ref="EN5" si="137">IF($C5-EN$3&lt;0,0,IF($C5-EN$3&gt;ER$3,ER$3,$C5-EN$3))</f>
        <v>0</v>
      </c>
      <c r="EO5" s="85">
        <f t="shared" ref="EO5:EO68" ca="1" si="138">IF($A5="SERVER",$ER5,0)</f>
        <v>0</v>
      </c>
      <c r="EP5" s="85">
        <f t="shared" ref="EP5:EP68" si="139">IF($A5="CMM",$ER5,0)</f>
        <v>0</v>
      </c>
      <c r="EQ5" s="85">
        <f t="shared" ref="EQ5:EQ68" si="140">IF($A5="CLIENT",$ER5,0)</f>
        <v>0</v>
      </c>
      <c r="ER5" s="86">
        <f t="shared" ref="ER5" ca="1" si="141">ER$3-EM5-EN5</f>
        <v>0</v>
      </c>
      <c r="ES5" s="83">
        <f t="shared" ref="ES5" ca="1" si="142">IF(ES$3-$D5&lt;0,0,IF(ES$3-$D5&lt;EX$3,ES$3-$D5,EX$3))</f>
        <v>31</v>
      </c>
      <c r="ET5" s="84">
        <f t="shared" ref="ET5" si="143">IF($C5-ET$3&lt;0,0,IF($C5-ET$3&gt;EX$3,EX$3,$C5-ET$3))</f>
        <v>0</v>
      </c>
      <c r="EU5" s="85">
        <f t="shared" ref="EU5:EU68" ca="1" si="144">IF($A5="SERVER",$EX5,0)</f>
        <v>0</v>
      </c>
      <c r="EV5" s="85">
        <f t="shared" ref="EV5:EV68" si="145">IF($A5="CMM",$EX5,0)</f>
        <v>0</v>
      </c>
      <c r="EW5" s="85">
        <f>IF($A5="CLIENT",$EX5,0)</f>
        <v>0</v>
      </c>
      <c r="EX5" s="86">
        <f t="shared" ref="EX5" ca="1" si="146">EX$3-ES5-ET5</f>
        <v>0</v>
      </c>
      <c r="EY5" s="83">
        <f t="shared" ref="EY5" ca="1" si="147">IF(EY$3-$D5&lt;0,0,IF(EY$3-$D5&lt;FD$3,EY$3-$D5,FD$3))</f>
        <v>30</v>
      </c>
      <c r="EZ5" s="84">
        <f t="shared" ref="EZ5" si="148">IF($C5-EZ$3&lt;0,0,IF($C5-EZ$3&gt;FD$3,FD$3,$C5-EZ$3))</f>
        <v>0</v>
      </c>
      <c r="FA5" s="85">
        <f t="shared" ref="FA5:FA68" ca="1" si="149">IF($A5="SERVER",$FD5,0)</f>
        <v>0</v>
      </c>
      <c r="FB5" s="85">
        <f>IF($A5="CMM",$FD5,0)</f>
        <v>0</v>
      </c>
      <c r="FC5" s="85">
        <f t="shared" ref="FC5:FC68" si="150">IF($A5="CLIENT",$FD5,0)</f>
        <v>0</v>
      </c>
      <c r="FD5" s="86">
        <f t="shared" ref="FD5" ca="1" si="151">FD$3-EY5-EZ5</f>
        <v>0</v>
      </c>
      <c r="FE5" s="83">
        <f t="shared" ref="FE5" ca="1" si="152">IF(FE$3-$D5&lt;0,0,IF(FE$3-$D5&lt;FJ$3,FE$3-$D5,FJ$3))</f>
        <v>31</v>
      </c>
      <c r="FF5" s="84">
        <f t="shared" ref="FF5" si="153">IF($C5-FF$3&lt;0,0,IF($C5-FF$3&gt;FJ$3,FJ$3,$C5-FF$3))</f>
        <v>0</v>
      </c>
      <c r="FG5" s="85">
        <f ca="1">IF($A5="SERVER",FJ5,0)</f>
        <v>0</v>
      </c>
      <c r="FH5" s="85">
        <f>IF($A5="CMM",FJ5,0)</f>
        <v>0</v>
      </c>
      <c r="FI5" s="85">
        <f>IF($A5="CLIENT",FJ5,0)</f>
        <v>0</v>
      </c>
      <c r="FJ5" s="86">
        <f t="shared" ref="FJ5" ca="1" si="154">FJ$3-FE5-FF5</f>
        <v>0</v>
      </c>
      <c r="FK5" s="83">
        <f t="shared" ref="FK5:FK68" ca="1" si="155">IF(FK$3-$D5&lt;0,0,IF(FK$3-$D5&lt;FP$3,FK$3-$D5,FP$3))</f>
        <v>30</v>
      </c>
      <c r="FL5" s="84">
        <f t="shared" ref="FL5:FL68" si="156">IF($C5-FL$3&lt;0,0,IF($C5-FL$3&gt;FP$3,FP$3,$C5-FL$3))</f>
        <v>0</v>
      </c>
      <c r="FM5" s="85">
        <f ca="1">IF($A5="SERVER",FP5,0)</f>
        <v>0</v>
      </c>
      <c r="FN5" s="85">
        <f>IF($A5="CMM",FP5,0)</f>
        <v>0</v>
      </c>
      <c r="FO5" s="85">
        <f>IF($A5="CLIENT",FP5,0)</f>
        <v>0</v>
      </c>
      <c r="FP5" s="86">
        <f t="shared" ref="FP5:FP68" ca="1" si="157">FP$3-FK5-FL5</f>
        <v>0</v>
      </c>
      <c r="FQ5" s="83">
        <f t="shared" ref="FQ5:FQ68" ca="1" si="158">IF(FQ$3-$D5&lt;0,0,IF(FQ$3-$D5&lt;FV$3,FQ$3-$D5,FV$3))</f>
        <v>31</v>
      </c>
      <c r="FR5" s="84">
        <f t="shared" ref="FR5:FR68" si="159">IF($C5-FR$3&lt;0,0,IF($C5-FR$3&gt;FV$3,FV$3,$C5-FR$3))</f>
        <v>0</v>
      </c>
      <c r="FS5" s="85">
        <f ca="1">IF($A5="SERVER",FV5,0)</f>
        <v>0</v>
      </c>
      <c r="FT5" s="85">
        <f>IF($A5="CMM",FV5,0)</f>
        <v>0</v>
      </c>
      <c r="FU5" s="85">
        <f>IF($A5="CLIENT",FV5,0)</f>
        <v>0</v>
      </c>
      <c r="FV5" s="86">
        <f t="shared" ref="FV5:FV68" ca="1" si="160">FV$3-FQ5-FR5</f>
        <v>0</v>
      </c>
      <c r="FW5" s="83">
        <f t="shared" ref="FW5:FW68" ca="1" si="161">IF(FW$3-$D5&lt;0,0,IF(FW$3-$D5&lt;GB$3,FW$3-$D5,GB$3))</f>
        <v>31</v>
      </c>
      <c r="FX5" s="84">
        <f t="shared" ref="FX5:FX68" si="162">IF($C5-FX$3&lt;0,0,IF($C5-FX$3&gt;GB$3,GB$3,$C5-FX$3))</f>
        <v>0</v>
      </c>
      <c r="FY5" s="85">
        <f ca="1">IF($A5="SERVER",GB5,0)</f>
        <v>0</v>
      </c>
      <c r="FZ5" s="85">
        <f>IF($A5="CMM",GB5,0)</f>
        <v>0</v>
      </c>
      <c r="GA5" s="85">
        <f>IF($A5="CLIENT",GB5,0)</f>
        <v>0</v>
      </c>
      <c r="GB5" s="86">
        <f t="shared" ref="GB5:GB68" ca="1" si="163">GB$3-FW5-FX5</f>
        <v>0</v>
      </c>
      <c r="GC5" s="83">
        <f t="shared" ref="GC5:GC68" ca="1" si="164">IF(GC$3-$D5&lt;0,0,IF(GC$3-$D5&lt;GH$3,GC$3-$D5,GH$3))</f>
        <v>28</v>
      </c>
      <c r="GD5" s="84">
        <f t="shared" ref="GD5:GD68" si="165">IF($C5-GD$3&lt;0,0,IF($C5-GD$3&gt;GH$3,GH$3,$C5-GD$3))</f>
        <v>0</v>
      </c>
      <c r="GE5" s="85">
        <f ca="1">IF($A5="SERVER",GH5,0)</f>
        <v>0</v>
      </c>
      <c r="GF5" s="85">
        <f>IF($A5="CMM",GH5,0)</f>
        <v>0</v>
      </c>
      <c r="GG5" s="85">
        <f>IF($A5="CLIENT",GH5,0)</f>
        <v>0</v>
      </c>
      <c r="GH5" s="86">
        <f t="shared" ref="GH5:GH68" ca="1" si="166">GH$3-GC5-GD5</f>
        <v>0</v>
      </c>
      <c r="GI5" s="83">
        <f t="shared" ref="GI5:GI68" ca="1" si="167">IF(GI$3-$D5&lt;0,0,IF(GI$3-$D5&lt;GN$3,GI$3-$D5,GN$3))</f>
        <v>31</v>
      </c>
      <c r="GJ5" s="84">
        <f t="shared" ref="GJ5:GJ68" si="168">IF($C5-GJ$3&lt;0,0,IF($C5-GJ$3&gt;GN$3,GN$3,$C5-GJ$3))</f>
        <v>0</v>
      </c>
      <c r="GK5" s="85">
        <f ca="1">IF($A5="SERVER",GN5,0)</f>
        <v>0</v>
      </c>
      <c r="GL5" s="85">
        <f>IF($A5="CMM",GN5,0)</f>
        <v>0</v>
      </c>
      <c r="GM5" s="85">
        <f>IF($A5="CLIENT",GN5,0)</f>
        <v>0</v>
      </c>
      <c r="GN5" s="86">
        <f t="shared" ref="GN5:GN68" ca="1" si="169">GN$3-GI5-GJ5</f>
        <v>0</v>
      </c>
    </row>
    <row r="6" spans="1:196" ht="14.6" x14ac:dyDescent="0.4">
      <c r="A6" s="81" t="str">
        <f>PSIRT!$S3</f>
        <v>SERVER</v>
      </c>
      <c r="B6" t="str">
        <f>PSIRT!$B3</f>
        <v>CSCva73917</v>
      </c>
      <c r="C6" s="82">
        <f>PSIRT!$N3</f>
        <v>42584</v>
      </c>
      <c r="D6" s="123">
        <f ca="1">IF(PSIRT!$R3="",TODAY(), PSIRT!$R3)</f>
        <v>42605</v>
      </c>
      <c r="E6" s="83">
        <f t="shared" ref="E6:E69" ca="1" si="170">IF(E$3-$D6&lt;0,0,IF(E$3-$D6&lt;J$3,E$3-$D6,J$3))</f>
        <v>8</v>
      </c>
      <c r="F6" s="84">
        <f t="shared" ref="F6:F69" si="171">IF($C6-F$3&lt;0,0,IF($C6-F$3&gt;J$3,J$3,$C6-F$3))</f>
        <v>2</v>
      </c>
      <c r="G6" s="85">
        <f t="shared" ca="1" si="0"/>
        <v>21</v>
      </c>
      <c r="H6" s="85">
        <f t="shared" si="1"/>
        <v>0</v>
      </c>
      <c r="I6" s="85">
        <f t="shared" si="2"/>
        <v>0</v>
      </c>
      <c r="J6" s="86">
        <f t="shared" ref="J6:J69" ca="1" si="172">J$3-E6-F6</f>
        <v>21</v>
      </c>
      <c r="K6" s="83">
        <f t="shared" ref="K6:K69" ca="1" si="173">IF(K$3-$D6&lt;0,0,IF(K$3-$D6&lt;P$3,K$3-$D6,P$3))</f>
        <v>30</v>
      </c>
      <c r="L6" s="84">
        <f t="shared" ref="L6:L69" si="174">IF($C6-L$3&lt;0,0,IF($C6-L$3&gt;P$3,P$3,$C6-L$3))</f>
        <v>0</v>
      </c>
      <c r="M6" s="85">
        <f t="shared" ca="1" si="6"/>
        <v>0</v>
      </c>
      <c r="N6" s="85">
        <f t="shared" si="7"/>
        <v>0</v>
      </c>
      <c r="O6" s="85">
        <f t="shared" si="8"/>
        <v>0</v>
      </c>
      <c r="P6" s="86">
        <f t="shared" ref="P6:P69" ca="1" si="175">P$3-K6-L6</f>
        <v>0</v>
      </c>
      <c r="Q6" s="83">
        <f t="shared" ref="Q6:Q69" ca="1" si="176">IF(Q$3-$D6&lt;0,0,IF(Q$3-$D6&lt;V$3,Q$3-$D6,V$3))</f>
        <v>31</v>
      </c>
      <c r="R6" s="84">
        <f t="shared" ref="R6:R69" si="177">IF($C6-R$3&lt;0,0,IF($C6-R$3&gt;V$3,V$3,$C6-R$3))</f>
        <v>0</v>
      </c>
      <c r="S6" s="85">
        <f t="shared" ca="1" si="12"/>
        <v>0</v>
      </c>
      <c r="T6" s="85">
        <f t="shared" si="13"/>
        <v>0</v>
      </c>
      <c r="U6" s="85">
        <f t="shared" si="14"/>
        <v>0</v>
      </c>
      <c r="V6" s="86">
        <f t="shared" ref="V6:V69" ca="1" si="178">V$3-Q6-R6</f>
        <v>0</v>
      </c>
      <c r="W6" s="83">
        <f t="shared" ref="W6:W69" ca="1" si="179">IF(W$3-$D6&lt;0,0,IF(W$3-$D6&lt;AB$3,W$3-$D6,AB$3))</f>
        <v>30</v>
      </c>
      <c r="X6" s="84">
        <f t="shared" ref="X6:X69" si="180">IF($C6-X$3&lt;0,0,IF($C6-X$3&gt;AB$3,AB$3,$C6-X$3))</f>
        <v>0</v>
      </c>
      <c r="Y6" s="85">
        <f t="shared" ca="1" si="18"/>
        <v>0</v>
      </c>
      <c r="Z6" s="85">
        <f t="shared" si="19"/>
        <v>0</v>
      </c>
      <c r="AA6" s="85">
        <f t="shared" si="20"/>
        <v>0</v>
      </c>
      <c r="AB6" s="86">
        <f t="shared" ref="AB6:AB69" ca="1" si="181">AB$3-W6-X6</f>
        <v>0</v>
      </c>
      <c r="AC6" s="83">
        <f t="shared" ref="AC6:AC69" ca="1" si="182">IF(AC$3-$D6&lt;0,0,IF(AC$3-$D6&lt;AH$3,AC$3-$D6,AH$3))</f>
        <v>31</v>
      </c>
      <c r="AD6" s="84">
        <f t="shared" ref="AD6:AD69" si="183">IF($C6-AD$3&lt;0,0,IF($C6-AD$3&gt;AH$3,AH$3,$C6-AD$3))</f>
        <v>0</v>
      </c>
      <c r="AE6" s="85">
        <f t="shared" ca="1" si="24"/>
        <v>0</v>
      </c>
      <c r="AF6" s="85">
        <f t="shared" si="25"/>
        <v>0</v>
      </c>
      <c r="AG6" s="85">
        <f t="shared" si="26"/>
        <v>0</v>
      </c>
      <c r="AH6" s="86">
        <f t="shared" ref="AH6:AH69" ca="1" si="184">AH$3-AC6-AD6</f>
        <v>0</v>
      </c>
      <c r="AI6" s="83">
        <f t="shared" ref="AI6:AI69" ca="1" si="185">IF(AI$3-$D6&lt;0,0,IF(AI$3-$D6&lt;AN$3,AI$3-$D6,AN$3))</f>
        <v>31</v>
      </c>
      <c r="AJ6" s="84">
        <f t="shared" ref="AJ6:AJ69" si="186">IF($C6-AJ$3&lt;0,0,IF($C6-AJ$3&gt;AN$3,AN$3,$C6-AJ$3))</f>
        <v>0</v>
      </c>
      <c r="AK6" s="85">
        <f t="shared" ca="1" si="30"/>
        <v>0</v>
      </c>
      <c r="AL6" s="85">
        <f t="shared" si="31"/>
        <v>0</v>
      </c>
      <c r="AM6" s="85">
        <f t="shared" si="32"/>
        <v>0</v>
      </c>
      <c r="AN6" s="86">
        <f t="shared" ref="AN6:AN69" ca="1" si="187">AN$3-AI6-AJ6</f>
        <v>0</v>
      </c>
      <c r="AO6" s="83">
        <f t="shared" ref="AO6:AO69" ca="1" si="188">IF(AO$3-$D6&lt;0,0,IF(AO$3-$D6&lt;AT$3,AO$3-$D6,AT$3))</f>
        <v>28</v>
      </c>
      <c r="AP6" s="84">
        <f t="shared" ref="AP6:AP69" si="189">IF($C6-AP$3&lt;0,0,IF($C6-AP$3&gt;AT$3,AT$3,$C6-AP$3))</f>
        <v>0</v>
      </c>
      <c r="AQ6" s="85">
        <f t="shared" ca="1" si="36"/>
        <v>0</v>
      </c>
      <c r="AR6" s="85">
        <f t="shared" si="37"/>
        <v>0</v>
      </c>
      <c r="AS6" s="85">
        <f t="shared" si="38"/>
        <v>0</v>
      </c>
      <c r="AT6" s="86">
        <f t="shared" ref="AT6:AT69" ca="1" si="190">AT$3-AO6-AP6</f>
        <v>0</v>
      </c>
      <c r="AU6" s="83">
        <f t="shared" ref="AU6:AU69" ca="1" si="191">IF(AU$3-$D6&lt;0,0,IF(AU$3-$D6&lt;AZ$3,AU$3-$D6,AZ$3))</f>
        <v>31</v>
      </c>
      <c r="AV6" s="84">
        <f t="shared" ref="AV6:AV69" si="192">IF($C6-AV$3&lt;0,0,IF($C6-AV$3&gt;AZ$3,AZ$3,$C6-AV$3))</f>
        <v>0</v>
      </c>
      <c r="AW6" s="85">
        <f t="shared" ca="1" si="42"/>
        <v>0</v>
      </c>
      <c r="AX6" s="85">
        <f t="shared" si="43"/>
        <v>0</v>
      </c>
      <c r="AY6" s="85">
        <f t="shared" si="44"/>
        <v>0</v>
      </c>
      <c r="AZ6" s="86">
        <f t="shared" ref="AZ6:AZ69" ca="1" si="193">AZ$3-AU6-AV6</f>
        <v>0</v>
      </c>
      <c r="BA6" s="83">
        <f t="shared" ref="BA6:BA69" ca="1" si="194">IF(BA$3-$D6&lt;0,0,IF(BA$3-$D6&lt;BF$3,BA$3-$D6,BF$3))</f>
        <v>30</v>
      </c>
      <c r="BB6" s="84">
        <f t="shared" ref="BB6:BB69" si="195">IF($C6-BB$3&lt;0,0,IF($C6-BB$3&gt;BF$3,BF$3,$C6-BB$3))</f>
        <v>0</v>
      </c>
      <c r="BC6" s="85">
        <f t="shared" ca="1" si="48"/>
        <v>0</v>
      </c>
      <c r="BD6" s="85">
        <f t="shared" si="49"/>
        <v>0</v>
      </c>
      <c r="BE6" s="85">
        <f t="shared" si="50"/>
        <v>0</v>
      </c>
      <c r="BF6" s="86">
        <f t="shared" ref="BF6:BF69" ca="1" si="196">BF$3-BA6-BB6</f>
        <v>0</v>
      </c>
      <c r="BG6" s="83">
        <f t="shared" ref="BG6:BG69" ca="1" si="197">IF(BG$3-$D6&lt;0,0,IF(BG$3-$D6&lt;BL$3,BG$3-$D6,BL$3))</f>
        <v>31</v>
      </c>
      <c r="BH6" s="84">
        <f t="shared" ref="BH6:BH69" si="198">IF($C6-BH$3&lt;0,0,IF($C6-BH$3&gt;BL$3,BL$3,$C6-BH$3))</f>
        <v>0</v>
      </c>
      <c r="BI6" s="85">
        <f t="shared" ca="1" si="54"/>
        <v>0</v>
      </c>
      <c r="BJ6" s="85">
        <f t="shared" si="55"/>
        <v>0</v>
      </c>
      <c r="BK6" s="85">
        <f t="shared" si="56"/>
        <v>0</v>
      </c>
      <c r="BL6" s="86">
        <f t="shared" ref="BL6:BL69" ca="1" si="199">BL$3-BG6-BH6</f>
        <v>0</v>
      </c>
      <c r="BM6" s="83">
        <f t="shared" ref="BM6:BM69" ca="1" si="200">IF(BM$3-$D6&lt;0,0,IF(BM$3-$D6&lt;BR$3,BM$3-$D6,BR$3))</f>
        <v>30</v>
      </c>
      <c r="BN6" s="84">
        <f t="shared" ref="BN6:BN69" si="201">IF($C6-BN$3&lt;0,0,IF($C6-BN$3&gt;BR$3,BR$3,$C6-BN$3))</f>
        <v>0</v>
      </c>
      <c r="BO6" s="85">
        <f t="shared" ca="1" si="60"/>
        <v>0</v>
      </c>
      <c r="BP6" s="85">
        <f t="shared" si="61"/>
        <v>0</v>
      </c>
      <c r="BQ6" s="85">
        <f t="shared" si="62"/>
        <v>0</v>
      </c>
      <c r="BR6" s="86">
        <f t="shared" ref="BR6:BR69" ca="1" si="202">BR$3-BM6-BN6</f>
        <v>0</v>
      </c>
      <c r="BS6" s="83">
        <f t="shared" ref="BS6:BS69" ca="1" si="203">IF(BS$3-$D6&lt;0,0,IF(BS$3-$D6&lt;BX$3,BS$3-$D6,BX$3))</f>
        <v>31</v>
      </c>
      <c r="BT6" s="84">
        <f t="shared" ref="BT6:BT69" si="204">IF($C6-BT$3&lt;0,0,IF($C6-BT$3&gt;BX$3,BX$3,$C6-BT$3))</f>
        <v>0</v>
      </c>
      <c r="BU6" s="85">
        <f t="shared" ca="1" si="66"/>
        <v>0</v>
      </c>
      <c r="BV6" s="85">
        <f t="shared" si="67"/>
        <v>0</v>
      </c>
      <c r="BW6" s="85">
        <f t="shared" si="68"/>
        <v>0</v>
      </c>
      <c r="BX6" s="86">
        <f t="shared" ref="BX6:BX69" ca="1" si="205">BX$3-BS6-BT6</f>
        <v>0</v>
      </c>
      <c r="BY6" s="83">
        <f t="shared" ref="BY6:BY69" ca="1" si="206">IF(BY$3-$D6&lt;0,0,IF(BY$3-$D6&lt;CD$3,BY$3-$D6,CD$3))</f>
        <v>31</v>
      </c>
      <c r="BZ6" s="84">
        <f t="shared" ref="BZ6:BZ69" si="207">IF($C6-BZ$3&lt;0,0,IF($C6-BZ$3&gt;CD$3,CD$3,$C6-BZ$3))</f>
        <v>0</v>
      </c>
      <c r="CA6" s="85">
        <f t="shared" ca="1" si="72"/>
        <v>0</v>
      </c>
      <c r="CB6" s="85">
        <f t="shared" si="73"/>
        <v>0</v>
      </c>
      <c r="CC6" s="85">
        <f t="shared" si="74"/>
        <v>0</v>
      </c>
      <c r="CD6" s="86">
        <f t="shared" ref="CD6:CD69" ca="1" si="208">CD$3-BY6-BZ6</f>
        <v>0</v>
      </c>
      <c r="CE6" s="83">
        <f t="shared" ref="CE6:CE69" ca="1" si="209">IF(CE$3-$D6&lt;0,0,IF(CE$3-$D6&lt;CJ$3,CE$3-$D6,CJ$3))</f>
        <v>30</v>
      </c>
      <c r="CF6" s="84">
        <f t="shared" ref="CF6:CF69" si="210">IF($C6-CF$3&lt;0,0,IF($C6-CF$3&gt;CJ$3,CJ$3,$C6-CF$3))</f>
        <v>0</v>
      </c>
      <c r="CG6" s="85">
        <f t="shared" ca="1" si="78"/>
        <v>0</v>
      </c>
      <c r="CH6" s="85">
        <f t="shared" si="79"/>
        <v>0</v>
      </c>
      <c r="CI6" s="85">
        <f t="shared" si="80"/>
        <v>0</v>
      </c>
      <c r="CJ6" s="86">
        <f t="shared" ref="CJ6:CJ69" ca="1" si="211">CJ$3-CE6-CF6</f>
        <v>0</v>
      </c>
      <c r="CK6" s="83">
        <f t="shared" ref="CK6:CK69" ca="1" si="212">IF(CK$3-$D6&lt;0,0,IF(CK$3-$D6&lt;CP$3,CK$3-$D6,CP$3))</f>
        <v>31</v>
      </c>
      <c r="CL6" s="84">
        <f t="shared" ref="CL6:CL69" si="213">IF($C6-CL$3&lt;0,0,IF($C6-CL$3&gt;CP$3,CP$3,$C6-CL$3))</f>
        <v>0</v>
      </c>
      <c r="CM6" s="85">
        <f t="shared" ca="1" si="84"/>
        <v>0</v>
      </c>
      <c r="CN6" s="85">
        <f t="shared" si="85"/>
        <v>0</v>
      </c>
      <c r="CO6" s="85">
        <f t="shared" si="86"/>
        <v>0</v>
      </c>
      <c r="CP6" s="86">
        <f t="shared" ref="CP6:CP69" ca="1" si="214">CP$3-CK6-CL6</f>
        <v>0</v>
      </c>
      <c r="CQ6" s="83">
        <f t="shared" ref="CQ6:CQ69" ca="1" si="215">IF(CQ$3-$D6&lt;0,0,IF(CQ$3-$D6&lt;CV$3,CQ$3-$D6,CV$3))</f>
        <v>30</v>
      </c>
      <c r="CR6" s="84">
        <f t="shared" ref="CR6:CR69" si="216">IF($C6-CR$3&lt;0,0,IF($C6-CR$3&gt;CV$3,CV$3,$C6-CR$3))</f>
        <v>0</v>
      </c>
      <c r="CS6" s="85">
        <f t="shared" ca="1" si="90"/>
        <v>0</v>
      </c>
      <c r="CT6" s="85">
        <f t="shared" si="91"/>
        <v>0</v>
      </c>
      <c r="CU6" s="85">
        <f t="shared" si="92"/>
        <v>0</v>
      </c>
      <c r="CV6" s="86">
        <f t="shared" ref="CV6:CV69" ca="1" si="217">CV$3-CQ6-CR6</f>
        <v>0</v>
      </c>
      <c r="CW6" s="83">
        <f t="shared" ref="CW6:CW69" ca="1" si="218">IF(CW$3-$D6&lt;0,0,IF(CW$3-$D6&lt;DB$3,CW$3-$D6,DB$3))</f>
        <v>31</v>
      </c>
      <c r="CX6" s="84">
        <f t="shared" ref="CX6:CX69" si="219">IF($C6-CX$3&lt;0,0,IF($C6-CX$3&gt;DB$3,DB$3,$C6-CX$3))</f>
        <v>0</v>
      </c>
      <c r="CY6" s="85">
        <f t="shared" ca="1" si="96"/>
        <v>0</v>
      </c>
      <c r="CZ6" s="85">
        <f t="shared" si="97"/>
        <v>0</v>
      </c>
      <c r="DA6" s="85">
        <f t="shared" si="98"/>
        <v>0</v>
      </c>
      <c r="DB6" s="86">
        <f t="shared" ref="DB6:DB69" ca="1" si="220">DB$3-CW6-CX6</f>
        <v>0</v>
      </c>
      <c r="DC6" s="83">
        <f t="shared" ref="DC6:DC69" ca="1" si="221">IF(DC$3-$D6&lt;0,0,IF(DC$3-$D6&lt;DH$3,DC$3-$D6,DH$3))</f>
        <v>31</v>
      </c>
      <c r="DD6" s="84">
        <f t="shared" ref="DD6:DD69" si="222">IF($C6-DD$3&lt;0,0,IF($C6-DD$3&gt;DH$3,DH$3,$C6-DD$3))</f>
        <v>0</v>
      </c>
      <c r="DE6" s="85">
        <f t="shared" ca="1" si="102"/>
        <v>0</v>
      </c>
      <c r="DF6" s="85">
        <f t="shared" si="103"/>
        <v>0</v>
      </c>
      <c r="DG6" s="85">
        <f t="shared" si="104"/>
        <v>0</v>
      </c>
      <c r="DH6" s="86">
        <f t="shared" ref="DH6:DH69" ca="1" si="223">DH$3-DC6-DD6</f>
        <v>0</v>
      </c>
      <c r="DI6" s="83">
        <f t="shared" ref="DI6:DI69" ca="1" si="224">IF(DI$3-$D6&lt;0,0,IF(DI$3-$D6&lt;DN$3,DI$3-$D6,DN$3))</f>
        <v>28</v>
      </c>
      <c r="DJ6" s="84">
        <f t="shared" ref="DJ6:DJ69" si="225">IF($C6-DJ$3&lt;0,0,IF($C6-DJ$3&gt;DN$3,DN$3,$C6-DJ$3))</f>
        <v>0</v>
      </c>
      <c r="DK6" s="85">
        <f t="shared" ca="1" si="108"/>
        <v>0</v>
      </c>
      <c r="DL6" s="85">
        <f t="shared" si="109"/>
        <v>0</v>
      </c>
      <c r="DM6" s="85">
        <f t="shared" si="110"/>
        <v>0</v>
      </c>
      <c r="DN6" s="86">
        <f t="shared" ref="DN6:DN69" ca="1" si="226">DN$3-DI6-DJ6</f>
        <v>0</v>
      </c>
      <c r="DO6" s="83">
        <f t="shared" ref="DO6:DO69" ca="1" si="227">IF(DO$3-$D6&lt;0,0,IF(DO$3-$D6&lt;DT$3,DO$3-$D6,DT$3))</f>
        <v>31</v>
      </c>
      <c r="DP6" s="84">
        <f t="shared" ref="DP6:DP69" si="228">IF($C6-DP$3&lt;0,0,IF($C6-DP$3&gt;DT$3,DT$3,$C6-DP$3))</f>
        <v>0</v>
      </c>
      <c r="DQ6" s="85">
        <f t="shared" ca="1" si="114"/>
        <v>0</v>
      </c>
      <c r="DR6" s="85">
        <f t="shared" si="115"/>
        <v>0</v>
      </c>
      <c r="DS6" s="85">
        <f t="shared" si="116"/>
        <v>0</v>
      </c>
      <c r="DT6" s="86">
        <f t="shared" ref="DT6:DT69" ca="1" si="229">DT$3-DO6-DP6</f>
        <v>0</v>
      </c>
      <c r="DU6" s="83">
        <f t="shared" ref="DU6:DU69" ca="1" si="230">IF(DU$3-$D6&lt;0,0,IF(DU$3-$D6&lt;DZ$3,DU$3-$D6,DZ$3))</f>
        <v>30</v>
      </c>
      <c r="DV6" s="84">
        <f t="shared" ref="DV6:DV69" si="231">IF($C6-DV$3&lt;0,0,IF($C6-DV$3&gt;DZ$3,DZ$3,$C6-DV$3))</f>
        <v>0</v>
      </c>
      <c r="DW6" s="85">
        <f t="shared" ca="1" si="120"/>
        <v>0</v>
      </c>
      <c r="DX6" s="85">
        <f t="shared" si="121"/>
        <v>0</v>
      </c>
      <c r="DY6" s="85">
        <f t="shared" si="122"/>
        <v>0</v>
      </c>
      <c r="DZ6" s="86">
        <f t="shared" ref="DZ6:DZ69" ca="1" si="232">DZ$3-DU6-DV6</f>
        <v>0</v>
      </c>
      <c r="EA6" s="83">
        <f t="shared" ref="EA6:EA69" ca="1" si="233">IF(EA$3-$D6&lt;0,0,IF(EA$3-$D6&lt;EF$3,EA$3-$D6,EF$3))</f>
        <v>31</v>
      </c>
      <c r="EB6" s="84">
        <f t="shared" ref="EB6:EB69" si="234">IF($C6-EB$3&lt;0,0,IF($C6-EB$3&gt;EF$3,EF$3,$C6-EB$3))</f>
        <v>0</v>
      </c>
      <c r="EC6" s="85">
        <f t="shared" ca="1" si="126"/>
        <v>0</v>
      </c>
      <c r="ED6" s="85">
        <f t="shared" si="127"/>
        <v>0</v>
      </c>
      <c r="EE6" s="85">
        <f t="shared" si="128"/>
        <v>0</v>
      </c>
      <c r="EF6" s="86">
        <f t="shared" ref="EF6:EF69" ca="1" si="235">EF$3-EA6-EB6</f>
        <v>0</v>
      </c>
      <c r="EG6" s="83">
        <f t="shared" ref="EG6:EG69" ca="1" si="236">IF(EG$3-$D6&lt;0,0,IF(EG$3-$D6&lt;EL$3,EG$3-$D6,EL$3))</f>
        <v>30</v>
      </c>
      <c r="EH6" s="84">
        <f t="shared" ref="EH6:EH69" si="237">IF($C6-EH$3&lt;0,0,IF($C6-EH$3&gt;EL$3,EL$3,$C6-EH$3))</f>
        <v>0</v>
      </c>
      <c r="EI6" s="85">
        <f t="shared" ca="1" si="132"/>
        <v>0</v>
      </c>
      <c r="EJ6" s="85">
        <f t="shared" si="133"/>
        <v>0</v>
      </c>
      <c r="EK6" s="85">
        <f t="shared" si="134"/>
        <v>0</v>
      </c>
      <c r="EL6" s="86">
        <f t="shared" ref="EL6:EL69" ca="1" si="238">EL$3-EG6-EH6</f>
        <v>0</v>
      </c>
      <c r="EM6" s="83">
        <f t="shared" ref="EM6:EM69" ca="1" si="239">IF(EM$3-$D6&lt;0,0,IF(EM$3-$D6&lt;ER$3,EM$3-$D6,ER$3))</f>
        <v>31</v>
      </c>
      <c r="EN6" s="84">
        <f t="shared" ref="EN6:EN69" si="240">IF($C6-EN$3&lt;0,0,IF($C6-EN$3&gt;ER$3,ER$3,$C6-EN$3))</f>
        <v>0</v>
      </c>
      <c r="EO6" s="85">
        <f t="shared" ca="1" si="138"/>
        <v>0</v>
      </c>
      <c r="EP6" s="85">
        <f t="shared" si="139"/>
        <v>0</v>
      </c>
      <c r="EQ6" s="85">
        <f t="shared" si="140"/>
        <v>0</v>
      </c>
      <c r="ER6" s="86">
        <f t="shared" ref="ER6:ER69" ca="1" si="241">ER$3-EM6-EN6</f>
        <v>0</v>
      </c>
      <c r="ES6" s="83">
        <f t="shared" ref="ES6:ES69" ca="1" si="242">IF(ES$3-$D6&lt;0,0,IF(ES$3-$D6&lt;EX$3,ES$3-$D6,EX$3))</f>
        <v>31</v>
      </c>
      <c r="ET6" s="84">
        <f t="shared" ref="ET6:ET69" si="243">IF($C6-ET$3&lt;0,0,IF($C6-ET$3&gt;EX$3,EX$3,$C6-ET$3))</f>
        <v>0</v>
      </c>
      <c r="EU6" s="85">
        <f t="shared" ca="1" si="144"/>
        <v>0</v>
      </c>
      <c r="EV6" s="85">
        <f t="shared" si="145"/>
        <v>0</v>
      </c>
      <c r="EW6" s="85">
        <f t="shared" ref="EW6:EW68" si="244">IF($A6="CLIENT",$EX6,0)</f>
        <v>0</v>
      </c>
      <c r="EX6" s="86">
        <f t="shared" ref="EX6:EX69" ca="1" si="245">EX$3-ES6-ET6</f>
        <v>0</v>
      </c>
      <c r="EY6" s="83">
        <f t="shared" ref="EY6:EY69" ca="1" si="246">IF(EY$3-$D6&lt;0,0,IF(EY$3-$D6&lt;FD$3,EY$3-$D6,FD$3))</f>
        <v>30</v>
      </c>
      <c r="EZ6" s="84">
        <f t="shared" ref="EZ6:EZ69" si="247">IF($C6-EZ$3&lt;0,0,IF($C6-EZ$3&gt;FD$3,FD$3,$C6-EZ$3))</f>
        <v>0</v>
      </c>
      <c r="FA6" s="85">
        <f t="shared" ca="1" si="149"/>
        <v>0</v>
      </c>
      <c r="FB6" s="85">
        <f t="shared" ref="FB6:FB68" si="248">IF($A6="CMM",$FD6,0)</f>
        <v>0</v>
      </c>
      <c r="FC6" s="85">
        <f t="shared" si="150"/>
        <v>0</v>
      </c>
      <c r="FD6" s="86">
        <f t="shared" ref="FD6:FD69" ca="1" si="249">FD$3-EY6-EZ6</f>
        <v>0</v>
      </c>
      <c r="FE6" s="83">
        <f t="shared" ref="FE6:FE69" ca="1" si="250">IF(FE$3-$D6&lt;0,0,IF(FE$3-$D6&lt;FJ$3,FE$3-$D6,FJ$3))</f>
        <v>31</v>
      </c>
      <c r="FF6" s="84">
        <f t="shared" ref="FF6:FF69" si="251">IF($C6-FF$3&lt;0,0,IF($C6-FF$3&gt;FJ$3,FJ$3,$C6-FF$3))</f>
        <v>0</v>
      </c>
      <c r="FG6" s="85">
        <f t="shared" ref="FG6:FG69" ca="1" si="252">IF($A6="SERVER",FJ6,0)</f>
        <v>0</v>
      </c>
      <c r="FH6" s="85">
        <f t="shared" ref="FH6:FH69" si="253">IF($A6="CMM",FJ6,0)</f>
        <v>0</v>
      </c>
      <c r="FI6" s="85">
        <f t="shared" ref="FI6:FI69" si="254">IF($A6="CLIENT",FJ6,0)</f>
        <v>0</v>
      </c>
      <c r="FJ6" s="86">
        <f t="shared" ref="FJ6:FJ69" ca="1" si="255">FJ$3-FE6-FF6</f>
        <v>0</v>
      </c>
      <c r="FK6" s="83">
        <f t="shared" ca="1" si="155"/>
        <v>30</v>
      </c>
      <c r="FL6" s="84">
        <f t="shared" si="156"/>
        <v>0</v>
      </c>
      <c r="FM6" s="85">
        <f t="shared" ref="FM6:FM69" ca="1" si="256">IF($A6="SERVER",FP6,0)</f>
        <v>0</v>
      </c>
      <c r="FN6" s="85">
        <f t="shared" ref="FN6:FN69" si="257">IF($A6="CMM",FP6,0)</f>
        <v>0</v>
      </c>
      <c r="FO6" s="85">
        <f t="shared" ref="FO6:FO69" si="258">IF($A6="CLIENT",FP6,0)</f>
        <v>0</v>
      </c>
      <c r="FP6" s="86">
        <f t="shared" ca="1" si="157"/>
        <v>0</v>
      </c>
      <c r="FQ6" s="83">
        <f t="shared" ca="1" si="158"/>
        <v>31</v>
      </c>
      <c r="FR6" s="84">
        <f t="shared" si="159"/>
        <v>0</v>
      </c>
      <c r="FS6" s="85">
        <f t="shared" ref="FS6:FS69" ca="1" si="259">IF($A6="SERVER",FV6,0)</f>
        <v>0</v>
      </c>
      <c r="FT6" s="85">
        <f t="shared" ref="FT6:FT69" si="260">IF($A6="CMM",FV6,0)</f>
        <v>0</v>
      </c>
      <c r="FU6" s="85">
        <f t="shared" ref="FU6:FU69" si="261">IF($A6="CLIENT",FV6,0)</f>
        <v>0</v>
      </c>
      <c r="FV6" s="86">
        <f t="shared" ca="1" si="160"/>
        <v>0</v>
      </c>
      <c r="FW6" s="83">
        <f t="shared" ca="1" si="161"/>
        <v>31</v>
      </c>
      <c r="FX6" s="84">
        <f t="shared" si="162"/>
        <v>0</v>
      </c>
      <c r="FY6" s="85">
        <f t="shared" ref="FY6:FY69" ca="1" si="262">IF($A6="SERVER",GB6,0)</f>
        <v>0</v>
      </c>
      <c r="FZ6" s="85">
        <f t="shared" ref="FZ6:FZ69" si="263">IF($A6="CMM",GB6,0)</f>
        <v>0</v>
      </c>
      <c r="GA6" s="85">
        <f t="shared" ref="GA6:GA69" si="264">IF($A6="CLIENT",GB6,0)</f>
        <v>0</v>
      </c>
      <c r="GB6" s="86">
        <f t="shared" ca="1" si="163"/>
        <v>0</v>
      </c>
      <c r="GC6" s="83">
        <f t="shared" ca="1" si="164"/>
        <v>28</v>
      </c>
      <c r="GD6" s="84">
        <f t="shared" si="165"/>
        <v>0</v>
      </c>
      <c r="GE6" s="85">
        <f t="shared" ref="GE6:GE69" ca="1" si="265">IF($A6="SERVER",GH6,0)</f>
        <v>0</v>
      </c>
      <c r="GF6" s="85">
        <f t="shared" ref="GF6:GF69" si="266">IF($A6="CMM",GH6,0)</f>
        <v>0</v>
      </c>
      <c r="GG6" s="85">
        <f t="shared" ref="GG6:GG69" si="267">IF($A6="CLIENT",GH6,0)</f>
        <v>0</v>
      </c>
      <c r="GH6" s="86">
        <f t="shared" ca="1" si="166"/>
        <v>0</v>
      </c>
      <c r="GI6" s="83">
        <f t="shared" ca="1" si="167"/>
        <v>31</v>
      </c>
      <c r="GJ6" s="84">
        <f t="shared" si="168"/>
        <v>0</v>
      </c>
      <c r="GK6" s="85">
        <f t="shared" ref="GK6:GK69" ca="1" si="268">IF($A6="SERVER",GN6,0)</f>
        <v>0</v>
      </c>
      <c r="GL6" s="85">
        <f t="shared" ref="GL6:GL69" si="269">IF($A6="CMM",GN6,0)</f>
        <v>0</v>
      </c>
      <c r="GM6" s="85">
        <f t="shared" ref="GM6:GM69" si="270">IF($A6="CLIENT",GN6,0)</f>
        <v>0</v>
      </c>
      <c r="GN6" s="86">
        <f t="shared" ca="1" si="169"/>
        <v>0</v>
      </c>
    </row>
    <row r="7" spans="1:196" ht="14.6" x14ac:dyDescent="0.4">
      <c r="A7" s="81" t="str">
        <f>PSIRT!$S4</f>
        <v>SERVER</v>
      </c>
      <c r="B7" t="str">
        <f>PSIRT!$B4</f>
        <v>CSCva75942</v>
      </c>
      <c r="C7" s="82">
        <f>PSIRT!$N4</f>
        <v>42585</v>
      </c>
      <c r="D7" s="123">
        <f ca="1">IF(PSIRT!$R4="",TODAY(), PSIRT!$R4)</f>
        <v>42605</v>
      </c>
      <c r="E7" s="83">
        <f t="shared" ca="1" si="170"/>
        <v>8</v>
      </c>
      <c r="F7" s="84">
        <f t="shared" si="171"/>
        <v>3</v>
      </c>
      <c r="G7" s="85">
        <f t="shared" ca="1" si="0"/>
        <v>20</v>
      </c>
      <c r="H7" s="85">
        <f t="shared" si="1"/>
        <v>0</v>
      </c>
      <c r="I7" s="85">
        <f t="shared" si="2"/>
        <v>0</v>
      </c>
      <c r="J7" s="86">
        <f t="shared" ca="1" si="172"/>
        <v>20</v>
      </c>
      <c r="K7" s="83">
        <f t="shared" ca="1" si="173"/>
        <v>30</v>
      </c>
      <c r="L7" s="84">
        <f t="shared" si="174"/>
        <v>0</v>
      </c>
      <c r="M7" s="85">
        <f t="shared" ca="1" si="6"/>
        <v>0</v>
      </c>
      <c r="N7" s="85">
        <f t="shared" si="7"/>
        <v>0</v>
      </c>
      <c r="O7" s="85">
        <f t="shared" si="8"/>
        <v>0</v>
      </c>
      <c r="P7" s="86">
        <f t="shared" ca="1" si="175"/>
        <v>0</v>
      </c>
      <c r="Q7" s="83">
        <f t="shared" ca="1" si="176"/>
        <v>31</v>
      </c>
      <c r="R7" s="84">
        <f t="shared" si="177"/>
        <v>0</v>
      </c>
      <c r="S7" s="85">
        <f t="shared" ca="1" si="12"/>
        <v>0</v>
      </c>
      <c r="T7" s="85">
        <f t="shared" si="13"/>
        <v>0</v>
      </c>
      <c r="U7" s="85">
        <f t="shared" si="14"/>
        <v>0</v>
      </c>
      <c r="V7" s="86">
        <f t="shared" ca="1" si="178"/>
        <v>0</v>
      </c>
      <c r="W7" s="83">
        <f t="shared" ca="1" si="179"/>
        <v>30</v>
      </c>
      <c r="X7" s="84">
        <f t="shared" si="180"/>
        <v>0</v>
      </c>
      <c r="Y7" s="85">
        <f t="shared" ca="1" si="18"/>
        <v>0</v>
      </c>
      <c r="Z7" s="85">
        <f t="shared" si="19"/>
        <v>0</v>
      </c>
      <c r="AA7" s="85">
        <f t="shared" si="20"/>
        <v>0</v>
      </c>
      <c r="AB7" s="86">
        <f t="shared" ca="1" si="181"/>
        <v>0</v>
      </c>
      <c r="AC7" s="83">
        <f t="shared" ca="1" si="182"/>
        <v>31</v>
      </c>
      <c r="AD7" s="84">
        <f t="shared" si="183"/>
        <v>0</v>
      </c>
      <c r="AE7" s="85">
        <f t="shared" ca="1" si="24"/>
        <v>0</v>
      </c>
      <c r="AF7" s="85">
        <f t="shared" si="25"/>
        <v>0</v>
      </c>
      <c r="AG7" s="85">
        <f t="shared" si="26"/>
        <v>0</v>
      </c>
      <c r="AH7" s="86">
        <f t="shared" ca="1" si="184"/>
        <v>0</v>
      </c>
      <c r="AI7" s="83">
        <f t="shared" ca="1" si="185"/>
        <v>31</v>
      </c>
      <c r="AJ7" s="84">
        <f t="shared" si="186"/>
        <v>0</v>
      </c>
      <c r="AK7" s="85">
        <f t="shared" ca="1" si="30"/>
        <v>0</v>
      </c>
      <c r="AL7" s="85">
        <f t="shared" si="31"/>
        <v>0</v>
      </c>
      <c r="AM7" s="85">
        <f t="shared" si="32"/>
        <v>0</v>
      </c>
      <c r="AN7" s="86">
        <f t="shared" ca="1" si="187"/>
        <v>0</v>
      </c>
      <c r="AO7" s="83">
        <f t="shared" ca="1" si="188"/>
        <v>28</v>
      </c>
      <c r="AP7" s="84">
        <f t="shared" si="189"/>
        <v>0</v>
      </c>
      <c r="AQ7" s="85">
        <f t="shared" ca="1" si="36"/>
        <v>0</v>
      </c>
      <c r="AR7" s="85">
        <f t="shared" si="37"/>
        <v>0</v>
      </c>
      <c r="AS7" s="85">
        <f t="shared" si="38"/>
        <v>0</v>
      </c>
      <c r="AT7" s="86">
        <f t="shared" ca="1" si="190"/>
        <v>0</v>
      </c>
      <c r="AU7" s="83">
        <f t="shared" ca="1" si="191"/>
        <v>31</v>
      </c>
      <c r="AV7" s="84">
        <f t="shared" si="192"/>
        <v>0</v>
      </c>
      <c r="AW7" s="85">
        <f t="shared" ca="1" si="42"/>
        <v>0</v>
      </c>
      <c r="AX7" s="85">
        <f t="shared" si="43"/>
        <v>0</v>
      </c>
      <c r="AY7" s="85">
        <f t="shared" si="44"/>
        <v>0</v>
      </c>
      <c r="AZ7" s="86">
        <f t="shared" ca="1" si="193"/>
        <v>0</v>
      </c>
      <c r="BA7" s="83">
        <f t="shared" ca="1" si="194"/>
        <v>30</v>
      </c>
      <c r="BB7" s="84">
        <f t="shared" si="195"/>
        <v>0</v>
      </c>
      <c r="BC7" s="85">
        <f t="shared" ca="1" si="48"/>
        <v>0</v>
      </c>
      <c r="BD7" s="85">
        <f t="shared" si="49"/>
        <v>0</v>
      </c>
      <c r="BE7" s="85">
        <f t="shared" si="50"/>
        <v>0</v>
      </c>
      <c r="BF7" s="86">
        <f t="shared" ca="1" si="196"/>
        <v>0</v>
      </c>
      <c r="BG7" s="83">
        <f t="shared" ca="1" si="197"/>
        <v>31</v>
      </c>
      <c r="BH7" s="84">
        <f t="shared" si="198"/>
        <v>0</v>
      </c>
      <c r="BI7" s="85">
        <f t="shared" ca="1" si="54"/>
        <v>0</v>
      </c>
      <c r="BJ7" s="85">
        <f t="shared" si="55"/>
        <v>0</v>
      </c>
      <c r="BK7" s="85">
        <f t="shared" si="56"/>
        <v>0</v>
      </c>
      <c r="BL7" s="86">
        <f t="shared" ca="1" si="199"/>
        <v>0</v>
      </c>
      <c r="BM7" s="83">
        <f t="shared" ca="1" si="200"/>
        <v>30</v>
      </c>
      <c r="BN7" s="84">
        <f t="shared" si="201"/>
        <v>0</v>
      </c>
      <c r="BO7" s="85">
        <f t="shared" ca="1" si="60"/>
        <v>0</v>
      </c>
      <c r="BP7" s="85">
        <f t="shared" si="61"/>
        <v>0</v>
      </c>
      <c r="BQ7" s="85">
        <f t="shared" si="62"/>
        <v>0</v>
      </c>
      <c r="BR7" s="86">
        <f t="shared" ca="1" si="202"/>
        <v>0</v>
      </c>
      <c r="BS7" s="83">
        <f t="shared" ca="1" si="203"/>
        <v>31</v>
      </c>
      <c r="BT7" s="84">
        <f t="shared" si="204"/>
        <v>0</v>
      </c>
      <c r="BU7" s="85">
        <f t="shared" ca="1" si="66"/>
        <v>0</v>
      </c>
      <c r="BV7" s="85">
        <f t="shared" si="67"/>
        <v>0</v>
      </c>
      <c r="BW7" s="85">
        <f t="shared" si="68"/>
        <v>0</v>
      </c>
      <c r="BX7" s="86">
        <f t="shared" ca="1" si="205"/>
        <v>0</v>
      </c>
      <c r="BY7" s="83">
        <f t="shared" ca="1" si="206"/>
        <v>31</v>
      </c>
      <c r="BZ7" s="84">
        <f t="shared" si="207"/>
        <v>0</v>
      </c>
      <c r="CA7" s="85">
        <f t="shared" ca="1" si="72"/>
        <v>0</v>
      </c>
      <c r="CB7" s="85">
        <f t="shared" si="73"/>
        <v>0</v>
      </c>
      <c r="CC7" s="85">
        <f t="shared" si="74"/>
        <v>0</v>
      </c>
      <c r="CD7" s="86">
        <f t="shared" ca="1" si="208"/>
        <v>0</v>
      </c>
      <c r="CE7" s="83">
        <f t="shared" ca="1" si="209"/>
        <v>30</v>
      </c>
      <c r="CF7" s="84">
        <f t="shared" si="210"/>
        <v>0</v>
      </c>
      <c r="CG7" s="85">
        <f t="shared" ca="1" si="78"/>
        <v>0</v>
      </c>
      <c r="CH7" s="85">
        <f t="shared" si="79"/>
        <v>0</v>
      </c>
      <c r="CI7" s="85">
        <f t="shared" si="80"/>
        <v>0</v>
      </c>
      <c r="CJ7" s="86">
        <f t="shared" ca="1" si="211"/>
        <v>0</v>
      </c>
      <c r="CK7" s="83">
        <f t="shared" ca="1" si="212"/>
        <v>31</v>
      </c>
      <c r="CL7" s="84">
        <f t="shared" si="213"/>
        <v>0</v>
      </c>
      <c r="CM7" s="85">
        <f t="shared" ca="1" si="84"/>
        <v>0</v>
      </c>
      <c r="CN7" s="85">
        <f t="shared" si="85"/>
        <v>0</v>
      </c>
      <c r="CO7" s="85">
        <f t="shared" si="86"/>
        <v>0</v>
      </c>
      <c r="CP7" s="86">
        <f t="shared" ca="1" si="214"/>
        <v>0</v>
      </c>
      <c r="CQ7" s="83">
        <f t="shared" ca="1" si="215"/>
        <v>30</v>
      </c>
      <c r="CR7" s="84">
        <f t="shared" si="216"/>
        <v>0</v>
      </c>
      <c r="CS7" s="85">
        <f t="shared" ca="1" si="90"/>
        <v>0</v>
      </c>
      <c r="CT7" s="85">
        <f t="shared" si="91"/>
        <v>0</v>
      </c>
      <c r="CU7" s="85">
        <f t="shared" si="92"/>
        <v>0</v>
      </c>
      <c r="CV7" s="86">
        <f t="shared" ca="1" si="217"/>
        <v>0</v>
      </c>
      <c r="CW7" s="83">
        <f t="shared" ca="1" si="218"/>
        <v>31</v>
      </c>
      <c r="CX7" s="84">
        <f t="shared" si="219"/>
        <v>0</v>
      </c>
      <c r="CY7" s="85">
        <f t="shared" ca="1" si="96"/>
        <v>0</v>
      </c>
      <c r="CZ7" s="85">
        <f t="shared" si="97"/>
        <v>0</v>
      </c>
      <c r="DA7" s="85">
        <f t="shared" si="98"/>
        <v>0</v>
      </c>
      <c r="DB7" s="86">
        <f t="shared" ca="1" si="220"/>
        <v>0</v>
      </c>
      <c r="DC7" s="83">
        <f t="shared" ca="1" si="221"/>
        <v>31</v>
      </c>
      <c r="DD7" s="84">
        <f t="shared" si="222"/>
        <v>0</v>
      </c>
      <c r="DE7" s="85">
        <f t="shared" ca="1" si="102"/>
        <v>0</v>
      </c>
      <c r="DF7" s="85">
        <f t="shared" si="103"/>
        <v>0</v>
      </c>
      <c r="DG7" s="85">
        <f t="shared" si="104"/>
        <v>0</v>
      </c>
      <c r="DH7" s="86">
        <f t="shared" ca="1" si="223"/>
        <v>0</v>
      </c>
      <c r="DI7" s="83">
        <f t="shared" ca="1" si="224"/>
        <v>28</v>
      </c>
      <c r="DJ7" s="84">
        <f t="shared" si="225"/>
        <v>0</v>
      </c>
      <c r="DK7" s="85">
        <f t="shared" ca="1" si="108"/>
        <v>0</v>
      </c>
      <c r="DL7" s="85">
        <f t="shared" si="109"/>
        <v>0</v>
      </c>
      <c r="DM7" s="85">
        <f t="shared" si="110"/>
        <v>0</v>
      </c>
      <c r="DN7" s="86">
        <f t="shared" ca="1" si="226"/>
        <v>0</v>
      </c>
      <c r="DO7" s="83">
        <f t="shared" ca="1" si="227"/>
        <v>31</v>
      </c>
      <c r="DP7" s="84">
        <f t="shared" si="228"/>
        <v>0</v>
      </c>
      <c r="DQ7" s="85">
        <f t="shared" ca="1" si="114"/>
        <v>0</v>
      </c>
      <c r="DR7" s="85">
        <f t="shared" si="115"/>
        <v>0</v>
      </c>
      <c r="DS7" s="85">
        <f t="shared" si="116"/>
        <v>0</v>
      </c>
      <c r="DT7" s="86">
        <f t="shared" ca="1" si="229"/>
        <v>0</v>
      </c>
      <c r="DU7" s="83">
        <f t="shared" ca="1" si="230"/>
        <v>30</v>
      </c>
      <c r="DV7" s="84">
        <f t="shared" si="231"/>
        <v>0</v>
      </c>
      <c r="DW7" s="85">
        <f t="shared" ca="1" si="120"/>
        <v>0</v>
      </c>
      <c r="DX7" s="85">
        <f t="shared" si="121"/>
        <v>0</v>
      </c>
      <c r="DY7" s="85">
        <f t="shared" si="122"/>
        <v>0</v>
      </c>
      <c r="DZ7" s="86">
        <f t="shared" ca="1" si="232"/>
        <v>0</v>
      </c>
      <c r="EA7" s="83">
        <f t="shared" ca="1" si="233"/>
        <v>31</v>
      </c>
      <c r="EB7" s="84">
        <f t="shared" si="234"/>
        <v>0</v>
      </c>
      <c r="EC7" s="85">
        <f t="shared" ca="1" si="126"/>
        <v>0</v>
      </c>
      <c r="ED7" s="85">
        <f t="shared" si="127"/>
        <v>0</v>
      </c>
      <c r="EE7" s="85">
        <f t="shared" si="128"/>
        <v>0</v>
      </c>
      <c r="EF7" s="86">
        <f t="shared" ca="1" si="235"/>
        <v>0</v>
      </c>
      <c r="EG7" s="83">
        <f t="shared" ca="1" si="236"/>
        <v>30</v>
      </c>
      <c r="EH7" s="84">
        <f t="shared" si="237"/>
        <v>0</v>
      </c>
      <c r="EI7" s="85">
        <f t="shared" ca="1" si="132"/>
        <v>0</v>
      </c>
      <c r="EJ7" s="85">
        <f t="shared" si="133"/>
        <v>0</v>
      </c>
      <c r="EK7" s="85">
        <f t="shared" si="134"/>
        <v>0</v>
      </c>
      <c r="EL7" s="86">
        <f t="shared" ca="1" si="238"/>
        <v>0</v>
      </c>
      <c r="EM7" s="83">
        <f t="shared" ca="1" si="239"/>
        <v>31</v>
      </c>
      <c r="EN7" s="84">
        <f t="shared" si="240"/>
        <v>0</v>
      </c>
      <c r="EO7" s="85">
        <f t="shared" ca="1" si="138"/>
        <v>0</v>
      </c>
      <c r="EP7" s="85">
        <f t="shared" si="139"/>
        <v>0</v>
      </c>
      <c r="EQ7" s="85">
        <f t="shared" si="140"/>
        <v>0</v>
      </c>
      <c r="ER7" s="86">
        <f t="shared" ca="1" si="241"/>
        <v>0</v>
      </c>
      <c r="ES7" s="83">
        <f t="shared" ca="1" si="242"/>
        <v>31</v>
      </c>
      <c r="ET7" s="84">
        <f t="shared" si="243"/>
        <v>0</v>
      </c>
      <c r="EU7" s="85">
        <f t="shared" ca="1" si="144"/>
        <v>0</v>
      </c>
      <c r="EV7" s="85">
        <f t="shared" si="145"/>
        <v>0</v>
      </c>
      <c r="EW7" s="85">
        <f t="shared" si="244"/>
        <v>0</v>
      </c>
      <c r="EX7" s="86">
        <f t="shared" ca="1" si="245"/>
        <v>0</v>
      </c>
      <c r="EY7" s="83">
        <f t="shared" ca="1" si="246"/>
        <v>30</v>
      </c>
      <c r="EZ7" s="84">
        <f t="shared" si="247"/>
        <v>0</v>
      </c>
      <c r="FA7" s="85">
        <f t="shared" ca="1" si="149"/>
        <v>0</v>
      </c>
      <c r="FB7" s="85">
        <f t="shared" si="248"/>
        <v>0</v>
      </c>
      <c r="FC7" s="85">
        <f t="shared" si="150"/>
        <v>0</v>
      </c>
      <c r="FD7" s="86">
        <f t="shared" ca="1" si="249"/>
        <v>0</v>
      </c>
      <c r="FE7" s="83">
        <f t="shared" ca="1" si="250"/>
        <v>31</v>
      </c>
      <c r="FF7" s="84">
        <f t="shared" si="251"/>
        <v>0</v>
      </c>
      <c r="FG7" s="85">
        <f t="shared" ca="1" si="252"/>
        <v>0</v>
      </c>
      <c r="FH7" s="85">
        <f t="shared" si="253"/>
        <v>0</v>
      </c>
      <c r="FI7" s="85">
        <f t="shared" si="254"/>
        <v>0</v>
      </c>
      <c r="FJ7" s="86">
        <f t="shared" ca="1" si="255"/>
        <v>0</v>
      </c>
      <c r="FK7" s="83">
        <f t="shared" ca="1" si="155"/>
        <v>30</v>
      </c>
      <c r="FL7" s="84">
        <f t="shared" si="156"/>
        <v>0</v>
      </c>
      <c r="FM7" s="85">
        <f t="shared" ca="1" si="256"/>
        <v>0</v>
      </c>
      <c r="FN7" s="85">
        <f t="shared" si="257"/>
        <v>0</v>
      </c>
      <c r="FO7" s="85">
        <f t="shared" si="258"/>
        <v>0</v>
      </c>
      <c r="FP7" s="86">
        <f t="shared" ca="1" si="157"/>
        <v>0</v>
      </c>
      <c r="FQ7" s="83">
        <f t="shared" ca="1" si="158"/>
        <v>31</v>
      </c>
      <c r="FR7" s="84">
        <f t="shared" si="159"/>
        <v>0</v>
      </c>
      <c r="FS7" s="85">
        <f t="shared" ca="1" si="259"/>
        <v>0</v>
      </c>
      <c r="FT7" s="85">
        <f t="shared" si="260"/>
        <v>0</v>
      </c>
      <c r="FU7" s="85">
        <f t="shared" si="261"/>
        <v>0</v>
      </c>
      <c r="FV7" s="86">
        <f t="shared" ca="1" si="160"/>
        <v>0</v>
      </c>
      <c r="FW7" s="83">
        <f t="shared" ca="1" si="161"/>
        <v>31</v>
      </c>
      <c r="FX7" s="84">
        <f t="shared" si="162"/>
        <v>0</v>
      </c>
      <c r="FY7" s="85">
        <f t="shared" ca="1" si="262"/>
        <v>0</v>
      </c>
      <c r="FZ7" s="85">
        <f t="shared" si="263"/>
        <v>0</v>
      </c>
      <c r="GA7" s="85">
        <f t="shared" si="264"/>
        <v>0</v>
      </c>
      <c r="GB7" s="86">
        <f t="shared" ca="1" si="163"/>
        <v>0</v>
      </c>
      <c r="GC7" s="83">
        <f t="shared" ca="1" si="164"/>
        <v>28</v>
      </c>
      <c r="GD7" s="84">
        <f t="shared" si="165"/>
        <v>0</v>
      </c>
      <c r="GE7" s="85">
        <f t="shared" ca="1" si="265"/>
        <v>0</v>
      </c>
      <c r="GF7" s="85">
        <f t="shared" si="266"/>
        <v>0</v>
      </c>
      <c r="GG7" s="85">
        <f t="shared" si="267"/>
        <v>0</v>
      </c>
      <c r="GH7" s="86">
        <f t="shared" ca="1" si="166"/>
        <v>0</v>
      </c>
      <c r="GI7" s="83">
        <f t="shared" ca="1" si="167"/>
        <v>31</v>
      </c>
      <c r="GJ7" s="84">
        <f t="shared" si="168"/>
        <v>0</v>
      </c>
      <c r="GK7" s="85">
        <f t="shared" ca="1" si="268"/>
        <v>0</v>
      </c>
      <c r="GL7" s="85">
        <f t="shared" si="269"/>
        <v>0</v>
      </c>
      <c r="GM7" s="85">
        <f t="shared" si="270"/>
        <v>0</v>
      </c>
      <c r="GN7" s="86">
        <f t="shared" ca="1" si="169"/>
        <v>0</v>
      </c>
    </row>
    <row r="8" spans="1:196" ht="14.6" x14ac:dyDescent="0.4">
      <c r="A8" s="81" t="str">
        <f>PSIRT!$S5</f>
        <v>SERVER</v>
      </c>
      <c r="B8" t="str">
        <f>PSIRT!$B5</f>
        <v>CSCva76004</v>
      </c>
      <c r="C8" s="82">
        <f>PSIRT!$N5</f>
        <v>42585</v>
      </c>
      <c r="D8" s="123">
        <f ca="1">IF(PSIRT!$R5="",TODAY(), PSIRT!$R5)</f>
        <v>42605</v>
      </c>
      <c r="E8" s="83">
        <f t="shared" ca="1" si="170"/>
        <v>8</v>
      </c>
      <c r="F8" s="84">
        <f t="shared" si="171"/>
        <v>3</v>
      </c>
      <c r="G8" s="85">
        <f t="shared" ca="1" si="0"/>
        <v>20</v>
      </c>
      <c r="H8" s="85">
        <f t="shared" si="1"/>
        <v>0</v>
      </c>
      <c r="I8" s="85">
        <f t="shared" si="2"/>
        <v>0</v>
      </c>
      <c r="J8" s="86">
        <f t="shared" ca="1" si="172"/>
        <v>20</v>
      </c>
      <c r="K8" s="83">
        <f t="shared" ca="1" si="173"/>
        <v>30</v>
      </c>
      <c r="L8" s="84">
        <f t="shared" si="174"/>
        <v>0</v>
      </c>
      <c r="M8" s="85">
        <f t="shared" ca="1" si="6"/>
        <v>0</v>
      </c>
      <c r="N8" s="85">
        <f t="shared" si="7"/>
        <v>0</v>
      </c>
      <c r="O8" s="85">
        <f t="shared" si="8"/>
        <v>0</v>
      </c>
      <c r="P8" s="86">
        <f t="shared" ca="1" si="175"/>
        <v>0</v>
      </c>
      <c r="Q8" s="83">
        <f t="shared" ca="1" si="176"/>
        <v>31</v>
      </c>
      <c r="R8" s="84">
        <f t="shared" si="177"/>
        <v>0</v>
      </c>
      <c r="S8" s="85">
        <f t="shared" ca="1" si="12"/>
        <v>0</v>
      </c>
      <c r="T8" s="85">
        <f t="shared" si="13"/>
        <v>0</v>
      </c>
      <c r="U8" s="85">
        <f t="shared" si="14"/>
        <v>0</v>
      </c>
      <c r="V8" s="86">
        <f t="shared" ca="1" si="178"/>
        <v>0</v>
      </c>
      <c r="W8" s="83">
        <f t="shared" ca="1" si="179"/>
        <v>30</v>
      </c>
      <c r="X8" s="84">
        <f t="shared" si="180"/>
        <v>0</v>
      </c>
      <c r="Y8" s="85">
        <f t="shared" ca="1" si="18"/>
        <v>0</v>
      </c>
      <c r="Z8" s="85">
        <f t="shared" si="19"/>
        <v>0</v>
      </c>
      <c r="AA8" s="85">
        <f t="shared" si="20"/>
        <v>0</v>
      </c>
      <c r="AB8" s="86">
        <f t="shared" ca="1" si="181"/>
        <v>0</v>
      </c>
      <c r="AC8" s="83">
        <f t="shared" ca="1" si="182"/>
        <v>31</v>
      </c>
      <c r="AD8" s="84">
        <f t="shared" si="183"/>
        <v>0</v>
      </c>
      <c r="AE8" s="85">
        <f t="shared" ca="1" si="24"/>
        <v>0</v>
      </c>
      <c r="AF8" s="85">
        <f t="shared" si="25"/>
        <v>0</v>
      </c>
      <c r="AG8" s="85">
        <f t="shared" si="26"/>
        <v>0</v>
      </c>
      <c r="AH8" s="86">
        <f t="shared" ca="1" si="184"/>
        <v>0</v>
      </c>
      <c r="AI8" s="83">
        <f t="shared" ca="1" si="185"/>
        <v>31</v>
      </c>
      <c r="AJ8" s="84">
        <f t="shared" si="186"/>
        <v>0</v>
      </c>
      <c r="AK8" s="85">
        <f t="shared" ca="1" si="30"/>
        <v>0</v>
      </c>
      <c r="AL8" s="85">
        <f t="shared" si="31"/>
        <v>0</v>
      </c>
      <c r="AM8" s="85">
        <f t="shared" si="32"/>
        <v>0</v>
      </c>
      <c r="AN8" s="86">
        <f t="shared" ca="1" si="187"/>
        <v>0</v>
      </c>
      <c r="AO8" s="83">
        <f t="shared" ca="1" si="188"/>
        <v>28</v>
      </c>
      <c r="AP8" s="84">
        <f t="shared" si="189"/>
        <v>0</v>
      </c>
      <c r="AQ8" s="85">
        <f t="shared" ca="1" si="36"/>
        <v>0</v>
      </c>
      <c r="AR8" s="85">
        <f t="shared" si="37"/>
        <v>0</v>
      </c>
      <c r="AS8" s="85">
        <f t="shared" si="38"/>
        <v>0</v>
      </c>
      <c r="AT8" s="86">
        <f t="shared" ca="1" si="190"/>
        <v>0</v>
      </c>
      <c r="AU8" s="83">
        <f t="shared" ca="1" si="191"/>
        <v>31</v>
      </c>
      <c r="AV8" s="84">
        <f t="shared" si="192"/>
        <v>0</v>
      </c>
      <c r="AW8" s="85">
        <f t="shared" ca="1" si="42"/>
        <v>0</v>
      </c>
      <c r="AX8" s="85">
        <f t="shared" si="43"/>
        <v>0</v>
      </c>
      <c r="AY8" s="85">
        <f t="shared" si="44"/>
        <v>0</v>
      </c>
      <c r="AZ8" s="86">
        <f t="shared" ca="1" si="193"/>
        <v>0</v>
      </c>
      <c r="BA8" s="83">
        <f t="shared" ca="1" si="194"/>
        <v>30</v>
      </c>
      <c r="BB8" s="84">
        <f t="shared" si="195"/>
        <v>0</v>
      </c>
      <c r="BC8" s="85">
        <f t="shared" ca="1" si="48"/>
        <v>0</v>
      </c>
      <c r="BD8" s="85">
        <f t="shared" si="49"/>
        <v>0</v>
      </c>
      <c r="BE8" s="85">
        <f t="shared" si="50"/>
        <v>0</v>
      </c>
      <c r="BF8" s="86">
        <f t="shared" ca="1" si="196"/>
        <v>0</v>
      </c>
      <c r="BG8" s="83">
        <f t="shared" ca="1" si="197"/>
        <v>31</v>
      </c>
      <c r="BH8" s="84">
        <f t="shared" si="198"/>
        <v>0</v>
      </c>
      <c r="BI8" s="85">
        <f t="shared" ca="1" si="54"/>
        <v>0</v>
      </c>
      <c r="BJ8" s="85">
        <f t="shared" si="55"/>
        <v>0</v>
      </c>
      <c r="BK8" s="85">
        <f t="shared" si="56"/>
        <v>0</v>
      </c>
      <c r="BL8" s="86">
        <f t="shared" ca="1" si="199"/>
        <v>0</v>
      </c>
      <c r="BM8" s="83">
        <f t="shared" ca="1" si="200"/>
        <v>30</v>
      </c>
      <c r="BN8" s="84">
        <f t="shared" si="201"/>
        <v>0</v>
      </c>
      <c r="BO8" s="85">
        <f t="shared" ca="1" si="60"/>
        <v>0</v>
      </c>
      <c r="BP8" s="85">
        <f t="shared" si="61"/>
        <v>0</v>
      </c>
      <c r="BQ8" s="85">
        <f t="shared" si="62"/>
        <v>0</v>
      </c>
      <c r="BR8" s="86">
        <f t="shared" ca="1" si="202"/>
        <v>0</v>
      </c>
      <c r="BS8" s="83">
        <f t="shared" ca="1" si="203"/>
        <v>31</v>
      </c>
      <c r="BT8" s="84">
        <f t="shared" si="204"/>
        <v>0</v>
      </c>
      <c r="BU8" s="85">
        <f t="shared" ca="1" si="66"/>
        <v>0</v>
      </c>
      <c r="BV8" s="85">
        <f t="shared" si="67"/>
        <v>0</v>
      </c>
      <c r="BW8" s="85">
        <f t="shared" si="68"/>
        <v>0</v>
      </c>
      <c r="BX8" s="86">
        <f t="shared" ca="1" si="205"/>
        <v>0</v>
      </c>
      <c r="BY8" s="83">
        <f t="shared" ca="1" si="206"/>
        <v>31</v>
      </c>
      <c r="BZ8" s="84">
        <f t="shared" si="207"/>
        <v>0</v>
      </c>
      <c r="CA8" s="85">
        <f t="shared" ca="1" si="72"/>
        <v>0</v>
      </c>
      <c r="CB8" s="85">
        <f t="shared" si="73"/>
        <v>0</v>
      </c>
      <c r="CC8" s="85">
        <f t="shared" si="74"/>
        <v>0</v>
      </c>
      <c r="CD8" s="86">
        <f t="shared" ca="1" si="208"/>
        <v>0</v>
      </c>
      <c r="CE8" s="83">
        <f t="shared" ca="1" si="209"/>
        <v>30</v>
      </c>
      <c r="CF8" s="84">
        <f t="shared" si="210"/>
        <v>0</v>
      </c>
      <c r="CG8" s="85">
        <f t="shared" ca="1" si="78"/>
        <v>0</v>
      </c>
      <c r="CH8" s="85">
        <f t="shared" si="79"/>
        <v>0</v>
      </c>
      <c r="CI8" s="85">
        <f t="shared" si="80"/>
        <v>0</v>
      </c>
      <c r="CJ8" s="86">
        <f t="shared" ca="1" si="211"/>
        <v>0</v>
      </c>
      <c r="CK8" s="83">
        <f t="shared" ca="1" si="212"/>
        <v>31</v>
      </c>
      <c r="CL8" s="84">
        <f t="shared" si="213"/>
        <v>0</v>
      </c>
      <c r="CM8" s="85">
        <f t="shared" ca="1" si="84"/>
        <v>0</v>
      </c>
      <c r="CN8" s="85">
        <f t="shared" si="85"/>
        <v>0</v>
      </c>
      <c r="CO8" s="85">
        <f t="shared" si="86"/>
        <v>0</v>
      </c>
      <c r="CP8" s="86">
        <f t="shared" ca="1" si="214"/>
        <v>0</v>
      </c>
      <c r="CQ8" s="83">
        <f t="shared" ca="1" si="215"/>
        <v>30</v>
      </c>
      <c r="CR8" s="84">
        <f t="shared" si="216"/>
        <v>0</v>
      </c>
      <c r="CS8" s="85">
        <f t="shared" ca="1" si="90"/>
        <v>0</v>
      </c>
      <c r="CT8" s="85">
        <f t="shared" si="91"/>
        <v>0</v>
      </c>
      <c r="CU8" s="85">
        <f t="shared" si="92"/>
        <v>0</v>
      </c>
      <c r="CV8" s="86">
        <f t="shared" ca="1" si="217"/>
        <v>0</v>
      </c>
      <c r="CW8" s="83">
        <f t="shared" ca="1" si="218"/>
        <v>31</v>
      </c>
      <c r="CX8" s="84">
        <f t="shared" si="219"/>
        <v>0</v>
      </c>
      <c r="CY8" s="85">
        <f t="shared" ca="1" si="96"/>
        <v>0</v>
      </c>
      <c r="CZ8" s="85">
        <f t="shared" si="97"/>
        <v>0</v>
      </c>
      <c r="DA8" s="85">
        <f t="shared" si="98"/>
        <v>0</v>
      </c>
      <c r="DB8" s="86">
        <f t="shared" ca="1" si="220"/>
        <v>0</v>
      </c>
      <c r="DC8" s="83">
        <f t="shared" ca="1" si="221"/>
        <v>31</v>
      </c>
      <c r="DD8" s="84">
        <f t="shared" si="222"/>
        <v>0</v>
      </c>
      <c r="DE8" s="85">
        <f t="shared" ca="1" si="102"/>
        <v>0</v>
      </c>
      <c r="DF8" s="85">
        <f t="shared" si="103"/>
        <v>0</v>
      </c>
      <c r="DG8" s="85">
        <f t="shared" si="104"/>
        <v>0</v>
      </c>
      <c r="DH8" s="86">
        <f t="shared" ca="1" si="223"/>
        <v>0</v>
      </c>
      <c r="DI8" s="83">
        <f t="shared" ca="1" si="224"/>
        <v>28</v>
      </c>
      <c r="DJ8" s="84">
        <f t="shared" si="225"/>
        <v>0</v>
      </c>
      <c r="DK8" s="85">
        <f t="shared" ca="1" si="108"/>
        <v>0</v>
      </c>
      <c r="DL8" s="85">
        <f t="shared" si="109"/>
        <v>0</v>
      </c>
      <c r="DM8" s="85">
        <f t="shared" si="110"/>
        <v>0</v>
      </c>
      <c r="DN8" s="86">
        <f t="shared" ca="1" si="226"/>
        <v>0</v>
      </c>
      <c r="DO8" s="83">
        <f t="shared" ca="1" si="227"/>
        <v>31</v>
      </c>
      <c r="DP8" s="84">
        <f t="shared" si="228"/>
        <v>0</v>
      </c>
      <c r="DQ8" s="85">
        <f t="shared" ca="1" si="114"/>
        <v>0</v>
      </c>
      <c r="DR8" s="85">
        <f t="shared" si="115"/>
        <v>0</v>
      </c>
      <c r="DS8" s="85">
        <f t="shared" si="116"/>
        <v>0</v>
      </c>
      <c r="DT8" s="86">
        <f t="shared" ca="1" si="229"/>
        <v>0</v>
      </c>
      <c r="DU8" s="83">
        <f t="shared" ca="1" si="230"/>
        <v>30</v>
      </c>
      <c r="DV8" s="84">
        <f t="shared" si="231"/>
        <v>0</v>
      </c>
      <c r="DW8" s="85">
        <f t="shared" ca="1" si="120"/>
        <v>0</v>
      </c>
      <c r="DX8" s="85">
        <f t="shared" si="121"/>
        <v>0</v>
      </c>
      <c r="DY8" s="85">
        <f t="shared" si="122"/>
        <v>0</v>
      </c>
      <c r="DZ8" s="86">
        <f t="shared" ca="1" si="232"/>
        <v>0</v>
      </c>
      <c r="EA8" s="83">
        <f t="shared" ca="1" si="233"/>
        <v>31</v>
      </c>
      <c r="EB8" s="84">
        <f t="shared" si="234"/>
        <v>0</v>
      </c>
      <c r="EC8" s="85">
        <f t="shared" ca="1" si="126"/>
        <v>0</v>
      </c>
      <c r="ED8" s="85">
        <f t="shared" si="127"/>
        <v>0</v>
      </c>
      <c r="EE8" s="85">
        <f t="shared" si="128"/>
        <v>0</v>
      </c>
      <c r="EF8" s="86">
        <f t="shared" ca="1" si="235"/>
        <v>0</v>
      </c>
      <c r="EG8" s="83">
        <f t="shared" ca="1" si="236"/>
        <v>30</v>
      </c>
      <c r="EH8" s="84">
        <f t="shared" si="237"/>
        <v>0</v>
      </c>
      <c r="EI8" s="85">
        <f t="shared" ca="1" si="132"/>
        <v>0</v>
      </c>
      <c r="EJ8" s="85">
        <f t="shared" si="133"/>
        <v>0</v>
      </c>
      <c r="EK8" s="85">
        <f t="shared" si="134"/>
        <v>0</v>
      </c>
      <c r="EL8" s="86">
        <f t="shared" ca="1" si="238"/>
        <v>0</v>
      </c>
      <c r="EM8" s="83">
        <f t="shared" ca="1" si="239"/>
        <v>31</v>
      </c>
      <c r="EN8" s="84">
        <f t="shared" si="240"/>
        <v>0</v>
      </c>
      <c r="EO8" s="85">
        <f t="shared" ca="1" si="138"/>
        <v>0</v>
      </c>
      <c r="EP8" s="85">
        <f t="shared" si="139"/>
        <v>0</v>
      </c>
      <c r="EQ8" s="85">
        <f t="shared" si="140"/>
        <v>0</v>
      </c>
      <c r="ER8" s="86">
        <f t="shared" ca="1" si="241"/>
        <v>0</v>
      </c>
      <c r="ES8" s="83">
        <f t="shared" ca="1" si="242"/>
        <v>31</v>
      </c>
      <c r="ET8" s="84">
        <f t="shared" si="243"/>
        <v>0</v>
      </c>
      <c r="EU8" s="85">
        <f t="shared" ca="1" si="144"/>
        <v>0</v>
      </c>
      <c r="EV8" s="85">
        <f t="shared" si="145"/>
        <v>0</v>
      </c>
      <c r="EW8" s="85">
        <f t="shared" si="244"/>
        <v>0</v>
      </c>
      <c r="EX8" s="86">
        <f t="shared" ca="1" si="245"/>
        <v>0</v>
      </c>
      <c r="EY8" s="83">
        <f t="shared" ca="1" si="246"/>
        <v>30</v>
      </c>
      <c r="EZ8" s="84">
        <f t="shared" si="247"/>
        <v>0</v>
      </c>
      <c r="FA8" s="85">
        <f t="shared" ca="1" si="149"/>
        <v>0</v>
      </c>
      <c r="FB8" s="85">
        <f t="shared" si="248"/>
        <v>0</v>
      </c>
      <c r="FC8" s="85">
        <f t="shared" si="150"/>
        <v>0</v>
      </c>
      <c r="FD8" s="86">
        <f t="shared" ca="1" si="249"/>
        <v>0</v>
      </c>
      <c r="FE8" s="83">
        <f t="shared" ca="1" si="250"/>
        <v>31</v>
      </c>
      <c r="FF8" s="84">
        <f t="shared" si="251"/>
        <v>0</v>
      </c>
      <c r="FG8" s="85">
        <f t="shared" ca="1" si="252"/>
        <v>0</v>
      </c>
      <c r="FH8" s="85">
        <f t="shared" si="253"/>
        <v>0</v>
      </c>
      <c r="FI8" s="85">
        <f t="shared" si="254"/>
        <v>0</v>
      </c>
      <c r="FJ8" s="86">
        <f t="shared" ca="1" si="255"/>
        <v>0</v>
      </c>
      <c r="FK8" s="83">
        <f t="shared" ca="1" si="155"/>
        <v>30</v>
      </c>
      <c r="FL8" s="84">
        <f t="shared" si="156"/>
        <v>0</v>
      </c>
      <c r="FM8" s="85">
        <f t="shared" ca="1" si="256"/>
        <v>0</v>
      </c>
      <c r="FN8" s="85">
        <f t="shared" si="257"/>
        <v>0</v>
      </c>
      <c r="FO8" s="85">
        <f t="shared" si="258"/>
        <v>0</v>
      </c>
      <c r="FP8" s="86">
        <f t="shared" ca="1" si="157"/>
        <v>0</v>
      </c>
      <c r="FQ8" s="83">
        <f t="shared" ca="1" si="158"/>
        <v>31</v>
      </c>
      <c r="FR8" s="84">
        <f t="shared" si="159"/>
        <v>0</v>
      </c>
      <c r="FS8" s="85">
        <f t="shared" ca="1" si="259"/>
        <v>0</v>
      </c>
      <c r="FT8" s="85">
        <f t="shared" si="260"/>
        <v>0</v>
      </c>
      <c r="FU8" s="85">
        <f t="shared" si="261"/>
        <v>0</v>
      </c>
      <c r="FV8" s="86">
        <f t="shared" ca="1" si="160"/>
        <v>0</v>
      </c>
      <c r="FW8" s="83">
        <f t="shared" ca="1" si="161"/>
        <v>31</v>
      </c>
      <c r="FX8" s="84">
        <f t="shared" si="162"/>
        <v>0</v>
      </c>
      <c r="FY8" s="85">
        <f t="shared" ca="1" si="262"/>
        <v>0</v>
      </c>
      <c r="FZ8" s="85">
        <f t="shared" si="263"/>
        <v>0</v>
      </c>
      <c r="GA8" s="85">
        <f t="shared" si="264"/>
        <v>0</v>
      </c>
      <c r="GB8" s="86">
        <f t="shared" ca="1" si="163"/>
        <v>0</v>
      </c>
      <c r="GC8" s="83">
        <f t="shared" ca="1" si="164"/>
        <v>28</v>
      </c>
      <c r="GD8" s="84">
        <f t="shared" si="165"/>
        <v>0</v>
      </c>
      <c r="GE8" s="85">
        <f t="shared" ca="1" si="265"/>
        <v>0</v>
      </c>
      <c r="GF8" s="85">
        <f t="shared" si="266"/>
        <v>0</v>
      </c>
      <c r="GG8" s="85">
        <f t="shared" si="267"/>
        <v>0</v>
      </c>
      <c r="GH8" s="86">
        <f t="shared" ca="1" si="166"/>
        <v>0</v>
      </c>
      <c r="GI8" s="83">
        <f t="shared" ca="1" si="167"/>
        <v>31</v>
      </c>
      <c r="GJ8" s="84">
        <f t="shared" si="168"/>
        <v>0</v>
      </c>
      <c r="GK8" s="85">
        <f t="shared" ca="1" si="268"/>
        <v>0</v>
      </c>
      <c r="GL8" s="85">
        <f t="shared" si="269"/>
        <v>0</v>
      </c>
      <c r="GM8" s="85">
        <f t="shared" si="270"/>
        <v>0</v>
      </c>
      <c r="GN8" s="86">
        <f t="shared" ca="1" si="169"/>
        <v>0</v>
      </c>
    </row>
    <row r="9" spans="1:196" ht="14.6" x14ac:dyDescent="0.4">
      <c r="A9" s="81" t="str">
        <f>PSIRT!$S6</f>
        <v>SERVER</v>
      </c>
      <c r="B9" t="str">
        <f>PSIRT!$B6</f>
        <v>CSCvb01853</v>
      </c>
      <c r="C9" s="82">
        <f>PSIRT!$N6</f>
        <v>42605</v>
      </c>
      <c r="D9" s="123">
        <f ca="1">IF(PSIRT!$R6="",TODAY(), PSIRT!$R6)</f>
        <v>42649</v>
      </c>
      <c r="E9" s="83">
        <f t="shared" ca="1" si="170"/>
        <v>0</v>
      </c>
      <c r="F9" s="84">
        <f t="shared" si="171"/>
        <v>23</v>
      </c>
      <c r="G9" s="85">
        <f t="shared" ca="1" si="0"/>
        <v>8</v>
      </c>
      <c r="H9" s="85">
        <f t="shared" si="1"/>
        <v>0</v>
      </c>
      <c r="I9" s="85">
        <f t="shared" si="2"/>
        <v>0</v>
      </c>
      <c r="J9" s="86">
        <f t="shared" ca="1" si="172"/>
        <v>8</v>
      </c>
      <c r="K9" s="83">
        <f t="shared" ca="1" si="173"/>
        <v>0</v>
      </c>
      <c r="L9" s="84">
        <f t="shared" si="174"/>
        <v>0</v>
      </c>
      <c r="M9" s="85">
        <f t="shared" ca="1" si="6"/>
        <v>30</v>
      </c>
      <c r="N9" s="85">
        <f t="shared" si="7"/>
        <v>0</v>
      </c>
      <c r="O9" s="85">
        <f t="shared" si="8"/>
        <v>0</v>
      </c>
      <c r="P9" s="86">
        <f t="shared" ca="1" si="175"/>
        <v>30</v>
      </c>
      <c r="Q9" s="83">
        <f t="shared" ca="1" si="176"/>
        <v>25</v>
      </c>
      <c r="R9" s="84">
        <f t="shared" si="177"/>
        <v>0</v>
      </c>
      <c r="S9" s="85">
        <f t="shared" ca="1" si="12"/>
        <v>6</v>
      </c>
      <c r="T9" s="85">
        <f t="shared" si="13"/>
        <v>0</v>
      </c>
      <c r="U9" s="85">
        <f t="shared" si="14"/>
        <v>0</v>
      </c>
      <c r="V9" s="86">
        <f t="shared" ca="1" si="178"/>
        <v>6</v>
      </c>
      <c r="W9" s="83">
        <f t="shared" ca="1" si="179"/>
        <v>30</v>
      </c>
      <c r="X9" s="84">
        <f t="shared" si="180"/>
        <v>0</v>
      </c>
      <c r="Y9" s="85">
        <f t="shared" ca="1" si="18"/>
        <v>0</v>
      </c>
      <c r="Z9" s="85">
        <f t="shared" si="19"/>
        <v>0</v>
      </c>
      <c r="AA9" s="85">
        <f t="shared" si="20"/>
        <v>0</v>
      </c>
      <c r="AB9" s="86">
        <f t="shared" ca="1" si="181"/>
        <v>0</v>
      </c>
      <c r="AC9" s="83">
        <f t="shared" ca="1" si="182"/>
        <v>31</v>
      </c>
      <c r="AD9" s="84">
        <f t="shared" si="183"/>
        <v>0</v>
      </c>
      <c r="AE9" s="85">
        <f t="shared" ca="1" si="24"/>
        <v>0</v>
      </c>
      <c r="AF9" s="85">
        <f t="shared" si="25"/>
        <v>0</v>
      </c>
      <c r="AG9" s="85">
        <f t="shared" si="26"/>
        <v>0</v>
      </c>
      <c r="AH9" s="86">
        <f t="shared" ca="1" si="184"/>
        <v>0</v>
      </c>
      <c r="AI9" s="83">
        <f t="shared" ca="1" si="185"/>
        <v>31</v>
      </c>
      <c r="AJ9" s="84">
        <f t="shared" si="186"/>
        <v>0</v>
      </c>
      <c r="AK9" s="85">
        <f t="shared" ca="1" si="30"/>
        <v>0</v>
      </c>
      <c r="AL9" s="85">
        <f t="shared" si="31"/>
        <v>0</v>
      </c>
      <c r="AM9" s="85">
        <f t="shared" si="32"/>
        <v>0</v>
      </c>
      <c r="AN9" s="86">
        <f t="shared" ca="1" si="187"/>
        <v>0</v>
      </c>
      <c r="AO9" s="83">
        <f t="shared" ca="1" si="188"/>
        <v>28</v>
      </c>
      <c r="AP9" s="84">
        <f t="shared" si="189"/>
        <v>0</v>
      </c>
      <c r="AQ9" s="85">
        <f t="shared" ca="1" si="36"/>
        <v>0</v>
      </c>
      <c r="AR9" s="85">
        <f t="shared" si="37"/>
        <v>0</v>
      </c>
      <c r="AS9" s="85">
        <f t="shared" si="38"/>
        <v>0</v>
      </c>
      <c r="AT9" s="86">
        <f t="shared" ca="1" si="190"/>
        <v>0</v>
      </c>
      <c r="AU9" s="83">
        <f t="shared" ca="1" si="191"/>
        <v>31</v>
      </c>
      <c r="AV9" s="84">
        <f t="shared" si="192"/>
        <v>0</v>
      </c>
      <c r="AW9" s="85">
        <f t="shared" ca="1" si="42"/>
        <v>0</v>
      </c>
      <c r="AX9" s="85">
        <f t="shared" si="43"/>
        <v>0</v>
      </c>
      <c r="AY9" s="85">
        <f t="shared" si="44"/>
        <v>0</v>
      </c>
      <c r="AZ9" s="86">
        <f t="shared" ca="1" si="193"/>
        <v>0</v>
      </c>
      <c r="BA9" s="83">
        <f t="shared" ca="1" si="194"/>
        <v>30</v>
      </c>
      <c r="BB9" s="84">
        <f t="shared" si="195"/>
        <v>0</v>
      </c>
      <c r="BC9" s="85">
        <f t="shared" ca="1" si="48"/>
        <v>0</v>
      </c>
      <c r="BD9" s="85">
        <f t="shared" si="49"/>
        <v>0</v>
      </c>
      <c r="BE9" s="85">
        <f t="shared" si="50"/>
        <v>0</v>
      </c>
      <c r="BF9" s="86">
        <f t="shared" ca="1" si="196"/>
        <v>0</v>
      </c>
      <c r="BG9" s="83">
        <f t="shared" ca="1" si="197"/>
        <v>31</v>
      </c>
      <c r="BH9" s="84">
        <f t="shared" si="198"/>
        <v>0</v>
      </c>
      <c r="BI9" s="85">
        <f t="shared" ca="1" si="54"/>
        <v>0</v>
      </c>
      <c r="BJ9" s="85">
        <f t="shared" si="55"/>
        <v>0</v>
      </c>
      <c r="BK9" s="85">
        <f t="shared" si="56"/>
        <v>0</v>
      </c>
      <c r="BL9" s="86">
        <f t="shared" ca="1" si="199"/>
        <v>0</v>
      </c>
      <c r="BM9" s="83">
        <f t="shared" ca="1" si="200"/>
        <v>30</v>
      </c>
      <c r="BN9" s="84">
        <f t="shared" si="201"/>
        <v>0</v>
      </c>
      <c r="BO9" s="85">
        <f t="shared" ca="1" si="60"/>
        <v>0</v>
      </c>
      <c r="BP9" s="85">
        <f t="shared" si="61"/>
        <v>0</v>
      </c>
      <c r="BQ9" s="85">
        <f t="shared" si="62"/>
        <v>0</v>
      </c>
      <c r="BR9" s="86">
        <f t="shared" ca="1" si="202"/>
        <v>0</v>
      </c>
      <c r="BS9" s="83">
        <f t="shared" ca="1" si="203"/>
        <v>31</v>
      </c>
      <c r="BT9" s="84">
        <f t="shared" si="204"/>
        <v>0</v>
      </c>
      <c r="BU9" s="85">
        <f t="shared" ca="1" si="66"/>
        <v>0</v>
      </c>
      <c r="BV9" s="85">
        <f t="shared" si="67"/>
        <v>0</v>
      </c>
      <c r="BW9" s="85">
        <f t="shared" si="68"/>
        <v>0</v>
      </c>
      <c r="BX9" s="86">
        <f t="shared" ca="1" si="205"/>
        <v>0</v>
      </c>
      <c r="BY9" s="83">
        <f t="shared" ca="1" si="206"/>
        <v>31</v>
      </c>
      <c r="BZ9" s="84">
        <f t="shared" si="207"/>
        <v>0</v>
      </c>
      <c r="CA9" s="85">
        <f t="shared" ca="1" si="72"/>
        <v>0</v>
      </c>
      <c r="CB9" s="85">
        <f t="shared" si="73"/>
        <v>0</v>
      </c>
      <c r="CC9" s="85">
        <f t="shared" si="74"/>
        <v>0</v>
      </c>
      <c r="CD9" s="86">
        <f t="shared" ca="1" si="208"/>
        <v>0</v>
      </c>
      <c r="CE9" s="83">
        <f t="shared" ca="1" si="209"/>
        <v>30</v>
      </c>
      <c r="CF9" s="84">
        <f t="shared" si="210"/>
        <v>0</v>
      </c>
      <c r="CG9" s="85">
        <f t="shared" ca="1" si="78"/>
        <v>0</v>
      </c>
      <c r="CH9" s="85">
        <f t="shared" si="79"/>
        <v>0</v>
      </c>
      <c r="CI9" s="85">
        <f t="shared" si="80"/>
        <v>0</v>
      </c>
      <c r="CJ9" s="86">
        <f t="shared" ca="1" si="211"/>
        <v>0</v>
      </c>
      <c r="CK9" s="83">
        <f t="shared" ca="1" si="212"/>
        <v>31</v>
      </c>
      <c r="CL9" s="84">
        <f t="shared" si="213"/>
        <v>0</v>
      </c>
      <c r="CM9" s="85">
        <f t="shared" ca="1" si="84"/>
        <v>0</v>
      </c>
      <c r="CN9" s="85">
        <f t="shared" si="85"/>
        <v>0</v>
      </c>
      <c r="CO9" s="85">
        <f t="shared" si="86"/>
        <v>0</v>
      </c>
      <c r="CP9" s="86">
        <f t="shared" ca="1" si="214"/>
        <v>0</v>
      </c>
      <c r="CQ9" s="83">
        <f t="shared" ca="1" si="215"/>
        <v>30</v>
      </c>
      <c r="CR9" s="84">
        <f t="shared" si="216"/>
        <v>0</v>
      </c>
      <c r="CS9" s="85">
        <f t="shared" ca="1" si="90"/>
        <v>0</v>
      </c>
      <c r="CT9" s="85">
        <f t="shared" si="91"/>
        <v>0</v>
      </c>
      <c r="CU9" s="85">
        <f t="shared" si="92"/>
        <v>0</v>
      </c>
      <c r="CV9" s="86">
        <f t="shared" ca="1" si="217"/>
        <v>0</v>
      </c>
      <c r="CW9" s="83">
        <f t="shared" ca="1" si="218"/>
        <v>31</v>
      </c>
      <c r="CX9" s="84">
        <f t="shared" si="219"/>
        <v>0</v>
      </c>
      <c r="CY9" s="85">
        <f t="shared" ca="1" si="96"/>
        <v>0</v>
      </c>
      <c r="CZ9" s="85">
        <f t="shared" si="97"/>
        <v>0</v>
      </c>
      <c r="DA9" s="85">
        <f t="shared" si="98"/>
        <v>0</v>
      </c>
      <c r="DB9" s="86">
        <f t="shared" ca="1" si="220"/>
        <v>0</v>
      </c>
      <c r="DC9" s="83">
        <f t="shared" ca="1" si="221"/>
        <v>31</v>
      </c>
      <c r="DD9" s="84">
        <f t="shared" si="222"/>
        <v>0</v>
      </c>
      <c r="DE9" s="85">
        <f t="shared" ca="1" si="102"/>
        <v>0</v>
      </c>
      <c r="DF9" s="85">
        <f t="shared" si="103"/>
        <v>0</v>
      </c>
      <c r="DG9" s="85">
        <f t="shared" si="104"/>
        <v>0</v>
      </c>
      <c r="DH9" s="86">
        <f t="shared" ca="1" si="223"/>
        <v>0</v>
      </c>
      <c r="DI9" s="83">
        <f t="shared" ca="1" si="224"/>
        <v>28</v>
      </c>
      <c r="DJ9" s="84">
        <f t="shared" si="225"/>
        <v>0</v>
      </c>
      <c r="DK9" s="85">
        <f t="shared" ca="1" si="108"/>
        <v>0</v>
      </c>
      <c r="DL9" s="85">
        <f t="shared" si="109"/>
        <v>0</v>
      </c>
      <c r="DM9" s="85">
        <f t="shared" si="110"/>
        <v>0</v>
      </c>
      <c r="DN9" s="86">
        <f t="shared" ca="1" si="226"/>
        <v>0</v>
      </c>
      <c r="DO9" s="83">
        <f t="shared" ca="1" si="227"/>
        <v>31</v>
      </c>
      <c r="DP9" s="84">
        <f t="shared" si="228"/>
        <v>0</v>
      </c>
      <c r="DQ9" s="85">
        <f t="shared" ca="1" si="114"/>
        <v>0</v>
      </c>
      <c r="DR9" s="85">
        <f t="shared" si="115"/>
        <v>0</v>
      </c>
      <c r="DS9" s="85">
        <f t="shared" si="116"/>
        <v>0</v>
      </c>
      <c r="DT9" s="86">
        <f t="shared" ca="1" si="229"/>
        <v>0</v>
      </c>
      <c r="DU9" s="83">
        <f t="shared" ca="1" si="230"/>
        <v>30</v>
      </c>
      <c r="DV9" s="84">
        <f t="shared" si="231"/>
        <v>0</v>
      </c>
      <c r="DW9" s="85">
        <f t="shared" ca="1" si="120"/>
        <v>0</v>
      </c>
      <c r="DX9" s="85">
        <f t="shared" si="121"/>
        <v>0</v>
      </c>
      <c r="DY9" s="85">
        <f t="shared" si="122"/>
        <v>0</v>
      </c>
      <c r="DZ9" s="86">
        <f t="shared" ca="1" si="232"/>
        <v>0</v>
      </c>
      <c r="EA9" s="83">
        <f t="shared" ca="1" si="233"/>
        <v>31</v>
      </c>
      <c r="EB9" s="84">
        <f t="shared" si="234"/>
        <v>0</v>
      </c>
      <c r="EC9" s="85">
        <f t="shared" ca="1" si="126"/>
        <v>0</v>
      </c>
      <c r="ED9" s="85">
        <f t="shared" si="127"/>
        <v>0</v>
      </c>
      <c r="EE9" s="85">
        <f t="shared" si="128"/>
        <v>0</v>
      </c>
      <c r="EF9" s="86">
        <f t="shared" ca="1" si="235"/>
        <v>0</v>
      </c>
      <c r="EG9" s="83">
        <f t="shared" ca="1" si="236"/>
        <v>30</v>
      </c>
      <c r="EH9" s="84">
        <f t="shared" si="237"/>
        <v>0</v>
      </c>
      <c r="EI9" s="85">
        <f t="shared" ca="1" si="132"/>
        <v>0</v>
      </c>
      <c r="EJ9" s="85">
        <f t="shared" si="133"/>
        <v>0</v>
      </c>
      <c r="EK9" s="85">
        <f t="shared" si="134"/>
        <v>0</v>
      </c>
      <c r="EL9" s="86">
        <f t="shared" ca="1" si="238"/>
        <v>0</v>
      </c>
      <c r="EM9" s="83">
        <f t="shared" ca="1" si="239"/>
        <v>31</v>
      </c>
      <c r="EN9" s="84">
        <f t="shared" si="240"/>
        <v>0</v>
      </c>
      <c r="EO9" s="85">
        <f t="shared" ca="1" si="138"/>
        <v>0</v>
      </c>
      <c r="EP9" s="85">
        <f t="shared" si="139"/>
        <v>0</v>
      </c>
      <c r="EQ9" s="85">
        <f t="shared" si="140"/>
        <v>0</v>
      </c>
      <c r="ER9" s="86">
        <f t="shared" ca="1" si="241"/>
        <v>0</v>
      </c>
      <c r="ES9" s="83">
        <f t="shared" ca="1" si="242"/>
        <v>31</v>
      </c>
      <c r="ET9" s="84">
        <f t="shared" si="243"/>
        <v>0</v>
      </c>
      <c r="EU9" s="85">
        <f t="shared" ca="1" si="144"/>
        <v>0</v>
      </c>
      <c r="EV9" s="85">
        <f t="shared" si="145"/>
        <v>0</v>
      </c>
      <c r="EW9" s="85">
        <f t="shared" si="244"/>
        <v>0</v>
      </c>
      <c r="EX9" s="86">
        <f t="shared" ca="1" si="245"/>
        <v>0</v>
      </c>
      <c r="EY9" s="83">
        <f t="shared" ca="1" si="246"/>
        <v>30</v>
      </c>
      <c r="EZ9" s="84">
        <f t="shared" si="247"/>
        <v>0</v>
      </c>
      <c r="FA9" s="85">
        <f t="shared" ca="1" si="149"/>
        <v>0</v>
      </c>
      <c r="FB9" s="85">
        <f t="shared" si="248"/>
        <v>0</v>
      </c>
      <c r="FC9" s="85">
        <f t="shared" si="150"/>
        <v>0</v>
      </c>
      <c r="FD9" s="86">
        <f t="shared" ca="1" si="249"/>
        <v>0</v>
      </c>
      <c r="FE9" s="83">
        <f t="shared" ca="1" si="250"/>
        <v>31</v>
      </c>
      <c r="FF9" s="84">
        <f t="shared" si="251"/>
        <v>0</v>
      </c>
      <c r="FG9" s="85">
        <f t="shared" ca="1" si="252"/>
        <v>0</v>
      </c>
      <c r="FH9" s="85">
        <f t="shared" si="253"/>
        <v>0</v>
      </c>
      <c r="FI9" s="85">
        <f t="shared" si="254"/>
        <v>0</v>
      </c>
      <c r="FJ9" s="86">
        <f t="shared" ca="1" si="255"/>
        <v>0</v>
      </c>
      <c r="FK9" s="83">
        <f t="shared" ca="1" si="155"/>
        <v>30</v>
      </c>
      <c r="FL9" s="84">
        <f t="shared" si="156"/>
        <v>0</v>
      </c>
      <c r="FM9" s="85">
        <f t="shared" ca="1" si="256"/>
        <v>0</v>
      </c>
      <c r="FN9" s="85">
        <f t="shared" si="257"/>
        <v>0</v>
      </c>
      <c r="FO9" s="85">
        <f t="shared" si="258"/>
        <v>0</v>
      </c>
      <c r="FP9" s="86">
        <f t="shared" ca="1" si="157"/>
        <v>0</v>
      </c>
      <c r="FQ9" s="83">
        <f t="shared" ca="1" si="158"/>
        <v>31</v>
      </c>
      <c r="FR9" s="84">
        <f t="shared" si="159"/>
        <v>0</v>
      </c>
      <c r="FS9" s="85">
        <f t="shared" ca="1" si="259"/>
        <v>0</v>
      </c>
      <c r="FT9" s="85">
        <f t="shared" si="260"/>
        <v>0</v>
      </c>
      <c r="FU9" s="85">
        <f t="shared" si="261"/>
        <v>0</v>
      </c>
      <c r="FV9" s="86">
        <f t="shared" ca="1" si="160"/>
        <v>0</v>
      </c>
      <c r="FW9" s="83">
        <f t="shared" ca="1" si="161"/>
        <v>31</v>
      </c>
      <c r="FX9" s="84">
        <f t="shared" si="162"/>
        <v>0</v>
      </c>
      <c r="FY9" s="85">
        <f t="shared" ca="1" si="262"/>
        <v>0</v>
      </c>
      <c r="FZ9" s="85">
        <f t="shared" si="263"/>
        <v>0</v>
      </c>
      <c r="GA9" s="85">
        <f t="shared" si="264"/>
        <v>0</v>
      </c>
      <c r="GB9" s="86">
        <f t="shared" ca="1" si="163"/>
        <v>0</v>
      </c>
      <c r="GC9" s="83">
        <f t="shared" ca="1" si="164"/>
        <v>28</v>
      </c>
      <c r="GD9" s="84">
        <f t="shared" si="165"/>
        <v>0</v>
      </c>
      <c r="GE9" s="85">
        <f t="shared" ca="1" si="265"/>
        <v>0</v>
      </c>
      <c r="GF9" s="85">
        <f t="shared" si="266"/>
        <v>0</v>
      </c>
      <c r="GG9" s="85">
        <f t="shared" si="267"/>
        <v>0</v>
      </c>
      <c r="GH9" s="86">
        <f t="shared" ca="1" si="166"/>
        <v>0</v>
      </c>
      <c r="GI9" s="83">
        <f t="shared" ca="1" si="167"/>
        <v>31</v>
      </c>
      <c r="GJ9" s="84">
        <f t="shared" si="168"/>
        <v>0</v>
      </c>
      <c r="GK9" s="85">
        <f t="shared" ca="1" si="268"/>
        <v>0</v>
      </c>
      <c r="GL9" s="85">
        <f t="shared" si="269"/>
        <v>0</v>
      </c>
      <c r="GM9" s="85">
        <f t="shared" si="270"/>
        <v>0</v>
      </c>
      <c r="GN9" s="86">
        <f t="shared" ca="1" si="169"/>
        <v>0</v>
      </c>
    </row>
    <row r="10" spans="1:196" ht="14.6" x14ac:dyDescent="0.4">
      <c r="A10" s="81" t="str">
        <f>PSIRT!$S7</f>
        <v>SERVER</v>
      </c>
      <c r="B10" t="str">
        <f>PSIRT!$B7</f>
        <v>CSCvb03308</v>
      </c>
      <c r="C10" s="82">
        <f>PSIRT!$N7</f>
        <v>42606</v>
      </c>
      <c r="D10" s="123">
        <f ca="1">IF(PSIRT!$R7="",TODAY(), PSIRT!$R7)</f>
        <v>42652</v>
      </c>
      <c r="E10" s="83">
        <f t="shared" ca="1" si="170"/>
        <v>0</v>
      </c>
      <c r="F10" s="84">
        <f t="shared" si="171"/>
        <v>24</v>
      </c>
      <c r="G10" s="85">
        <f t="shared" ca="1" si="0"/>
        <v>7</v>
      </c>
      <c r="H10" s="85">
        <f t="shared" si="1"/>
        <v>0</v>
      </c>
      <c r="I10" s="85">
        <f t="shared" si="2"/>
        <v>0</v>
      </c>
      <c r="J10" s="86">
        <f t="shared" ca="1" si="172"/>
        <v>7</v>
      </c>
      <c r="K10" s="83">
        <f t="shared" ca="1" si="173"/>
        <v>0</v>
      </c>
      <c r="L10" s="84">
        <f t="shared" si="174"/>
        <v>0</v>
      </c>
      <c r="M10" s="85">
        <f t="shared" ca="1" si="6"/>
        <v>30</v>
      </c>
      <c r="N10" s="85">
        <f t="shared" si="7"/>
        <v>0</v>
      </c>
      <c r="O10" s="85">
        <f t="shared" si="8"/>
        <v>0</v>
      </c>
      <c r="P10" s="86">
        <f t="shared" ca="1" si="175"/>
        <v>30</v>
      </c>
      <c r="Q10" s="83">
        <f t="shared" ca="1" si="176"/>
        <v>22</v>
      </c>
      <c r="R10" s="84">
        <f t="shared" si="177"/>
        <v>0</v>
      </c>
      <c r="S10" s="85">
        <f t="shared" ca="1" si="12"/>
        <v>9</v>
      </c>
      <c r="T10" s="85">
        <f t="shared" si="13"/>
        <v>0</v>
      </c>
      <c r="U10" s="85">
        <f t="shared" si="14"/>
        <v>0</v>
      </c>
      <c r="V10" s="86">
        <f t="shared" ca="1" si="178"/>
        <v>9</v>
      </c>
      <c r="W10" s="83">
        <f t="shared" ca="1" si="179"/>
        <v>30</v>
      </c>
      <c r="X10" s="84">
        <f t="shared" si="180"/>
        <v>0</v>
      </c>
      <c r="Y10" s="85">
        <f t="shared" ca="1" si="18"/>
        <v>0</v>
      </c>
      <c r="Z10" s="85">
        <f t="shared" si="19"/>
        <v>0</v>
      </c>
      <c r="AA10" s="85">
        <f t="shared" si="20"/>
        <v>0</v>
      </c>
      <c r="AB10" s="86">
        <f t="shared" ca="1" si="181"/>
        <v>0</v>
      </c>
      <c r="AC10" s="83">
        <f t="shared" ca="1" si="182"/>
        <v>31</v>
      </c>
      <c r="AD10" s="84">
        <f t="shared" si="183"/>
        <v>0</v>
      </c>
      <c r="AE10" s="85">
        <f t="shared" ca="1" si="24"/>
        <v>0</v>
      </c>
      <c r="AF10" s="85">
        <f t="shared" si="25"/>
        <v>0</v>
      </c>
      <c r="AG10" s="85">
        <f t="shared" si="26"/>
        <v>0</v>
      </c>
      <c r="AH10" s="86">
        <f t="shared" ca="1" si="184"/>
        <v>0</v>
      </c>
      <c r="AI10" s="83">
        <f t="shared" ca="1" si="185"/>
        <v>31</v>
      </c>
      <c r="AJ10" s="84">
        <f t="shared" si="186"/>
        <v>0</v>
      </c>
      <c r="AK10" s="85">
        <f t="shared" ca="1" si="30"/>
        <v>0</v>
      </c>
      <c r="AL10" s="85">
        <f t="shared" si="31"/>
        <v>0</v>
      </c>
      <c r="AM10" s="85">
        <f t="shared" si="32"/>
        <v>0</v>
      </c>
      <c r="AN10" s="86">
        <f t="shared" ca="1" si="187"/>
        <v>0</v>
      </c>
      <c r="AO10" s="83">
        <f t="shared" ca="1" si="188"/>
        <v>28</v>
      </c>
      <c r="AP10" s="84">
        <f t="shared" si="189"/>
        <v>0</v>
      </c>
      <c r="AQ10" s="85">
        <f t="shared" ca="1" si="36"/>
        <v>0</v>
      </c>
      <c r="AR10" s="85">
        <f t="shared" si="37"/>
        <v>0</v>
      </c>
      <c r="AS10" s="85">
        <f t="shared" si="38"/>
        <v>0</v>
      </c>
      <c r="AT10" s="86">
        <f t="shared" ca="1" si="190"/>
        <v>0</v>
      </c>
      <c r="AU10" s="83">
        <f t="shared" ca="1" si="191"/>
        <v>31</v>
      </c>
      <c r="AV10" s="84">
        <f t="shared" si="192"/>
        <v>0</v>
      </c>
      <c r="AW10" s="85">
        <f t="shared" ca="1" si="42"/>
        <v>0</v>
      </c>
      <c r="AX10" s="85">
        <f t="shared" si="43"/>
        <v>0</v>
      </c>
      <c r="AY10" s="85">
        <f t="shared" si="44"/>
        <v>0</v>
      </c>
      <c r="AZ10" s="86">
        <f t="shared" ca="1" si="193"/>
        <v>0</v>
      </c>
      <c r="BA10" s="83">
        <f t="shared" ca="1" si="194"/>
        <v>30</v>
      </c>
      <c r="BB10" s="84">
        <f t="shared" si="195"/>
        <v>0</v>
      </c>
      <c r="BC10" s="85">
        <f t="shared" ca="1" si="48"/>
        <v>0</v>
      </c>
      <c r="BD10" s="85">
        <f t="shared" si="49"/>
        <v>0</v>
      </c>
      <c r="BE10" s="85">
        <f t="shared" si="50"/>
        <v>0</v>
      </c>
      <c r="BF10" s="86">
        <f t="shared" ca="1" si="196"/>
        <v>0</v>
      </c>
      <c r="BG10" s="83">
        <f t="shared" ca="1" si="197"/>
        <v>31</v>
      </c>
      <c r="BH10" s="84">
        <f t="shared" si="198"/>
        <v>0</v>
      </c>
      <c r="BI10" s="85">
        <f t="shared" ca="1" si="54"/>
        <v>0</v>
      </c>
      <c r="BJ10" s="85">
        <f t="shared" si="55"/>
        <v>0</v>
      </c>
      <c r="BK10" s="85">
        <f t="shared" si="56"/>
        <v>0</v>
      </c>
      <c r="BL10" s="86">
        <f t="shared" ca="1" si="199"/>
        <v>0</v>
      </c>
      <c r="BM10" s="83">
        <f t="shared" ca="1" si="200"/>
        <v>30</v>
      </c>
      <c r="BN10" s="84">
        <f t="shared" si="201"/>
        <v>0</v>
      </c>
      <c r="BO10" s="85">
        <f t="shared" ca="1" si="60"/>
        <v>0</v>
      </c>
      <c r="BP10" s="85">
        <f t="shared" si="61"/>
        <v>0</v>
      </c>
      <c r="BQ10" s="85">
        <f t="shared" si="62"/>
        <v>0</v>
      </c>
      <c r="BR10" s="86">
        <f t="shared" ca="1" si="202"/>
        <v>0</v>
      </c>
      <c r="BS10" s="83">
        <f t="shared" ca="1" si="203"/>
        <v>31</v>
      </c>
      <c r="BT10" s="84">
        <f t="shared" si="204"/>
        <v>0</v>
      </c>
      <c r="BU10" s="85">
        <f t="shared" ca="1" si="66"/>
        <v>0</v>
      </c>
      <c r="BV10" s="85">
        <f t="shared" si="67"/>
        <v>0</v>
      </c>
      <c r="BW10" s="85">
        <f t="shared" si="68"/>
        <v>0</v>
      </c>
      <c r="BX10" s="86">
        <f t="shared" ca="1" si="205"/>
        <v>0</v>
      </c>
      <c r="BY10" s="83">
        <f t="shared" ca="1" si="206"/>
        <v>31</v>
      </c>
      <c r="BZ10" s="84">
        <f t="shared" si="207"/>
        <v>0</v>
      </c>
      <c r="CA10" s="85">
        <f t="shared" ca="1" si="72"/>
        <v>0</v>
      </c>
      <c r="CB10" s="85">
        <f t="shared" si="73"/>
        <v>0</v>
      </c>
      <c r="CC10" s="85">
        <f t="shared" si="74"/>
        <v>0</v>
      </c>
      <c r="CD10" s="86">
        <f t="shared" ca="1" si="208"/>
        <v>0</v>
      </c>
      <c r="CE10" s="83">
        <f t="shared" ca="1" si="209"/>
        <v>30</v>
      </c>
      <c r="CF10" s="84">
        <f t="shared" si="210"/>
        <v>0</v>
      </c>
      <c r="CG10" s="85">
        <f t="shared" ca="1" si="78"/>
        <v>0</v>
      </c>
      <c r="CH10" s="85">
        <f t="shared" si="79"/>
        <v>0</v>
      </c>
      <c r="CI10" s="85">
        <f t="shared" si="80"/>
        <v>0</v>
      </c>
      <c r="CJ10" s="86">
        <f t="shared" ca="1" si="211"/>
        <v>0</v>
      </c>
      <c r="CK10" s="83">
        <f t="shared" ca="1" si="212"/>
        <v>31</v>
      </c>
      <c r="CL10" s="84">
        <f t="shared" si="213"/>
        <v>0</v>
      </c>
      <c r="CM10" s="85">
        <f t="shared" ca="1" si="84"/>
        <v>0</v>
      </c>
      <c r="CN10" s="85">
        <f t="shared" si="85"/>
        <v>0</v>
      </c>
      <c r="CO10" s="85">
        <f t="shared" si="86"/>
        <v>0</v>
      </c>
      <c r="CP10" s="86">
        <f t="shared" ca="1" si="214"/>
        <v>0</v>
      </c>
      <c r="CQ10" s="83">
        <f t="shared" ca="1" si="215"/>
        <v>30</v>
      </c>
      <c r="CR10" s="84">
        <f t="shared" si="216"/>
        <v>0</v>
      </c>
      <c r="CS10" s="85">
        <f t="shared" ca="1" si="90"/>
        <v>0</v>
      </c>
      <c r="CT10" s="85">
        <f t="shared" si="91"/>
        <v>0</v>
      </c>
      <c r="CU10" s="85">
        <f t="shared" si="92"/>
        <v>0</v>
      </c>
      <c r="CV10" s="86">
        <f t="shared" ca="1" si="217"/>
        <v>0</v>
      </c>
      <c r="CW10" s="83">
        <f t="shared" ca="1" si="218"/>
        <v>31</v>
      </c>
      <c r="CX10" s="84">
        <f t="shared" si="219"/>
        <v>0</v>
      </c>
      <c r="CY10" s="85">
        <f t="shared" ca="1" si="96"/>
        <v>0</v>
      </c>
      <c r="CZ10" s="85">
        <f t="shared" si="97"/>
        <v>0</v>
      </c>
      <c r="DA10" s="85">
        <f t="shared" si="98"/>
        <v>0</v>
      </c>
      <c r="DB10" s="86">
        <f t="shared" ca="1" si="220"/>
        <v>0</v>
      </c>
      <c r="DC10" s="83">
        <f t="shared" ca="1" si="221"/>
        <v>31</v>
      </c>
      <c r="DD10" s="84">
        <f t="shared" si="222"/>
        <v>0</v>
      </c>
      <c r="DE10" s="85">
        <f t="shared" ca="1" si="102"/>
        <v>0</v>
      </c>
      <c r="DF10" s="85">
        <f t="shared" si="103"/>
        <v>0</v>
      </c>
      <c r="DG10" s="85">
        <f t="shared" si="104"/>
        <v>0</v>
      </c>
      <c r="DH10" s="86">
        <f t="shared" ca="1" si="223"/>
        <v>0</v>
      </c>
      <c r="DI10" s="83">
        <f t="shared" ca="1" si="224"/>
        <v>28</v>
      </c>
      <c r="DJ10" s="84">
        <f t="shared" si="225"/>
        <v>0</v>
      </c>
      <c r="DK10" s="85">
        <f t="shared" ca="1" si="108"/>
        <v>0</v>
      </c>
      <c r="DL10" s="85">
        <f t="shared" si="109"/>
        <v>0</v>
      </c>
      <c r="DM10" s="85">
        <f t="shared" si="110"/>
        <v>0</v>
      </c>
      <c r="DN10" s="86">
        <f t="shared" ca="1" si="226"/>
        <v>0</v>
      </c>
      <c r="DO10" s="83">
        <f t="shared" ca="1" si="227"/>
        <v>31</v>
      </c>
      <c r="DP10" s="84">
        <f t="shared" si="228"/>
        <v>0</v>
      </c>
      <c r="DQ10" s="85">
        <f t="shared" ca="1" si="114"/>
        <v>0</v>
      </c>
      <c r="DR10" s="85">
        <f t="shared" si="115"/>
        <v>0</v>
      </c>
      <c r="DS10" s="85">
        <f t="shared" si="116"/>
        <v>0</v>
      </c>
      <c r="DT10" s="86">
        <f t="shared" ca="1" si="229"/>
        <v>0</v>
      </c>
      <c r="DU10" s="83">
        <f t="shared" ca="1" si="230"/>
        <v>30</v>
      </c>
      <c r="DV10" s="84">
        <f t="shared" si="231"/>
        <v>0</v>
      </c>
      <c r="DW10" s="85">
        <f t="shared" ca="1" si="120"/>
        <v>0</v>
      </c>
      <c r="DX10" s="85">
        <f t="shared" si="121"/>
        <v>0</v>
      </c>
      <c r="DY10" s="85">
        <f t="shared" si="122"/>
        <v>0</v>
      </c>
      <c r="DZ10" s="86">
        <f t="shared" ca="1" si="232"/>
        <v>0</v>
      </c>
      <c r="EA10" s="83">
        <f t="shared" ca="1" si="233"/>
        <v>31</v>
      </c>
      <c r="EB10" s="84">
        <f t="shared" si="234"/>
        <v>0</v>
      </c>
      <c r="EC10" s="85">
        <f t="shared" ca="1" si="126"/>
        <v>0</v>
      </c>
      <c r="ED10" s="85">
        <f t="shared" si="127"/>
        <v>0</v>
      </c>
      <c r="EE10" s="85">
        <f t="shared" si="128"/>
        <v>0</v>
      </c>
      <c r="EF10" s="86">
        <f t="shared" ca="1" si="235"/>
        <v>0</v>
      </c>
      <c r="EG10" s="83">
        <f t="shared" ca="1" si="236"/>
        <v>30</v>
      </c>
      <c r="EH10" s="84">
        <f t="shared" si="237"/>
        <v>0</v>
      </c>
      <c r="EI10" s="85">
        <f t="shared" ca="1" si="132"/>
        <v>0</v>
      </c>
      <c r="EJ10" s="85">
        <f t="shared" si="133"/>
        <v>0</v>
      </c>
      <c r="EK10" s="85">
        <f t="shared" si="134"/>
        <v>0</v>
      </c>
      <c r="EL10" s="86">
        <f t="shared" ca="1" si="238"/>
        <v>0</v>
      </c>
      <c r="EM10" s="83">
        <f t="shared" ca="1" si="239"/>
        <v>31</v>
      </c>
      <c r="EN10" s="84">
        <f t="shared" si="240"/>
        <v>0</v>
      </c>
      <c r="EO10" s="85">
        <f t="shared" ca="1" si="138"/>
        <v>0</v>
      </c>
      <c r="EP10" s="85">
        <f t="shared" si="139"/>
        <v>0</v>
      </c>
      <c r="EQ10" s="85">
        <f t="shared" si="140"/>
        <v>0</v>
      </c>
      <c r="ER10" s="86">
        <f t="shared" ca="1" si="241"/>
        <v>0</v>
      </c>
      <c r="ES10" s="83">
        <f t="shared" ca="1" si="242"/>
        <v>31</v>
      </c>
      <c r="ET10" s="84">
        <f t="shared" si="243"/>
        <v>0</v>
      </c>
      <c r="EU10" s="85">
        <f t="shared" ca="1" si="144"/>
        <v>0</v>
      </c>
      <c r="EV10" s="85">
        <f t="shared" si="145"/>
        <v>0</v>
      </c>
      <c r="EW10" s="85">
        <f t="shared" si="244"/>
        <v>0</v>
      </c>
      <c r="EX10" s="86">
        <f t="shared" ca="1" si="245"/>
        <v>0</v>
      </c>
      <c r="EY10" s="83">
        <f t="shared" ca="1" si="246"/>
        <v>30</v>
      </c>
      <c r="EZ10" s="84">
        <f t="shared" si="247"/>
        <v>0</v>
      </c>
      <c r="FA10" s="85">
        <f t="shared" ca="1" si="149"/>
        <v>0</v>
      </c>
      <c r="FB10" s="85">
        <f t="shared" si="248"/>
        <v>0</v>
      </c>
      <c r="FC10" s="85">
        <f t="shared" si="150"/>
        <v>0</v>
      </c>
      <c r="FD10" s="86">
        <f t="shared" ca="1" si="249"/>
        <v>0</v>
      </c>
      <c r="FE10" s="83">
        <f t="shared" ca="1" si="250"/>
        <v>31</v>
      </c>
      <c r="FF10" s="84">
        <f t="shared" si="251"/>
        <v>0</v>
      </c>
      <c r="FG10" s="85">
        <f t="shared" ca="1" si="252"/>
        <v>0</v>
      </c>
      <c r="FH10" s="85">
        <f t="shared" si="253"/>
        <v>0</v>
      </c>
      <c r="FI10" s="85">
        <f t="shared" si="254"/>
        <v>0</v>
      </c>
      <c r="FJ10" s="86">
        <f t="shared" ca="1" si="255"/>
        <v>0</v>
      </c>
      <c r="FK10" s="83">
        <f t="shared" ca="1" si="155"/>
        <v>30</v>
      </c>
      <c r="FL10" s="84">
        <f t="shared" si="156"/>
        <v>0</v>
      </c>
      <c r="FM10" s="85">
        <f t="shared" ca="1" si="256"/>
        <v>0</v>
      </c>
      <c r="FN10" s="85">
        <f t="shared" si="257"/>
        <v>0</v>
      </c>
      <c r="FO10" s="85">
        <f t="shared" si="258"/>
        <v>0</v>
      </c>
      <c r="FP10" s="86">
        <f t="shared" ca="1" si="157"/>
        <v>0</v>
      </c>
      <c r="FQ10" s="83">
        <f t="shared" ca="1" si="158"/>
        <v>31</v>
      </c>
      <c r="FR10" s="84">
        <f t="shared" si="159"/>
        <v>0</v>
      </c>
      <c r="FS10" s="85">
        <f t="shared" ca="1" si="259"/>
        <v>0</v>
      </c>
      <c r="FT10" s="85">
        <f t="shared" si="260"/>
        <v>0</v>
      </c>
      <c r="FU10" s="85">
        <f t="shared" si="261"/>
        <v>0</v>
      </c>
      <c r="FV10" s="86">
        <f t="shared" ca="1" si="160"/>
        <v>0</v>
      </c>
      <c r="FW10" s="83">
        <f t="shared" ca="1" si="161"/>
        <v>31</v>
      </c>
      <c r="FX10" s="84">
        <f t="shared" si="162"/>
        <v>0</v>
      </c>
      <c r="FY10" s="85">
        <f t="shared" ca="1" si="262"/>
        <v>0</v>
      </c>
      <c r="FZ10" s="85">
        <f t="shared" si="263"/>
        <v>0</v>
      </c>
      <c r="GA10" s="85">
        <f t="shared" si="264"/>
        <v>0</v>
      </c>
      <c r="GB10" s="86">
        <f t="shared" ca="1" si="163"/>
        <v>0</v>
      </c>
      <c r="GC10" s="83">
        <f t="shared" ca="1" si="164"/>
        <v>28</v>
      </c>
      <c r="GD10" s="84">
        <f t="shared" si="165"/>
        <v>0</v>
      </c>
      <c r="GE10" s="85">
        <f t="shared" ca="1" si="265"/>
        <v>0</v>
      </c>
      <c r="GF10" s="85">
        <f t="shared" si="266"/>
        <v>0</v>
      </c>
      <c r="GG10" s="85">
        <f t="shared" si="267"/>
        <v>0</v>
      </c>
      <c r="GH10" s="86">
        <f t="shared" ca="1" si="166"/>
        <v>0</v>
      </c>
      <c r="GI10" s="83">
        <f t="shared" ca="1" si="167"/>
        <v>31</v>
      </c>
      <c r="GJ10" s="84">
        <f t="shared" si="168"/>
        <v>0</v>
      </c>
      <c r="GK10" s="85">
        <f t="shared" ca="1" si="268"/>
        <v>0</v>
      </c>
      <c r="GL10" s="85">
        <f t="shared" si="269"/>
        <v>0</v>
      </c>
      <c r="GM10" s="85">
        <f t="shared" si="270"/>
        <v>0</v>
      </c>
      <c r="GN10" s="86">
        <f t="shared" ca="1" si="169"/>
        <v>0</v>
      </c>
    </row>
    <row r="11" spans="1:196" ht="14.6" x14ac:dyDescent="0.4">
      <c r="A11" s="81" t="str">
        <f>PSIRT!$S8</f>
        <v>SERVER</v>
      </c>
      <c r="B11" t="str">
        <f>PSIRT!$B8</f>
        <v>CSCvb62741</v>
      </c>
      <c r="C11" s="82">
        <f>PSIRT!$N8</f>
        <v>42649</v>
      </c>
      <c r="D11" s="123">
        <f ca="1">IF(PSIRT!$R8="",TODAY(), PSIRT!$R8)</f>
        <v>42656</v>
      </c>
      <c r="E11" s="83">
        <f t="shared" ca="1" si="170"/>
        <v>0</v>
      </c>
      <c r="F11" s="84">
        <f t="shared" si="171"/>
        <v>31</v>
      </c>
      <c r="G11" s="85">
        <f t="shared" ca="1" si="0"/>
        <v>0</v>
      </c>
      <c r="H11" s="85">
        <f t="shared" si="1"/>
        <v>0</v>
      </c>
      <c r="I11" s="85">
        <f t="shared" si="2"/>
        <v>0</v>
      </c>
      <c r="J11" s="86">
        <f t="shared" ca="1" si="172"/>
        <v>0</v>
      </c>
      <c r="K11" s="83">
        <f t="shared" ca="1" si="173"/>
        <v>0</v>
      </c>
      <c r="L11" s="84">
        <f t="shared" si="174"/>
        <v>30</v>
      </c>
      <c r="M11" s="85">
        <f t="shared" ca="1" si="6"/>
        <v>0</v>
      </c>
      <c r="N11" s="85">
        <f t="shared" si="7"/>
        <v>0</v>
      </c>
      <c r="O11" s="85">
        <f t="shared" si="8"/>
        <v>0</v>
      </c>
      <c r="P11" s="86">
        <f t="shared" ca="1" si="175"/>
        <v>0</v>
      </c>
      <c r="Q11" s="83">
        <f t="shared" ca="1" si="176"/>
        <v>18</v>
      </c>
      <c r="R11" s="84">
        <f t="shared" si="177"/>
        <v>6</v>
      </c>
      <c r="S11" s="85">
        <f t="shared" ca="1" si="12"/>
        <v>7</v>
      </c>
      <c r="T11" s="85">
        <f t="shared" si="13"/>
        <v>0</v>
      </c>
      <c r="U11" s="85">
        <f t="shared" si="14"/>
        <v>0</v>
      </c>
      <c r="V11" s="86">
        <f t="shared" ca="1" si="178"/>
        <v>7</v>
      </c>
      <c r="W11" s="83">
        <f t="shared" ca="1" si="179"/>
        <v>30</v>
      </c>
      <c r="X11" s="84">
        <f t="shared" si="180"/>
        <v>0</v>
      </c>
      <c r="Y11" s="85">
        <f t="shared" ca="1" si="18"/>
        <v>0</v>
      </c>
      <c r="Z11" s="85">
        <f t="shared" si="19"/>
        <v>0</v>
      </c>
      <c r="AA11" s="85">
        <f t="shared" si="20"/>
        <v>0</v>
      </c>
      <c r="AB11" s="86">
        <f t="shared" ca="1" si="181"/>
        <v>0</v>
      </c>
      <c r="AC11" s="83">
        <f t="shared" ca="1" si="182"/>
        <v>31</v>
      </c>
      <c r="AD11" s="84">
        <f t="shared" si="183"/>
        <v>0</v>
      </c>
      <c r="AE11" s="85">
        <f t="shared" ca="1" si="24"/>
        <v>0</v>
      </c>
      <c r="AF11" s="85">
        <f t="shared" si="25"/>
        <v>0</v>
      </c>
      <c r="AG11" s="85">
        <f t="shared" si="26"/>
        <v>0</v>
      </c>
      <c r="AH11" s="86">
        <f t="shared" ca="1" si="184"/>
        <v>0</v>
      </c>
      <c r="AI11" s="83">
        <f t="shared" ca="1" si="185"/>
        <v>31</v>
      </c>
      <c r="AJ11" s="84">
        <f t="shared" si="186"/>
        <v>0</v>
      </c>
      <c r="AK11" s="85">
        <f t="shared" ca="1" si="30"/>
        <v>0</v>
      </c>
      <c r="AL11" s="85">
        <f t="shared" si="31"/>
        <v>0</v>
      </c>
      <c r="AM11" s="85">
        <f t="shared" si="32"/>
        <v>0</v>
      </c>
      <c r="AN11" s="86">
        <f t="shared" ca="1" si="187"/>
        <v>0</v>
      </c>
      <c r="AO11" s="83">
        <f t="shared" ca="1" si="188"/>
        <v>28</v>
      </c>
      <c r="AP11" s="84">
        <f t="shared" si="189"/>
        <v>0</v>
      </c>
      <c r="AQ11" s="85">
        <f t="shared" ca="1" si="36"/>
        <v>0</v>
      </c>
      <c r="AR11" s="85">
        <f t="shared" si="37"/>
        <v>0</v>
      </c>
      <c r="AS11" s="85">
        <f t="shared" si="38"/>
        <v>0</v>
      </c>
      <c r="AT11" s="86">
        <f t="shared" ca="1" si="190"/>
        <v>0</v>
      </c>
      <c r="AU11" s="83">
        <f t="shared" ca="1" si="191"/>
        <v>31</v>
      </c>
      <c r="AV11" s="84">
        <f t="shared" si="192"/>
        <v>0</v>
      </c>
      <c r="AW11" s="85">
        <f t="shared" ca="1" si="42"/>
        <v>0</v>
      </c>
      <c r="AX11" s="85">
        <f t="shared" si="43"/>
        <v>0</v>
      </c>
      <c r="AY11" s="85">
        <f t="shared" si="44"/>
        <v>0</v>
      </c>
      <c r="AZ11" s="86">
        <f t="shared" ca="1" si="193"/>
        <v>0</v>
      </c>
      <c r="BA11" s="83">
        <f t="shared" ca="1" si="194"/>
        <v>30</v>
      </c>
      <c r="BB11" s="84">
        <f t="shared" si="195"/>
        <v>0</v>
      </c>
      <c r="BC11" s="85">
        <f t="shared" ca="1" si="48"/>
        <v>0</v>
      </c>
      <c r="BD11" s="85">
        <f t="shared" si="49"/>
        <v>0</v>
      </c>
      <c r="BE11" s="85">
        <f t="shared" si="50"/>
        <v>0</v>
      </c>
      <c r="BF11" s="86">
        <f t="shared" ca="1" si="196"/>
        <v>0</v>
      </c>
      <c r="BG11" s="83">
        <f t="shared" ca="1" si="197"/>
        <v>31</v>
      </c>
      <c r="BH11" s="84">
        <f t="shared" si="198"/>
        <v>0</v>
      </c>
      <c r="BI11" s="85">
        <f t="shared" ca="1" si="54"/>
        <v>0</v>
      </c>
      <c r="BJ11" s="85">
        <f t="shared" si="55"/>
        <v>0</v>
      </c>
      <c r="BK11" s="85">
        <f t="shared" si="56"/>
        <v>0</v>
      </c>
      <c r="BL11" s="86">
        <f t="shared" ca="1" si="199"/>
        <v>0</v>
      </c>
      <c r="BM11" s="83">
        <f t="shared" ca="1" si="200"/>
        <v>30</v>
      </c>
      <c r="BN11" s="84">
        <f t="shared" si="201"/>
        <v>0</v>
      </c>
      <c r="BO11" s="85">
        <f t="shared" ca="1" si="60"/>
        <v>0</v>
      </c>
      <c r="BP11" s="85">
        <f t="shared" si="61"/>
        <v>0</v>
      </c>
      <c r="BQ11" s="85">
        <f t="shared" si="62"/>
        <v>0</v>
      </c>
      <c r="BR11" s="86">
        <f t="shared" ca="1" si="202"/>
        <v>0</v>
      </c>
      <c r="BS11" s="83">
        <f t="shared" ca="1" si="203"/>
        <v>31</v>
      </c>
      <c r="BT11" s="84">
        <f t="shared" si="204"/>
        <v>0</v>
      </c>
      <c r="BU11" s="85">
        <f t="shared" ca="1" si="66"/>
        <v>0</v>
      </c>
      <c r="BV11" s="85">
        <f t="shared" si="67"/>
        <v>0</v>
      </c>
      <c r="BW11" s="85">
        <f t="shared" si="68"/>
        <v>0</v>
      </c>
      <c r="BX11" s="86">
        <f t="shared" ca="1" si="205"/>
        <v>0</v>
      </c>
      <c r="BY11" s="83">
        <f t="shared" ca="1" si="206"/>
        <v>31</v>
      </c>
      <c r="BZ11" s="84">
        <f t="shared" si="207"/>
        <v>0</v>
      </c>
      <c r="CA11" s="85">
        <f t="shared" ca="1" si="72"/>
        <v>0</v>
      </c>
      <c r="CB11" s="85">
        <f t="shared" si="73"/>
        <v>0</v>
      </c>
      <c r="CC11" s="85">
        <f t="shared" si="74"/>
        <v>0</v>
      </c>
      <c r="CD11" s="86">
        <f t="shared" ca="1" si="208"/>
        <v>0</v>
      </c>
      <c r="CE11" s="83">
        <f t="shared" ca="1" si="209"/>
        <v>30</v>
      </c>
      <c r="CF11" s="84">
        <f t="shared" si="210"/>
        <v>0</v>
      </c>
      <c r="CG11" s="85">
        <f t="shared" ca="1" si="78"/>
        <v>0</v>
      </c>
      <c r="CH11" s="85">
        <f t="shared" si="79"/>
        <v>0</v>
      </c>
      <c r="CI11" s="85">
        <f t="shared" si="80"/>
        <v>0</v>
      </c>
      <c r="CJ11" s="86">
        <f t="shared" ca="1" si="211"/>
        <v>0</v>
      </c>
      <c r="CK11" s="83">
        <f t="shared" ca="1" si="212"/>
        <v>31</v>
      </c>
      <c r="CL11" s="84">
        <f t="shared" si="213"/>
        <v>0</v>
      </c>
      <c r="CM11" s="85">
        <f t="shared" ca="1" si="84"/>
        <v>0</v>
      </c>
      <c r="CN11" s="85">
        <f t="shared" si="85"/>
        <v>0</v>
      </c>
      <c r="CO11" s="85">
        <f t="shared" si="86"/>
        <v>0</v>
      </c>
      <c r="CP11" s="86">
        <f t="shared" ca="1" si="214"/>
        <v>0</v>
      </c>
      <c r="CQ11" s="83">
        <f t="shared" ca="1" si="215"/>
        <v>30</v>
      </c>
      <c r="CR11" s="84">
        <f t="shared" si="216"/>
        <v>0</v>
      </c>
      <c r="CS11" s="85">
        <f t="shared" ca="1" si="90"/>
        <v>0</v>
      </c>
      <c r="CT11" s="85">
        <f t="shared" si="91"/>
        <v>0</v>
      </c>
      <c r="CU11" s="85">
        <f t="shared" si="92"/>
        <v>0</v>
      </c>
      <c r="CV11" s="86">
        <f t="shared" ca="1" si="217"/>
        <v>0</v>
      </c>
      <c r="CW11" s="83">
        <f t="shared" ca="1" si="218"/>
        <v>31</v>
      </c>
      <c r="CX11" s="84">
        <f t="shared" si="219"/>
        <v>0</v>
      </c>
      <c r="CY11" s="85">
        <f t="shared" ca="1" si="96"/>
        <v>0</v>
      </c>
      <c r="CZ11" s="85">
        <f t="shared" si="97"/>
        <v>0</v>
      </c>
      <c r="DA11" s="85">
        <f t="shared" si="98"/>
        <v>0</v>
      </c>
      <c r="DB11" s="86">
        <f t="shared" ca="1" si="220"/>
        <v>0</v>
      </c>
      <c r="DC11" s="83">
        <f t="shared" ca="1" si="221"/>
        <v>31</v>
      </c>
      <c r="DD11" s="84">
        <f t="shared" si="222"/>
        <v>0</v>
      </c>
      <c r="DE11" s="85">
        <f t="shared" ca="1" si="102"/>
        <v>0</v>
      </c>
      <c r="DF11" s="85">
        <f t="shared" si="103"/>
        <v>0</v>
      </c>
      <c r="DG11" s="85">
        <f t="shared" si="104"/>
        <v>0</v>
      </c>
      <c r="DH11" s="86">
        <f t="shared" ca="1" si="223"/>
        <v>0</v>
      </c>
      <c r="DI11" s="83">
        <f t="shared" ca="1" si="224"/>
        <v>28</v>
      </c>
      <c r="DJ11" s="84">
        <f t="shared" si="225"/>
        <v>0</v>
      </c>
      <c r="DK11" s="85">
        <f t="shared" ca="1" si="108"/>
        <v>0</v>
      </c>
      <c r="DL11" s="85">
        <f t="shared" si="109"/>
        <v>0</v>
      </c>
      <c r="DM11" s="85">
        <f t="shared" si="110"/>
        <v>0</v>
      </c>
      <c r="DN11" s="86">
        <f t="shared" ca="1" si="226"/>
        <v>0</v>
      </c>
      <c r="DO11" s="83">
        <f t="shared" ca="1" si="227"/>
        <v>31</v>
      </c>
      <c r="DP11" s="84">
        <f t="shared" si="228"/>
        <v>0</v>
      </c>
      <c r="DQ11" s="85">
        <f t="shared" ca="1" si="114"/>
        <v>0</v>
      </c>
      <c r="DR11" s="85">
        <f t="shared" si="115"/>
        <v>0</v>
      </c>
      <c r="DS11" s="85">
        <f t="shared" si="116"/>
        <v>0</v>
      </c>
      <c r="DT11" s="86">
        <f t="shared" ca="1" si="229"/>
        <v>0</v>
      </c>
      <c r="DU11" s="83">
        <f t="shared" ca="1" si="230"/>
        <v>30</v>
      </c>
      <c r="DV11" s="84">
        <f t="shared" si="231"/>
        <v>0</v>
      </c>
      <c r="DW11" s="85">
        <f t="shared" ca="1" si="120"/>
        <v>0</v>
      </c>
      <c r="DX11" s="85">
        <f t="shared" si="121"/>
        <v>0</v>
      </c>
      <c r="DY11" s="85">
        <f t="shared" si="122"/>
        <v>0</v>
      </c>
      <c r="DZ11" s="86">
        <f t="shared" ca="1" si="232"/>
        <v>0</v>
      </c>
      <c r="EA11" s="83">
        <f t="shared" ca="1" si="233"/>
        <v>31</v>
      </c>
      <c r="EB11" s="84">
        <f t="shared" si="234"/>
        <v>0</v>
      </c>
      <c r="EC11" s="85">
        <f t="shared" ca="1" si="126"/>
        <v>0</v>
      </c>
      <c r="ED11" s="85">
        <f t="shared" si="127"/>
        <v>0</v>
      </c>
      <c r="EE11" s="85">
        <f t="shared" si="128"/>
        <v>0</v>
      </c>
      <c r="EF11" s="86">
        <f t="shared" ca="1" si="235"/>
        <v>0</v>
      </c>
      <c r="EG11" s="83">
        <f t="shared" ca="1" si="236"/>
        <v>30</v>
      </c>
      <c r="EH11" s="84">
        <f t="shared" si="237"/>
        <v>0</v>
      </c>
      <c r="EI11" s="85">
        <f t="shared" ca="1" si="132"/>
        <v>0</v>
      </c>
      <c r="EJ11" s="85">
        <f t="shared" si="133"/>
        <v>0</v>
      </c>
      <c r="EK11" s="85">
        <f t="shared" si="134"/>
        <v>0</v>
      </c>
      <c r="EL11" s="86">
        <f t="shared" ca="1" si="238"/>
        <v>0</v>
      </c>
      <c r="EM11" s="83">
        <f t="shared" ca="1" si="239"/>
        <v>31</v>
      </c>
      <c r="EN11" s="84">
        <f t="shared" si="240"/>
        <v>0</v>
      </c>
      <c r="EO11" s="85">
        <f t="shared" ca="1" si="138"/>
        <v>0</v>
      </c>
      <c r="EP11" s="85">
        <f t="shared" si="139"/>
        <v>0</v>
      </c>
      <c r="EQ11" s="85">
        <f t="shared" si="140"/>
        <v>0</v>
      </c>
      <c r="ER11" s="86">
        <f t="shared" ca="1" si="241"/>
        <v>0</v>
      </c>
      <c r="ES11" s="83">
        <f t="shared" ca="1" si="242"/>
        <v>31</v>
      </c>
      <c r="ET11" s="84">
        <f t="shared" si="243"/>
        <v>0</v>
      </c>
      <c r="EU11" s="85">
        <f t="shared" ca="1" si="144"/>
        <v>0</v>
      </c>
      <c r="EV11" s="85">
        <f t="shared" si="145"/>
        <v>0</v>
      </c>
      <c r="EW11" s="85">
        <f t="shared" si="244"/>
        <v>0</v>
      </c>
      <c r="EX11" s="86">
        <f t="shared" ca="1" si="245"/>
        <v>0</v>
      </c>
      <c r="EY11" s="83">
        <f t="shared" ca="1" si="246"/>
        <v>30</v>
      </c>
      <c r="EZ11" s="84">
        <f t="shared" si="247"/>
        <v>0</v>
      </c>
      <c r="FA11" s="85">
        <f t="shared" ca="1" si="149"/>
        <v>0</v>
      </c>
      <c r="FB11" s="85">
        <f t="shared" si="248"/>
        <v>0</v>
      </c>
      <c r="FC11" s="85">
        <f t="shared" si="150"/>
        <v>0</v>
      </c>
      <c r="FD11" s="86">
        <f t="shared" ca="1" si="249"/>
        <v>0</v>
      </c>
      <c r="FE11" s="83">
        <f t="shared" ca="1" si="250"/>
        <v>31</v>
      </c>
      <c r="FF11" s="84">
        <f t="shared" si="251"/>
        <v>0</v>
      </c>
      <c r="FG11" s="85">
        <f t="shared" ca="1" si="252"/>
        <v>0</v>
      </c>
      <c r="FH11" s="85">
        <f t="shared" si="253"/>
        <v>0</v>
      </c>
      <c r="FI11" s="85">
        <f t="shared" si="254"/>
        <v>0</v>
      </c>
      <c r="FJ11" s="86">
        <f t="shared" ca="1" si="255"/>
        <v>0</v>
      </c>
      <c r="FK11" s="83">
        <f t="shared" ca="1" si="155"/>
        <v>30</v>
      </c>
      <c r="FL11" s="84">
        <f t="shared" si="156"/>
        <v>0</v>
      </c>
      <c r="FM11" s="85">
        <f t="shared" ca="1" si="256"/>
        <v>0</v>
      </c>
      <c r="FN11" s="85">
        <f t="shared" si="257"/>
        <v>0</v>
      </c>
      <c r="FO11" s="85">
        <f t="shared" si="258"/>
        <v>0</v>
      </c>
      <c r="FP11" s="86">
        <f t="shared" ca="1" si="157"/>
        <v>0</v>
      </c>
      <c r="FQ11" s="83">
        <f t="shared" ca="1" si="158"/>
        <v>31</v>
      </c>
      <c r="FR11" s="84">
        <f t="shared" si="159"/>
        <v>0</v>
      </c>
      <c r="FS11" s="85">
        <f t="shared" ca="1" si="259"/>
        <v>0</v>
      </c>
      <c r="FT11" s="85">
        <f t="shared" si="260"/>
        <v>0</v>
      </c>
      <c r="FU11" s="85">
        <f t="shared" si="261"/>
        <v>0</v>
      </c>
      <c r="FV11" s="86">
        <f t="shared" ca="1" si="160"/>
        <v>0</v>
      </c>
      <c r="FW11" s="83">
        <f t="shared" ca="1" si="161"/>
        <v>31</v>
      </c>
      <c r="FX11" s="84">
        <f t="shared" si="162"/>
        <v>0</v>
      </c>
      <c r="FY11" s="85">
        <f t="shared" ca="1" si="262"/>
        <v>0</v>
      </c>
      <c r="FZ11" s="85">
        <f t="shared" si="263"/>
        <v>0</v>
      </c>
      <c r="GA11" s="85">
        <f t="shared" si="264"/>
        <v>0</v>
      </c>
      <c r="GB11" s="86">
        <f t="shared" ca="1" si="163"/>
        <v>0</v>
      </c>
      <c r="GC11" s="83">
        <f t="shared" ca="1" si="164"/>
        <v>28</v>
      </c>
      <c r="GD11" s="84">
        <f t="shared" si="165"/>
        <v>0</v>
      </c>
      <c r="GE11" s="85">
        <f t="shared" ca="1" si="265"/>
        <v>0</v>
      </c>
      <c r="GF11" s="85">
        <f t="shared" si="266"/>
        <v>0</v>
      </c>
      <c r="GG11" s="85">
        <f t="shared" si="267"/>
        <v>0</v>
      </c>
      <c r="GH11" s="86">
        <f t="shared" ca="1" si="166"/>
        <v>0</v>
      </c>
      <c r="GI11" s="83">
        <f t="shared" ca="1" si="167"/>
        <v>31</v>
      </c>
      <c r="GJ11" s="84">
        <f t="shared" si="168"/>
        <v>0</v>
      </c>
      <c r="GK11" s="85">
        <f t="shared" ca="1" si="268"/>
        <v>0</v>
      </c>
      <c r="GL11" s="85">
        <f t="shared" si="269"/>
        <v>0</v>
      </c>
      <c r="GM11" s="85">
        <f t="shared" si="270"/>
        <v>0</v>
      </c>
      <c r="GN11" s="86">
        <f t="shared" ca="1" si="169"/>
        <v>0</v>
      </c>
    </row>
    <row r="12" spans="1:196" ht="14.6" x14ac:dyDescent="0.4">
      <c r="A12" s="81" t="str">
        <f>PSIRT!$S9</f>
        <v>CLIENT</v>
      </c>
      <c r="B12" t="str">
        <f>PSIRT!$B9</f>
        <v>CSCvb67878</v>
      </c>
      <c r="C12" s="82">
        <f>PSIRT!$N9</f>
        <v>42654</v>
      </c>
      <c r="D12" s="123">
        <f ca="1">IF(PSIRT!$R9="",TODAY(), PSIRT!$R9)</f>
        <v>42654</v>
      </c>
      <c r="E12" s="83">
        <f t="shared" ca="1" si="170"/>
        <v>0</v>
      </c>
      <c r="F12" s="84">
        <f t="shared" si="171"/>
        <v>31</v>
      </c>
      <c r="G12" s="85">
        <f t="shared" si="0"/>
        <v>0</v>
      </c>
      <c r="H12" s="85">
        <f t="shared" si="1"/>
        <v>0</v>
      </c>
      <c r="I12" s="85">
        <f t="shared" ca="1" si="2"/>
        <v>0</v>
      </c>
      <c r="J12" s="86">
        <f t="shared" ca="1" si="172"/>
        <v>0</v>
      </c>
      <c r="K12" s="83">
        <f t="shared" ca="1" si="173"/>
        <v>0</v>
      </c>
      <c r="L12" s="84">
        <f t="shared" si="174"/>
        <v>30</v>
      </c>
      <c r="M12" s="85">
        <f t="shared" si="6"/>
        <v>0</v>
      </c>
      <c r="N12" s="85">
        <f t="shared" si="7"/>
        <v>0</v>
      </c>
      <c r="O12" s="85">
        <f t="shared" ca="1" si="8"/>
        <v>0</v>
      </c>
      <c r="P12" s="86">
        <f t="shared" ca="1" si="175"/>
        <v>0</v>
      </c>
      <c r="Q12" s="83">
        <f t="shared" ca="1" si="176"/>
        <v>20</v>
      </c>
      <c r="R12" s="84">
        <f t="shared" si="177"/>
        <v>11</v>
      </c>
      <c r="S12" s="85">
        <f t="shared" si="12"/>
        <v>0</v>
      </c>
      <c r="T12" s="85">
        <f t="shared" si="13"/>
        <v>0</v>
      </c>
      <c r="U12" s="85">
        <f t="shared" ca="1" si="14"/>
        <v>0</v>
      </c>
      <c r="V12" s="86">
        <f t="shared" ca="1" si="178"/>
        <v>0</v>
      </c>
      <c r="W12" s="83">
        <f t="shared" ca="1" si="179"/>
        <v>30</v>
      </c>
      <c r="X12" s="84">
        <f t="shared" si="180"/>
        <v>0</v>
      </c>
      <c r="Y12" s="85">
        <f t="shared" si="18"/>
        <v>0</v>
      </c>
      <c r="Z12" s="85">
        <f t="shared" si="19"/>
        <v>0</v>
      </c>
      <c r="AA12" s="85">
        <f t="shared" ca="1" si="20"/>
        <v>0</v>
      </c>
      <c r="AB12" s="86">
        <f t="shared" ca="1" si="181"/>
        <v>0</v>
      </c>
      <c r="AC12" s="83">
        <f t="shared" ca="1" si="182"/>
        <v>31</v>
      </c>
      <c r="AD12" s="84">
        <f t="shared" si="183"/>
        <v>0</v>
      </c>
      <c r="AE12" s="85">
        <f t="shared" si="24"/>
        <v>0</v>
      </c>
      <c r="AF12" s="85">
        <f t="shared" si="25"/>
        <v>0</v>
      </c>
      <c r="AG12" s="85">
        <f t="shared" ca="1" si="26"/>
        <v>0</v>
      </c>
      <c r="AH12" s="86">
        <f t="shared" ca="1" si="184"/>
        <v>0</v>
      </c>
      <c r="AI12" s="83">
        <f t="shared" ca="1" si="185"/>
        <v>31</v>
      </c>
      <c r="AJ12" s="84">
        <f t="shared" si="186"/>
        <v>0</v>
      </c>
      <c r="AK12" s="85">
        <f t="shared" si="30"/>
        <v>0</v>
      </c>
      <c r="AL12" s="85">
        <f t="shared" si="31"/>
        <v>0</v>
      </c>
      <c r="AM12" s="85">
        <f t="shared" ca="1" si="32"/>
        <v>0</v>
      </c>
      <c r="AN12" s="86">
        <f t="shared" ca="1" si="187"/>
        <v>0</v>
      </c>
      <c r="AO12" s="83">
        <f t="shared" ca="1" si="188"/>
        <v>28</v>
      </c>
      <c r="AP12" s="84">
        <f t="shared" si="189"/>
        <v>0</v>
      </c>
      <c r="AQ12" s="85">
        <f t="shared" si="36"/>
        <v>0</v>
      </c>
      <c r="AR12" s="85">
        <f t="shared" si="37"/>
        <v>0</v>
      </c>
      <c r="AS12" s="85">
        <f t="shared" ca="1" si="38"/>
        <v>0</v>
      </c>
      <c r="AT12" s="86">
        <f t="shared" ca="1" si="190"/>
        <v>0</v>
      </c>
      <c r="AU12" s="83">
        <f t="shared" ca="1" si="191"/>
        <v>31</v>
      </c>
      <c r="AV12" s="84">
        <f t="shared" si="192"/>
        <v>0</v>
      </c>
      <c r="AW12" s="85">
        <f t="shared" si="42"/>
        <v>0</v>
      </c>
      <c r="AX12" s="85">
        <f t="shared" si="43"/>
        <v>0</v>
      </c>
      <c r="AY12" s="85">
        <f t="shared" ca="1" si="44"/>
        <v>0</v>
      </c>
      <c r="AZ12" s="86">
        <f t="shared" ca="1" si="193"/>
        <v>0</v>
      </c>
      <c r="BA12" s="83">
        <f t="shared" ca="1" si="194"/>
        <v>30</v>
      </c>
      <c r="BB12" s="84">
        <f t="shared" si="195"/>
        <v>0</v>
      </c>
      <c r="BC12" s="85">
        <f t="shared" si="48"/>
        <v>0</v>
      </c>
      <c r="BD12" s="85">
        <f t="shared" si="49"/>
        <v>0</v>
      </c>
      <c r="BE12" s="85">
        <f t="shared" ca="1" si="50"/>
        <v>0</v>
      </c>
      <c r="BF12" s="86">
        <f t="shared" ca="1" si="196"/>
        <v>0</v>
      </c>
      <c r="BG12" s="83">
        <f t="shared" ca="1" si="197"/>
        <v>31</v>
      </c>
      <c r="BH12" s="84">
        <f t="shared" si="198"/>
        <v>0</v>
      </c>
      <c r="BI12" s="85">
        <f t="shared" si="54"/>
        <v>0</v>
      </c>
      <c r="BJ12" s="85">
        <f t="shared" si="55"/>
        <v>0</v>
      </c>
      <c r="BK12" s="85">
        <f t="shared" ca="1" si="56"/>
        <v>0</v>
      </c>
      <c r="BL12" s="86">
        <f t="shared" ca="1" si="199"/>
        <v>0</v>
      </c>
      <c r="BM12" s="83">
        <f t="shared" ca="1" si="200"/>
        <v>30</v>
      </c>
      <c r="BN12" s="84">
        <f t="shared" si="201"/>
        <v>0</v>
      </c>
      <c r="BO12" s="85">
        <f t="shared" si="60"/>
        <v>0</v>
      </c>
      <c r="BP12" s="85">
        <f t="shared" si="61"/>
        <v>0</v>
      </c>
      <c r="BQ12" s="85">
        <f t="shared" ca="1" si="62"/>
        <v>0</v>
      </c>
      <c r="BR12" s="86">
        <f t="shared" ca="1" si="202"/>
        <v>0</v>
      </c>
      <c r="BS12" s="83">
        <f t="shared" ca="1" si="203"/>
        <v>31</v>
      </c>
      <c r="BT12" s="84">
        <f t="shared" si="204"/>
        <v>0</v>
      </c>
      <c r="BU12" s="85">
        <f t="shared" si="66"/>
        <v>0</v>
      </c>
      <c r="BV12" s="85">
        <f t="shared" si="67"/>
        <v>0</v>
      </c>
      <c r="BW12" s="85">
        <f t="shared" ca="1" si="68"/>
        <v>0</v>
      </c>
      <c r="BX12" s="86">
        <f t="shared" ca="1" si="205"/>
        <v>0</v>
      </c>
      <c r="BY12" s="83">
        <f t="shared" ca="1" si="206"/>
        <v>31</v>
      </c>
      <c r="BZ12" s="84">
        <f t="shared" si="207"/>
        <v>0</v>
      </c>
      <c r="CA12" s="85">
        <f t="shared" si="72"/>
        <v>0</v>
      </c>
      <c r="CB12" s="85">
        <f t="shared" si="73"/>
        <v>0</v>
      </c>
      <c r="CC12" s="85">
        <f t="shared" ca="1" si="74"/>
        <v>0</v>
      </c>
      <c r="CD12" s="86">
        <f t="shared" ca="1" si="208"/>
        <v>0</v>
      </c>
      <c r="CE12" s="83">
        <f t="shared" ca="1" si="209"/>
        <v>30</v>
      </c>
      <c r="CF12" s="84">
        <f t="shared" si="210"/>
        <v>0</v>
      </c>
      <c r="CG12" s="85">
        <f t="shared" si="78"/>
        <v>0</v>
      </c>
      <c r="CH12" s="85">
        <f t="shared" si="79"/>
        <v>0</v>
      </c>
      <c r="CI12" s="85">
        <f t="shared" ca="1" si="80"/>
        <v>0</v>
      </c>
      <c r="CJ12" s="86">
        <f t="shared" ca="1" si="211"/>
        <v>0</v>
      </c>
      <c r="CK12" s="83">
        <f t="shared" ca="1" si="212"/>
        <v>31</v>
      </c>
      <c r="CL12" s="84">
        <f t="shared" si="213"/>
        <v>0</v>
      </c>
      <c r="CM12" s="85">
        <f t="shared" si="84"/>
        <v>0</v>
      </c>
      <c r="CN12" s="85">
        <f t="shared" si="85"/>
        <v>0</v>
      </c>
      <c r="CO12" s="85">
        <f t="shared" ca="1" si="86"/>
        <v>0</v>
      </c>
      <c r="CP12" s="86">
        <f t="shared" ca="1" si="214"/>
        <v>0</v>
      </c>
      <c r="CQ12" s="83">
        <f t="shared" ca="1" si="215"/>
        <v>30</v>
      </c>
      <c r="CR12" s="84">
        <f t="shared" si="216"/>
        <v>0</v>
      </c>
      <c r="CS12" s="85">
        <f t="shared" si="90"/>
        <v>0</v>
      </c>
      <c r="CT12" s="85">
        <f t="shared" si="91"/>
        <v>0</v>
      </c>
      <c r="CU12" s="85">
        <f t="shared" ca="1" si="92"/>
        <v>0</v>
      </c>
      <c r="CV12" s="86">
        <f t="shared" ca="1" si="217"/>
        <v>0</v>
      </c>
      <c r="CW12" s="83">
        <f t="shared" ca="1" si="218"/>
        <v>31</v>
      </c>
      <c r="CX12" s="84">
        <f t="shared" si="219"/>
        <v>0</v>
      </c>
      <c r="CY12" s="85">
        <f t="shared" si="96"/>
        <v>0</v>
      </c>
      <c r="CZ12" s="85">
        <f t="shared" si="97"/>
        <v>0</v>
      </c>
      <c r="DA12" s="85">
        <f t="shared" ca="1" si="98"/>
        <v>0</v>
      </c>
      <c r="DB12" s="86">
        <f t="shared" ca="1" si="220"/>
        <v>0</v>
      </c>
      <c r="DC12" s="83">
        <f t="shared" ca="1" si="221"/>
        <v>31</v>
      </c>
      <c r="DD12" s="84">
        <f t="shared" si="222"/>
        <v>0</v>
      </c>
      <c r="DE12" s="85">
        <f t="shared" si="102"/>
        <v>0</v>
      </c>
      <c r="DF12" s="85">
        <f t="shared" si="103"/>
        <v>0</v>
      </c>
      <c r="DG12" s="85">
        <f t="shared" ca="1" si="104"/>
        <v>0</v>
      </c>
      <c r="DH12" s="86">
        <f t="shared" ca="1" si="223"/>
        <v>0</v>
      </c>
      <c r="DI12" s="83">
        <f t="shared" ca="1" si="224"/>
        <v>28</v>
      </c>
      <c r="DJ12" s="84">
        <f t="shared" si="225"/>
        <v>0</v>
      </c>
      <c r="DK12" s="85">
        <f t="shared" si="108"/>
        <v>0</v>
      </c>
      <c r="DL12" s="85">
        <f t="shared" si="109"/>
        <v>0</v>
      </c>
      <c r="DM12" s="85">
        <f t="shared" ca="1" si="110"/>
        <v>0</v>
      </c>
      <c r="DN12" s="86">
        <f t="shared" ca="1" si="226"/>
        <v>0</v>
      </c>
      <c r="DO12" s="83">
        <f t="shared" ca="1" si="227"/>
        <v>31</v>
      </c>
      <c r="DP12" s="84">
        <f t="shared" si="228"/>
        <v>0</v>
      </c>
      <c r="DQ12" s="85">
        <f t="shared" si="114"/>
        <v>0</v>
      </c>
      <c r="DR12" s="85">
        <f t="shared" si="115"/>
        <v>0</v>
      </c>
      <c r="DS12" s="85">
        <f t="shared" ca="1" si="116"/>
        <v>0</v>
      </c>
      <c r="DT12" s="86">
        <f t="shared" ca="1" si="229"/>
        <v>0</v>
      </c>
      <c r="DU12" s="83">
        <f t="shared" ca="1" si="230"/>
        <v>30</v>
      </c>
      <c r="DV12" s="84">
        <f t="shared" si="231"/>
        <v>0</v>
      </c>
      <c r="DW12" s="85">
        <f t="shared" si="120"/>
        <v>0</v>
      </c>
      <c r="DX12" s="85">
        <f t="shared" si="121"/>
        <v>0</v>
      </c>
      <c r="DY12" s="85">
        <f t="shared" ca="1" si="122"/>
        <v>0</v>
      </c>
      <c r="DZ12" s="86">
        <f t="shared" ca="1" si="232"/>
        <v>0</v>
      </c>
      <c r="EA12" s="83">
        <f t="shared" ca="1" si="233"/>
        <v>31</v>
      </c>
      <c r="EB12" s="84">
        <f t="shared" si="234"/>
        <v>0</v>
      </c>
      <c r="EC12" s="85">
        <f t="shared" si="126"/>
        <v>0</v>
      </c>
      <c r="ED12" s="85">
        <f t="shared" si="127"/>
        <v>0</v>
      </c>
      <c r="EE12" s="85">
        <f t="shared" ca="1" si="128"/>
        <v>0</v>
      </c>
      <c r="EF12" s="86">
        <f t="shared" ca="1" si="235"/>
        <v>0</v>
      </c>
      <c r="EG12" s="83">
        <f t="shared" ca="1" si="236"/>
        <v>30</v>
      </c>
      <c r="EH12" s="84">
        <f t="shared" si="237"/>
        <v>0</v>
      </c>
      <c r="EI12" s="85">
        <f t="shared" si="132"/>
        <v>0</v>
      </c>
      <c r="EJ12" s="85">
        <f t="shared" si="133"/>
        <v>0</v>
      </c>
      <c r="EK12" s="85">
        <f t="shared" ca="1" si="134"/>
        <v>0</v>
      </c>
      <c r="EL12" s="86">
        <f t="shared" ca="1" si="238"/>
        <v>0</v>
      </c>
      <c r="EM12" s="83">
        <f t="shared" ca="1" si="239"/>
        <v>31</v>
      </c>
      <c r="EN12" s="84">
        <f t="shared" si="240"/>
        <v>0</v>
      </c>
      <c r="EO12" s="85">
        <f t="shared" si="138"/>
        <v>0</v>
      </c>
      <c r="EP12" s="85">
        <f t="shared" si="139"/>
        <v>0</v>
      </c>
      <c r="EQ12" s="85">
        <f t="shared" ca="1" si="140"/>
        <v>0</v>
      </c>
      <c r="ER12" s="86">
        <f t="shared" ca="1" si="241"/>
        <v>0</v>
      </c>
      <c r="ES12" s="83">
        <f t="shared" ca="1" si="242"/>
        <v>31</v>
      </c>
      <c r="ET12" s="84">
        <f t="shared" si="243"/>
        <v>0</v>
      </c>
      <c r="EU12" s="85">
        <f t="shared" si="144"/>
        <v>0</v>
      </c>
      <c r="EV12" s="85">
        <f t="shared" si="145"/>
        <v>0</v>
      </c>
      <c r="EW12" s="85">
        <f t="shared" ca="1" si="244"/>
        <v>0</v>
      </c>
      <c r="EX12" s="86">
        <f t="shared" ca="1" si="245"/>
        <v>0</v>
      </c>
      <c r="EY12" s="83">
        <f t="shared" ca="1" si="246"/>
        <v>30</v>
      </c>
      <c r="EZ12" s="84">
        <f t="shared" si="247"/>
        <v>0</v>
      </c>
      <c r="FA12" s="85">
        <f t="shared" si="149"/>
        <v>0</v>
      </c>
      <c r="FB12" s="85">
        <f t="shared" si="248"/>
        <v>0</v>
      </c>
      <c r="FC12" s="85">
        <f t="shared" ca="1" si="150"/>
        <v>0</v>
      </c>
      <c r="FD12" s="86">
        <f t="shared" ca="1" si="249"/>
        <v>0</v>
      </c>
      <c r="FE12" s="83">
        <f t="shared" ca="1" si="250"/>
        <v>31</v>
      </c>
      <c r="FF12" s="84">
        <f t="shared" si="251"/>
        <v>0</v>
      </c>
      <c r="FG12" s="85">
        <f t="shared" si="252"/>
        <v>0</v>
      </c>
      <c r="FH12" s="85">
        <f t="shared" si="253"/>
        <v>0</v>
      </c>
      <c r="FI12" s="85">
        <f t="shared" ca="1" si="254"/>
        <v>0</v>
      </c>
      <c r="FJ12" s="86">
        <f t="shared" ca="1" si="255"/>
        <v>0</v>
      </c>
      <c r="FK12" s="83">
        <f t="shared" ca="1" si="155"/>
        <v>30</v>
      </c>
      <c r="FL12" s="84">
        <f t="shared" si="156"/>
        <v>0</v>
      </c>
      <c r="FM12" s="85">
        <f t="shared" si="256"/>
        <v>0</v>
      </c>
      <c r="FN12" s="85">
        <f t="shared" si="257"/>
        <v>0</v>
      </c>
      <c r="FO12" s="85">
        <f t="shared" ca="1" si="258"/>
        <v>0</v>
      </c>
      <c r="FP12" s="86">
        <f t="shared" ca="1" si="157"/>
        <v>0</v>
      </c>
      <c r="FQ12" s="83">
        <f t="shared" ca="1" si="158"/>
        <v>31</v>
      </c>
      <c r="FR12" s="84">
        <f t="shared" si="159"/>
        <v>0</v>
      </c>
      <c r="FS12" s="85">
        <f t="shared" si="259"/>
        <v>0</v>
      </c>
      <c r="FT12" s="85">
        <f t="shared" si="260"/>
        <v>0</v>
      </c>
      <c r="FU12" s="85">
        <f t="shared" ca="1" si="261"/>
        <v>0</v>
      </c>
      <c r="FV12" s="86">
        <f t="shared" ca="1" si="160"/>
        <v>0</v>
      </c>
      <c r="FW12" s="83">
        <f t="shared" ca="1" si="161"/>
        <v>31</v>
      </c>
      <c r="FX12" s="84">
        <f t="shared" si="162"/>
        <v>0</v>
      </c>
      <c r="FY12" s="85">
        <f t="shared" si="262"/>
        <v>0</v>
      </c>
      <c r="FZ12" s="85">
        <f t="shared" si="263"/>
        <v>0</v>
      </c>
      <c r="GA12" s="85">
        <f t="shared" ca="1" si="264"/>
        <v>0</v>
      </c>
      <c r="GB12" s="86">
        <f t="shared" ca="1" si="163"/>
        <v>0</v>
      </c>
      <c r="GC12" s="83">
        <f t="shared" ca="1" si="164"/>
        <v>28</v>
      </c>
      <c r="GD12" s="84">
        <f t="shared" si="165"/>
        <v>0</v>
      </c>
      <c r="GE12" s="85">
        <f t="shared" si="265"/>
        <v>0</v>
      </c>
      <c r="GF12" s="85">
        <f t="shared" si="266"/>
        <v>0</v>
      </c>
      <c r="GG12" s="85">
        <f t="shared" ca="1" si="267"/>
        <v>0</v>
      </c>
      <c r="GH12" s="86">
        <f t="shared" ca="1" si="166"/>
        <v>0</v>
      </c>
      <c r="GI12" s="83">
        <f t="shared" ca="1" si="167"/>
        <v>31</v>
      </c>
      <c r="GJ12" s="84">
        <f t="shared" si="168"/>
        <v>0</v>
      </c>
      <c r="GK12" s="85">
        <f t="shared" si="268"/>
        <v>0</v>
      </c>
      <c r="GL12" s="85">
        <f t="shared" si="269"/>
        <v>0</v>
      </c>
      <c r="GM12" s="85">
        <f t="shared" ca="1" si="270"/>
        <v>0</v>
      </c>
      <c r="GN12" s="86">
        <f t="shared" ca="1" si="169"/>
        <v>0</v>
      </c>
    </row>
    <row r="13" spans="1:196" ht="14.6" x14ac:dyDescent="0.4">
      <c r="A13" s="81" t="str">
        <f>PSIRT!$S10</f>
        <v>SERVER</v>
      </c>
      <c r="B13" t="str">
        <f>PSIRT!$B10</f>
        <v>CSCvb67424</v>
      </c>
      <c r="C13" s="82">
        <f>PSIRT!$N10</f>
        <v>42654</v>
      </c>
      <c r="D13" s="123">
        <f ca="1">IF(PSIRT!$R10="",TODAY(), PSIRT!$R10)</f>
        <v>42654</v>
      </c>
      <c r="E13" s="83">
        <f t="shared" ca="1" si="170"/>
        <v>0</v>
      </c>
      <c r="F13" s="84">
        <f t="shared" si="171"/>
        <v>31</v>
      </c>
      <c r="G13" s="85">
        <f t="shared" ca="1" si="0"/>
        <v>0</v>
      </c>
      <c r="H13" s="85">
        <f t="shared" si="1"/>
        <v>0</v>
      </c>
      <c r="I13" s="85">
        <f t="shared" si="2"/>
        <v>0</v>
      </c>
      <c r="J13" s="86">
        <f t="shared" ca="1" si="172"/>
        <v>0</v>
      </c>
      <c r="K13" s="83">
        <f t="shared" ca="1" si="173"/>
        <v>0</v>
      </c>
      <c r="L13" s="84">
        <f t="shared" si="174"/>
        <v>30</v>
      </c>
      <c r="M13" s="85">
        <f t="shared" ca="1" si="6"/>
        <v>0</v>
      </c>
      <c r="N13" s="85">
        <f t="shared" si="7"/>
        <v>0</v>
      </c>
      <c r="O13" s="85">
        <f t="shared" si="8"/>
        <v>0</v>
      </c>
      <c r="P13" s="86">
        <f t="shared" ca="1" si="175"/>
        <v>0</v>
      </c>
      <c r="Q13" s="83">
        <f t="shared" ca="1" si="176"/>
        <v>20</v>
      </c>
      <c r="R13" s="84">
        <f t="shared" si="177"/>
        <v>11</v>
      </c>
      <c r="S13" s="85">
        <f t="shared" ca="1" si="12"/>
        <v>0</v>
      </c>
      <c r="T13" s="85">
        <f t="shared" si="13"/>
        <v>0</v>
      </c>
      <c r="U13" s="85">
        <f t="shared" si="14"/>
        <v>0</v>
      </c>
      <c r="V13" s="86">
        <f t="shared" ca="1" si="178"/>
        <v>0</v>
      </c>
      <c r="W13" s="83">
        <f t="shared" ca="1" si="179"/>
        <v>30</v>
      </c>
      <c r="X13" s="84">
        <f t="shared" si="180"/>
        <v>0</v>
      </c>
      <c r="Y13" s="85">
        <f t="shared" ca="1" si="18"/>
        <v>0</v>
      </c>
      <c r="Z13" s="85">
        <f t="shared" si="19"/>
        <v>0</v>
      </c>
      <c r="AA13" s="85">
        <f t="shared" si="20"/>
        <v>0</v>
      </c>
      <c r="AB13" s="86">
        <f t="shared" ca="1" si="181"/>
        <v>0</v>
      </c>
      <c r="AC13" s="83">
        <f t="shared" ca="1" si="182"/>
        <v>31</v>
      </c>
      <c r="AD13" s="84">
        <f t="shared" si="183"/>
        <v>0</v>
      </c>
      <c r="AE13" s="85">
        <f t="shared" ca="1" si="24"/>
        <v>0</v>
      </c>
      <c r="AF13" s="85">
        <f t="shared" si="25"/>
        <v>0</v>
      </c>
      <c r="AG13" s="85">
        <f t="shared" si="26"/>
        <v>0</v>
      </c>
      <c r="AH13" s="86">
        <f t="shared" ca="1" si="184"/>
        <v>0</v>
      </c>
      <c r="AI13" s="83">
        <f t="shared" ca="1" si="185"/>
        <v>31</v>
      </c>
      <c r="AJ13" s="84">
        <f t="shared" si="186"/>
        <v>0</v>
      </c>
      <c r="AK13" s="85">
        <f t="shared" ca="1" si="30"/>
        <v>0</v>
      </c>
      <c r="AL13" s="85">
        <f t="shared" si="31"/>
        <v>0</v>
      </c>
      <c r="AM13" s="85">
        <f t="shared" si="32"/>
        <v>0</v>
      </c>
      <c r="AN13" s="86">
        <f t="shared" ca="1" si="187"/>
        <v>0</v>
      </c>
      <c r="AO13" s="83">
        <f t="shared" ca="1" si="188"/>
        <v>28</v>
      </c>
      <c r="AP13" s="84">
        <f t="shared" si="189"/>
        <v>0</v>
      </c>
      <c r="AQ13" s="85">
        <f t="shared" ca="1" si="36"/>
        <v>0</v>
      </c>
      <c r="AR13" s="85">
        <f t="shared" si="37"/>
        <v>0</v>
      </c>
      <c r="AS13" s="85">
        <f t="shared" si="38"/>
        <v>0</v>
      </c>
      <c r="AT13" s="86">
        <f t="shared" ca="1" si="190"/>
        <v>0</v>
      </c>
      <c r="AU13" s="83">
        <f t="shared" ca="1" si="191"/>
        <v>31</v>
      </c>
      <c r="AV13" s="84">
        <f t="shared" si="192"/>
        <v>0</v>
      </c>
      <c r="AW13" s="85">
        <f t="shared" ca="1" si="42"/>
        <v>0</v>
      </c>
      <c r="AX13" s="85">
        <f t="shared" si="43"/>
        <v>0</v>
      </c>
      <c r="AY13" s="85">
        <f t="shared" si="44"/>
        <v>0</v>
      </c>
      <c r="AZ13" s="86">
        <f t="shared" ca="1" si="193"/>
        <v>0</v>
      </c>
      <c r="BA13" s="83">
        <f t="shared" ca="1" si="194"/>
        <v>30</v>
      </c>
      <c r="BB13" s="84">
        <f t="shared" si="195"/>
        <v>0</v>
      </c>
      <c r="BC13" s="85">
        <f t="shared" ca="1" si="48"/>
        <v>0</v>
      </c>
      <c r="BD13" s="85">
        <f t="shared" si="49"/>
        <v>0</v>
      </c>
      <c r="BE13" s="85">
        <f t="shared" si="50"/>
        <v>0</v>
      </c>
      <c r="BF13" s="86">
        <f t="shared" ca="1" si="196"/>
        <v>0</v>
      </c>
      <c r="BG13" s="83">
        <f t="shared" ca="1" si="197"/>
        <v>31</v>
      </c>
      <c r="BH13" s="84">
        <f t="shared" si="198"/>
        <v>0</v>
      </c>
      <c r="BI13" s="85">
        <f t="shared" ca="1" si="54"/>
        <v>0</v>
      </c>
      <c r="BJ13" s="85">
        <f t="shared" si="55"/>
        <v>0</v>
      </c>
      <c r="BK13" s="85">
        <f t="shared" si="56"/>
        <v>0</v>
      </c>
      <c r="BL13" s="86">
        <f t="shared" ca="1" si="199"/>
        <v>0</v>
      </c>
      <c r="BM13" s="83">
        <f t="shared" ca="1" si="200"/>
        <v>30</v>
      </c>
      <c r="BN13" s="84">
        <f t="shared" si="201"/>
        <v>0</v>
      </c>
      <c r="BO13" s="85">
        <f t="shared" ca="1" si="60"/>
        <v>0</v>
      </c>
      <c r="BP13" s="85">
        <f t="shared" si="61"/>
        <v>0</v>
      </c>
      <c r="BQ13" s="85">
        <f t="shared" si="62"/>
        <v>0</v>
      </c>
      <c r="BR13" s="86">
        <f t="shared" ca="1" si="202"/>
        <v>0</v>
      </c>
      <c r="BS13" s="83">
        <f t="shared" ca="1" si="203"/>
        <v>31</v>
      </c>
      <c r="BT13" s="84">
        <f t="shared" si="204"/>
        <v>0</v>
      </c>
      <c r="BU13" s="85">
        <f t="shared" ca="1" si="66"/>
        <v>0</v>
      </c>
      <c r="BV13" s="85">
        <f t="shared" si="67"/>
        <v>0</v>
      </c>
      <c r="BW13" s="85">
        <f t="shared" si="68"/>
        <v>0</v>
      </c>
      <c r="BX13" s="86">
        <f t="shared" ca="1" si="205"/>
        <v>0</v>
      </c>
      <c r="BY13" s="83">
        <f t="shared" ca="1" si="206"/>
        <v>31</v>
      </c>
      <c r="BZ13" s="84">
        <f t="shared" si="207"/>
        <v>0</v>
      </c>
      <c r="CA13" s="85">
        <f t="shared" ca="1" si="72"/>
        <v>0</v>
      </c>
      <c r="CB13" s="85">
        <f t="shared" si="73"/>
        <v>0</v>
      </c>
      <c r="CC13" s="85">
        <f t="shared" si="74"/>
        <v>0</v>
      </c>
      <c r="CD13" s="86">
        <f t="shared" ca="1" si="208"/>
        <v>0</v>
      </c>
      <c r="CE13" s="83">
        <f t="shared" ca="1" si="209"/>
        <v>30</v>
      </c>
      <c r="CF13" s="84">
        <f t="shared" si="210"/>
        <v>0</v>
      </c>
      <c r="CG13" s="85">
        <f t="shared" ca="1" si="78"/>
        <v>0</v>
      </c>
      <c r="CH13" s="85">
        <f t="shared" si="79"/>
        <v>0</v>
      </c>
      <c r="CI13" s="85">
        <f t="shared" si="80"/>
        <v>0</v>
      </c>
      <c r="CJ13" s="86">
        <f t="shared" ca="1" si="211"/>
        <v>0</v>
      </c>
      <c r="CK13" s="83">
        <f t="shared" ca="1" si="212"/>
        <v>31</v>
      </c>
      <c r="CL13" s="84">
        <f t="shared" si="213"/>
        <v>0</v>
      </c>
      <c r="CM13" s="85">
        <f t="shared" ca="1" si="84"/>
        <v>0</v>
      </c>
      <c r="CN13" s="85">
        <f t="shared" si="85"/>
        <v>0</v>
      </c>
      <c r="CO13" s="85">
        <f t="shared" si="86"/>
        <v>0</v>
      </c>
      <c r="CP13" s="86">
        <f t="shared" ca="1" si="214"/>
        <v>0</v>
      </c>
      <c r="CQ13" s="83">
        <f t="shared" ca="1" si="215"/>
        <v>30</v>
      </c>
      <c r="CR13" s="84">
        <f t="shared" si="216"/>
        <v>0</v>
      </c>
      <c r="CS13" s="85">
        <f t="shared" ca="1" si="90"/>
        <v>0</v>
      </c>
      <c r="CT13" s="85">
        <f t="shared" si="91"/>
        <v>0</v>
      </c>
      <c r="CU13" s="85">
        <f t="shared" si="92"/>
        <v>0</v>
      </c>
      <c r="CV13" s="86">
        <f t="shared" ca="1" si="217"/>
        <v>0</v>
      </c>
      <c r="CW13" s="83">
        <f t="shared" ca="1" si="218"/>
        <v>31</v>
      </c>
      <c r="CX13" s="84">
        <f t="shared" si="219"/>
        <v>0</v>
      </c>
      <c r="CY13" s="85">
        <f t="shared" ca="1" si="96"/>
        <v>0</v>
      </c>
      <c r="CZ13" s="85">
        <f t="shared" si="97"/>
        <v>0</v>
      </c>
      <c r="DA13" s="85">
        <f t="shared" si="98"/>
        <v>0</v>
      </c>
      <c r="DB13" s="86">
        <f t="shared" ca="1" si="220"/>
        <v>0</v>
      </c>
      <c r="DC13" s="83">
        <f t="shared" ca="1" si="221"/>
        <v>31</v>
      </c>
      <c r="DD13" s="84">
        <f t="shared" si="222"/>
        <v>0</v>
      </c>
      <c r="DE13" s="85">
        <f t="shared" ca="1" si="102"/>
        <v>0</v>
      </c>
      <c r="DF13" s="85">
        <f t="shared" si="103"/>
        <v>0</v>
      </c>
      <c r="DG13" s="85">
        <f t="shared" si="104"/>
        <v>0</v>
      </c>
      <c r="DH13" s="86">
        <f t="shared" ca="1" si="223"/>
        <v>0</v>
      </c>
      <c r="DI13" s="83">
        <f t="shared" ca="1" si="224"/>
        <v>28</v>
      </c>
      <c r="DJ13" s="84">
        <f t="shared" si="225"/>
        <v>0</v>
      </c>
      <c r="DK13" s="85">
        <f t="shared" ca="1" si="108"/>
        <v>0</v>
      </c>
      <c r="DL13" s="85">
        <f t="shared" si="109"/>
        <v>0</v>
      </c>
      <c r="DM13" s="85">
        <f t="shared" si="110"/>
        <v>0</v>
      </c>
      <c r="DN13" s="86">
        <f t="shared" ca="1" si="226"/>
        <v>0</v>
      </c>
      <c r="DO13" s="83">
        <f t="shared" ca="1" si="227"/>
        <v>31</v>
      </c>
      <c r="DP13" s="84">
        <f t="shared" si="228"/>
        <v>0</v>
      </c>
      <c r="DQ13" s="85">
        <f t="shared" ca="1" si="114"/>
        <v>0</v>
      </c>
      <c r="DR13" s="85">
        <f t="shared" si="115"/>
        <v>0</v>
      </c>
      <c r="DS13" s="85">
        <f t="shared" si="116"/>
        <v>0</v>
      </c>
      <c r="DT13" s="86">
        <f t="shared" ca="1" si="229"/>
        <v>0</v>
      </c>
      <c r="DU13" s="83">
        <f t="shared" ca="1" si="230"/>
        <v>30</v>
      </c>
      <c r="DV13" s="84">
        <f t="shared" si="231"/>
        <v>0</v>
      </c>
      <c r="DW13" s="85">
        <f t="shared" ca="1" si="120"/>
        <v>0</v>
      </c>
      <c r="DX13" s="85">
        <f t="shared" si="121"/>
        <v>0</v>
      </c>
      <c r="DY13" s="85">
        <f t="shared" si="122"/>
        <v>0</v>
      </c>
      <c r="DZ13" s="86">
        <f t="shared" ca="1" si="232"/>
        <v>0</v>
      </c>
      <c r="EA13" s="83">
        <f t="shared" ca="1" si="233"/>
        <v>31</v>
      </c>
      <c r="EB13" s="84">
        <f t="shared" si="234"/>
        <v>0</v>
      </c>
      <c r="EC13" s="85">
        <f t="shared" ca="1" si="126"/>
        <v>0</v>
      </c>
      <c r="ED13" s="85">
        <f t="shared" si="127"/>
        <v>0</v>
      </c>
      <c r="EE13" s="85">
        <f t="shared" si="128"/>
        <v>0</v>
      </c>
      <c r="EF13" s="86">
        <f t="shared" ca="1" si="235"/>
        <v>0</v>
      </c>
      <c r="EG13" s="83">
        <f t="shared" ca="1" si="236"/>
        <v>30</v>
      </c>
      <c r="EH13" s="84">
        <f t="shared" si="237"/>
        <v>0</v>
      </c>
      <c r="EI13" s="85">
        <f t="shared" ca="1" si="132"/>
        <v>0</v>
      </c>
      <c r="EJ13" s="85">
        <f t="shared" si="133"/>
        <v>0</v>
      </c>
      <c r="EK13" s="85">
        <f t="shared" si="134"/>
        <v>0</v>
      </c>
      <c r="EL13" s="86">
        <f t="shared" ca="1" si="238"/>
        <v>0</v>
      </c>
      <c r="EM13" s="83">
        <f t="shared" ca="1" si="239"/>
        <v>31</v>
      </c>
      <c r="EN13" s="84">
        <f t="shared" si="240"/>
        <v>0</v>
      </c>
      <c r="EO13" s="85">
        <f t="shared" ca="1" si="138"/>
        <v>0</v>
      </c>
      <c r="EP13" s="85">
        <f t="shared" si="139"/>
        <v>0</v>
      </c>
      <c r="EQ13" s="85">
        <f t="shared" si="140"/>
        <v>0</v>
      </c>
      <c r="ER13" s="86">
        <f t="shared" ca="1" si="241"/>
        <v>0</v>
      </c>
      <c r="ES13" s="83">
        <f t="shared" ca="1" si="242"/>
        <v>31</v>
      </c>
      <c r="ET13" s="84">
        <f t="shared" si="243"/>
        <v>0</v>
      </c>
      <c r="EU13" s="85">
        <f t="shared" ca="1" si="144"/>
        <v>0</v>
      </c>
      <c r="EV13" s="85">
        <f t="shared" si="145"/>
        <v>0</v>
      </c>
      <c r="EW13" s="85">
        <f t="shared" si="244"/>
        <v>0</v>
      </c>
      <c r="EX13" s="86">
        <f t="shared" ca="1" si="245"/>
        <v>0</v>
      </c>
      <c r="EY13" s="83">
        <f t="shared" ca="1" si="246"/>
        <v>30</v>
      </c>
      <c r="EZ13" s="84">
        <f t="shared" si="247"/>
        <v>0</v>
      </c>
      <c r="FA13" s="85">
        <f t="shared" ca="1" si="149"/>
        <v>0</v>
      </c>
      <c r="FB13" s="85">
        <f t="shared" si="248"/>
        <v>0</v>
      </c>
      <c r="FC13" s="85">
        <f t="shared" si="150"/>
        <v>0</v>
      </c>
      <c r="FD13" s="86">
        <f t="shared" ca="1" si="249"/>
        <v>0</v>
      </c>
      <c r="FE13" s="83">
        <f t="shared" ca="1" si="250"/>
        <v>31</v>
      </c>
      <c r="FF13" s="84">
        <f t="shared" si="251"/>
        <v>0</v>
      </c>
      <c r="FG13" s="85">
        <f t="shared" ca="1" si="252"/>
        <v>0</v>
      </c>
      <c r="FH13" s="85">
        <f t="shared" si="253"/>
        <v>0</v>
      </c>
      <c r="FI13" s="85">
        <f t="shared" si="254"/>
        <v>0</v>
      </c>
      <c r="FJ13" s="86">
        <f t="shared" ca="1" si="255"/>
        <v>0</v>
      </c>
      <c r="FK13" s="83">
        <f t="shared" ca="1" si="155"/>
        <v>30</v>
      </c>
      <c r="FL13" s="84">
        <f t="shared" si="156"/>
        <v>0</v>
      </c>
      <c r="FM13" s="85">
        <f t="shared" ca="1" si="256"/>
        <v>0</v>
      </c>
      <c r="FN13" s="85">
        <f t="shared" si="257"/>
        <v>0</v>
      </c>
      <c r="FO13" s="85">
        <f t="shared" si="258"/>
        <v>0</v>
      </c>
      <c r="FP13" s="86">
        <f t="shared" ca="1" si="157"/>
        <v>0</v>
      </c>
      <c r="FQ13" s="83">
        <f t="shared" ca="1" si="158"/>
        <v>31</v>
      </c>
      <c r="FR13" s="84">
        <f t="shared" si="159"/>
        <v>0</v>
      </c>
      <c r="FS13" s="85">
        <f t="shared" ca="1" si="259"/>
        <v>0</v>
      </c>
      <c r="FT13" s="85">
        <f t="shared" si="260"/>
        <v>0</v>
      </c>
      <c r="FU13" s="85">
        <f t="shared" si="261"/>
        <v>0</v>
      </c>
      <c r="FV13" s="86">
        <f t="shared" ca="1" si="160"/>
        <v>0</v>
      </c>
      <c r="FW13" s="83">
        <f t="shared" ca="1" si="161"/>
        <v>31</v>
      </c>
      <c r="FX13" s="84">
        <f t="shared" si="162"/>
        <v>0</v>
      </c>
      <c r="FY13" s="85">
        <f t="shared" ca="1" si="262"/>
        <v>0</v>
      </c>
      <c r="FZ13" s="85">
        <f t="shared" si="263"/>
        <v>0</v>
      </c>
      <c r="GA13" s="85">
        <f t="shared" si="264"/>
        <v>0</v>
      </c>
      <c r="GB13" s="86">
        <f t="shared" ca="1" si="163"/>
        <v>0</v>
      </c>
      <c r="GC13" s="83">
        <f t="shared" ca="1" si="164"/>
        <v>28</v>
      </c>
      <c r="GD13" s="84">
        <f t="shared" si="165"/>
        <v>0</v>
      </c>
      <c r="GE13" s="85">
        <f t="shared" ca="1" si="265"/>
        <v>0</v>
      </c>
      <c r="GF13" s="85">
        <f t="shared" si="266"/>
        <v>0</v>
      </c>
      <c r="GG13" s="85">
        <f t="shared" si="267"/>
        <v>0</v>
      </c>
      <c r="GH13" s="86">
        <f t="shared" ca="1" si="166"/>
        <v>0</v>
      </c>
      <c r="GI13" s="83">
        <f t="shared" ca="1" si="167"/>
        <v>31</v>
      </c>
      <c r="GJ13" s="84">
        <f t="shared" si="168"/>
        <v>0</v>
      </c>
      <c r="GK13" s="85">
        <f t="shared" ca="1" si="268"/>
        <v>0</v>
      </c>
      <c r="GL13" s="85">
        <f t="shared" si="269"/>
        <v>0</v>
      </c>
      <c r="GM13" s="85">
        <f t="shared" si="270"/>
        <v>0</v>
      </c>
      <c r="GN13" s="86">
        <f t="shared" ca="1" si="169"/>
        <v>0</v>
      </c>
    </row>
    <row r="14" spans="1:196" ht="14.6" x14ac:dyDescent="0.4">
      <c r="A14" s="81" t="str">
        <f>PSIRT!$S11</f>
        <v>SERVER</v>
      </c>
      <c r="B14" t="str">
        <f>PSIRT!$B11</f>
        <v>CSCvc23781</v>
      </c>
      <c r="C14" s="82">
        <f>PSIRT!$N11</f>
        <v>42697</v>
      </c>
      <c r="D14" s="123">
        <f ca="1">IF(PSIRT!$R11="",TODAY(), PSIRT!$R11)</f>
        <v>43017</v>
      </c>
      <c r="E14" s="83">
        <f t="shared" ca="1" si="170"/>
        <v>0</v>
      </c>
      <c r="F14" s="84">
        <f t="shared" si="171"/>
        <v>31</v>
      </c>
      <c r="G14" s="85">
        <f t="shared" ca="1" si="0"/>
        <v>0</v>
      </c>
      <c r="H14" s="85">
        <f t="shared" si="1"/>
        <v>0</v>
      </c>
      <c r="I14" s="85">
        <f t="shared" si="2"/>
        <v>0</v>
      </c>
      <c r="J14" s="86">
        <f t="shared" ca="1" si="172"/>
        <v>0</v>
      </c>
      <c r="K14" s="83">
        <f t="shared" ca="1" si="173"/>
        <v>0</v>
      </c>
      <c r="L14" s="84">
        <f t="shared" si="174"/>
        <v>30</v>
      </c>
      <c r="M14" s="85">
        <f t="shared" ca="1" si="6"/>
        <v>0</v>
      </c>
      <c r="N14" s="85">
        <f t="shared" si="7"/>
        <v>0</v>
      </c>
      <c r="O14" s="85">
        <f t="shared" si="8"/>
        <v>0</v>
      </c>
      <c r="P14" s="86">
        <f t="shared" ca="1" si="175"/>
        <v>0</v>
      </c>
      <c r="Q14" s="83">
        <f t="shared" ca="1" si="176"/>
        <v>0</v>
      </c>
      <c r="R14" s="84">
        <f t="shared" si="177"/>
        <v>31</v>
      </c>
      <c r="S14" s="85">
        <f t="shared" ca="1" si="12"/>
        <v>0</v>
      </c>
      <c r="T14" s="85">
        <f t="shared" si="13"/>
        <v>0</v>
      </c>
      <c r="U14" s="85">
        <f t="shared" si="14"/>
        <v>0</v>
      </c>
      <c r="V14" s="86">
        <f t="shared" ca="1" si="178"/>
        <v>0</v>
      </c>
      <c r="W14" s="83">
        <f t="shared" ca="1" si="179"/>
        <v>0</v>
      </c>
      <c r="X14" s="84">
        <f t="shared" si="180"/>
        <v>23</v>
      </c>
      <c r="Y14" s="85">
        <f t="shared" ca="1" si="18"/>
        <v>7</v>
      </c>
      <c r="Z14" s="85">
        <f t="shared" si="19"/>
        <v>0</v>
      </c>
      <c r="AA14" s="85">
        <f t="shared" si="20"/>
        <v>0</v>
      </c>
      <c r="AB14" s="86">
        <f t="shared" ca="1" si="181"/>
        <v>7</v>
      </c>
      <c r="AC14" s="83">
        <f t="shared" ca="1" si="182"/>
        <v>0</v>
      </c>
      <c r="AD14" s="84">
        <f t="shared" si="183"/>
        <v>0</v>
      </c>
      <c r="AE14" s="85">
        <f t="shared" ca="1" si="24"/>
        <v>31</v>
      </c>
      <c r="AF14" s="85">
        <f t="shared" si="25"/>
        <v>0</v>
      </c>
      <c r="AG14" s="85">
        <f t="shared" si="26"/>
        <v>0</v>
      </c>
      <c r="AH14" s="86">
        <f t="shared" ca="1" si="184"/>
        <v>31</v>
      </c>
      <c r="AI14" s="83">
        <f t="shared" ca="1" si="185"/>
        <v>0</v>
      </c>
      <c r="AJ14" s="84">
        <f t="shared" si="186"/>
        <v>0</v>
      </c>
      <c r="AK14" s="85">
        <f t="shared" ca="1" si="30"/>
        <v>31</v>
      </c>
      <c r="AL14" s="85">
        <f t="shared" si="31"/>
        <v>0</v>
      </c>
      <c r="AM14" s="85">
        <f t="shared" si="32"/>
        <v>0</v>
      </c>
      <c r="AN14" s="86">
        <f t="shared" ca="1" si="187"/>
        <v>31</v>
      </c>
      <c r="AO14" s="83">
        <f t="shared" ca="1" si="188"/>
        <v>0</v>
      </c>
      <c r="AP14" s="84">
        <f t="shared" si="189"/>
        <v>0</v>
      </c>
      <c r="AQ14" s="85">
        <f t="shared" ca="1" si="36"/>
        <v>28</v>
      </c>
      <c r="AR14" s="85">
        <f t="shared" si="37"/>
        <v>0</v>
      </c>
      <c r="AS14" s="85">
        <f t="shared" si="38"/>
        <v>0</v>
      </c>
      <c r="AT14" s="86">
        <f t="shared" ca="1" si="190"/>
        <v>28</v>
      </c>
      <c r="AU14" s="83">
        <f t="shared" ca="1" si="191"/>
        <v>0</v>
      </c>
      <c r="AV14" s="84">
        <f t="shared" si="192"/>
        <v>0</v>
      </c>
      <c r="AW14" s="85">
        <f t="shared" ca="1" si="42"/>
        <v>31</v>
      </c>
      <c r="AX14" s="85">
        <f t="shared" si="43"/>
        <v>0</v>
      </c>
      <c r="AY14" s="85">
        <f t="shared" si="44"/>
        <v>0</v>
      </c>
      <c r="AZ14" s="86">
        <f t="shared" ca="1" si="193"/>
        <v>31</v>
      </c>
      <c r="BA14" s="83">
        <f t="shared" ca="1" si="194"/>
        <v>0</v>
      </c>
      <c r="BB14" s="84">
        <f t="shared" si="195"/>
        <v>0</v>
      </c>
      <c r="BC14" s="85">
        <f t="shared" ca="1" si="48"/>
        <v>30</v>
      </c>
      <c r="BD14" s="85">
        <f t="shared" si="49"/>
        <v>0</v>
      </c>
      <c r="BE14" s="85">
        <f t="shared" si="50"/>
        <v>0</v>
      </c>
      <c r="BF14" s="86">
        <f t="shared" ca="1" si="196"/>
        <v>30</v>
      </c>
      <c r="BG14" s="83">
        <f t="shared" ca="1" si="197"/>
        <v>0</v>
      </c>
      <c r="BH14" s="84">
        <f t="shared" si="198"/>
        <v>0</v>
      </c>
      <c r="BI14" s="85">
        <f t="shared" ca="1" si="54"/>
        <v>31</v>
      </c>
      <c r="BJ14" s="85">
        <f t="shared" si="55"/>
        <v>0</v>
      </c>
      <c r="BK14" s="85">
        <f t="shared" si="56"/>
        <v>0</v>
      </c>
      <c r="BL14" s="86">
        <f t="shared" ca="1" si="199"/>
        <v>31</v>
      </c>
      <c r="BM14" s="83">
        <f t="shared" ca="1" si="200"/>
        <v>0</v>
      </c>
      <c r="BN14" s="84">
        <f t="shared" si="201"/>
        <v>0</v>
      </c>
      <c r="BO14" s="85">
        <f t="shared" ca="1" si="60"/>
        <v>30</v>
      </c>
      <c r="BP14" s="85">
        <f t="shared" si="61"/>
        <v>0</v>
      </c>
      <c r="BQ14" s="85">
        <f t="shared" si="62"/>
        <v>0</v>
      </c>
      <c r="BR14" s="86">
        <f t="shared" ca="1" si="202"/>
        <v>30</v>
      </c>
      <c r="BS14" s="83">
        <f t="shared" ca="1" si="203"/>
        <v>0</v>
      </c>
      <c r="BT14" s="84">
        <f t="shared" si="204"/>
        <v>0</v>
      </c>
      <c r="BU14" s="85">
        <f t="shared" ca="1" si="66"/>
        <v>31</v>
      </c>
      <c r="BV14" s="85">
        <f t="shared" si="67"/>
        <v>0</v>
      </c>
      <c r="BW14" s="85">
        <f t="shared" si="68"/>
        <v>0</v>
      </c>
      <c r="BX14" s="86">
        <f t="shared" ca="1" si="205"/>
        <v>31</v>
      </c>
      <c r="BY14" s="83">
        <f t="shared" ca="1" si="206"/>
        <v>0</v>
      </c>
      <c r="BZ14" s="84">
        <f t="shared" si="207"/>
        <v>0</v>
      </c>
      <c r="CA14" s="85">
        <f t="shared" ca="1" si="72"/>
        <v>31</v>
      </c>
      <c r="CB14" s="85">
        <f t="shared" si="73"/>
        <v>0</v>
      </c>
      <c r="CC14" s="85">
        <f t="shared" si="74"/>
        <v>0</v>
      </c>
      <c r="CD14" s="86">
        <f t="shared" ca="1" si="208"/>
        <v>31</v>
      </c>
      <c r="CE14" s="83">
        <f t="shared" ca="1" si="209"/>
        <v>0</v>
      </c>
      <c r="CF14" s="84">
        <f t="shared" si="210"/>
        <v>0</v>
      </c>
      <c r="CG14" s="85">
        <f t="shared" ca="1" si="78"/>
        <v>30</v>
      </c>
      <c r="CH14" s="85">
        <f t="shared" si="79"/>
        <v>0</v>
      </c>
      <c r="CI14" s="85">
        <f t="shared" si="80"/>
        <v>0</v>
      </c>
      <c r="CJ14" s="86">
        <f t="shared" ca="1" si="211"/>
        <v>30</v>
      </c>
      <c r="CK14" s="83">
        <f t="shared" ca="1" si="212"/>
        <v>22</v>
      </c>
      <c r="CL14" s="84">
        <f t="shared" si="213"/>
        <v>0</v>
      </c>
      <c r="CM14" s="85">
        <f t="shared" ca="1" si="84"/>
        <v>9</v>
      </c>
      <c r="CN14" s="85">
        <f t="shared" si="85"/>
        <v>0</v>
      </c>
      <c r="CO14" s="85">
        <f t="shared" si="86"/>
        <v>0</v>
      </c>
      <c r="CP14" s="86">
        <f t="shared" ca="1" si="214"/>
        <v>9</v>
      </c>
      <c r="CQ14" s="83">
        <f t="shared" ca="1" si="215"/>
        <v>30</v>
      </c>
      <c r="CR14" s="84">
        <f t="shared" si="216"/>
        <v>0</v>
      </c>
      <c r="CS14" s="85">
        <f t="shared" ca="1" si="90"/>
        <v>0</v>
      </c>
      <c r="CT14" s="85">
        <f t="shared" si="91"/>
        <v>0</v>
      </c>
      <c r="CU14" s="85">
        <f t="shared" si="92"/>
        <v>0</v>
      </c>
      <c r="CV14" s="86">
        <f t="shared" ca="1" si="217"/>
        <v>0</v>
      </c>
      <c r="CW14" s="83">
        <f t="shared" ca="1" si="218"/>
        <v>31</v>
      </c>
      <c r="CX14" s="84">
        <f t="shared" si="219"/>
        <v>0</v>
      </c>
      <c r="CY14" s="85">
        <f t="shared" ca="1" si="96"/>
        <v>0</v>
      </c>
      <c r="CZ14" s="85">
        <f t="shared" si="97"/>
        <v>0</v>
      </c>
      <c r="DA14" s="85">
        <f t="shared" si="98"/>
        <v>0</v>
      </c>
      <c r="DB14" s="86">
        <f t="shared" ca="1" si="220"/>
        <v>0</v>
      </c>
      <c r="DC14" s="83">
        <f t="shared" ca="1" si="221"/>
        <v>31</v>
      </c>
      <c r="DD14" s="84">
        <f t="shared" si="222"/>
        <v>0</v>
      </c>
      <c r="DE14" s="85">
        <f t="shared" ca="1" si="102"/>
        <v>0</v>
      </c>
      <c r="DF14" s="85">
        <f t="shared" si="103"/>
        <v>0</v>
      </c>
      <c r="DG14" s="85">
        <f t="shared" si="104"/>
        <v>0</v>
      </c>
      <c r="DH14" s="86">
        <f t="shared" ca="1" si="223"/>
        <v>0</v>
      </c>
      <c r="DI14" s="83">
        <f t="shared" ca="1" si="224"/>
        <v>28</v>
      </c>
      <c r="DJ14" s="84">
        <f t="shared" si="225"/>
        <v>0</v>
      </c>
      <c r="DK14" s="85">
        <f t="shared" ca="1" si="108"/>
        <v>0</v>
      </c>
      <c r="DL14" s="85">
        <f t="shared" si="109"/>
        <v>0</v>
      </c>
      <c r="DM14" s="85">
        <f t="shared" si="110"/>
        <v>0</v>
      </c>
      <c r="DN14" s="86">
        <f t="shared" ca="1" si="226"/>
        <v>0</v>
      </c>
      <c r="DO14" s="83">
        <f t="shared" ca="1" si="227"/>
        <v>31</v>
      </c>
      <c r="DP14" s="84">
        <f t="shared" si="228"/>
        <v>0</v>
      </c>
      <c r="DQ14" s="85">
        <f t="shared" ca="1" si="114"/>
        <v>0</v>
      </c>
      <c r="DR14" s="85">
        <f t="shared" si="115"/>
        <v>0</v>
      </c>
      <c r="DS14" s="85">
        <f t="shared" si="116"/>
        <v>0</v>
      </c>
      <c r="DT14" s="86">
        <f t="shared" ca="1" si="229"/>
        <v>0</v>
      </c>
      <c r="DU14" s="83">
        <f t="shared" ca="1" si="230"/>
        <v>30</v>
      </c>
      <c r="DV14" s="84">
        <f t="shared" si="231"/>
        <v>0</v>
      </c>
      <c r="DW14" s="85">
        <f t="shared" ca="1" si="120"/>
        <v>0</v>
      </c>
      <c r="DX14" s="85">
        <f t="shared" si="121"/>
        <v>0</v>
      </c>
      <c r="DY14" s="85">
        <f t="shared" si="122"/>
        <v>0</v>
      </c>
      <c r="DZ14" s="86">
        <f t="shared" ca="1" si="232"/>
        <v>0</v>
      </c>
      <c r="EA14" s="83">
        <f t="shared" ca="1" si="233"/>
        <v>31</v>
      </c>
      <c r="EB14" s="84">
        <f t="shared" si="234"/>
        <v>0</v>
      </c>
      <c r="EC14" s="85">
        <f t="shared" ca="1" si="126"/>
        <v>0</v>
      </c>
      <c r="ED14" s="85">
        <f t="shared" si="127"/>
        <v>0</v>
      </c>
      <c r="EE14" s="85">
        <f t="shared" si="128"/>
        <v>0</v>
      </c>
      <c r="EF14" s="86">
        <f t="shared" ca="1" si="235"/>
        <v>0</v>
      </c>
      <c r="EG14" s="83">
        <f t="shared" ca="1" si="236"/>
        <v>30</v>
      </c>
      <c r="EH14" s="84">
        <f t="shared" si="237"/>
        <v>0</v>
      </c>
      <c r="EI14" s="85">
        <f t="shared" ca="1" si="132"/>
        <v>0</v>
      </c>
      <c r="EJ14" s="85">
        <f t="shared" si="133"/>
        <v>0</v>
      </c>
      <c r="EK14" s="85">
        <f t="shared" si="134"/>
        <v>0</v>
      </c>
      <c r="EL14" s="86">
        <f t="shared" ca="1" si="238"/>
        <v>0</v>
      </c>
      <c r="EM14" s="83">
        <f t="shared" ca="1" si="239"/>
        <v>31</v>
      </c>
      <c r="EN14" s="84">
        <f t="shared" si="240"/>
        <v>0</v>
      </c>
      <c r="EO14" s="85">
        <f t="shared" ca="1" si="138"/>
        <v>0</v>
      </c>
      <c r="EP14" s="85">
        <f t="shared" si="139"/>
        <v>0</v>
      </c>
      <c r="EQ14" s="85">
        <f t="shared" si="140"/>
        <v>0</v>
      </c>
      <c r="ER14" s="86">
        <f t="shared" ca="1" si="241"/>
        <v>0</v>
      </c>
      <c r="ES14" s="83">
        <f t="shared" ca="1" si="242"/>
        <v>31</v>
      </c>
      <c r="ET14" s="84">
        <f t="shared" si="243"/>
        <v>0</v>
      </c>
      <c r="EU14" s="85">
        <f t="shared" ca="1" si="144"/>
        <v>0</v>
      </c>
      <c r="EV14" s="85">
        <f t="shared" si="145"/>
        <v>0</v>
      </c>
      <c r="EW14" s="85">
        <f t="shared" si="244"/>
        <v>0</v>
      </c>
      <c r="EX14" s="86">
        <f t="shared" ca="1" si="245"/>
        <v>0</v>
      </c>
      <c r="EY14" s="83">
        <f t="shared" ca="1" si="246"/>
        <v>30</v>
      </c>
      <c r="EZ14" s="84">
        <f t="shared" si="247"/>
        <v>0</v>
      </c>
      <c r="FA14" s="85">
        <f t="shared" ca="1" si="149"/>
        <v>0</v>
      </c>
      <c r="FB14" s="85">
        <f t="shared" si="248"/>
        <v>0</v>
      </c>
      <c r="FC14" s="85">
        <f t="shared" si="150"/>
        <v>0</v>
      </c>
      <c r="FD14" s="86">
        <f t="shared" ca="1" si="249"/>
        <v>0</v>
      </c>
      <c r="FE14" s="83">
        <f t="shared" ca="1" si="250"/>
        <v>31</v>
      </c>
      <c r="FF14" s="84">
        <f t="shared" si="251"/>
        <v>0</v>
      </c>
      <c r="FG14" s="85">
        <f t="shared" ca="1" si="252"/>
        <v>0</v>
      </c>
      <c r="FH14" s="85">
        <f t="shared" si="253"/>
        <v>0</v>
      </c>
      <c r="FI14" s="85">
        <f t="shared" si="254"/>
        <v>0</v>
      </c>
      <c r="FJ14" s="86">
        <f t="shared" ca="1" si="255"/>
        <v>0</v>
      </c>
      <c r="FK14" s="83">
        <f t="shared" ca="1" si="155"/>
        <v>30</v>
      </c>
      <c r="FL14" s="84">
        <f t="shared" si="156"/>
        <v>0</v>
      </c>
      <c r="FM14" s="85">
        <f t="shared" ca="1" si="256"/>
        <v>0</v>
      </c>
      <c r="FN14" s="85">
        <f t="shared" si="257"/>
        <v>0</v>
      </c>
      <c r="FO14" s="85">
        <f t="shared" si="258"/>
        <v>0</v>
      </c>
      <c r="FP14" s="86">
        <f t="shared" ca="1" si="157"/>
        <v>0</v>
      </c>
      <c r="FQ14" s="83">
        <f t="shared" ca="1" si="158"/>
        <v>31</v>
      </c>
      <c r="FR14" s="84">
        <f t="shared" si="159"/>
        <v>0</v>
      </c>
      <c r="FS14" s="85">
        <f t="shared" ca="1" si="259"/>
        <v>0</v>
      </c>
      <c r="FT14" s="85">
        <f t="shared" si="260"/>
        <v>0</v>
      </c>
      <c r="FU14" s="85">
        <f t="shared" si="261"/>
        <v>0</v>
      </c>
      <c r="FV14" s="86">
        <f t="shared" ca="1" si="160"/>
        <v>0</v>
      </c>
      <c r="FW14" s="83">
        <f t="shared" ca="1" si="161"/>
        <v>31</v>
      </c>
      <c r="FX14" s="84">
        <f t="shared" si="162"/>
        <v>0</v>
      </c>
      <c r="FY14" s="85">
        <f t="shared" ca="1" si="262"/>
        <v>0</v>
      </c>
      <c r="FZ14" s="85">
        <f t="shared" si="263"/>
        <v>0</v>
      </c>
      <c r="GA14" s="85">
        <f t="shared" si="264"/>
        <v>0</v>
      </c>
      <c r="GB14" s="86">
        <f t="shared" ca="1" si="163"/>
        <v>0</v>
      </c>
      <c r="GC14" s="83">
        <f t="shared" ca="1" si="164"/>
        <v>28</v>
      </c>
      <c r="GD14" s="84">
        <f t="shared" si="165"/>
        <v>0</v>
      </c>
      <c r="GE14" s="85">
        <f t="shared" ca="1" si="265"/>
        <v>0</v>
      </c>
      <c r="GF14" s="85">
        <f t="shared" si="266"/>
        <v>0</v>
      </c>
      <c r="GG14" s="85">
        <f t="shared" si="267"/>
        <v>0</v>
      </c>
      <c r="GH14" s="86">
        <f t="shared" ca="1" si="166"/>
        <v>0</v>
      </c>
      <c r="GI14" s="83">
        <f t="shared" ca="1" si="167"/>
        <v>31</v>
      </c>
      <c r="GJ14" s="84">
        <f t="shared" si="168"/>
        <v>0</v>
      </c>
      <c r="GK14" s="85">
        <f t="shared" ca="1" si="268"/>
        <v>0</v>
      </c>
      <c r="GL14" s="85">
        <f t="shared" si="269"/>
        <v>0</v>
      </c>
      <c r="GM14" s="85">
        <f t="shared" si="270"/>
        <v>0</v>
      </c>
      <c r="GN14" s="86">
        <f t="shared" ca="1" si="169"/>
        <v>0</v>
      </c>
    </row>
    <row r="15" spans="1:196" ht="14.6" x14ac:dyDescent="0.4">
      <c r="A15" s="81" t="str">
        <f>PSIRT!$S12</f>
        <v>SERVER</v>
      </c>
      <c r="B15" t="str">
        <f>PSIRT!$B12</f>
        <v>CSCvc89551</v>
      </c>
      <c r="C15" s="82">
        <f>PSIRT!$N12</f>
        <v>42760</v>
      </c>
      <c r="D15" s="123">
        <f ca="1">IF(PSIRT!$R12="",TODAY(), PSIRT!$R12)</f>
        <v>42765</v>
      </c>
      <c r="E15" s="83">
        <f t="shared" ca="1" si="170"/>
        <v>0</v>
      </c>
      <c r="F15" s="84">
        <f t="shared" si="171"/>
        <v>31</v>
      </c>
      <c r="G15" s="85">
        <f t="shared" ca="1" si="0"/>
        <v>0</v>
      </c>
      <c r="H15" s="85">
        <f t="shared" si="1"/>
        <v>0</v>
      </c>
      <c r="I15" s="85">
        <f t="shared" si="2"/>
        <v>0</v>
      </c>
      <c r="J15" s="86">
        <f t="shared" ca="1" si="172"/>
        <v>0</v>
      </c>
      <c r="K15" s="83">
        <f t="shared" ca="1" si="173"/>
        <v>0</v>
      </c>
      <c r="L15" s="84">
        <f t="shared" si="174"/>
        <v>30</v>
      </c>
      <c r="M15" s="85">
        <f t="shared" ca="1" si="6"/>
        <v>0</v>
      </c>
      <c r="N15" s="85">
        <f t="shared" si="7"/>
        <v>0</v>
      </c>
      <c r="O15" s="85">
        <f t="shared" si="8"/>
        <v>0</v>
      </c>
      <c r="P15" s="86">
        <f t="shared" ca="1" si="175"/>
        <v>0</v>
      </c>
      <c r="Q15" s="83">
        <f t="shared" ca="1" si="176"/>
        <v>0</v>
      </c>
      <c r="R15" s="84">
        <f t="shared" si="177"/>
        <v>31</v>
      </c>
      <c r="S15" s="85">
        <f t="shared" ca="1" si="12"/>
        <v>0</v>
      </c>
      <c r="T15" s="85">
        <f t="shared" si="13"/>
        <v>0</v>
      </c>
      <c r="U15" s="85">
        <f t="shared" si="14"/>
        <v>0</v>
      </c>
      <c r="V15" s="86">
        <f t="shared" ca="1" si="178"/>
        <v>0</v>
      </c>
      <c r="W15" s="83">
        <f t="shared" ca="1" si="179"/>
        <v>0</v>
      </c>
      <c r="X15" s="84">
        <f t="shared" si="180"/>
        <v>30</v>
      </c>
      <c r="Y15" s="85">
        <f t="shared" ca="1" si="18"/>
        <v>0</v>
      </c>
      <c r="Z15" s="85">
        <f t="shared" si="19"/>
        <v>0</v>
      </c>
      <c r="AA15" s="85">
        <f t="shared" si="20"/>
        <v>0</v>
      </c>
      <c r="AB15" s="86">
        <f t="shared" ca="1" si="181"/>
        <v>0</v>
      </c>
      <c r="AC15" s="83">
        <f t="shared" ca="1" si="182"/>
        <v>0</v>
      </c>
      <c r="AD15" s="84">
        <f t="shared" si="183"/>
        <v>31</v>
      </c>
      <c r="AE15" s="85">
        <f t="shared" ca="1" si="24"/>
        <v>0</v>
      </c>
      <c r="AF15" s="85">
        <f t="shared" si="25"/>
        <v>0</v>
      </c>
      <c r="AG15" s="85">
        <f t="shared" si="26"/>
        <v>0</v>
      </c>
      <c r="AH15" s="86">
        <f t="shared" ca="1" si="184"/>
        <v>0</v>
      </c>
      <c r="AI15" s="83">
        <f t="shared" ca="1" si="185"/>
        <v>1</v>
      </c>
      <c r="AJ15" s="84">
        <f t="shared" si="186"/>
        <v>25</v>
      </c>
      <c r="AK15" s="85">
        <f t="shared" ca="1" si="30"/>
        <v>5</v>
      </c>
      <c r="AL15" s="85">
        <f t="shared" si="31"/>
        <v>0</v>
      </c>
      <c r="AM15" s="85">
        <f t="shared" si="32"/>
        <v>0</v>
      </c>
      <c r="AN15" s="86">
        <f t="shared" ca="1" si="187"/>
        <v>5</v>
      </c>
      <c r="AO15" s="83">
        <f t="shared" ca="1" si="188"/>
        <v>28</v>
      </c>
      <c r="AP15" s="84">
        <f t="shared" si="189"/>
        <v>0</v>
      </c>
      <c r="AQ15" s="85">
        <f t="shared" ca="1" si="36"/>
        <v>0</v>
      </c>
      <c r="AR15" s="85">
        <f t="shared" si="37"/>
        <v>0</v>
      </c>
      <c r="AS15" s="85">
        <f t="shared" si="38"/>
        <v>0</v>
      </c>
      <c r="AT15" s="86">
        <f t="shared" ca="1" si="190"/>
        <v>0</v>
      </c>
      <c r="AU15" s="83">
        <f t="shared" ca="1" si="191"/>
        <v>31</v>
      </c>
      <c r="AV15" s="84">
        <f t="shared" si="192"/>
        <v>0</v>
      </c>
      <c r="AW15" s="85">
        <f t="shared" ca="1" si="42"/>
        <v>0</v>
      </c>
      <c r="AX15" s="85">
        <f t="shared" si="43"/>
        <v>0</v>
      </c>
      <c r="AY15" s="85">
        <f t="shared" si="44"/>
        <v>0</v>
      </c>
      <c r="AZ15" s="86">
        <f t="shared" ca="1" si="193"/>
        <v>0</v>
      </c>
      <c r="BA15" s="83">
        <f t="shared" ca="1" si="194"/>
        <v>30</v>
      </c>
      <c r="BB15" s="84">
        <f t="shared" si="195"/>
        <v>0</v>
      </c>
      <c r="BC15" s="85">
        <f t="shared" ca="1" si="48"/>
        <v>0</v>
      </c>
      <c r="BD15" s="85">
        <f t="shared" si="49"/>
        <v>0</v>
      </c>
      <c r="BE15" s="85">
        <f t="shared" si="50"/>
        <v>0</v>
      </c>
      <c r="BF15" s="86">
        <f t="shared" ca="1" si="196"/>
        <v>0</v>
      </c>
      <c r="BG15" s="83">
        <f t="shared" ca="1" si="197"/>
        <v>31</v>
      </c>
      <c r="BH15" s="84">
        <f t="shared" si="198"/>
        <v>0</v>
      </c>
      <c r="BI15" s="85">
        <f t="shared" ca="1" si="54"/>
        <v>0</v>
      </c>
      <c r="BJ15" s="85">
        <f t="shared" si="55"/>
        <v>0</v>
      </c>
      <c r="BK15" s="85">
        <f t="shared" si="56"/>
        <v>0</v>
      </c>
      <c r="BL15" s="86">
        <f t="shared" ca="1" si="199"/>
        <v>0</v>
      </c>
      <c r="BM15" s="83">
        <f t="shared" ca="1" si="200"/>
        <v>30</v>
      </c>
      <c r="BN15" s="84">
        <f t="shared" si="201"/>
        <v>0</v>
      </c>
      <c r="BO15" s="85">
        <f t="shared" ca="1" si="60"/>
        <v>0</v>
      </c>
      <c r="BP15" s="85">
        <f t="shared" si="61"/>
        <v>0</v>
      </c>
      <c r="BQ15" s="85">
        <f t="shared" si="62"/>
        <v>0</v>
      </c>
      <c r="BR15" s="86">
        <f t="shared" ca="1" si="202"/>
        <v>0</v>
      </c>
      <c r="BS15" s="83">
        <f t="shared" ca="1" si="203"/>
        <v>31</v>
      </c>
      <c r="BT15" s="84">
        <f t="shared" si="204"/>
        <v>0</v>
      </c>
      <c r="BU15" s="85">
        <f t="shared" ca="1" si="66"/>
        <v>0</v>
      </c>
      <c r="BV15" s="85">
        <f t="shared" si="67"/>
        <v>0</v>
      </c>
      <c r="BW15" s="85">
        <f t="shared" si="68"/>
        <v>0</v>
      </c>
      <c r="BX15" s="86">
        <f t="shared" ca="1" si="205"/>
        <v>0</v>
      </c>
      <c r="BY15" s="83">
        <f t="shared" ca="1" si="206"/>
        <v>31</v>
      </c>
      <c r="BZ15" s="84">
        <f t="shared" si="207"/>
        <v>0</v>
      </c>
      <c r="CA15" s="85">
        <f t="shared" ca="1" si="72"/>
        <v>0</v>
      </c>
      <c r="CB15" s="85">
        <f t="shared" si="73"/>
        <v>0</v>
      </c>
      <c r="CC15" s="85">
        <f t="shared" si="74"/>
        <v>0</v>
      </c>
      <c r="CD15" s="86">
        <f t="shared" ca="1" si="208"/>
        <v>0</v>
      </c>
      <c r="CE15" s="83">
        <f t="shared" ca="1" si="209"/>
        <v>30</v>
      </c>
      <c r="CF15" s="84">
        <f t="shared" si="210"/>
        <v>0</v>
      </c>
      <c r="CG15" s="85">
        <f t="shared" ca="1" si="78"/>
        <v>0</v>
      </c>
      <c r="CH15" s="85">
        <f t="shared" si="79"/>
        <v>0</v>
      </c>
      <c r="CI15" s="85">
        <f t="shared" si="80"/>
        <v>0</v>
      </c>
      <c r="CJ15" s="86">
        <f t="shared" ca="1" si="211"/>
        <v>0</v>
      </c>
      <c r="CK15" s="83">
        <f t="shared" ca="1" si="212"/>
        <v>31</v>
      </c>
      <c r="CL15" s="84">
        <f t="shared" si="213"/>
        <v>0</v>
      </c>
      <c r="CM15" s="85">
        <f t="shared" ca="1" si="84"/>
        <v>0</v>
      </c>
      <c r="CN15" s="85">
        <f t="shared" si="85"/>
        <v>0</v>
      </c>
      <c r="CO15" s="85">
        <f t="shared" si="86"/>
        <v>0</v>
      </c>
      <c r="CP15" s="86">
        <f t="shared" ca="1" si="214"/>
        <v>0</v>
      </c>
      <c r="CQ15" s="83">
        <f t="shared" ca="1" si="215"/>
        <v>30</v>
      </c>
      <c r="CR15" s="84">
        <f t="shared" si="216"/>
        <v>0</v>
      </c>
      <c r="CS15" s="85">
        <f t="shared" ca="1" si="90"/>
        <v>0</v>
      </c>
      <c r="CT15" s="85">
        <f t="shared" si="91"/>
        <v>0</v>
      </c>
      <c r="CU15" s="85">
        <f t="shared" si="92"/>
        <v>0</v>
      </c>
      <c r="CV15" s="86">
        <f t="shared" ca="1" si="217"/>
        <v>0</v>
      </c>
      <c r="CW15" s="83">
        <f t="shared" ca="1" si="218"/>
        <v>31</v>
      </c>
      <c r="CX15" s="84">
        <f t="shared" si="219"/>
        <v>0</v>
      </c>
      <c r="CY15" s="85">
        <f t="shared" ca="1" si="96"/>
        <v>0</v>
      </c>
      <c r="CZ15" s="85">
        <f t="shared" si="97"/>
        <v>0</v>
      </c>
      <c r="DA15" s="85">
        <f t="shared" si="98"/>
        <v>0</v>
      </c>
      <c r="DB15" s="86">
        <f t="shared" ca="1" si="220"/>
        <v>0</v>
      </c>
      <c r="DC15" s="83">
        <f t="shared" ca="1" si="221"/>
        <v>31</v>
      </c>
      <c r="DD15" s="84">
        <f t="shared" si="222"/>
        <v>0</v>
      </c>
      <c r="DE15" s="85">
        <f t="shared" ca="1" si="102"/>
        <v>0</v>
      </c>
      <c r="DF15" s="85">
        <f t="shared" si="103"/>
        <v>0</v>
      </c>
      <c r="DG15" s="85">
        <f t="shared" si="104"/>
        <v>0</v>
      </c>
      <c r="DH15" s="86">
        <f t="shared" ca="1" si="223"/>
        <v>0</v>
      </c>
      <c r="DI15" s="83">
        <f t="shared" ca="1" si="224"/>
        <v>28</v>
      </c>
      <c r="DJ15" s="84">
        <f t="shared" si="225"/>
        <v>0</v>
      </c>
      <c r="DK15" s="85">
        <f t="shared" ca="1" si="108"/>
        <v>0</v>
      </c>
      <c r="DL15" s="85">
        <f t="shared" si="109"/>
        <v>0</v>
      </c>
      <c r="DM15" s="85">
        <f t="shared" si="110"/>
        <v>0</v>
      </c>
      <c r="DN15" s="86">
        <f t="shared" ca="1" si="226"/>
        <v>0</v>
      </c>
      <c r="DO15" s="83">
        <f t="shared" ca="1" si="227"/>
        <v>31</v>
      </c>
      <c r="DP15" s="84">
        <f t="shared" si="228"/>
        <v>0</v>
      </c>
      <c r="DQ15" s="85">
        <f t="shared" ca="1" si="114"/>
        <v>0</v>
      </c>
      <c r="DR15" s="85">
        <f t="shared" si="115"/>
        <v>0</v>
      </c>
      <c r="DS15" s="85">
        <f t="shared" si="116"/>
        <v>0</v>
      </c>
      <c r="DT15" s="86">
        <f t="shared" ca="1" si="229"/>
        <v>0</v>
      </c>
      <c r="DU15" s="83">
        <f t="shared" ca="1" si="230"/>
        <v>30</v>
      </c>
      <c r="DV15" s="84">
        <f t="shared" si="231"/>
        <v>0</v>
      </c>
      <c r="DW15" s="85">
        <f t="shared" ca="1" si="120"/>
        <v>0</v>
      </c>
      <c r="DX15" s="85">
        <f t="shared" si="121"/>
        <v>0</v>
      </c>
      <c r="DY15" s="85">
        <f t="shared" si="122"/>
        <v>0</v>
      </c>
      <c r="DZ15" s="86">
        <f t="shared" ca="1" si="232"/>
        <v>0</v>
      </c>
      <c r="EA15" s="83">
        <f t="shared" ca="1" si="233"/>
        <v>31</v>
      </c>
      <c r="EB15" s="84">
        <f t="shared" si="234"/>
        <v>0</v>
      </c>
      <c r="EC15" s="85">
        <f t="shared" ca="1" si="126"/>
        <v>0</v>
      </c>
      <c r="ED15" s="85">
        <f t="shared" si="127"/>
        <v>0</v>
      </c>
      <c r="EE15" s="85">
        <f t="shared" si="128"/>
        <v>0</v>
      </c>
      <c r="EF15" s="86">
        <f t="shared" ca="1" si="235"/>
        <v>0</v>
      </c>
      <c r="EG15" s="83">
        <f t="shared" ca="1" si="236"/>
        <v>30</v>
      </c>
      <c r="EH15" s="84">
        <f t="shared" si="237"/>
        <v>0</v>
      </c>
      <c r="EI15" s="85">
        <f t="shared" ca="1" si="132"/>
        <v>0</v>
      </c>
      <c r="EJ15" s="85">
        <f t="shared" si="133"/>
        <v>0</v>
      </c>
      <c r="EK15" s="85">
        <f t="shared" si="134"/>
        <v>0</v>
      </c>
      <c r="EL15" s="86">
        <f t="shared" ca="1" si="238"/>
        <v>0</v>
      </c>
      <c r="EM15" s="83">
        <f t="shared" ca="1" si="239"/>
        <v>31</v>
      </c>
      <c r="EN15" s="84">
        <f t="shared" si="240"/>
        <v>0</v>
      </c>
      <c r="EO15" s="85">
        <f t="shared" ca="1" si="138"/>
        <v>0</v>
      </c>
      <c r="EP15" s="85">
        <f t="shared" si="139"/>
        <v>0</v>
      </c>
      <c r="EQ15" s="85">
        <f t="shared" si="140"/>
        <v>0</v>
      </c>
      <c r="ER15" s="86">
        <f t="shared" ca="1" si="241"/>
        <v>0</v>
      </c>
      <c r="ES15" s="83">
        <f t="shared" ca="1" si="242"/>
        <v>31</v>
      </c>
      <c r="ET15" s="84">
        <f t="shared" si="243"/>
        <v>0</v>
      </c>
      <c r="EU15" s="85">
        <f t="shared" ca="1" si="144"/>
        <v>0</v>
      </c>
      <c r="EV15" s="85">
        <f t="shared" si="145"/>
        <v>0</v>
      </c>
      <c r="EW15" s="85">
        <f t="shared" si="244"/>
        <v>0</v>
      </c>
      <c r="EX15" s="86">
        <f t="shared" ca="1" si="245"/>
        <v>0</v>
      </c>
      <c r="EY15" s="83">
        <f t="shared" ca="1" si="246"/>
        <v>30</v>
      </c>
      <c r="EZ15" s="84">
        <f t="shared" si="247"/>
        <v>0</v>
      </c>
      <c r="FA15" s="85">
        <f t="shared" ca="1" si="149"/>
        <v>0</v>
      </c>
      <c r="FB15" s="85">
        <f t="shared" si="248"/>
        <v>0</v>
      </c>
      <c r="FC15" s="85">
        <f t="shared" si="150"/>
        <v>0</v>
      </c>
      <c r="FD15" s="86">
        <f t="shared" ca="1" si="249"/>
        <v>0</v>
      </c>
      <c r="FE15" s="83">
        <f t="shared" ca="1" si="250"/>
        <v>31</v>
      </c>
      <c r="FF15" s="84">
        <f t="shared" si="251"/>
        <v>0</v>
      </c>
      <c r="FG15" s="85">
        <f t="shared" ca="1" si="252"/>
        <v>0</v>
      </c>
      <c r="FH15" s="85">
        <f t="shared" si="253"/>
        <v>0</v>
      </c>
      <c r="FI15" s="85">
        <f t="shared" si="254"/>
        <v>0</v>
      </c>
      <c r="FJ15" s="86">
        <f t="shared" ca="1" si="255"/>
        <v>0</v>
      </c>
      <c r="FK15" s="83">
        <f t="shared" ca="1" si="155"/>
        <v>30</v>
      </c>
      <c r="FL15" s="84">
        <f t="shared" si="156"/>
        <v>0</v>
      </c>
      <c r="FM15" s="85">
        <f t="shared" ca="1" si="256"/>
        <v>0</v>
      </c>
      <c r="FN15" s="85">
        <f t="shared" si="257"/>
        <v>0</v>
      </c>
      <c r="FO15" s="85">
        <f t="shared" si="258"/>
        <v>0</v>
      </c>
      <c r="FP15" s="86">
        <f t="shared" ca="1" si="157"/>
        <v>0</v>
      </c>
      <c r="FQ15" s="83">
        <f t="shared" ca="1" si="158"/>
        <v>31</v>
      </c>
      <c r="FR15" s="84">
        <f t="shared" si="159"/>
        <v>0</v>
      </c>
      <c r="FS15" s="85">
        <f t="shared" ca="1" si="259"/>
        <v>0</v>
      </c>
      <c r="FT15" s="85">
        <f t="shared" si="260"/>
        <v>0</v>
      </c>
      <c r="FU15" s="85">
        <f t="shared" si="261"/>
        <v>0</v>
      </c>
      <c r="FV15" s="86">
        <f t="shared" ca="1" si="160"/>
        <v>0</v>
      </c>
      <c r="FW15" s="83">
        <f t="shared" ca="1" si="161"/>
        <v>31</v>
      </c>
      <c r="FX15" s="84">
        <f t="shared" si="162"/>
        <v>0</v>
      </c>
      <c r="FY15" s="85">
        <f t="shared" ca="1" si="262"/>
        <v>0</v>
      </c>
      <c r="FZ15" s="85">
        <f t="shared" si="263"/>
        <v>0</v>
      </c>
      <c r="GA15" s="85">
        <f t="shared" si="264"/>
        <v>0</v>
      </c>
      <c r="GB15" s="86">
        <f t="shared" ca="1" si="163"/>
        <v>0</v>
      </c>
      <c r="GC15" s="83">
        <f t="shared" ca="1" si="164"/>
        <v>28</v>
      </c>
      <c r="GD15" s="84">
        <f t="shared" si="165"/>
        <v>0</v>
      </c>
      <c r="GE15" s="85">
        <f t="shared" ca="1" si="265"/>
        <v>0</v>
      </c>
      <c r="GF15" s="85">
        <f t="shared" si="266"/>
        <v>0</v>
      </c>
      <c r="GG15" s="85">
        <f t="shared" si="267"/>
        <v>0</v>
      </c>
      <c r="GH15" s="86">
        <f t="shared" ca="1" si="166"/>
        <v>0</v>
      </c>
      <c r="GI15" s="83">
        <f t="shared" ca="1" si="167"/>
        <v>31</v>
      </c>
      <c r="GJ15" s="84">
        <f t="shared" si="168"/>
        <v>0</v>
      </c>
      <c r="GK15" s="85">
        <f t="shared" ca="1" si="268"/>
        <v>0</v>
      </c>
      <c r="GL15" s="85">
        <f t="shared" si="269"/>
        <v>0</v>
      </c>
      <c r="GM15" s="85">
        <f t="shared" si="270"/>
        <v>0</v>
      </c>
      <c r="GN15" s="86">
        <f t="shared" ca="1" si="169"/>
        <v>0</v>
      </c>
    </row>
    <row r="16" spans="1:196" ht="14.6" x14ac:dyDescent="0.4">
      <c r="A16" s="81" t="str">
        <f>PSIRT!$S13</f>
        <v>SERVER</v>
      </c>
      <c r="B16" t="str">
        <f>PSIRT!$B13</f>
        <v>CSCvc89678</v>
      </c>
      <c r="C16" s="82">
        <f>PSIRT!$N13</f>
        <v>42760</v>
      </c>
      <c r="D16" s="123">
        <f ca="1">IF(PSIRT!$R13="",TODAY(), PSIRT!$R13)</f>
        <v>42765</v>
      </c>
      <c r="E16" s="83">
        <f t="shared" ca="1" si="170"/>
        <v>0</v>
      </c>
      <c r="F16" s="84">
        <f t="shared" si="171"/>
        <v>31</v>
      </c>
      <c r="G16" s="85">
        <f t="shared" ca="1" si="0"/>
        <v>0</v>
      </c>
      <c r="H16" s="85">
        <f t="shared" si="1"/>
        <v>0</v>
      </c>
      <c r="I16" s="85">
        <f t="shared" si="2"/>
        <v>0</v>
      </c>
      <c r="J16" s="86">
        <f t="shared" ca="1" si="172"/>
        <v>0</v>
      </c>
      <c r="K16" s="83">
        <f t="shared" ca="1" si="173"/>
        <v>0</v>
      </c>
      <c r="L16" s="84">
        <f t="shared" si="174"/>
        <v>30</v>
      </c>
      <c r="M16" s="85">
        <f t="shared" ca="1" si="6"/>
        <v>0</v>
      </c>
      <c r="N16" s="85">
        <f t="shared" si="7"/>
        <v>0</v>
      </c>
      <c r="O16" s="85">
        <f t="shared" si="8"/>
        <v>0</v>
      </c>
      <c r="P16" s="86">
        <f t="shared" ca="1" si="175"/>
        <v>0</v>
      </c>
      <c r="Q16" s="83">
        <f t="shared" ca="1" si="176"/>
        <v>0</v>
      </c>
      <c r="R16" s="84">
        <f t="shared" si="177"/>
        <v>31</v>
      </c>
      <c r="S16" s="85">
        <f t="shared" ca="1" si="12"/>
        <v>0</v>
      </c>
      <c r="T16" s="85">
        <f t="shared" si="13"/>
        <v>0</v>
      </c>
      <c r="U16" s="85">
        <f t="shared" si="14"/>
        <v>0</v>
      </c>
      <c r="V16" s="86">
        <f t="shared" ca="1" si="178"/>
        <v>0</v>
      </c>
      <c r="W16" s="83">
        <f t="shared" ca="1" si="179"/>
        <v>0</v>
      </c>
      <c r="X16" s="84">
        <f t="shared" si="180"/>
        <v>30</v>
      </c>
      <c r="Y16" s="85">
        <f t="shared" ca="1" si="18"/>
        <v>0</v>
      </c>
      <c r="Z16" s="85">
        <f t="shared" si="19"/>
        <v>0</v>
      </c>
      <c r="AA16" s="85">
        <f t="shared" si="20"/>
        <v>0</v>
      </c>
      <c r="AB16" s="86">
        <f t="shared" ca="1" si="181"/>
        <v>0</v>
      </c>
      <c r="AC16" s="83">
        <f t="shared" ca="1" si="182"/>
        <v>0</v>
      </c>
      <c r="AD16" s="84">
        <f t="shared" si="183"/>
        <v>31</v>
      </c>
      <c r="AE16" s="85">
        <f t="shared" ca="1" si="24"/>
        <v>0</v>
      </c>
      <c r="AF16" s="85">
        <f t="shared" si="25"/>
        <v>0</v>
      </c>
      <c r="AG16" s="85">
        <f t="shared" si="26"/>
        <v>0</v>
      </c>
      <c r="AH16" s="86">
        <f t="shared" ca="1" si="184"/>
        <v>0</v>
      </c>
      <c r="AI16" s="83">
        <f t="shared" ca="1" si="185"/>
        <v>1</v>
      </c>
      <c r="AJ16" s="84">
        <f t="shared" si="186"/>
        <v>25</v>
      </c>
      <c r="AK16" s="85">
        <f t="shared" ca="1" si="30"/>
        <v>5</v>
      </c>
      <c r="AL16" s="85">
        <f t="shared" si="31"/>
        <v>0</v>
      </c>
      <c r="AM16" s="85">
        <f t="shared" si="32"/>
        <v>0</v>
      </c>
      <c r="AN16" s="86">
        <f t="shared" ca="1" si="187"/>
        <v>5</v>
      </c>
      <c r="AO16" s="83">
        <f t="shared" ca="1" si="188"/>
        <v>28</v>
      </c>
      <c r="AP16" s="84">
        <f t="shared" si="189"/>
        <v>0</v>
      </c>
      <c r="AQ16" s="85">
        <f t="shared" ca="1" si="36"/>
        <v>0</v>
      </c>
      <c r="AR16" s="85">
        <f t="shared" si="37"/>
        <v>0</v>
      </c>
      <c r="AS16" s="85">
        <f t="shared" si="38"/>
        <v>0</v>
      </c>
      <c r="AT16" s="86">
        <f t="shared" ca="1" si="190"/>
        <v>0</v>
      </c>
      <c r="AU16" s="83">
        <f t="shared" ca="1" si="191"/>
        <v>31</v>
      </c>
      <c r="AV16" s="84">
        <f t="shared" si="192"/>
        <v>0</v>
      </c>
      <c r="AW16" s="85">
        <f t="shared" ca="1" si="42"/>
        <v>0</v>
      </c>
      <c r="AX16" s="85">
        <f t="shared" si="43"/>
        <v>0</v>
      </c>
      <c r="AY16" s="85">
        <f t="shared" si="44"/>
        <v>0</v>
      </c>
      <c r="AZ16" s="86">
        <f t="shared" ca="1" si="193"/>
        <v>0</v>
      </c>
      <c r="BA16" s="83">
        <f t="shared" ca="1" si="194"/>
        <v>30</v>
      </c>
      <c r="BB16" s="84">
        <f t="shared" si="195"/>
        <v>0</v>
      </c>
      <c r="BC16" s="85">
        <f t="shared" ca="1" si="48"/>
        <v>0</v>
      </c>
      <c r="BD16" s="85">
        <f t="shared" si="49"/>
        <v>0</v>
      </c>
      <c r="BE16" s="85">
        <f t="shared" si="50"/>
        <v>0</v>
      </c>
      <c r="BF16" s="86">
        <f t="shared" ca="1" si="196"/>
        <v>0</v>
      </c>
      <c r="BG16" s="83">
        <f t="shared" ca="1" si="197"/>
        <v>31</v>
      </c>
      <c r="BH16" s="84">
        <f t="shared" si="198"/>
        <v>0</v>
      </c>
      <c r="BI16" s="85">
        <f t="shared" ca="1" si="54"/>
        <v>0</v>
      </c>
      <c r="BJ16" s="85">
        <f t="shared" si="55"/>
        <v>0</v>
      </c>
      <c r="BK16" s="85">
        <f t="shared" si="56"/>
        <v>0</v>
      </c>
      <c r="BL16" s="86">
        <f t="shared" ca="1" si="199"/>
        <v>0</v>
      </c>
      <c r="BM16" s="83">
        <f t="shared" ca="1" si="200"/>
        <v>30</v>
      </c>
      <c r="BN16" s="84">
        <f t="shared" si="201"/>
        <v>0</v>
      </c>
      <c r="BO16" s="85">
        <f t="shared" ca="1" si="60"/>
        <v>0</v>
      </c>
      <c r="BP16" s="85">
        <f t="shared" si="61"/>
        <v>0</v>
      </c>
      <c r="BQ16" s="85">
        <f t="shared" si="62"/>
        <v>0</v>
      </c>
      <c r="BR16" s="86">
        <f t="shared" ca="1" si="202"/>
        <v>0</v>
      </c>
      <c r="BS16" s="83">
        <f t="shared" ca="1" si="203"/>
        <v>31</v>
      </c>
      <c r="BT16" s="84">
        <f t="shared" si="204"/>
        <v>0</v>
      </c>
      <c r="BU16" s="85">
        <f t="shared" ca="1" si="66"/>
        <v>0</v>
      </c>
      <c r="BV16" s="85">
        <f t="shared" si="67"/>
        <v>0</v>
      </c>
      <c r="BW16" s="85">
        <f t="shared" si="68"/>
        <v>0</v>
      </c>
      <c r="BX16" s="86">
        <f t="shared" ca="1" si="205"/>
        <v>0</v>
      </c>
      <c r="BY16" s="83">
        <f t="shared" ca="1" si="206"/>
        <v>31</v>
      </c>
      <c r="BZ16" s="84">
        <f t="shared" si="207"/>
        <v>0</v>
      </c>
      <c r="CA16" s="85">
        <f t="shared" ca="1" si="72"/>
        <v>0</v>
      </c>
      <c r="CB16" s="85">
        <f t="shared" si="73"/>
        <v>0</v>
      </c>
      <c r="CC16" s="85">
        <f t="shared" si="74"/>
        <v>0</v>
      </c>
      <c r="CD16" s="86">
        <f t="shared" ca="1" si="208"/>
        <v>0</v>
      </c>
      <c r="CE16" s="83">
        <f t="shared" ca="1" si="209"/>
        <v>30</v>
      </c>
      <c r="CF16" s="84">
        <f t="shared" si="210"/>
        <v>0</v>
      </c>
      <c r="CG16" s="85">
        <f t="shared" ca="1" si="78"/>
        <v>0</v>
      </c>
      <c r="CH16" s="85">
        <f t="shared" si="79"/>
        <v>0</v>
      </c>
      <c r="CI16" s="85">
        <f t="shared" si="80"/>
        <v>0</v>
      </c>
      <c r="CJ16" s="86">
        <f t="shared" ca="1" si="211"/>
        <v>0</v>
      </c>
      <c r="CK16" s="83">
        <f t="shared" ca="1" si="212"/>
        <v>31</v>
      </c>
      <c r="CL16" s="84">
        <f t="shared" si="213"/>
        <v>0</v>
      </c>
      <c r="CM16" s="85">
        <f t="shared" ca="1" si="84"/>
        <v>0</v>
      </c>
      <c r="CN16" s="85">
        <f t="shared" si="85"/>
        <v>0</v>
      </c>
      <c r="CO16" s="85">
        <f t="shared" si="86"/>
        <v>0</v>
      </c>
      <c r="CP16" s="86">
        <f t="shared" ca="1" si="214"/>
        <v>0</v>
      </c>
      <c r="CQ16" s="83">
        <f t="shared" ca="1" si="215"/>
        <v>30</v>
      </c>
      <c r="CR16" s="84">
        <f t="shared" si="216"/>
        <v>0</v>
      </c>
      <c r="CS16" s="85">
        <f t="shared" ca="1" si="90"/>
        <v>0</v>
      </c>
      <c r="CT16" s="85">
        <f t="shared" si="91"/>
        <v>0</v>
      </c>
      <c r="CU16" s="85">
        <f t="shared" si="92"/>
        <v>0</v>
      </c>
      <c r="CV16" s="86">
        <f t="shared" ca="1" si="217"/>
        <v>0</v>
      </c>
      <c r="CW16" s="83">
        <f t="shared" ca="1" si="218"/>
        <v>31</v>
      </c>
      <c r="CX16" s="84">
        <f t="shared" si="219"/>
        <v>0</v>
      </c>
      <c r="CY16" s="85">
        <f t="shared" ca="1" si="96"/>
        <v>0</v>
      </c>
      <c r="CZ16" s="85">
        <f t="shared" si="97"/>
        <v>0</v>
      </c>
      <c r="DA16" s="85">
        <f t="shared" si="98"/>
        <v>0</v>
      </c>
      <c r="DB16" s="86">
        <f t="shared" ca="1" si="220"/>
        <v>0</v>
      </c>
      <c r="DC16" s="83">
        <f t="shared" ca="1" si="221"/>
        <v>31</v>
      </c>
      <c r="DD16" s="84">
        <f t="shared" si="222"/>
        <v>0</v>
      </c>
      <c r="DE16" s="85">
        <f t="shared" ca="1" si="102"/>
        <v>0</v>
      </c>
      <c r="DF16" s="85">
        <f t="shared" si="103"/>
        <v>0</v>
      </c>
      <c r="DG16" s="85">
        <f t="shared" si="104"/>
        <v>0</v>
      </c>
      <c r="DH16" s="86">
        <f t="shared" ca="1" si="223"/>
        <v>0</v>
      </c>
      <c r="DI16" s="83">
        <f t="shared" ca="1" si="224"/>
        <v>28</v>
      </c>
      <c r="DJ16" s="84">
        <f t="shared" si="225"/>
        <v>0</v>
      </c>
      <c r="DK16" s="85">
        <f t="shared" ca="1" si="108"/>
        <v>0</v>
      </c>
      <c r="DL16" s="85">
        <f t="shared" si="109"/>
        <v>0</v>
      </c>
      <c r="DM16" s="85">
        <f t="shared" si="110"/>
        <v>0</v>
      </c>
      <c r="DN16" s="86">
        <f t="shared" ca="1" si="226"/>
        <v>0</v>
      </c>
      <c r="DO16" s="83">
        <f t="shared" ca="1" si="227"/>
        <v>31</v>
      </c>
      <c r="DP16" s="84">
        <f t="shared" si="228"/>
        <v>0</v>
      </c>
      <c r="DQ16" s="85">
        <f t="shared" ca="1" si="114"/>
        <v>0</v>
      </c>
      <c r="DR16" s="85">
        <f t="shared" si="115"/>
        <v>0</v>
      </c>
      <c r="DS16" s="85">
        <f t="shared" si="116"/>
        <v>0</v>
      </c>
      <c r="DT16" s="86">
        <f t="shared" ca="1" si="229"/>
        <v>0</v>
      </c>
      <c r="DU16" s="83">
        <f t="shared" ca="1" si="230"/>
        <v>30</v>
      </c>
      <c r="DV16" s="84">
        <f t="shared" si="231"/>
        <v>0</v>
      </c>
      <c r="DW16" s="85">
        <f t="shared" ca="1" si="120"/>
        <v>0</v>
      </c>
      <c r="DX16" s="85">
        <f t="shared" si="121"/>
        <v>0</v>
      </c>
      <c r="DY16" s="85">
        <f t="shared" si="122"/>
        <v>0</v>
      </c>
      <c r="DZ16" s="86">
        <f t="shared" ca="1" si="232"/>
        <v>0</v>
      </c>
      <c r="EA16" s="83">
        <f t="shared" ca="1" si="233"/>
        <v>31</v>
      </c>
      <c r="EB16" s="84">
        <f t="shared" si="234"/>
        <v>0</v>
      </c>
      <c r="EC16" s="85">
        <f t="shared" ca="1" si="126"/>
        <v>0</v>
      </c>
      <c r="ED16" s="85">
        <f t="shared" si="127"/>
        <v>0</v>
      </c>
      <c r="EE16" s="85">
        <f t="shared" si="128"/>
        <v>0</v>
      </c>
      <c r="EF16" s="86">
        <f t="shared" ca="1" si="235"/>
        <v>0</v>
      </c>
      <c r="EG16" s="83">
        <f t="shared" ca="1" si="236"/>
        <v>30</v>
      </c>
      <c r="EH16" s="84">
        <f t="shared" si="237"/>
        <v>0</v>
      </c>
      <c r="EI16" s="85">
        <f t="shared" ca="1" si="132"/>
        <v>0</v>
      </c>
      <c r="EJ16" s="85">
        <f t="shared" si="133"/>
        <v>0</v>
      </c>
      <c r="EK16" s="85">
        <f t="shared" si="134"/>
        <v>0</v>
      </c>
      <c r="EL16" s="86">
        <f t="shared" ca="1" si="238"/>
        <v>0</v>
      </c>
      <c r="EM16" s="83">
        <f t="shared" ca="1" si="239"/>
        <v>31</v>
      </c>
      <c r="EN16" s="84">
        <f t="shared" si="240"/>
        <v>0</v>
      </c>
      <c r="EO16" s="85">
        <f t="shared" ca="1" si="138"/>
        <v>0</v>
      </c>
      <c r="EP16" s="85">
        <f t="shared" si="139"/>
        <v>0</v>
      </c>
      <c r="EQ16" s="85">
        <f t="shared" si="140"/>
        <v>0</v>
      </c>
      <c r="ER16" s="86">
        <f t="shared" ca="1" si="241"/>
        <v>0</v>
      </c>
      <c r="ES16" s="83">
        <f t="shared" ca="1" si="242"/>
        <v>31</v>
      </c>
      <c r="ET16" s="84">
        <f t="shared" si="243"/>
        <v>0</v>
      </c>
      <c r="EU16" s="85">
        <f t="shared" ca="1" si="144"/>
        <v>0</v>
      </c>
      <c r="EV16" s="85">
        <f t="shared" si="145"/>
        <v>0</v>
      </c>
      <c r="EW16" s="85">
        <f t="shared" si="244"/>
        <v>0</v>
      </c>
      <c r="EX16" s="86">
        <f t="shared" ca="1" si="245"/>
        <v>0</v>
      </c>
      <c r="EY16" s="83">
        <f t="shared" ca="1" si="246"/>
        <v>30</v>
      </c>
      <c r="EZ16" s="84">
        <f t="shared" si="247"/>
        <v>0</v>
      </c>
      <c r="FA16" s="85">
        <f t="shared" ca="1" si="149"/>
        <v>0</v>
      </c>
      <c r="FB16" s="85">
        <f t="shared" si="248"/>
        <v>0</v>
      </c>
      <c r="FC16" s="85">
        <f t="shared" si="150"/>
        <v>0</v>
      </c>
      <c r="FD16" s="86">
        <f t="shared" ca="1" si="249"/>
        <v>0</v>
      </c>
      <c r="FE16" s="83">
        <f t="shared" ca="1" si="250"/>
        <v>31</v>
      </c>
      <c r="FF16" s="84">
        <f t="shared" si="251"/>
        <v>0</v>
      </c>
      <c r="FG16" s="85">
        <f t="shared" ca="1" si="252"/>
        <v>0</v>
      </c>
      <c r="FH16" s="85">
        <f t="shared" si="253"/>
        <v>0</v>
      </c>
      <c r="FI16" s="85">
        <f t="shared" si="254"/>
        <v>0</v>
      </c>
      <c r="FJ16" s="86">
        <f t="shared" ca="1" si="255"/>
        <v>0</v>
      </c>
      <c r="FK16" s="83">
        <f t="shared" ca="1" si="155"/>
        <v>30</v>
      </c>
      <c r="FL16" s="84">
        <f t="shared" si="156"/>
        <v>0</v>
      </c>
      <c r="FM16" s="85">
        <f t="shared" ca="1" si="256"/>
        <v>0</v>
      </c>
      <c r="FN16" s="85">
        <f t="shared" si="257"/>
        <v>0</v>
      </c>
      <c r="FO16" s="85">
        <f t="shared" si="258"/>
        <v>0</v>
      </c>
      <c r="FP16" s="86">
        <f t="shared" ca="1" si="157"/>
        <v>0</v>
      </c>
      <c r="FQ16" s="83">
        <f t="shared" ca="1" si="158"/>
        <v>31</v>
      </c>
      <c r="FR16" s="84">
        <f t="shared" si="159"/>
        <v>0</v>
      </c>
      <c r="FS16" s="85">
        <f t="shared" ca="1" si="259"/>
        <v>0</v>
      </c>
      <c r="FT16" s="85">
        <f t="shared" si="260"/>
        <v>0</v>
      </c>
      <c r="FU16" s="85">
        <f t="shared" si="261"/>
        <v>0</v>
      </c>
      <c r="FV16" s="86">
        <f t="shared" ca="1" si="160"/>
        <v>0</v>
      </c>
      <c r="FW16" s="83">
        <f t="shared" ca="1" si="161"/>
        <v>31</v>
      </c>
      <c r="FX16" s="84">
        <f t="shared" si="162"/>
        <v>0</v>
      </c>
      <c r="FY16" s="85">
        <f t="shared" ca="1" si="262"/>
        <v>0</v>
      </c>
      <c r="FZ16" s="85">
        <f t="shared" si="263"/>
        <v>0</v>
      </c>
      <c r="GA16" s="85">
        <f t="shared" si="264"/>
        <v>0</v>
      </c>
      <c r="GB16" s="86">
        <f t="shared" ca="1" si="163"/>
        <v>0</v>
      </c>
      <c r="GC16" s="83">
        <f t="shared" ca="1" si="164"/>
        <v>28</v>
      </c>
      <c r="GD16" s="84">
        <f t="shared" si="165"/>
        <v>0</v>
      </c>
      <c r="GE16" s="85">
        <f t="shared" ca="1" si="265"/>
        <v>0</v>
      </c>
      <c r="GF16" s="85">
        <f t="shared" si="266"/>
        <v>0</v>
      </c>
      <c r="GG16" s="85">
        <f t="shared" si="267"/>
        <v>0</v>
      </c>
      <c r="GH16" s="86">
        <f t="shared" ca="1" si="166"/>
        <v>0</v>
      </c>
      <c r="GI16" s="83">
        <f t="shared" ca="1" si="167"/>
        <v>31</v>
      </c>
      <c r="GJ16" s="84">
        <f t="shared" si="168"/>
        <v>0</v>
      </c>
      <c r="GK16" s="85">
        <f t="shared" ca="1" si="268"/>
        <v>0</v>
      </c>
      <c r="GL16" s="85">
        <f t="shared" si="269"/>
        <v>0</v>
      </c>
      <c r="GM16" s="85">
        <f t="shared" si="270"/>
        <v>0</v>
      </c>
      <c r="GN16" s="86">
        <f t="shared" ca="1" si="169"/>
        <v>0</v>
      </c>
    </row>
    <row r="17" spans="1:196" ht="14.6" x14ac:dyDescent="0.4">
      <c r="A17" s="81" t="str">
        <f>PSIRT!$S14</f>
        <v>CLIENT</v>
      </c>
      <c r="B17" t="str">
        <f>PSIRT!$B14</f>
        <v>CSCvd77907</v>
      </c>
      <c r="C17" s="82">
        <f>PSIRT!$N14</f>
        <v>42822</v>
      </c>
      <c r="D17" s="123">
        <f ca="1">IF(PSIRT!$R14="",TODAY(), PSIRT!$R14)</f>
        <v>43146</v>
      </c>
      <c r="E17" s="83">
        <f t="shared" ca="1" si="170"/>
        <v>0</v>
      </c>
      <c r="F17" s="84">
        <f t="shared" si="171"/>
        <v>31</v>
      </c>
      <c r="G17" s="85">
        <f t="shared" si="0"/>
        <v>0</v>
      </c>
      <c r="H17" s="85">
        <f t="shared" si="1"/>
        <v>0</v>
      </c>
      <c r="I17" s="85">
        <f t="shared" ca="1" si="2"/>
        <v>0</v>
      </c>
      <c r="J17" s="86">
        <f t="shared" ca="1" si="172"/>
        <v>0</v>
      </c>
      <c r="K17" s="83">
        <f t="shared" ca="1" si="173"/>
        <v>0</v>
      </c>
      <c r="L17" s="84">
        <f t="shared" si="174"/>
        <v>30</v>
      </c>
      <c r="M17" s="85">
        <f t="shared" si="6"/>
        <v>0</v>
      </c>
      <c r="N17" s="85">
        <f t="shared" si="7"/>
        <v>0</v>
      </c>
      <c r="O17" s="85">
        <f t="shared" ca="1" si="8"/>
        <v>0</v>
      </c>
      <c r="P17" s="86">
        <f t="shared" ca="1" si="175"/>
        <v>0</v>
      </c>
      <c r="Q17" s="83">
        <f t="shared" ca="1" si="176"/>
        <v>0</v>
      </c>
      <c r="R17" s="84">
        <f t="shared" si="177"/>
        <v>31</v>
      </c>
      <c r="S17" s="85">
        <f t="shared" si="12"/>
        <v>0</v>
      </c>
      <c r="T17" s="85">
        <f t="shared" si="13"/>
        <v>0</v>
      </c>
      <c r="U17" s="85">
        <f t="shared" ca="1" si="14"/>
        <v>0</v>
      </c>
      <c r="V17" s="86">
        <f t="shared" ca="1" si="178"/>
        <v>0</v>
      </c>
      <c r="W17" s="83">
        <f t="shared" ca="1" si="179"/>
        <v>0</v>
      </c>
      <c r="X17" s="84">
        <f t="shared" si="180"/>
        <v>30</v>
      </c>
      <c r="Y17" s="85">
        <f t="shared" si="18"/>
        <v>0</v>
      </c>
      <c r="Z17" s="85">
        <f t="shared" si="19"/>
        <v>0</v>
      </c>
      <c r="AA17" s="85">
        <f t="shared" ca="1" si="20"/>
        <v>0</v>
      </c>
      <c r="AB17" s="86">
        <f t="shared" ca="1" si="181"/>
        <v>0</v>
      </c>
      <c r="AC17" s="83">
        <f t="shared" ca="1" si="182"/>
        <v>0</v>
      </c>
      <c r="AD17" s="84">
        <f t="shared" si="183"/>
        <v>31</v>
      </c>
      <c r="AE17" s="85">
        <f t="shared" si="24"/>
        <v>0</v>
      </c>
      <c r="AF17" s="85">
        <f t="shared" si="25"/>
        <v>0</v>
      </c>
      <c r="AG17" s="85">
        <f t="shared" ca="1" si="26"/>
        <v>0</v>
      </c>
      <c r="AH17" s="86">
        <f t="shared" ca="1" si="184"/>
        <v>0</v>
      </c>
      <c r="AI17" s="83">
        <f t="shared" ca="1" si="185"/>
        <v>0</v>
      </c>
      <c r="AJ17" s="84">
        <f t="shared" si="186"/>
        <v>31</v>
      </c>
      <c r="AK17" s="85">
        <f t="shared" si="30"/>
        <v>0</v>
      </c>
      <c r="AL17" s="85">
        <f t="shared" si="31"/>
        <v>0</v>
      </c>
      <c r="AM17" s="85">
        <f t="shared" ca="1" si="32"/>
        <v>0</v>
      </c>
      <c r="AN17" s="86">
        <f t="shared" ca="1" si="187"/>
        <v>0</v>
      </c>
      <c r="AO17" s="83">
        <f t="shared" ca="1" si="188"/>
        <v>0</v>
      </c>
      <c r="AP17" s="84">
        <f t="shared" si="189"/>
        <v>28</v>
      </c>
      <c r="AQ17" s="85">
        <f t="shared" si="36"/>
        <v>0</v>
      </c>
      <c r="AR17" s="85">
        <f t="shared" si="37"/>
        <v>0</v>
      </c>
      <c r="AS17" s="85">
        <f t="shared" ca="1" si="38"/>
        <v>0</v>
      </c>
      <c r="AT17" s="86">
        <f t="shared" ca="1" si="190"/>
        <v>0</v>
      </c>
      <c r="AU17" s="83">
        <f t="shared" ca="1" si="191"/>
        <v>0</v>
      </c>
      <c r="AV17" s="84">
        <f t="shared" si="192"/>
        <v>28</v>
      </c>
      <c r="AW17" s="85">
        <f t="shared" si="42"/>
        <v>0</v>
      </c>
      <c r="AX17" s="85">
        <f t="shared" si="43"/>
        <v>0</v>
      </c>
      <c r="AY17" s="85">
        <f t="shared" ca="1" si="44"/>
        <v>3</v>
      </c>
      <c r="AZ17" s="86">
        <f t="shared" ca="1" si="193"/>
        <v>3</v>
      </c>
      <c r="BA17" s="83">
        <f t="shared" ca="1" si="194"/>
        <v>0</v>
      </c>
      <c r="BB17" s="84">
        <f t="shared" si="195"/>
        <v>0</v>
      </c>
      <c r="BC17" s="85">
        <f t="shared" si="48"/>
        <v>0</v>
      </c>
      <c r="BD17" s="85">
        <f t="shared" si="49"/>
        <v>0</v>
      </c>
      <c r="BE17" s="85">
        <f t="shared" ca="1" si="50"/>
        <v>30</v>
      </c>
      <c r="BF17" s="86">
        <f t="shared" ca="1" si="196"/>
        <v>30</v>
      </c>
      <c r="BG17" s="83">
        <f t="shared" ca="1" si="197"/>
        <v>0</v>
      </c>
      <c r="BH17" s="84">
        <f t="shared" si="198"/>
        <v>0</v>
      </c>
      <c r="BI17" s="85">
        <f t="shared" si="54"/>
        <v>0</v>
      </c>
      <c r="BJ17" s="85">
        <f t="shared" si="55"/>
        <v>0</v>
      </c>
      <c r="BK17" s="85">
        <f t="shared" ca="1" si="56"/>
        <v>31</v>
      </c>
      <c r="BL17" s="86">
        <f t="shared" ca="1" si="199"/>
        <v>31</v>
      </c>
      <c r="BM17" s="83">
        <f t="shared" ca="1" si="200"/>
        <v>0</v>
      </c>
      <c r="BN17" s="84">
        <f t="shared" si="201"/>
        <v>0</v>
      </c>
      <c r="BO17" s="85">
        <f t="shared" si="60"/>
        <v>0</v>
      </c>
      <c r="BP17" s="85">
        <f t="shared" si="61"/>
        <v>0</v>
      </c>
      <c r="BQ17" s="85">
        <f t="shared" ca="1" si="62"/>
        <v>30</v>
      </c>
      <c r="BR17" s="86">
        <f t="shared" ca="1" si="202"/>
        <v>30</v>
      </c>
      <c r="BS17" s="83">
        <f t="shared" ca="1" si="203"/>
        <v>0</v>
      </c>
      <c r="BT17" s="84">
        <f t="shared" si="204"/>
        <v>0</v>
      </c>
      <c r="BU17" s="85">
        <f t="shared" si="66"/>
        <v>0</v>
      </c>
      <c r="BV17" s="85">
        <f t="shared" si="67"/>
        <v>0</v>
      </c>
      <c r="BW17" s="85">
        <f t="shared" ca="1" si="68"/>
        <v>31</v>
      </c>
      <c r="BX17" s="86">
        <f t="shared" ca="1" si="205"/>
        <v>31</v>
      </c>
      <c r="BY17" s="83">
        <f t="shared" ca="1" si="206"/>
        <v>0</v>
      </c>
      <c r="BZ17" s="84">
        <f t="shared" si="207"/>
        <v>0</v>
      </c>
      <c r="CA17" s="85">
        <f t="shared" si="72"/>
        <v>0</v>
      </c>
      <c r="CB17" s="85">
        <f t="shared" si="73"/>
        <v>0</v>
      </c>
      <c r="CC17" s="85">
        <f t="shared" ca="1" si="74"/>
        <v>31</v>
      </c>
      <c r="CD17" s="86">
        <f t="shared" ca="1" si="208"/>
        <v>31</v>
      </c>
      <c r="CE17" s="83">
        <f t="shared" ca="1" si="209"/>
        <v>0</v>
      </c>
      <c r="CF17" s="84">
        <f t="shared" si="210"/>
        <v>0</v>
      </c>
      <c r="CG17" s="85">
        <f t="shared" si="78"/>
        <v>0</v>
      </c>
      <c r="CH17" s="85">
        <f t="shared" si="79"/>
        <v>0</v>
      </c>
      <c r="CI17" s="85">
        <f t="shared" ca="1" si="80"/>
        <v>30</v>
      </c>
      <c r="CJ17" s="86">
        <f t="shared" ca="1" si="211"/>
        <v>30</v>
      </c>
      <c r="CK17" s="83">
        <f t="shared" ca="1" si="212"/>
        <v>0</v>
      </c>
      <c r="CL17" s="84">
        <f t="shared" si="213"/>
        <v>0</v>
      </c>
      <c r="CM17" s="85">
        <f t="shared" si="84"/>
        <v>0</v>
      </c>
      <c r="CN17" s="85">
        <f t="shared" si="85"/>
        <v>0</v>
      </c>
      <c r="CO17" s="85">
        <f t="shared" ca="1" si="86"/>
        <v>31</v>
      </c>
      <c r="CP17" s="86">
        <f t="shared" ca="1" si="214"/>
        <v>31</v>
      </c>
      <c r="CQ17" s="83">
        <f t="shared" ca="1" si="215"/>
        <v>0</v>
      </c>
      <c r="CR17" s="84">
        <f t="shared" si="216"/>
        <v>0</v>
      </c>
      <c r="CS17" s="85">
        <f t="shared" si="90"/>
        <v>0</v>
      </c>
      <c r="CT17" s="85">
        <f t="shared" si="91"/>
        <v>0</v>
      </c>
      <c r="CU17" s="85">
        <f t="shared" ca="1" si="92"/>
        <v>30</v>
      </c>
      <c r="CV17" s="86">
        <f t="shared" ca="1" si="217"/>
        <v>30</v>
      </c>
      <c r="CW17" s="83">
        <f t="shared" ca="1" si="218"/>
        <v>0</v>
      </c>
      <c r="CX17" s="84">
        <f t="shared" si="219"/>
        <v>0</v>
      </c>
      <c r="CY17" s="85">
        <f t="shared" si="96"/>
        <v>0</v>
      </c>
      <c r="CZ17" s="85">
        <f t="shared" si="97"/>
        <v>0</v>
      </c>
      <c r="DA17" s="85">
        <f t="shared" ca="1" si="98"/>
        <v>31</v>
      </c>
      <c r="DB17" s="86">
        <f t="shared" ca="1" si="220"/>
        <v>31</v>
      </c>
      <c r="DC17" s="83">
        <f t="shared" ca="1" si="221"/>
        <v>0</v>
      </c>
      <c r="DD17" s="84">
        <f t="shared" si="222"/>
        <v>0</v>
      </c>
      <c r="DE17" s="85">
        <f t="shared" si="102"/>
        <v>0</v>
      </c>
      <c r="DF17" s="85">
        <f t="shared" si="103"/>
        <v>0</v>
      </c>
      <c r="DG17" s="85">
        <f t="shared" ca="1" si="104"/>
        <v>31</v>
      </c>
      <c r="DH17" s="86">
        <f t="shared" ca="1" si="223"/>
        <v>31</v>
      </c>
      <c r="DI17" s="83">
        <f t="shared" ca="1" si="224"/>
        <v>13</v>
      </c>
      <c r="DJ17" s="84">
        <f t="shared" si="225"/>
        <v>0</v>
      </c>
      <c r="DK17" s="85">
        <f t="shared" si="108"/>
        <v>0</v>
      </c>
      <c r="DL17" s="85">
        <f t="shared" si="109"/>
        <v>0</v>
      </c>
      <c r="DM17" s="85">
        <f t="shared" ca="1" si="110"/>
        <v>15</v>
      </c>
      <c r="DN17" s="86">
        <f t="shared" ca="1" si="226"/>
        <v>15</v>
      </c>
      <c r="DO17" s="83">
        <f t="shared" ca="1" si="227"/>
        <v>31</v>
      </c>
      <c r="DP17" s="84">
        <f t="shared" si="228"/>
        <v>0</v>
      </c>
      <c r="DQ17" s="85">
        <f t="shared" si="114"/>
        <v>0</v>
      </c>
      <c r="DR17" s="85">
        <f t="shared" si="115"/>
        <v>0</v>
      </c>
      <c r="DS17" s="85">
        <f t="shared" ca="1" si="116"/>
        <v>0</v>
      </c>
      <c r="DT17" s="86">
        <f t="shared" ca="1" si="229"/>
        <v>0</v>
      </c>
      <c r="DU17" s="83">
        <f t="shared" ca="1" si="230"/>
        <v>30</v>
      </c>
      <c r="DV17" s="84">
        <f t="shared" si="231"/>
        <v>0</v>
      </c>
      <c r="DW17" s="85">
        <f t="shared" si="120"/>
        <v>0</v>
      </c>
      <c r="DX17" s="85">
        <f t="shared" si="121"/>
        <v>0</v>
      </c>
      <c r="DY17" s="85">
        <f t="shared" ca="1" si="122"/>
        <v>0</v>
      </c>
      <c r="DZ17" s="86">
        <f t="shared" ca="1" si="232"/>
        <v>0</v>
      </c>
      <c r="EA17" s="83">
        <f t="shared" ca="1" si="233"/>
        <v>31</v>
      </c>
      <c r="EB17" s="84">
        <f t="shared" si="234"/>
        <v>0</v>
      </c>
      <c r="EC17" s="85">
        <f t="shared" si="126"/>
        <v>0</v>
      </c>
      <c r="ED17" s="85">
        <f t="shared" si="127"/>
        <v>0</v>
      </c>
      <c r="EE17" s="85">
        <f t="shared" ca="1" si="128"/>
        <v>0</v>
      </c>
      <c r="EF17" s="86">
        <f t="shared" ca="1" si="235"/>
        <v>0</v>
      </c>
      <c r="EG17" s="83">
        <f t="shared" ca="1" si="236"/>
        <v>30</v>
      </c>
      <c r="EH17" s="84">
        <f t="shared" si="237"/>
        <v>0</v>
      </c>
      <c r="EI17" s="85">
        <f t="shared" si="132"/>
        <v>0</v>
      </c>
      <c r="EJ17" s="85">
        <f t="shared" si="133"/>
        <v>0</v>
      </c>
      <c r="EK17" s="85">
        <f t="shared" ca="1" si="134"/>
        <v>0</v>
      </c>
      <c r="EL17" s="86">
        <f t="shared" ca="1" si="238"/>
        <v>0</v>
      </c>
      <c r="EM17" s="83">
        <f t="shared" ca="1" si="239"/>
        <v>31</v>
      </c>
      <c r="EN17" s="84">
        <f t="shared" si="240"/>
        <v>0</v>
      </c>
      <c r="EO17" s="85">
        <f t="shared" si="138"/>
        <v>0</v>
      </c>
      <c r="EP17" s="85">
        <f t="shared" si="139"/>
        <v>0</v>
      </c>
      <c r="EQ17" s="85">
        <f t="shared" ca="1" si="140"/>
        <v>0</v>
      </c>
      <c r="ER17" s="86">
        <f t="shared" ca="1" si="241"/>
        <v>0</v>
      </c>
      <c r="ES17" s="83">
        <f t="shared" ca="1" si="242"/>
        <v>31</v>
      </c>
      <c r="ET17" s="84">
        <f t="shared" si="243"/>
        <v>0</v>
      </c>
      <c r="EU17" s="85">
        <f t="shared" si="144"/>
        <v>0</v>
      </c>
      <c r="EV17" s="85">
        <f t="shared" si="145"/>
        <v>0</v>
      </c>
      <c r="EW17" s="85">
        <f t="shared" ca="1" si="244"/>
        <v>0</v>
      </c>
      <c r="EX17" s="86">
        <f t="shared" ca="1" si="245"/>
        <v>0</v>
      </c>
      <c r="EY17" s="83">
        <f t="shared" ca="1" si="246"/>
        <v>30</v>
      </c>
      <c r="EZ17" s="84">
        <f t="shared" si="247"/>
        <v>0</v>
      </c>
      <c r="FA17" s="85">
        <f t="shared" si="149"/>
        <v>0</v>
      </c>
      <c r="FB17" s="85">
        <f t="shared" si="248"/>
        <v>0</v>
      </c>
      <c r="FC17" s="85">
        <f t="shared" ca="1" si="150"/>
        <v>0</v>
      </c>
      <c r="FD17" s="86">
        <f t="shared" ca="1" si="249"/>
        <v>0</v>
      </c>
      <c r="FE17" s="83">
        <f t="shared" ca="1" si="250"/>
        <v>31</v>
      </c>
      <c r="FF17" s="84">
        <f t="shared" si="251"/>
        <v>0</v>
      </c>
      <c r="FG17" s="85">
        <f t="shared" si="252"/>
        <v>0</v>
      </c>
      <c r="FH17" s="85">
        <f t="shared" si="253"/>
        <v>0</v>
      </c>
      <c r="FI17" s="85">
        <f t="shared" ca="1" si="254"/>
        <v>0</v>
      </c>
      <c r="FJ17" s="86">
        <f t="shared" ca="1" si="255"/>
        <v>0</v>
      </c>
      <c r="FK17" s="83">
        <f t="shared" ca="1" si="155"/>
        <v>30</v>
      </c>
      <c r="FL17" s="84">
        <f t="shared" si="156"/>
        <v>0</v>
      </c>
      <c r="FM17" s="85">
        <f t="shared" si="256"/>
        <v>0</v>
      </c>
      <c r="FN17" s="85">
        <f t="shared" si="257"/>
        <v>0</v>
      </c>
      <c r="FO17" s="85">
        <f t="shared" ca="1" si="258"/>
        <v>0</v>
      </c>
      <c r="FP17" s="86">
        <f t="shared" ca="1" si="157"/>
        <v>0</v>
      </c>
      <c r="FQ17" s="83">
        <f t="shared" ca="1" si="158"/>
        <v>31</v>
      </c>
      <c r="FR17" s="84">
        <f t="shared" si="159"/>
        <v>0</v>
      </c>
      <c r="FS17" s="85">
        <f t="shared" si="259"/>
        <v>0</v>
      </c>
      <c r="FT17" s="85">
        <f t="shared" si="260"/>
        <v>0</v>
      </c>
      <c r="FU17" s="85">
        <f t="shared" ca="1" si="261"/>
        <v>0</v>
      </c>
      <c r="FV17" s="86">
        <f t="shared" ca="1" si="160"/>
        <v>0</v>
      </c>
      <c r="FW17" s="83">
        <f t="shared" ca="1" si="161"/>
        <v>31</v>
      </c>
      <c r="FX17" s="84">
        <f t="shared" si="162"/>
        <v>0</v>
      </c>
      <c r="FY17" s="85">
        <f t="shared" si="262"/>
        <v>0</v>
      </c>
      <c r="FZ17" s="85">
        <f t="shared" si="263"/>
        <v>0</v>
      </c>
      <c r="GA17" s="85">
        <f t="shared" ca="1" si="264"/>
        <v>0</v>
      </c>
      <c r="GB17" s="86">
        <f t="shared" ca="1" si="163"/>
        <v>0</v>
      </c>
      <c r="GC17" s="83">
        <f t="shared" ca="1" si="164"/>
        <v>28</v>
      </c>
      <c r="GD17" s="84">
        <f t="shared" si="165"/>
        <v>0</v>
      </c>
      <c r="GE17" s="85">
        <f t="shared" si="265"/>
        <v>0</v>
      </c>
      <c r="GF17" s="85">
        <f t="shared" si="266"/>
        <v>0</v>
      </c>
      <c r="GG17" s="85">
        <f t="shared" ca="1" si="267"/>
        <v>0</v>
      </c>
      <c r="GH17" s="86">
        <f t="shared" ca="1" si="166"/>
        <v>0</v>
      </c>
      <c r="GI17" s="83">
        <f t="shared" ca="1" si="167"/>
        <v>31</v>
      </c>
      <c r="GJ17" s="84">
        <f t="shared" si="168"/>
        <v>0</v>
      </c>
      <c r="GK17" s="85">
        <f t="shared" si="268"/>
        <v>0</v>
      </c>
      <c r="GL17" s="85">
        <f t="shared" si="269"/>
        <v>0</v>
      </c>
      <c r="GM17" s="85">
        <f t="shared" ca="1" si="270"/>
        <v>0</v>
      </c>
      <c r="GN17" s="86">
        <f t="shared" ca="1" si="169"/>
        <v>0</v>
      </c>
    </row>
    <row r="18" spans="1:196" ht="14.6" x14ac:dyDescent="0.4">
      <c r="A18" s="81" t="str">
        <f>PSIRT!$S15</f>
        <v>SERVER</v>
      </c>
      <c r="B18" t="str">
        <f>PSIRT!$B15</f>
        <v>CSCvd82371</v>
      </c>
      <c r="C18" s="82">
        <f>PSIRT!$N15</f>
        <v>42824</v>
      </c>
      <c r="D18" s="123">
        <f ca="1">IF(PSIRT!$R15="",TODAY(), PSIRT!$R15)</f>
        <v>42892</v>
      </c>
      <c r="E18" s="83">
        <f t="shared" ca="1" si="170"/>
        <v>0</v>
      </c>
      <c r="F18" s="84">
        <f t="shared" si="171"/>
        <v>31</v>
      </c>
      <c r="G18" s="85">
        <f t="shared" ca="1" si="0"/>
        <v>0</v>
      </c>
      <c r="H18" s="85">
        <f t="shared" si="1"/>
        <v>0</v>
      </c>
      <c r="I18" s="85">
        <f t="shared" si="2"/>
        <v>0</v>
      </c>
      <c r="J18" s="86">
        <f t="shared" ca="1" si="172"/>
        <v>0</v>
      </c>
      <c r="K18" s="83">
        <f t="shared" ca="1" si="173"/>
        <v>0</v>
      </c>
      <c r="L18" s="84">
        <f t="shared" si="174"/>
        <v>30</v>
      </c>
      <c r="M18" s="85">
        <f t="shared" ca="1" si="6"/>
        <v>0</v>
      </c>
      <c r="N18" s="85">
        <f t="shared" si="7"/>
        <v>0</v>
      </c>
      <c r="O18" s="85">
        <f t="shared" si="8"/>
        <v>0</v>
      </c>
      <c r="P18" s="86">
        <f t="shared" ca="1" si="175"/>
        <v>0</v>
      </c>
      <c r="Q18" s="83">
        <f t="shared" ca="1" si="176"/>
        <v>0</v>
      </c>
      <c r="R18" s="84">
        <f t="shared" si="177"/>
        <v>31</v>
      </c>
      <c r="S18" s="85">
        <f t="shared" ca="1" si="12"/>
        <v>0</v>
      </c>
      <c r="T18" s="85">
        <f t="shared" si="13"/>
        <v>0</v>
      </c>
      <c r="U18" s="85">
        <f t="shared" si="14"/>
        <v>0</v>
      </c>
      <c r="V18" s="86">
        <f t="shared" ca="1" si="178"/>
        <v>0</v>
      </c>
      <c r="W18" s="83">
        <f t="shared" ca="1" si="179"/>
        <v>0</v>
      </c>
      <c r="X18" s="84">
        <f t="shared" si="180"/>
        <v>30</v>
      </c>
      <c r="Y18" s="85">
        <f t="shared" ca="1" si="18"/>
        <v>0</v>
      </c>
      <c r="Z18" s="85">
        <f t="shared" si="19"/>
        <v>0</v>
      </c>
      <c r="AA18" s="85">
        <f t="shared" si="20"/>
        <v>0</v>
      </c>
      <c r="AB18" s="86">
        <f t="shared" ca="1" si="181"/>
        <v>0</v>
      </c>
      <c r="AC18" s="83">
        <f t="shared" ca="1" si="182"/>
        <v>0</v>
      </c>
      <c r="AD18" s="84">
        <f t="shared" si="183"/>
        <v>31</v>
      </c>
      <c r="AE18" s="85">
        <f t="shared" ca="1" si="24"/>
        <v>0</v>
      </c>
      <c r="AF18" s="85">
        <f t="shared" si="25"/>
        <v>0</v>
      </c>
      <c r="AG18" s="85">
        <f t="shared" si="26"/>
        <v>0</v>
      </c>
      <c r="AH18" s="86">
        <f t="shared" ca="1" si="184"/>
        <v>0</v>
      </c>
      <c r="AI18" s="83">
        <f t="shared" ca="1" si="185"/>
        <v>0</v>
      </c>
      <c r="AJ18" s="84">
        <f t="shared" si="186"/>
        <v>31</v>
      </c>
      <c r="AK18" s="85">
        <f t="shared" ca="1" si="30"/>
        <v>0</v>
      </c>
      <c r="AL18" s="85">
        <f t="shared" si="31"/>
        <v>0</v>
      </c>
      <c r="AM18" s="85">
        <f t="shared" si="32"/>
        <v>0</v>
      </c>
      <c r="AN18" s="86">
        <f t="shared" ca="1" si="187"/>
        <v>0</v>
      </c>
      <c r="AO18" s="83">
        <f t="shared" ca="1" si="188"/>
        <v>0</v>
      </c>
      <c r="AP18" s="84">
        <f t="shared" si="189"/>
        <v>28</v>
      </c>
      <c r="AQ18" s="85">
        <f t="shared" ca="1" si="36"/>
        <v>0</v>
      </c>
      <c r="AR18" s="85">
        <f t="shared" si="37"/>
        <v>0</v>
      </c>
      <c r="AS18" s="85">
        <f t="shared" si="38"/>
        <v>0</v>
      </c>
      <c r="AT18" s="86">
        <f t="shared" ca="1" si="190"/>
        <v>0</v>
      </c>
      <c r="AU18" s="83">
        <f t="shared" ca="1" si="191"/>
        <v>0</v>
      </c>
      <c r="AV18" s="84">
        <f t="shared" si="192"/>
        <v>30</v>
      </c>
      <c r="AW18" s="85">
        <f t="shared" ca="1" si="42"/>
        <v>1</v>
      </c>
      <c r="AX18" s="85">
        <f t="shared" si="43"/>
        <v>0</v>
      </c>
      <c r="AY18" s="85">
        <f t="shared" si="44"/>
        <v>0</v>
      </c>
      <c r="AZ18" s="86">
        <f t="shared" ca="1" si="193"/>
        <v>1</v>
      </c>
      <c r="BA18" s="83">
        <f t="shared" ca="1" si="194"/>
        <v>0</v>
      </c>
      <c r="BB18" s="84">
        <f t="shared" si="195"/>
        <v>0</v>
      </c>
      <c r="BC18" s="85">
        <f t="shared" ca="1" si="48"/>
        <v>30</v>
      </c>
      <c r="BD18" s="85">
        <f t="shared" si="49"/>
        <v>0</v>
      </c>
      <c r="BE18" s="85">
        <f t="shared" si="50"/>
        <v>0</v>
      </c>
      <c r="BF18" s="86">
        <f t="shared" ca="1" si="196"/>
        <v>30</v>
      </c>
      <c r="BG18" s="83">
        <f t="shared" ca="1" si="197"/>
        <v>0</v>
      </c>
      <c r="BH18" s="84">
        <f t="shared" si="198"/>
        <v>0</v>
      </c>
      <c r="BI18" s="85">
        <f t="shared" ca="1" si="54"/>
        <v>31</v>
      </c>
      <c r="BJ18" s="85">
        <f t="shared" si="55"/>
        <v>0</v>
      </c>
      <c r="BK18" s="85">
        <f t="shared" si="56"/>
        <v>0</v>
      </c>
      <c r="BL18" s="86">
        <f t="shared" ca="1" si="199"/>
        <v>31</v>
      </c>
      <c r="BM18" s="83">
        <f t="shared" ca="1" si="200"/>
        <v>24</v>
      </c>
      <c r="BN18" s="84">
        <f t="shared" si="201"/>
        <v>0</v>
      </c>
      <c r="BO18" s="85">
        <f t="shared" ca="1" si="60"/>
        <v>6</v>
      </c>
      <c r="BP18" s="85">
        <f t="shared" si="61"/>
        <v>0</v>
      </c>
      <c r="BQ18" s="85">
        <f t="shared" si="62"/>
        <v>0</v>
      </c>
      <c r="BR18" s="86">
        <f t="shared" ca="1" si="202"/>
        <v>6</v>
      </c>
      <c r="BS18" s="83">
        <f t="shared" ca="1" si="203"/>
        <v>31</v>
      </c>
      <c r="BT18" s="84">
        <f t="shared" si="204"/>
        <v>0</v>
      </c>
      <c r="BU18" s="85">
        <f t="shared" ca="1" si="66"/>
        <v>0</v>
      </c>
      <c r="BV18" s="85">
        <f t="shared" si="67"/>
        <v>0</v>
      </c>
      <c r="BW18" s="85">
        <f t="shared" si="68"/>
        <v>0</v>
      </c>
      <c r="BX18" s="86">
        <f t="shared" ca="1" si="205"/>
        <v>0</v>
      </c>
      <c r="BY18" s="83">
        <f t="shared" ca="1" si="206"/>
        <v>31</v>
      </c>
      <c r="BZ18" s="84">
        <f t="shared" si="207"/>
        <v>0</v>
      </c>
      <c r="CA18" s="85">
        <f t="shared" ca="1" si="72"/>
        <v>0</v>
      </c>
      <c r="CB18" s="85">
        <f t="shared" si="73"/>
        <v>0</v>
      </c>
      <c r="CC18" s="85">
        <f t="shared" si="74"/>
        <v>0</v>
      </c>
      <c r="CD18" s="86">
        <f t="shared" ca="1" si="208"/>
        <v>0</v>
      </c>
      <c r="CE18" s="83">
        <f t="shared" ca="1" si="209"/>
        <v>30</v>
      </c>
      <c r="CF18" s="84">
        <f t="shared" si="210"/>
        <v>0</v>
      </c>
      <c r="CG18" s="85">
        <f t="shared" ca="1" si="78"/>
        <v>0</v>
      </c>
      <c r="CH18" s="85">
        <f t="shared" si="79"/>
        <v>0</v>
      </c>
      <c r="CI18" s="85">
        <f t="shared" si="80"/>
        <v>0</v>
      </c>
      <c r="CJ18" s="86">
        <f t="shared" ca="1" si="211"/>
        <v>0</v>
      </c>
      <c r="CK18" s="83">
        <f t="shared" ca="1" si="212"/>
        <v>31</v>
      </c>
      <c r="CL18" s="84">
        <f t="shared" si="213"/>
        <v>0</v>
      </c>
      <c r="CM18" s="85">
        <f t="shared" ca="1" si="84"/>
        <v>0</v>
      </c>
      <c r="CN18" s="85">
        <f t="shared" si="85"/>
        <v>0</v>
      </c>
      <c r="CO18" s="85">
        <f t="shared" si="86"/>
        <v>0</v>
      </c>
      <c r="CP18" s="86">
        <f t="shared" ca="1" si="214"/>
        <v>0</v>
      </c>
      <c r="CQ18" s="83">
        <f t="shared" ca="1" si="215"/>
        <v>30</v>
      </c>
      <c r="CR18" s="84">
        <f t="shared" si="216"/>
        <v>0</v>
      </c>
      <c r="CS18" s="85">
        <f t="shared" ca="1" si="90"/>
        <v>0</v>
      </c>
      <c r="CT18" s="85">
        <f t="shared" si="91"/>
        <v>0</v>
      </c>
      <c r="CU18" s="85">
        <f t="shared" si="92"/>
        <v>0</v>
      </c>
      <c r="CV18" s="86">
        <f t="shared" ca="1" si="217"/>
        <v>0</v>
      </c>
      <c r="CW18" s="83">
        <f t="shared" ca="1" si="218"/>
        <v>31</v>
      </c>
      <c r="CX18" s="84">
        <f t="shared" si="219"/>
        <v>0</v>
      </c>
      <c r="CY18" s="85">
        <f t="shared" ca="1" si="96"/>
        <v>0</v>
      </c>
      <c r="CZ18" s="85">
        <f t="shared" si="97"/>
        <v>0</v>
      </c>
      <c r="DA18" s="85">
        <f t="shared" si="98"/>
        <v>0</v>
      </c>
      <c r="DB18" s="86">
        <f t="shared" ca="1" si="220"/>
        <v>0</v>
      </c>
      <c r="DC18" s="83">
        <f t="shared" ca="1" si="221"/>
        <v>31</v>
      </c>
      <c r="DD18" s="84">
        <f t="shared" si="222"/>
        <v>0</v>
      </c>
      <c r="DE18" s="85">
        <f t="shared" ca="1" si="102"/>
        <v>0</v>
      </c>
      <c r="DF18" s="85">
        <f t="shared" si="103"/>
        <v>0</v>
      </c>
      <c r="DG18" s="85">
        <f t="shared" si="104"/>
        <v>0</v>
      </c>
      <c r="DH18" s="86">
        <f t="shared" ca="1" si="223"/>
        <v>0</v>
      </c>
      <c r="DI18" s="83">
        <f t="shared" ca="1" si="224"/>
        <v>28</v>
      </c>
      <c r="DJ18" s="84">
        <f t="shared" si="225"/>
        <v>0</v>
      </c>
      <c r="DK18" s="85">
        <f t="shared" ca="1" si="108"/>
        <v>0</v>
      </c>
      <c r="DL18" s="85">
        <f t="shared" si="109"/>
        <v>0</v>
      </c>
      <c r="DM18" s="85">
        <f t="shared" si="110"/>
        <v>0</v>
      </c>
      <c r="DN18" s="86">
        <f t="shared" ca="1" si="226"/>
        <v>0</v>
      </c>
      <c r="DO18" s="83">
        <f t="shared" ca="1" si="227"/>
        <v>31</v>
      </c>
      <c r="DP18" s="84">
        <f t="shared" si="228"/>
        <v>0</v>
      </c>
      <c r="DQ18" s="85">
        <f t="shared" ca="1" si="114"/>
        <v>0</v>
      </c>
      <c r="DR18" s="85">
        <f t="shared" si="115"/>
        <v>0</v>
      </c>
      <c r="DS18" s="85">
        <f t="shared" si="116"/>
        <v>0</v>
      </c>
      <c r="DT18" s="86">
        <f t="shared" ca="1" si="229"/>
        <v>0</v>
      </c>
      <c r="DU18" s="83">
        <f t="shared" ca="1" si="230"/>
        <v>30</v>
      </c>
      <c r="DV18" s="84">
        <f t="shared" si="231"/>
        <v>0</v>
      </c>
      <c r="DW18" s="85">
        <f t="shared" ca="1" si="120"/>
        <v>0</v>
      </c>
      <c r="DX18" s="85">
        <f t="shared" si="121"/>
        <v>0</v>
      </c>
      <c r="DY18" s="85">
        <f t="shared" si="122"/>
        <v>0</v>
      </c>
      <c r="DZ18" s="86">
        <f t="shared" ca="1" si="232"/>
        <v>0</v>
      </c>
      <c r="EA18" s="83">
        <f t="shared" ca="1" si="233"/>
        <v>31</v>
      </c>
      <c r="EB18" s="84">
        <f t="shared" si="234"/>
        <v>0</v>
      </c>
      <c r="EC18" s="85">
        <f t="shared" ca="1" si="126"/>
        <v>0</v>
      </c>
      <c r="ED18" s="85">
        <f t="shared" si="127"/>
        <v>0</v>
      </c>
      <c r="EE18" s="85">
        <f t="shared" si="128"/>
        <v>0</v>
      </c>
      <c r="EF18" s="86">
        <f t="shared" ca="1" si="235"/>
        <v>0</v>
      </c>
      <c r="EG18" s="83">
        <f t="shared" ca="1" si="236"/>
        <v>30</v>
      </c>
      <c r="EH18" s="84">
        <f t="shared" si="237"/>
        <v>0</v>
      </c>
      <c r="EI18" s="85">
        <f t="shared" ca="1" si="132"/>
        <v>0</v>
      </c>
      <c r="EJ18" s="85">
        <f t="shared" si="133"/>
        <v>0</v>
      </c>
      <c r="EK18" s="85">
        <f t="shared" si="134"/>
        <v>0</v>
      </c>
      <c r="EL18" s="86">
        <f t="shared" ca="1" si="238"/>
        <v>0</v>
      </c>
      <c r="EM18" s="83">
        <f t="shared" ca="1" si="239"/>
        <v>31</v>
      </c>
      <c r="EN18" s="84">
        <f t="shared" si="240"/>
        <v>0</v>
      </c>
      <c r="EO18" s="85">
        <f t="shared" ca="1" si="138"/>
        <v>0</v>
      </c>
      <c r="EP18" s="85">
        <f t="shared" si="139"/>
        <v>0</v>
      </c>
      <c r="EQ18" s="85">
        <f t="shared" si="140"/>
        <v>0</v>
      </c>
      <c r="ER18" s="86">
        <f t="shared" ca="1" si="241"/>
        <v>0</v>
      </c>
      <c r="ES18" s="83">
        <f t="shared" ca="1" si="242"/>
        <v>31</v>
      </c>
      <c r="ET18" s="84">
        <f t="shared" si="243"/>
        <v>0</v>
      </c>
      <c r="EU18" s="85">
        <f t="shared" ca="1" si="144"/>
        <v>0</v>
      </c>
      <c r="EV18" s="85">
        <f t="shared" si="145"/>
        <v>0</v>
      </c>
      <c r="EW18" s="85">
        <f t="shared" si="244"/>
        <v>0</v>
      </c>
      <c r="EX18" s="86">
        <f t="shared" ca="1" si="245"/>
        <v>0</v>
      </c>
      <c r="EY18" s="83">
        <f t="shared" ca="1" si="246"/>
        <v>30</v>
      </c>
      <c r="EZ18" s="84">
        <f t="shared" si="247"/>
        <v>0</v>
      </c>
      <c r="FA18" s="85">
        <f t="shared" ca="1" si="149"/>
        <v>0</v>
      </c>
      <c r="FB18" s="85">
        <f t="shared" si="248"/>
        <v>0</v>
      </c>
      <c r="FC18" s="85">
        <f t="shared" si="150"/>
        <v>0</v>
      </c>
      <c r="FD18" s="86">
        <f t="shared" ca="1" si="249"/>
        <v>0</v>
      </c>
      <c r="FE18" s="83">
        <f t="shared" ca="1" si="250"/>
        <v>31</v>
      </c>
      <c r="FF18" s="84">
        <f t="shared" si="251"/>
        <v>0</v>
      </c>
      <c r="FG18" s="85">
        <f t="shared" ca="1" si="252"/>
        <v>0</v>
      </c>
      <c r="FH18" s="85">
        <f t="shared" si="253"/>
        <v>0</v>
      </c>
      <c r="FI18" s="85">
        <f t="shared" si="254"/>
        <v>0</v>
      </c>
      <c r="FJ18" s="86">
        <f t="shared" ca="1" si="255"/>
        <v>0</v>
      </c>
      <c r="FK18" s="83">
        <f t="shared" ca="1" si="155"/>
        <v>30</v>
      </c>
      <c r="FL18" s="84">
        <f t="shared" si="156"/>
        <v>0</v>
      </c>
      <c r="FM18" s="85">
        <f t="shared" ca="1" si="256"/>
        <v>0</v>
      </c>
      <c r="FN18" s="85">
        <f t="shared" si="257"/>
        <v>0</v>
      </c>
      <c r="FO18" s="85">
        <f t="shared" si="258"/>
        <v>0</v>
      </c>
      <c r="FP18" s="86">
        <f t="shared" ca="1" si="157"/>
        <v>0</v>
      </c>
      <c r="FQ18" s="83">
        <f t="shared" ca="1" si="158"/>
        <v>31</v>
      </c>
      <c r="FR18" s="84">
        <f t="shared" si="159"/>
        <v>0</v>
      </c>
      <c r="FS18" s="85">
        <f t="shared" ca="1" si="259"/>
        <v>0</v>
      </c>
      <c r="FT18" s="85">
        <f t="shared" si="260"/>
        <v>0</v>
      </c>
      <c r="FU18" s="85">
        <f t="shared" si="261"/>
        <v>0</v>
      </c>
      <c r="FV18" s="86">
        <f t="shared" ca="1" si="160"/>
        <v>0</v>
      </c>
      <c r="FW18" s="83">
        <f t="shared" ca="1" si="161"/>
        <v>31</v>
      </c>
      <c r="FX18" s="84">
        <f t="shared" si="162"/>
        <v>0</v>
      </c>
      <c r="FY18" s="85">
        <f t="shared" ca="1" si="262"/>
        <v>0</v>
      </c>
      <c r="FZ18" s="85">
        <f t="shared" si="263"/>
        <v>0</v>
      </c>
      <c r="GA18" s="85">
        <f t="shared" si="264"/>
        <v>0</v>
      </c>
      <c r="GB18" s="86">
        <f t="shared" ca="1" si="163"/>
        <v>0</v>
      </c>
      <c r="GC18" s="83">
        <f t="shared" ca="1" si="164"/>
        <v>28</v>
      </c>
      <c r="GD18" s="84">
        <f t="shared" si="165"/>
        <v>0</v>
      </c>
      <c r="GE18" s="85">
        <f t="shared" ca="1" si="265"/>
        <v>0</v>
      </c>
      <c r="GF18" s="85">
        <f t="shared" si="266"/>
        <v>0</v>
      </c>
      <c r="GG18" s="85">
        <f t="shared" si="267"/>
        <v>0</v>
      </c>
      <c r="GH18" s="86">
        <f t="shared" ca="1" si="166"/>
        <v>0</v>
      </c>
      <c r="GI18" s="83">
        <f t="shared" ca="1" si="167"/>
        <v>31</v>
      </c>
      <c r="GJ18" s="84">
        <f t="shared" si="168"/>
        <v>0</v>
      </c>
      <c r="GK18" s="85">
        <f t="shared" ca="1" si="268"/>
        <v>0</v>
      </c>
      <c r="GL18" s="85">
        <f t="shared" si="269"/>
        <v>0</v>
      </c>
      <c r="GM18" s="85">
        <f t="shared" si="270"/>
        <v>0</v>
      </c>
      <c r="GN18" s="86">
        <f t="shared" ca="1" si="169"/>
        <v>0</v>
      </c>
    </row>
    <row r="19" spans="1:196" ht="14.6" x14ac:dyDescent="0.4">
      <c r="A19" s="81" t="str">
        <f>PSIRT!$S16</f>
        <v>SERVER</v>
      </c>
      <c r="B19" t="str">
        <f>PSIRT!$B16</f>
        <v>CSCve10131</v>
      </c>
      <c r="C19" s="82">
        <f>PSIRT!$N16</f>
        <v>42845</v>
      </c>
      <c r="D19" s="123">
        <f ca="1">IF(PSIRT!$R16="",TODAY(), PSIRT!$R16)</f>
        <v>42845</v>
      </c>
      <c r="E19" s="83">
        <f t="shared" ca="1" si="170"/>
        <v>0</v>
      </c>
      <c r="F19" s="84">
        <f t="shared" si="171"/>
        <v>31</v>
      </c>
      <c r="G19" s="85">
        <f t="shared" ca="1" si="0"/>
        <v>0</v>
      </c>
      <c r="H19" s="85">
        <f t="shared" si="1"/>
        <v>0</v>
      </c>
      <c r="I19" s="85">
        <f t="shared" si="2"/>
        <v>0</v>
      </c>
      <c r="J19" s="86">
        <f t="shared" ca="1" si="172"/>
        <v>0</v>
      </c>
      <c r="K19" s="83">
        <f t="shared" ca="1" si="173"/>
        <v>0</v>
      </c>
      <c r="L19" s="84">
        <f t="shared" si="174"/>
        <v>30</v>
      </c>
      <c r="M19" s="85">
        <f t="shared" ca="1" si="6"/>
        <v>0</v>
      </c>
      <c r="N19" s="85">
        <f t="shared" si="7"/>
        <v>0</v>
      </c>
      <c r="O19" s="85">
        <f t="shared" si="8"/>
        <v>0</v>
      </c>
      <c r="P19" s="86">
        <f t="shared" ca="1" si="175"/>
        <v>0</v>
      </c>
      <c r="Q19" s="83">
        <f t="shared" ca="1" si="176"/>
        <v>0</v>
      </c>
      <c r="R19" s="84">
        <f t="shared" si="177"/>
        <v>31</v>
      </c>
      <c r="S19" s="85">
        <f t="shared" ca="1" si="12"/>
        <v>0</v>
      </c>
      <c r="T19" s="85">
        <f t="shared" si="13"/>
        <v>0</v>
      </c>
      <c r="U19" s="85">
        <f t="shared" si="14"/>
        <v>0</v>
      </c>
      <c r="V19" s="86">
        <f t="shared" ca="1" si="178"/>
        <v>0</v>
      </c>
      <c r="W19" s="83">
        <f t="shared" ca="1" si="179"/>
        <v>0</v>
      </c>
      <c r="X19" s="84">
        <f t="shared" si="180"/>
        <v>30</v>
      </c>
      <c r="Y19" s="85">
        <f t="shared" ca="1" si="18"/>
        <v>0</v>
      </c>
      <c r="Z19" s="85">
        <f t="shared" si="19"/>
        <v>0</v>
      </c>
      <c r="AA19" s="85">
        <f t="shared" si="20"/>
        <v>0</v>
      </c>
      <c r="AB19" s="86">
        <f t="shared" ca="1" si="181"/>
        <v>0</v>
      </c>
      <c r="AC19" s="83">
        <f t="shared" ca="1" si="182"/>
        <v>0</v>
      </c>
      <c r="AD19" s="84">
        <f t="shared" si="183"/>
        <v>31</v>
      </c>
      <c r="AE19" s="85">
        <f t="shared" ca="1" si="24"/>
        <v>0</v>
      </c>
      <c r="AF19" s="85">
        <f t="shared" si="25"/>
        <v>0</v>
      </c>
      <c r="AG19" s="85">
        <f t="shared" si="26"/>
        <v>0</v>
      </c>
      <c r="AH19" s="86">
        <f t="shared" ca="1" si="184"/>
        <v>0</v>
      </c>
      <c r="AI19" s="83">
        <f t="shared" ca="1" si="185"/>
        <v>0</v>
      </c>
      <c r="AJ19" s="84">
        <f t="shared" si="186"/>
        <v>31</v>
      </c>
      <c r="AK19" s="85">
        <f t="shared" ca="1" si="30"/>
        <v>0</v>
      </c>
      <c r="AL19" s="85">
        <f t="shared" si="31"/>
        <v>0</v>
      </c>
      <c r="AM19" s="85">
        <f t="shared" si="32"/>
        <v>0</v>
      </c>
      <c r="AN19" s="86">
        <f t="shared" ca="1" si="187"/>
        <v>0</v>
      </c>
      <c r="AO19" s="83">
        <f t="shared" ca="1" si="188"/>
        <v>0</v>
      </c>
      <c r="AP19" s="84">
        <f t="shared" si="189"/>
        <v>28</v>
      </c>
      <c r="AQ19" s="85">
        <f t="shared" ca="1" si="36"/>
        <v>0</v>
      </c>
      <c r="AR19" s="85">
        <f t="shared" si="37"/>
        <v>0</v>
      </c>
      <c r="AS19" s="85">
        <f t="shared" si="38"/>
        <v>0</v>
      </c>
      <c r="AT19" s="86">
        <f t="shared" ca="1" si="190"/>
        <v>0</v>
      </c>
      <c r="AU19" s="83">
        <f t="shared" ca="1" si="191"/>
        <v>0</v>
      </c>
      <c r="AV19" s="84">
        <f t="shared" si="192"/>
        <v>31</v>
      </c>
      <c r="AW19" s="85">
        <f t="shared" ca="1" si="42"/>
        <v>0</v>
      </c>
      <c r="AX19" s="85">
        <f t="shared" si="43"/>
        <v>0</v>
      </c>
      <c r="AY19" s="85">
        <f t="shared" si="44"/>
        <v>0</v>
      </c>
      <c r="AZ19" s="86">
        <f t="shared" ca="1" si="193"/>
        <v>0</v>
      </c>
      <c r="BA19" s="83">
        <f t="shared" ca="1" si="194"/>
        <v>10</v>
      </c>
      <c r="BB19" s="84">
        <f t="shared" si="195"/>
        <v>20</v>
      </c>
      <c r="BC19" s="85">
        <f t="shared" ca="1" si="48"/>
        <v>0</v>
      </c>
      <c r="BD19" s="85">
        <f t="shared" si="49"/>
        <v>0</v>
      </c>
      <c r="BE19" s="85">
        <f t="shared" si="50"/>
        <v>0</v>
      </c>
      <c r="BF19" s="86">
        <f t="shared" ca="1" si="196"/>
        <v>0</v>
      </c>
      <c r="BG19" s="83">
        <f t="shared" ca="1" si="197"/>
        <v>31</v>
      </c>
      <c r="BH19" s="84">
        <f t="shared" si="198"/>
        <v>0</v>
      </c>
      <c r="BI19" s="85">
        <f t="shared" ca="1" si="54"/>
        <v>0</v>
      </c>
      <c r="BJ19" s="85">
        <f t="shared" si="55"/>
        <v>0</v>
      </c>
      <c r="BK19" s="85">
        <f t="shared" si="56"/>
        <v>0</v>
      </c>
      <c r="BL19" s="86">
        <f t="shared" ca="1" si="199"/>
        <v>0</v>
      </c>
      <c r="BM19" s="83">
        <f t="shared" ca="1" si="200"/>
        <v>30</v>
      </c>
      <c r="BN19" s="84">
        <f t="shared" si="201"/>
        <v>0</v>
      </c>
      <c r="BO19" s="85">
        <f t="shared" ca="1" si="60"/>
        <v>0</v>
      </c>
      <c r="BP19" s="85">
        <f t="shared" si="61"/>
        <v>0</v>
      </c>
      <c r="BQ19" s="85">
        <f t="shared" si="62"/>
        <v>0</v>
      </c>
      <c r="BR19" s="86">
        <f t="shared" ca="1" si="202"/>
        <v>0</v>
      </c>
      <c r="BS19" s="83">
        <f t="shared" ca="1" si="203"/>
        <v>31</v>
      </c>
      <c r="BT19" s="84">
        <f t="shared" si="204"/>
        <v>0</v>
      </c>
      <c r="BU19" s="85">
        <f t="shared" ca="1" si="66"/>
        <v>0</v>
      </c>
      <c r="BV19" s="85">
        <f t="shared" si="67"/>
        <v>0</v>
      </c>
      <c r="BW19" s="85">
        <f t="shared" si="68"/>
        <v>0</v>
      </c>
      <c r="BX19" s="86">
        <f t="shared" ca="1" si="205"/>
        <v>0</v>
      </c>
      <c r="BY19" s="83">
        <f t="shared" ca="1" si="206"/>
        <v>31</v>
      </c>
      <c r="BZ19" s="84">
        <f t="shared" si="207"/>
        <v>0</v>
      </c>
      <c r="CA19" s="85">
        <f t="shared" ca="1" si="72"/>
        <v>0</v>
      </c>
      <c r="CB19" s="85">
        <f t="shared" si="73"/>
        <v>0</v>
      </c>
      <c r="CC19" s="85">
        <f t="shared" si="74"/>
        <v>0</v>
      </c>
      <c r="CD19" s="86">
        <f t="shared" ca="1" si="208"/>
        <v>0</v>
      </c>
      <c r="CE19" s="83">
        <f t="shared" ca="1" si="209"/>
        <v>30</v>
      </c>
      <c r="CF19" s="84">
        <f t="shared" si="210"/>
        <v>0</v>
      </c>
      <c r="CG19" s="85">
        <f t="shared" ca="1" si="78"/>
        <v>0</v>
      </c>
      <c r="CH19" s="85">
        <f t="shared" si="79"/>
        <v>0</v>
      </c>
      <c r="CI19" s="85">
        <f t="shared" si="80"/>
        <v>0</v>
      </c>
      <c r="CJ19" s="86">
        <f t="shared" ca="1" si="211"/>
        <v>0</v>
      </c>
      <c r="CK19" s="83">
        <f t="shared" ca="1" si="212"/>
        <v>31</v>
      </c>
      <c r="CL19" s="84">
        <f t="shared" si="213"/>
        <v>0</v>
      </c>
      <c r="CM19" s="85">
        <f t="shared" ca="1" si="84"/>
        <v>0</v>
      </c>
      <c r="CN19" s="85">
        <f t="shared" si="85"/>
        <v>0</v>
      </c>
      <c r="CO19" s="85">
        <f t="shared" si="86"/>
        <v>0</v>
      </c>
      <c r="CP19" s="86">
        <f t="shared" ca="1" si="214"/>
        <v>0</v>
      </c>
      <c r="CQ19" s="83">
        <f t="shared" ca="1" si="215"/>
        <v>30</v>
      </c>
      <c r="CR19" s="84">
        <f t="shared" si="216"/>
        <v>0</v>
      </c>
      <c r="CS19" s="85">
        <f t="shared" ca="1" si="90"/>
        <v>0</v>
      </c>
      <c r="CT19" s="85">
        <f t="shared" si="91"/>
        <v>0</v>
      </c>
      <c r="CU19" s="85">
        <f t="shared" si="92"/>
        <v>0</v>
      </c>
      <c r="CV19" s="86">
        <f t="shared" ca="1" si="217"/>
        <v>0</v>
      </c>
      <c r="CW19" s="83">
        <f t="shared" ca="1" si="218"/>
        <v>31</v>
      </c>
      <c r="CX19" s="84">
        <f t="shared" si="219"/>
        <v>0</v>
      </c>
      <c r="CY19" s="85">
        <f t="shared" ca="1" si="96"/>
        <v>0</v>
      </c>
      <c r="CZ19" s="85">
        <f t="shared" si="97"/>
        <v>0</v>
      </c>
      <c r="DA19" s="85">
        <f t="shared" si="98"/>
        <v>0</v>
      </c>
      <c r="DB19" s="86">
        <f t="shared" ca="1" si="220"/>
        <v>0</v>
      </c>
      <c r="DC19" s="83">
        <f t="shared" ca="1" si="221"/>
        <v>31</v>
      </c>
      <c r="DD19" s="84">
        <f t="shared" si="222"/>
        <v>0</v>
      </c>
      <c r="DE19" s="85">
        <f t="shared" ca="1" si="102"/>
        <v>0</v>
      </c>
      <c r="DF19" s="85">
        <f t="shared" si="103"/>
        <v>0</v>
      </c>
      <c r="DG19" s="85">
        <f t="shared" si="104"/>
        <v>0</v>
      </c>
      <c r="DH19" s="86">
        <f t="shared" ca="1" si="223"/>
        <v>0</v>
      </c>
      <c r="DI19" s="83">
        <f t="shared" ca="1" si="224"/>
        <v>28</v>
      </c>
      <c r="DJ19" s="84">
        <f t="shared" si="225"/>
        <v>0</v>
      </c>
      <c r="DK19" s="85">
        <f t="shared" ca="1" si="108"/>
        <v>0</v>
      </c>
      <c r="DL19" s="85">
        <f t="shared" si="109"/>
        <v>0</v>
      </c>
      <c r="DM19" s="85">
        <f t="shared" si="110"/>
        <v>0</v>
      </c>
      <c r="DN19" s="86">
        <f t="shared" ca="1" si="226"/>
        <v>0</v>
      </c>
      <c r="DO19" s="83">
        <f t="shared" ca="1" si="227"/>
        <v>31</v>
      </c>
      <c r="DP19" s="84">
        <f t="shared" si="228"/>
        <v>0</v>
      </c>
      <c r="DQ19" s="85">
        <f t="shared" ca="1" si="114"/>
        <v>0</v>
      </c>
      <c r="DR19" s="85">
        <f t="shared" si="115"/>
        <v>0</v>
      </c>
      <c r="DS19" s="85">
        <f t="shared" si="116"/>
        <v>0</v>
      </c>
      <c r="DT19" s="86">
        <f t="shared" ca="1" si="229"/>
        <v>0</v>
      </c>
      <c r="DU19" s="83">
        <f t="shared" ca="1" si="230"/>
        <v>30</v>
      </c>
      <c r="DV19" s="84">
        <f t="shared" si="231"/>
        <v>0</v>
      </c>
      <c r="DW19" s="85">
        <f t="shared" ca="1" si="120"/>
        <v>0</v>
      </c>
      <c r="DX19" s="85">
        <f t="shared" si="121"/>
        <v>0</v>
      </c>
      <c r="DY19" s="85">
        <f t="shared" si="122"/>
        <v>0</v>
      </c>
      <c r="DZ19" s="86">
        <f t="shared" ca="1" si="232"/>
        <v>0</v>
      </c>
      <c r="EA19" s="83">
        <f t="shared" ca="1" si="233"/>
        <v>31</v>
      </c>
      <c r="EB19" s="84">
        <f t="shared" si="234"/>
        <v>0</v>
      </c>
      <c r="EC19" s="85">
        <f t="shared" ca="1" si="126"/>
        <v>0</v>
      </c>
      <c r="ED19" s="85">
        <f t="shared" si="127"/>
        <v>0</v>
      </c>
      <c r="EE19" s="85">
        <f t="shared" si="128"/>
        <v>0</v>
      </c>
      <c r="EF19" s="86">
        <f t="shared" ca="1" si="235"/>
        <v>0</v>
      </c>
      <c r="EG19" s="83">
        <f t="shared" ca="1" si="236"/>
        <v>30</v>
      </c>
      <c r="EH19" s="84">
        <f t="shared" si="237"/>
        <v>0</v>
      </c>
      <c r="EI19" s="85">
        <f t="shared" ca="1" si="132"/>
        <v>0</v>
      </c>
      <c r="EJ19" s="85">
        <f t="shared" si="133"/>
        <v>0</v>
      </c>
      <c r="EK19" s="85">
        <f t="shared" si="134"/>
        <v>0</v>
      </c>
      <c r="EL19" s="86">
        <f t="shared" ca="1" si="238"/>
        <v>0</v>
      </c>
      <c r="EM19" s="83">
        <f t="shared" ca="1" si="239"/>
        <v>31</v>
      </c>
      <c r="EN19" s="84">
        <f t="shared" si="240"/>
        <v>0</v>
      </c>
      <c r="EO19" s="85">
        <f t="shared" ca="1" si="138"/>
        <v>0</v>
      </c>
      <c r="EP19" s="85">
        <f t="shared" si="139"/>
        <v>0</v>
      </c>
      <c r="EQ19" s="85">
        <f t="shared" si="140"/>
        <v>0</v>
      </c>
      <c r="ER19" s="86">
        <f t="shared" ca="1" si="241"/>
        <v>0</v>
      </c>
      <c r="ES19" s="83">
        <f t="shared" ca="1" si="242"/>
        <v>31</v>
      </c>
      <c r="ET19" s="84">
        <f t="shared" si="243"/>
        <v>0</v>
      </c>
      <c r="EU19" s="85">
        <f t="shared" ca="1" si="144"/>
        <v>0</v>
      </c>
      <c r="EV19" s="85">
        <f t="shared" si="145"/>
        <v>0</v>
      </c>
      <c r="EW19" s="85">
        <f t="shared" si="244"/>
        <v>0</v>
      </c>
      <c r="EX19" s="86">
        <f t="shared" ca="1" si="245"/>
        <v>0</v>
      </c>
      <c r="EY19" s="83">
        <f t="shared" ca="1" si="246"/>
        <v>30</v>
      </c>
      <c r="EZ19" s="84">
        <f t="shared" si="247"/>
        <v>0</v>
      </c>
      <c r="FA19" s="85">
        <f t="shared" ca="1" si="149"/>
        <v>0</v>
      </c>
      <c r="FB19" s="85">
        <f t="shared" si="248"/>
        <v>0</v>
      </c>
      <c r="FC19" s="85">
        <f t="shared" si="150"/>
        <v>0</v>
      </c>
      <c r="FD19" s="86">
        <f t="shared" ca="1" si="249"/>
        <v>0</v>
      </c>
      <c r="FE19" s="83">
        <f t="shared" ca="1" si="250"/>
        <v>31</v>
      </c>
      <c r="FF19" s="84">
        <f t="shared" si="251"/>
        <v>0</v>
      </c>
      <c r="FG19" s="85">
        <f t="shared" ca="1" si="252"/>
        <v>0</v>
      </c>
      <c r="FH19" s="85">
        <f t="shared" si="253"/>
        <v>0</v>
      </c>
      <c r="FI19" s="85">
        <f t="shared" si="254"/>
        <v>0</v>
      </c>
      <c r="FJ19" s="86">
        <f t="shared" ca="1" si="255"/>
        <v>0</v>
      </c>
      <c r="FK19" s="83">
        <f t="shared" ca="1" si="155"/>
        <v>30</v>
      </c>
      <c r="FL19" s="84">
        <f t="shared" si="156"/>
        <v>0</v>
      </c>
      <c r="FM19" s="85">
        <f t="shared" ca="1" si="256"/>
        <v>0</v>
      </c>
      <c r="FN19" s="85">
        <f t="shared" si="257"/>
        <v>0</v>
      </c>
      <c r="FO19" s="85">
        <f t="shared" si="258"/>
        <v>0</v>
      </c>
      <c r="FP19" s="86">
        <f t="shared" ca="1" si="157"/>
        <v>0</v>
      </c>
      <c r="FQ19" s="83">
        <f t="shared" ca="1" si="158"/>
        <v>31</v>
      </c>
      <c r="FR19" s="84">
        <f t="shared" si="159"/>
        <v>0</v>
      </c>
      <c r="FS19" s="85">
        <f t="shared" ca="1" si="259"/>
        <v>0</v>
      </c>
      <c r="FT19" s="85">
        <f t="shared" si="260"/>
        <v>0</v>
      </c>
      <c r="FU19" s="85">
        <f t="shared" si="261"/>
        <v>0</v>
      </c>
      <c r="FV19" s="86">
        <f t="shared" ca="1" si="160"/>
        <v>0</v>
      </c>
      <c r="FW19" s="83">
        <f t="shared" ca="1" si="161"/>
        <v>31</v>
      </c>
      <c r="FX19" s="84">
        <f t="shared" si="162"/>
        <v>0</v>
      </c>
      <c r="FY19" s="85">
        <f t="shared" ca="1" si="262"/>
        <v>0</v>
      </c>
      <c r="FZ19" s="85">
        <f t="shared" si="263"/>
        <v>0</v>
      </c>
      <c r="GA19" s="85">
        <f t="shared" si="264"/>
        <v>0</v>
      </c>
      <c r="GB19" s="86">
        <f t="shared" ca="1" si="163"/>
        <v>0</v>
      </c>
      <c r="GC19" s="83">
        <f t="shared" ca="1" si="164"/>
        <v>28</v>
      </c>
      <c r="GD19" s="84">
        <f t="shared" si="165"/>
        <v>0</v>
      </c>
      <c r="GE19" s="85">
        <f t="shared" ca="1" si="265"/>
        <v>0</v>
      </c>
      <c r="GF19" s="85">
        <f t="shared" si="266"/>
        <v>0</v>
      </c>
      <c r="GG19" s="85">
        <f t="shared" si="267"/>
        <v>0</v>
      </c>
      <c r="GH19" s="86">
        <f t="shared" ca="1" si="166"/>
        <v>0</v>
      </c>
      <c r="GI19" s="83">
        <f t="shared" ca="1" si="167"/>
        <v>31</v>
      </c>
      <c r="GJ19" s="84">
        <f t="shared" si="168"/>
        <v>0</v>
      </c>
      <c r="GK19" s="85">
        <f t="shared" ca="1" si="268"/>
        <v>0</v>
      </c>
      <c r="GL19" s="85">
        <f t="shared" si="269"/>
        <v>0</v>
      </c>
      <c r="GM19" s="85">
        <f t="shared" si="270"/>
        <v>0</v>
      </c>
      <c r="GN19" s="86">
        <f t="shared" ca="1" si="169"/>
        <v>0</v>
      </c>
    </row>
    <row r="20" spans="1:196" ht="14.6" x14ac:dyDescent="0.4">
      <c r="A20" s="81" t="str">
        <f>PSIRT!$S17</f>
        <v>SERVER</v>
      </c>
      <c r="B20" t="str">
        <f>PSIRT!$B17</f>
        <v>CSCve12757</v>
      </c>
      <c r="C20" s="82">
        <f>PSIRT!$N17</f>
        <v>42846</v>
      </c>
      <c r="D20" s="123">
        <f ca="1">IF(PSIRT!$R17="",TODAY(), PSIRT!$R17)</f>
        <v>43126</v>
      </c>
      <c r="E20" s="83">
        <f t="shared" ca="1" si="170"/>
        <v>0</v>
      </c>
      <c r="F20" s="84">
        <f t="shared" si="171"/>
        <v>31</v>
      </c>
      <c r="G20" s="85">
        <f t="shared" ca="1" si="0"/>
        <v>0</v>
      </c>
      <c r="H20" s="85">
        <f t="shared" si="1"/>
        <v>0</v>
      </c>
      <c r="I20" s="85">
        <f t="shared" si="2"/>
        <v>0</v>
      </c>
      <c r="J20" s="86">
        <f t="shared" ca="1" si="172"/>
        <v>0</v>
      </c>
      <c r="K20" s="83">
        <f t="shared" ca="1" si="173"/>
        <v>0</v>
      </c>
      <c r="L20" s="84">
        <f t="shared" si="174"/>
        <v>30</v>
      </c>
      <c r="M20" s="85">
        <f t="shared" ca="1" si="6"/>
        <v>0</v>
      </c>
      <c r="N20" s="85">
        <f t="shared" si="7"/>
        <v>0</v>
      </c>
      <c r="O20" s="85">
        <f t="shared" si="8"/>
        <v>0</v>
      </c>
      <c r="P20" s="86">
        <f t="shared" ca="1" si="175"/>
        <v>0</v>
      </c>
      <c r="Q20" s="83">
        <f t="shared" ca="1" si="176"/>
        <v>0</v>
      </c>
      <c r="R20" s="84">
        <f t="shared" si="177"/>
        <v>31</v>
      </c>
      <c r="S20" s="85">
        <f t="shared" ca="1" si="12"/>
        <v>0</v>
      </c>
      <c r="T20" s="85">
        <f t="shared" si="13"/>
        <v>0</v>
      </c>
      <c r="U20" s="85">
        <f t="shared" si="14"/>
        <v>0</v>
      </c>
      <c r="V20" s="86">
        <f t="shared" ca="1" si="178"/>
        <v>0</v>
      </c>
      <c r="W20" s="83">
        <f t="shared" ca="1" si="179"/>
        <v>0</v>
      </c>
      <c r="X20" s="84">
        <f t="shared" si="180"/>
        <v>30</v>
      </c>
      <c r="Y20" s="85">
        <f t="shared" ca="1" si="18"/>
        <v>0</v>
      </c>
      <c r="Z20" s="85">
        <f t="shared" si="19"/>
        <v>0</v>
      </c>
      <c r="AA20" s="85">
        <f t="shared" si="20"/>
        <v>0</v>
      </c>
      <c r="AB20" s="86">
        <f t="shared" ca="1" si="181"/>
        <v>0</v>
      </c>
      <c r="AC20" s="83">
        <f t="shared" ca="1" si="182"/>
        <v>0</v>
      </c>
      <c r="AD20" s="84">
        <f t="shared" si="183"/>
        <v>31</v>
      </c>
      <c r="AE20" s="85">
        <f t="shared" ca="1" si="24"/>
        <v>0</v>
      </c>
      <c r="AF20" s="85">
        <f t="shared" si="25"/>
        <v>0</v>
      </c>
      <c r="AG20" s="85">
        <f t="shared" si="26"/>
        <v>0</v>
      </c>
      <c r="AH20" s="86">
        <f t="shared" ca="1" si="184"/>
        <v>0</v>
      </c>
      <c r="AI20" s="83">
        <f t="shared" ca="1" si="185"/>
        <v>0</v>
      </c>
      <c r="AJ20" s="84">
        <f t="shared" si="186"/>
        <v>31</v>
      </c>
      <c r="AK20" s="85">
        <f t="shared" ca="1" si="30"/>
        <v>0</v>
      </c>
      <c r="AL20" s="85">
        <f t="shared" si="31"/>
        <v>0</v>
      </c>
      <c r="AM20" s="85">
        <f t="shared" si="32"/>
        <v>0</v>
      </c>
      <c r="AN20" s="86">
        <f t="shared" ca="1" si="187"/>
        <v>0</v>
      </c>
      <c r="AO20" s="83">
        <f t="shared" ca="1" si="188"/>
        <v>0</v>
      </c>
      <c r="AP20" s="84">
        <f t="shared" si="189"/>
        <v>28</v>
      </c>
      <c r="AQ20" s="85">
        <f t="shared" ca="1" si="36"/>
        <v>0</v>
      </c>
      <c r="AR20" s="85">
        <f t="shared" si="37"/>
        <v>0</v>
      </c>
      <c r="AS20" s="85">
        <f t="shared" si="38"/>
        <v>0</v>
      </c>
      <c r="AT20" s="86">
        <f t="shared" ca="1" si="190"/>
        <v>0</v>
      </c>
      <c r="AU20" s="83">
        <f t="shared" ca="1" si="191"/>
        <v>0</v>
      </c>
      <c r="AV20" s="84">
        <f t="shared" si="192"/>
        <v>31</v>
      </c>
      <c r="AW20" s="85">
        <f t="shared" ca="1" si="42"/>
        <v>0</v>
      </c>
      <c r="AX20" s="85">
        <f t="shared" si="43"/>
        <v>0</v>
      </c>
      <c r="AY20" s="85">
        <f t="shared" si="44"/>
        <v>0</v>
      </c>
      <c r="AZ20" s="86">
        <f t="shared" ca="1" si="193"/>
        <v>0</v>
      </c>
      <c r="BA20" s="83">
        <f t="shared" ca="1" si="194"/>
        <v>0</v>
      </c>
      <c r="BB20" s="84">
        <f t="shared" si="195"/>
        <v>21</v>
      </c>
      <c r="BC20" s="85">
        <f t="shared" ca="1" si="48"/>
        <v>9</v>
      </c>
      <c r="BD20" s="85">
        <f t="shared" si="49"/>
        <v>0</v>
      </c>
      <c r="BE20" s="85">
        <f t="shared" si="50"/>
        <v>0</v>
      </c>
      <c r="BF20" s="86">
        <f t="shared" ca="1" si="196"/>
        <v>9</v>
      </c>
      <c r="BG20" s="83">
        <f t="shared" ca="1" si="197"/>
        <v>0</v>
      </c>
      <c r="BH20" s="84">
        <f t="shared" si="198"/>
        <v>0</v>
      </c>
      <c r="BI20" s="85">
        <f t="shared" ca="1" si="54"/>
        <v>31</v>
      </c>
      <c r="BJ20" s="85">
        <f t="shared" si="55"/>
        <v>0</v>
      </c>
      <c r="BK20" s="85">
        <f t="shared" si="56"/>
        <v>0</v>
      </c>
      <c r="BL20" s="86">
        <f t="shared" ca="1" si="199"/>
        <v>31</v>
      </c>
      <c r="BM20" s="83">
        <f t="shared" ca="1" si="200"/>
        <v>0</v>
      </c>
      <c r="BN20" s="84">
        <f t="shared" si="201"/>
        <v>0</v>
      </c>
      <c r="BO20" s="85">
        <f t="shared" ca="1" si="60"/>
        <v>30</v>
      </c>
      <c r="BP20" s="85">
        <f t="shared" si="61"/>
        <v>0</v>
      </c>
      <c r="BQ20" s="85">
        <f t="shared" si="62"/>
        <v>0</v>
      </c>
      <c r="BR20" s="86">
        <f t="shared" ca="1" si="202"/>
        <v>30</v>
      </c>
      <c r="BS20" s="83">
        <f t="shared" ca="1" si="203"/>
        <v>0</v>
      </c>
      <c r="BT20" s="84">
        <f t="shared" si="204"/>
        <v>0</v>
      </c>
      <c r="BU20" s="85">
        <f t="shared" ca="1" si="66"/>
        <v>31</v>
      </c>
      <c r="BV20" s="85">
        <f t="shared" si="67"/>
        <v>0</v>
      </c>
      <c r="BW20" s="85">
        <f t="shared" si="68"/>
        <v>0</v>
      </c>
      <c r="BX20" s="86">
        <f t="shared" ca="1" si="205"/>
        <v>31</v>
      </c>
      <c r="BY20" s="83">
        <f t="shared" ca="1" si="206"/>
        <v>0</v>
      </c>
      <c r="BZ20" s="84">
        <f t="shared" si="207"/>
        <v>0</v>
      </c>
      <c r="CA20" s="85">
        <f t="shared" ca="1" si="72"/>
        <v>31</v>
      </c>
      <c r="CB20" s="85">
        <f t="shared" si="73"/>
        <v>0</v>
      </c>
      <c r="CC20" s="85">
        <f t="shared" si="74"/>
        <v>0</v>
      </c>
      <c r="CD20" s="86">
        <f t="shared" ca="1" si="208"/>
        <v>31</v>
      </c>
      <c r="CE20" s="83">
        <f t="shared" ca="1" si="209"/>
        <v>0</v>
      </c>
      <c r="CF20" s="84">
        <f t="shared" si="210"/>
        <v>0</v>
      </c>
      <c r="CG20" s="85">
        <f t="shared" ca="1" si="78"/>
        <v>30</v>
      </c>
      <c r="CH20" s="85">
        <f t="shared" si="79"/>
        <v>0</v>
      </c>
      <c r="CI20" s="85">
        <f t="shared" si="80"/>
        <v>0</v>
      </c>
      <c r="CJ20" s="86">
        <f t="shared" ca="1" si="211"/>
        <v>30</v>
      </c>
      <c r="CK20" s="83">
        <f t="shared" ca="1" si="212"/>
        <v>0</v>
      </c>
      <c r="CL20" s="84">
        <f t="shared" si="213"/>
        <v>0</v>
      </c>
      <c r="CM20" s="85">
        <f t="shared" ca="1" si="84"/>
        <v>31</v>
      </c>
      <c r="CN20" s="85">
        <f t="shared" si="85"/>
        <v>0</v>
      </c>
      <c r="CO20" s="85">
        <f t="shared" si="86"/>
        <v>0</v>
      </c>
      <c r="CP20" s="86">
        <f t="shared" ca="1" si="214"/>
        <v>31</v>
      </c>
      <c r="CQ20" s="83">
        <f t="shared" ca="1" si="215"/>
        <v>0</v>
      </c>
      <c r="CR20" s="84">
        <f t="shared" si="216"/>
        <v>0</v>
      </c>
      <c r="CS20" s="85">
        <f t="shared" ca="1" si="90"/>
        <v>30</v>
      </c>
      <c r="CT20" s="85">
        <f t="shared" si="91"/>
        <v>0</v>
      </c>
      <c r="CU20" s="85">
        <f t="shared" si="92"/>
        <v>0</v>
      </c>
      <c r="CV20" s="86">
        <f t="shared" ca="1" si="217"/>
        <v>30</v>
      </c>
      <c r="CW20" s="83">
        <f t="shared" ca="1" si="218"/>
        <v>0</v>
      </c>
      <c r="CX20" s="84">
        <f t="shared" si="219"/>
        <v>0</v>
      </c>
      <c r="CY20" s="85">
        <f t="shared" ca="1" si="96"/>
        <v>31</v>
      </c>
      <c r="CZ20" s="85">
        <f t="shared" si="97"/>
        <v>0</v>
      </c>
      <c r="DA20" s="85">
        <f t="shared" si="98"/>
        <v>0</v>
      </c>
      <c r="DB20" s="86">
        <f t="shared" ca="1" si="220"/>
        <v>31</v>
      </c>
      <c r="DC20" s="83">
        <f t="shared" ca="1" si="221"/>
        <v>5</v>
      </c>
      <c r="DD20" s="84">
        <f t="shared" si="222"/>
        <v>0</v>
      </c>
      <c r="DE20" s="85">
        <f t="shared" ca="1" si="102"/>
        <v>26</v>
      </c>
      <c r="DF20" s="85">
        <f t="shared" si="103"/>
        <v>0</v>
      </c>
      <c r="DG20" s="85">
        <f t="shared" si="104"/>
        <v>0</v>
      </c>
      <c r="DH20" s="86">
        <f t="shared" ca="1" si="223"/>
        <v>26</v>
      </c>
      <c r="DI20" s="83">
        <f t="shared" ca="1" si="224"/>
        <v>28</v>
      </c>
      <c r="DJ20" s="84">
        <f t="shared" si="225"/>
        <v>0</v>
      </c>
      <c r="DK20" s="85">
        <f t="shared" ca="1" si="108"/>
        <v>0</v>
      </c>
      <c r="DL20" s="85">
        <f t="shared" si="109"/>
        <v>0</v>
      </c>
      <c r="DM20" s="85">
        <f t="shared" si="110"/>
        <v>0</v>
      </c>
      <c r="DN20" s="86">
        <f t="shared" ca="1" si="226"/>
        <v>0</v>
      </c>
      <c r="DO20" s="83">
        <f t="shared" ca="1" si="227"/>
        <v>31</v>
      </c>
      <c r="DP20" s="84">
        <f t="shared" si="228"/>
        <v>0</v>
      </c>
      <c r="DQ20" s="85">
        <f t="shared" ca="1" si="114"/>
        <v>0</v>
      </c>
      <c r="DR20" s="85">
        <f t="shared" si="115"/>
        <v>0</v>
      </c>
      <c r="DS20" s="85">
        <f t="shared" si="116"/>
        <v>0</v>
      </c>
      <c r="DT20" s="86">
        <f t="shared" ca="1" si="229"/>
        <v>0</v>
      </c>
      <c r="DU20" s="83">
        <f t="shared" ca="1" si="230"/>
        <v>30</v>
      </c>
      <c r="DV20" s="84">
        <f t="shared" si="231"/>
        <v>0</v>
      </c>
      <c r="DW20" s="85">
        <f t="shared" ca="1" si="120"/>
        <v>0</v>
      </c>
      <c r="DX20" s="85">
        <f t="shared" si="121"/>
        <v>0</v>
      </c>
      <c r="DY20" s="85">
        <f t="shared" si="122"/>
        <v>0</v>
      </c>
      <c r="DZ20" s="86">
        <f t="shared" ca="1" si="232"/>
        <v>0</v>
      </c>
      <c r="EA20" s="83">
        <f t="shared" ca="1" si="233"/>
        <v>31</v>
      </c>
      <c r="EB20" s="84">
        <f t="shared" si="234"/>
        <v>0</v>
      </c>
      <c r="EC20" s="85">
        <f t="shared" ca="1" si="126"/>
        <v>0</v>
      </c>
      <c r="ED20" s="85">
        <f t="shared" si="127"/>
        <v>0</v>
      </c>
      <c r="EE20" s="85">
        <f t="shared" si="128"/>
        <v>0</v>
      </c>
      <c r="EF20" s="86">
        <f t="shared" ca="1" si="235"/>
        <v>0</v>
      </c>
      <c r="EG20" s="83">
        <f t="shared" ca="1" si="236"/>
        <v>30</v>
      </c>
      <c r="EH20" s="84">
        <f t="shared" si="237"/>
        <v>0</v>
      </c>
      <c r="EI20" s="85">
        <f t="shared" ca="1" si="132"/>
        <v>0</v>
      </c>
      <c r="EJ20" s="85">
        <f t="shared" si="133"/>
        <v>0</v>
      </c>
      <c r="EK20" s="85">
        <f t="shared" si="134"/>
        <v>0</v>
      </c>
      <c r="EL20" s="86">
        <f t="shared" ca="1" si="238"/>
        <v>0</v>
      </c>
      <c r="EM20" s="83">
        <f t="shared" ca="1" si="239"/>
        <v>31</v>
      </c>
      <c r="EN20" s="84">
        <f t="shared" si="240"/>
        <v>0</v>
      </c>
      <c r="EO20" s="85">
        <f t="shared" ca="1" si="138"/>
        <v>0</v>
      </c>
      <c r="EP20" s="85">
        <f t="shared" si="139"/>
        <v>0</v>
      </c>
      <c r="EQ20" s="85">
        <f t="shared" si="140"/>
        <v>0</v>
      </c>
      <c r="ER20" s="86">
        <f t="shared" ca="1" si="241"/>
        <v>0</v>
      </c>
      <c r="ES20" s="83">
        <f t="shared" ca="1" si="242"/>
        <v>31</v>
      </c>
      <c r="ET20" s="84">
        <f t="shared" si="243"/>
        <v>0</v>
      </c>
      <c r="EU20" s="85">
        <f t="shared" ca="1" si="144"/>
        <v>0</v>
      </c>
      <c r="EV20" s="85">
        <f t="shared" si="145"/>
        <v>0</v>
      </c>
      <c r="EW20" s="85">
        <f t="shared" si="244"/>
        <v>0</v>
      </c>
      <c r="EX20" s="86">
        <f t="shared" ca="1" si="245"/>
        <v>0</v>
      </c>
      <c r="EY20" s="83">
        <f t="shared" ca="1" si="246"/>
        <v>30</v>
      </c>
      <c r="EZ20" s="84">
        <f t="shared" si="247"/>
        <v>0</v>
      </c>
      <c r="FA20" s="85">
        <f t="shared" ca="1" si="149"/>
        <v>0</v>
      </c>
      <c r="FB20" s="85">
        <f t="shared" si="248"/>
        <v>0</v>
      </c>
      <c r="FC20" s="85">
        <f t="shared" si="150"/>
        <v>0</v>
      </c>
      <c r="FD20" s="86">
        <f t="shared" ca="1" si="249"/>
        <v>0</v>
      </c>
      <c r="FE20" s="83">
        <f t="shared" ca="1" si="250"/>
        <v>31</v>
      </c>
      <c r="FF20" s="84">
        <f t="shared" si="251"/>
        <v>0</v>
      </c>
      <c r="FG20" s="85">
        <f t="shared" ca="1" si="252"/>
        <v>0</v>
      </c>
      <c r="FH20" s="85">
        <f t="shared" si="253"/>
        <v>0</v>
      </c>
      <c r="FI20" s="85">
        <f t="shared" si="254"/>
        <v>0</v>
      </c>
      <c r="FJ20" s="86">
        <f t="shared" ca="1" si="255"/>
        <v>0</v>
      </c>
      <c r="FK20" s="83">
        <f t="shared" ca="1" si="155"/>
        <v>30</v>
      </c>
      <c r="FL20" s="84">
        <f t="shared" si="156"/>
        <v>0</v>
      </c>
      <c r="FM20" s="85">
        <f t="shared" ca="1" si="256"/>
        <v>0</v>
      </c>
      <c r="FN20" s="85">
        <f t="shared" si="257"/>
        <v>0</v>
      </c>
      <c r="FO20" s="85">
        <f t="shared" si="258"/>
        <v>0</v>
      </c>
      <c r="FP20" s="86">
        <f t="shared" ca="1" si="157"/>
        <v>0</v>
      </c>
      <c r="FQ20" s="83">
        <f t="shared" ca="1" si="158"/>
        <v>31</v>
      </c>
      <c r="FR20" s="84">
        <f t="shared" si="159"/>
        <v>0</v>
      </c>
      <c r="FS20" s="85">
        <f t="shared" ca="1" si="259"/>
        <v>0</v>
      </c>
      <c r="FT20" s="85">
        <f t="shared" si="260"/>
        <v>0</v>
      </c>
      <c r="FU20" s="85">
        <f t="shared" si="261"/>
        <v>0</v>
      </c>
      <c r="FV20" s="86">
        <f t="shared" ca="1" si="160"/>
        <v>0</v>
      </c>
      <c r="FW20" s="83">
        <f t="shared" ca="1" si="161"/>
        <v>31</v>
      </c>
      <c r="FX20" s="84">
        <f t="shared" si="162"/>
        <v>0</v>
      </c>
      <c r="FY20" s="85">
        <f t="shared" ca="1" si="262"/>
        <v>0</v>
      </c>
      <c r="FZ20" s="85">
        <f t="shared" si="263"/>
        <v>0</v>
      </c>
      <c r="GA20" s="85">
        <f t="shared" si="264"/>
        <v>0</v>
      </c>
      <c r="GB20" s="86">
        <f t="shared" ca="1" si="163"/>
        <v>0</v>
      </c>
      <c r="GC20" s="83">
        <f t="shared" ca="1" si="164"/>
        <v>28</v>
      </c>
      <c r="GD20" s="84">
        <f t="shared" si="165"/>
        <v>0</v>
      </c>
      <c r="GE20" s="85">
        <f t="shared" ca="1" si="265"/>
        <v>0</v>
      </c>
      <c r="GF20" s="85">
        <f t="shared" si="266"/>
        <v>0</v>
      </c>
      <c r="GG20" s="85">
        <f t="shared" si="267"/>
        <v>0</v>
      </c>
      <c r="GH20" s="86">
        <f t="shared" ca="1" si="166"/>
        <v>0</v>
      </c>
      <c r="GI20" s="83">
        <f t="shared" ca="1" si="167"/>
        <v>31</v>
      </c>
      <c r="GJ20" s="84">
        <f t="shared" si="168"/>
        <v>0</v>
      </c>
      <c r="GK20" s="85">
        <f t="shared" ca="1" si="268"/>
        <v>0</v>
      </c>
      <c r="GL20" s="85">
        <f t="shared" si="269"/>
        <v>0</v>
      </c>
      <c r="GM20" s="85">
        <f t="shared" si="270"/>
        <v>0</v>
      </c>
      <c r="GN20" s="86">
        <f t="shared" ca="1" si="169"/>
        <v>0</v>
      </c>
    </row>
    <row r="21" spans="1:196" ht="14.6" x14ac:dyDescent="0.4">
      <c r="A21" s="81" t="str">
        <f>PSIRT!$S18</f>
        <v>SERVER</v>
      </c>
      <c r="B21" t="str">
        <f>PSIRT!$B18</f>
        <v>CSCve20873</v>
      </c>
      <c r="C21" s="82">
        <f>PSIRT!$N18</f>
        <v>42852</v>
      </c>
      <c r="D21" s="123">
        <f ca="1">IF(PSIRT!$R18="",TODAY(), PSIRT!$R18)</f>
        <v>42852</v>
      </c>
      <c r="E21" s="83">
        <f t="shared" ca="1" si="170"/>
        <v>0</v>
      </c>
      <c r="F21" s="84">
        <f t="shared" si="171"/>
        <v>31</v>
      </c>
      <c r="G21" s="85">
        <f t="shared" ca="1" si="0"/>
        <v>0</v>
      </c>
      <c r="H21" s="85">
        <f t="shared" si="1"/>
        <v>0</v>
      </c>
      <c r="I21" s="85">
        <f t="shared" si="2"/>
        <v>0</v>
      </c>
      <c r="J21" s="86">
        <f t="shared" ca="1" si="172"/>
        <v>0</v>
      </c>
      <c r="K21" s="83">
        <f t="shared" ca="1" si="173"/>
        <v>0</v>
      </c>
      <c r="L21" s="84">
        <f t="shared" si="174"/>
        <v>30</v>
      </c>
      <c r="M21" s="85">
        <f t="shared" ca="1" si="6"/>
        <v>0</v>
      </c>
      <c r="N21" s="85">
        <f t="shared" si="7"/>
        <v>0</v>
      </c>
      <c r="O21" s="85">
        <f t="shared" si="8"/>
        <v>0</v>
      </c>
      <c r="P21" s="86">
        <f t="shared" ca="1" si="175"/>
        <v>0</v>
      </c>
      <c r="Q21" s="83">
        <f t="shared" ca="1" si="176"/>
        <v>0</v>
      </c>
      <c r="R21" s="84">
        <f t="shared" si="177"/>
        <v>31</v>
      </c>
      <c r="S21" s="85">
        <f t="shared" ca="1" si="12"/>
        <v>0</v>
      </c>
      <c r="T21" s="85">
        <f t="shared" si="13"/>
        <v>0</v>
      </c>
      <c r="U21" s="85">
        <f t="shared" si="14"/>
        <v>0</v>
      </c>
      <c r="V21" s="86">
        <f t="shared" ca="1" si="178"/>
        <v>0</v>
      </c>
      <c r="W21" s="83">
        <f t="shared" ca="1" si="179"/>
        <v>0</v>
      </c>
      <c r="X21" s="84">
        <f t="shared" si="180"/>
        <v>30</v>
      </c>
      <c r="Y21" s="85">
        <f t="shared" ca="1" si="18"/>
        <v>0</v>
      </c>
      <c r="Z21" s="85">
        <f t="shared" si="19"/>
        <v>0</v>
      </c>
      <c r="AA21" s="85">
        <f t="shared" si="20"/>
        <v>0</v>
      </c>
      <c r="AB21" s="86">
        <f t="shared" ca="1" si="181"/>
        <v>0</v>
      </c>
      <c r="AC21" s="83">
        <f t="shared" ca="1" si="182"/>
        <v>0</v>
      </c>
      <c r="AD21" s="84">
        <f t="shared" si="183"/>
        <v>31</v>
      </c>
      <c r="AE21" s="85">
        <f t="shared" ca="1" si="24"/>
        <v>0</v>
      </c>
      <c r="AF21" s="85">
        <f t="shared" si="25"/>
        <v>0</v>
      </c>
      <c r="AG21" s="85">
        <f t="shared" si="26"/>
        <v>0</v>
      </c>
      <c r="AH21" s="86">
        <f t="shared" ca="1" si="184"/>
        <v>0</v>
      </c>
      <c r="AI21" s="83">
        <f t="shared" ca="1" si="185"/>
        <v>0</v>
      </c>
      <c r="AJ21" s="84">
        <f t="shared" si="186"/>
        <v>31</v>
      </c>
      <c r="AK21" s="85">
        <f t="shared" ca="1" si="30"/>
        <v>0</v>
      </c>
      <c r="AL21" s="85">
        <f t="shared" si="31"/>
        <v>0</v>
      </c>
      <c r="AM21" s="85">
        <f t="shared" si="32"/>
        <v>0</v>
      </c>
      <c r="AN21" s="86">
        <f t="shared" ca="1" si="187"/>
        <v>0</v>
      </c>
      <c r="AO21" s="83">
        <f t="shared" ca="1" si="188"/>
        <v>0</v>
      </c>
      <c r="AP21" s="84">
        <f t="shared" si="189"/>
        <v>28</v>
      </c>
      <c r="AQ21" s="85">
        <f t="shared" ca="1" si="36"/>
        <v>0</v>
      </c>
      <c r="AR21" s="85">
        <f t="shared" si="37"/>
        <v>0</v>
      </c>
      <c r="AS21" s="85">
        <f t="shared" si="38"/>
        <v>0</v>
      </c>
      <c r="AT21" s="86">
        <f t="shared" ca="1" si="190"/>
        <v>0</v>
      </c>
      <c r="AU21" s="83">
        <f t="shared" ca="1" si="191"/>
        <v>0</v>
      </c>
      <c r="AV21" s="84">
        <f t="shared" si="192"/>
        <v>31</v>
      </c>
      <c r="AW21" s="85">
        <f t="shared" ca="1" si="42"/>
        <v>0</v>
      </c>
      <c r="AX21" s="85">
        <f t="shared" si="43"/>
        <v>0</v>
      </c>
      <c r="AY21" s="85">
        <f t="shared" si="44"/>
        <v>0</v>
      </c>
      <c r="AZ21" s="86">
        <f t="shared" ca="1" si="193"/>
        <v>0</v>
      </c>
      <c r="BA21" s="83">
        <f t="shared" ca="1" si="194"/>
        <v>3</v>
      </c>
      <c r="BB21" s="84">
        <f t="shared" si="195"/>
        <v>27</v>
      </c>
      <c r="BC21" s="85">
        <f t="shared" ca="1" si="48"/>
        <v>0</v>
      </c>
      <c r="BD21" s="85">
        <f t="shared" si="49"/>
        <v>0</v>
      </c>
      <c r="BE21" s="85">
        <f t="shared" si="50"/>
        <v>0</v>
      </c>
      <c r="BF21" s="86">
        <f t="shared" ca="1" si="196"/>
        <v>0</v>
      </c>
      <c r="BG21" s="83">
        <f t="shared" ca="1" si="197"/>
        <v>31</v>
      </c>
      <c r="BH21" s="84">
        <f t="shared" si="198"/>
        <v>0</v>
      </c>
      <c r="BI21" s="85">
        <f t="shared" ca="1" si="54"/>
        <v>0</v>
      </c>
      <c r="BJ21" s="85">
        <f t="shared" si="55"/>
        <v>0</v>
      </c>
      <c r="BK21" s="85">
        <f t="shared" si="56"/>
        <v>0</v>
      </c>
      <c r="BL21" s="86">
        <f t="shared" ca="1" si="199"/>
        <v>0</v>
      </c>
      <c r="BM21" s="83">
        <f t="shared" ca="1" si="200"/>
        <v>30</v>
      </c>
      <c r="BN21" s="84">
        <f t="shared" si="201"/>
        <v>0</v>
      </c>
      <c r="BO21" s="85">
        <f t="shared" ca="1" si="60"/>
        <v>0</v>
      </c>
      <c r="BP21" s="85">
        <f t="shared" si="61"/>
        <v>0</v>
      </c>
      <c r="BQ21" s="85">
        <f t="shared" si="62"/>
        <v>0</v>
      </c>
      <c r="BR21" s="86">
        <f t="shared" ca="1" si="202"/>
        <v>0</v>
      </c>
      <c r="BS21" s="83">
        <f t="shared" ca="1" si="203"/>
        <v>31</v>
      </c>
      <c r="BT21" s="84">
        <f t="shared" si="204"/>
        <v>0</v>
      </c>
      <c r="BU21" s="85">
        <f t="shared" ca="1" si="66"/>
        <v>0</v>
      </c>
      <c r="BV21" s="85">
        <f t="shared" si="67"/>
        <v>0</v>
      </c>
      <c r="BW21" s="85">
        <f t="shared" si="68"/>
        <v>0</v>
      </c>
      <c r="BX21" s="86">
        <f t="shared" ca="1" si="205"/>
        <v>0</v>
      </c>
      <c r="BY21" s="83">
        <f t="shared" ca="1" si="206"/>
        <v>31</v>
      </c>
      <c r="BZ21" s="84">
        <f t="shared" si="207"/>
        <v>0</v>
      </c>
      <c r="CA21" s="85">
        <f t="shared" ca="1" si="72"/>
        <v>0</v>
      </c>
      <c r="CB21" s="85">
        <f t="shared" si="73"/>
        <v>0</v>
      </c>
      <c r="CC21" s="85">
        <f t="shared" si="74"/>
        <v>0</v>
      </c>
      <c r="CD21" s="86">
        <f t="shared" ca="1" si="208"/>
        <v>0</v>
      </c>
      <c r="CE21" s="83">
        <f t="shared" ca="1" si="209"/>
        <v>30</v>
      </c>
      <c r="CF21" s="84">
        <f t="shared" si="210"/>
        <v>0</v>
      </c>
      <c r="CG21" s="85">
        <f t="shared" ca="1" si="78"/>
        <v>0</v>
      </c>
      <c r="CH21" s="85">
        <f t="shared" si="79"/>
        <v>0</v>
      </c>
      <c r="CI21" s="85">
        <f t="shared" si="80"/>
        <v>0</v>
      </c>
      <c r="CJ21" s="86">
        <f t="shared" ca="1" si="211"/>
        <v>0</v>
      </c>
      <c r="CK21" s="83">
        <f t="shared" ca="1" si="212"/>
        <v>31</v>
      </c>
      <c r="CL21" s="84">
        <f t="shared" si="213"/>
        <v>0</v>
      </c>
      <c r="CM21" s="85">
        <f t="shared" ca="1" si="84"/>
        <v>0</v>
      </c>
      <c r="CN21" s="85">
        <f t="shared" si="85"/>
        <v>0</v>
      </c>
      <c r="CO21" s="85">
        <f t="shared" si="86"/>
        <v>0</v>
      </c>
      <c r="CP21" s="86">
        <f t="shared" ca="1" si="214"/>
        <v>0</v>
      </c>
      <c r="CQ21" s="83">
        <f t="shared" ca="1" si="215"/>
        <v>30</v>
      </c>
      <c r="CR21" s="84">
        <f t="shared" si="216"/>
        <v>0</v>
      </c>
      <c r="CS21" s="85">
        <f t="shared" ca="1" si="90"/>
        <v>0</v>
      </c>
      <c r="CT21" s="85">
        <f t="shared" si="91"/>
        <v>0</v>
      </c>
      <c r="CU21" s="85">
        <f t="shared" si="92"/>
        <v>0</v>
      </c>
      <c r="CV21" s="86">
        <f t="shared" ca="1" si="217"/>
        <v>0</v>
      </c>
      <c r="CW21" s="83">
        <f t="shared" ca="1" si="218"/>
        <v>31</v>
      </c>
      <c r="CX21" s="84">
        <f t="shared" si="219"/>
        <v>0</v>
      </c>
      <c r="CY21" s="85">
        <f t="shared" ca="1" si="96"/>
        <v>0</v>
      </c>
      <c r="CZ21" s="85">
        <f t="shared" si="97"/>
        <v>0</v>
      </c>
      <c r="DA21" s="85">
        <f t="shared" si="98"/>
        <v>0</v>
      </c>
      <c r="DB21" s="86">
        <f t="shared" ca="1" si="220"/>
        <v>0</v>
      </c>
      <c r="DC21" s="83">
        <f t="shared" ca="1" si="221"/>
        <v>31</v>
      </c>
      <c r="DD21" s="84">
        <f t="shared" si="222"/>
        <v>0</v>
      </c>
      <c r="DE21" s="85">
        <f t="shared" ca="1" si="102"/>
        <v>0</v>
      </c>
      <c r="DF21" s="85">
        <f t="shared" si="103"/>
        <v>0</v>
      </c>
      <c r="DG21" s="85">
        <f t="shared" si="104"/>
        <v>0</v>
      </c>
      <c r="DH21" s="86">
        <f t="shared" ca="1" si="223"/>
        <v>0</v>
      </c>
      <c r="DI21" s="83">
        <f t="shared" ca="1" si="224"/>
        <v>28</v>
      </c>
      <c r="DJ21" s="84">
        <f t="shared" si="225"/>
        <v>0</v>
      </c>
      <c r="DK21" s="85">
        <f t="shared" ca="1" si="108"/>
        <v>0</v>
      </c>
      <c r="DL21" s="85">
        <f t="shared" si="109"/>
        <v>0</v>
      </c>
      <c r="DM21" s="85">
        <f t="shared" si="110"/>
        <v>0</v>
      </c>
      <c r="DN21" s="86">
        <f t="shared" ca="1" si="226"/>
        <v>0</v>
      </c>
      <c r="DO21" s="83">
        <f t="shared" ca="1" si="227"/>
        <v>31</v>
      </c>
      <c r="DP21" s="84">
        <f t="shared" si="228"/>
        <v>0</v>
      </c>
      <c r="DQ21" s="85">
        <f t="shared" ca="1" si="114"/>
        <v>0</v>
      </c>
      <c r="DR21" s="85">
        <f t="shared" si="115"/>
        <v>0</v>
      </c>
      <c r="DS21" s="85">
        <f t="shared" si="116"/>
        <v>0</v>
      </c>
      <c r="DT21" s="86">
        <f t="shared" ca="1" si="229"/>
        <v>0</v>
      </c>
      <c r="DU21" s="83">
        <f t="shared" ca="1" si="230"/>
        <v>30</v>
      </c>
      <c r="DV21" s="84">
        <f t="shared" si="231"/>
        <v>0</v>
      </c>
      <c r="DW21" s="85">
        <f t="shared" ca="1" si="120"/>
        <v>0</v>
      </c>
      <c r="DX21" s="85">
        <f t="shared" si="121"/>
        <v>0</v>
      </c>
      <c r="DY21" s="85">
        <f t="shared" si="122"/>
        <v>0</v>
      </c>
      <c r="DZ21" s="86">
        <f t="shared" ca="1" si="232"/>
        <v>0</v>
      </c>
      <c r="EA21" s="83">
        <f t="shared" ca="1" si="233"/>
        <v>31</v>
      </c>
      <c r="EB21" s="84">
        <f t="shared" si="234"/>
        <v>0</v>
      </c>
      <c r="EC21" s="85">
        <f t="shared" ca="1" si="126"/>
        <v>0</v>
      </c>
      <c r="ED21" s="85">
        <f t="shared" si="127"/>
        <v>0</v>
      </c>
      <c r="EE21" s="85">
        <f t="shared" si="128"/>
        <v>0</v>
      </c>
      <c r="EF21" s="86">
        <f t="shared" ca="1" si="235"/>
        <v>0</v>
      </c>
      <c r="EG21" s="83">
        <f t="shared" ca="1" si="236"/>
        <v>30</v>
      </c>
      <c r="EH21" s="84">
        <f t="shared" si="237"/>
        <v>0</v>
      </c>
      <c r="EI21" s="85">
        <f t="shared" ca="1" si="132"/>
        <v>0</v>
      </c>
      <c r="EJ21" s="85">
        <f t="shared" si="133"/>
        <v>0</v>
      </c>
      <c r="EK21" s="85">
        <f t="shared" si="134"/>
        <v>0</v>
      </c>
      <c r="EL21" s="86">
        <f t="shared" ca="1" si="238"/>
        <v>0</v>
      </c>
      <c r="EM21" s="83">
        <f t="shared" ca="1" si="239"/>
        <v>31</v>
      </c>
      <c r="EN21" s="84">
        <f t="shared" si="240"/>
        <v>0</v>
      </c>
      <c r="EO21" s="85">
        <f t="shared" ca="1" si="138"/>
        <v>0</v>
      </c>
      <c r="EP21" s="85">
        <f t="shared" si="139"/>
        <v>0</v>
      </c>
      <c r="EQ21" s="85">
        <f t="shared" si="140"/>
        <v>0</v>
      </c>
      <c r="ER21" s="86">
        <f t="shared" ca="1" si="241"/>
        <v>0</v>
      </c>
      <c r="ES21" s="83">
        <f t="shared" ca="1" si="242"/>
        <v>31</v>
      </c>
      <c r="ET21" s="84">
        <f t="shared" si="243"/>
        <v>0</v>
      </c>
      <c r="EU21" s="85">
        <f t="shared" ca="1" si="144"/>
        <v>0</v>
      </c>
      <c r="EV21" s="85">
        <f t="shared" si="145"/>
        <v>0</v>
      </c>
      <c r="EW21" s="85">
        <f t="shared" si="244"/>
        <v>0</v>
      </c>
      <c r="EX21" s="86">
        <f t="shared" ca="1" si="245"/>
        <v>0</v>
      </c>
      <c r="EY21" s="83">
        <f t="shared" ca="1" si="246"/>
        <v>30</v>
      </c>
      <c r="EZ21" s="84">
        <f t="shared" si="247"/>
        <v>0</v>
      </c>
      <c r="FA21" s="85">
        <f t="shared" ca="1" si="149"/>
        <v>0</v>
      </c>
      <c r="FB21" s="85">
        <f t="shared" si="248"/>
        <v>0</v>
      </c>
      <c r="FC21" s="85">
        <f t="shared" si="150"/>
        <v>0</v>
      </c>
      <c r="FD21" s="86">
        <f t="shared" ca="1" si="249"/>
        <v>0</v>
      </c>
      <c r="FE21" s="83">
        <f t="shared" ca="1" si="250"/>
        <v>31</v>
      </c>
      <c r="FF21" s="84">
        <f t="shared" si="251"/>
        <v>0</v>
      </c>
      <c r="FG21" s="85">
        <f t="shared" ca="1" si="252"/>
        <v>0</v>
      </c>
      <c r="FH21" s="85">
        <f t="shared" si="253"/>
        <v>0</v>
      </c>
      <c r="FI21" s="85">
        <f t="shared" si="254"/>
        <v>0</v>
      </c>
      <c r="FJ21" s="86">
        <f t="shared" ca="1" si="255"/>
        <v>0</v>
      </c>
      <c r="FK21" s="83">
        <f t="shared" ca="1" si="155"/>
        <v>30</v>
      </c>
      <c r="FL21" s="84">
        <f t="shared" si="156"/>
        <v>0</v>
      </c>
      <c r="FM21" s="85">
        <f t="shared" ca="1" si="256"/>
        <v>0</v>
      </c>
      <c r="FN21" s="85">
        <f t="shared" si="257"/>
        <v>0</v>
      </c>
      <c r="FO21" s="85">
        <f t="shared" si="258"/>
        <v>0</v>
      </c>
      <c r="FP21" s="86">
        <f t="shared" ca="1" si="157"/>
        <v>0</v>
      </c>
      <c r="FQ21" s="83">
        <f t="shared" ca="1" si="158"/>
        <v>31</v>
      </c>
      <c r="FR21" s="84">
        <f t="shared" si="159"/>
        <v>0</v>
      </c>
      <c r="FS21" s="85">
        <f t="shared" ca="1" si="259"/>
        <v>0</v>
      </c>
      <c r="FT21" s="85">
        <f t="shared" si="260"/>
        <v>0</v>
      </c>
      <c r="FU21" s="85">
        <f t="shared" si="261"/>
        <v>0</v>
      </c>
      <c r="FV21" s="86">
        <f t="shared" ca="1" si="160"/>
        <v>0</v>
      </c>
      <c r="FW21" s="83">
        <f t="shared" ca="1" si="161"/>
        <v>31</v>
      </c>
      <c r="FX21" s="84">
        <f t="shared" si="162"/>
        <v>0</v>
      </c>
      <c r="FY21" s="85">
        <f t="shared" ca="1" si="262"/>
        <v>0</v>
      </c>
      <c r="FZ21" s="85">
        <f t="shared" si="263"/>
        <v>0</v>
      </c>
      <c r="GA21" s="85">
        <f t="shared" si="264"/>
        <v>0</v>
      </c>
      <c r="GB21" s="86">
        <f t="shared" ca="1" si="163"/>
        <v>0</v>
      </c>
      <c r="GC21" s="83">
        <f t="shared" ca="1" si="164"/>
        <v>28</v>
      </c>
      <c r="GD21" s="84">
        <f t="shared" si="165"/>
        <v>0</v>
      </c>
      <c r="GE21" s="85">
        <f t="shared" ca="1" si="265"/>
        <v>0</v>
      </c>
      <c r="GF21" s="85">
        <f t="shared" si="266"/>
        <v>0</v>
      </c>
      <c r="GG21" s="85">
        <f t="shared" si="267"/>
        <v>0</v>
      </c>
      <c r="GH21" s="86">
        <f t="shared" ca="1" si="166"/>
        <v>0</v>
      </c>
      <c r="GI21" s="83">
        <f t="shared" ca="1" si="167"/>
        <v>31</v>
      </c>
      <c r="GJ21" s="84">
        <f t="shared" si="168"/>
        <v>0</v>
      </c>
      <c r="GK21" s="85">
        <f t="shared" ca="1" si="268"/>
        <v>0</v>
      </c>
      <c r="GL21" s="85">
        <f t="shared" si="269"/>
        <v>0</v>
      </c>
      <c r="GM21" s="85">
        <f t="shared" si="270"/>
        <v>0</v>
      </c>
      <c r="GN21" s="86">
        <f t="shared" ca="1" si="169"/>
        <v>0</v>
      </c>
    </row>
    <row r="22" spans="1:196" ht="14.6" x14ac:dyDescent="0.4">
      <c r="A22" s="81" t="str">
        <f>PSIRT!$S19</f>
        <v>SERVER</v>
      </c>
      <c r="B22" t="str">
        <f>PSIRT!$B19</f>
        <v>CSCve59249</v>
      </c>
      <c r="C22" s="82">
        <f>PSIRT!$N19</f>
        <v>42880</v>
      </c>
      <c r="D22" s="123">
        <f ca="1">IF(PSIRT!$R19="",TODAY(), PSIRT!$R19)</f>
        <v>42892</v>
      </c>
      <c r="E22" s="83">
        <f t="shared" ca="1" si="170"/>
        <v>0</v>
      </c>
      <c r="F22" s="84">
        <f t="shared" si="171"/>
        <v>31</v>
      </c>
      <c r="G22" s="85">
        <f t="shared" ca="1" si="0"/>
        <v>0</v>
      </c>
      <c r="H22" s="85">
        <f t="shared" si="1"/>
        <v>0</v>
      </c>
      <c r="I22" s="85">
        <f t="shared" si="2"/>
        <v>0</v>
      </c>
      <c r="J22" s="86">
        <f t="shared" ca="1" si="172"/>
        <v>0</v>
      </c>
      <c r="K22" s="83">
        <f t="shared" ca="1" si="173"/>
        <v>0</v>
      </c>
      <c r="L22" s="84">
        <f t="shared" si="174"/>
        <v>30</v>
      </c>
      <c r="M22" s="85">
        <f t="shared" ca="1" si="6"/>
        <v>0</v>
      </c>
      <c r="N22" s="85">
        <f t="shared" si="7"/>
        <v>0</v>
      </c>
      <c r="O22" s="85">
        <f t="shared" si="8"/>
        <v>0</v>
      </c>
      <c r="P22" s="86">
        <f t="shared" ca="1" si="175"/>
        <v>0</v>
      </c>
      <c r="Q22" s="83">
        <f t="shared" ca="1" si="176"/>
        <v>0</v>
      </c>
      <c r="R22" s="84">
        <f t="shared" si="177"/>
        <v>31</v>
      </c>
      <c r="S22" s="85">
        <f t="shared" ca="1" si="12"/>
        <v>0</v>
      </c>
      <c r="T22" s="85">
        <f t="shared" si="13"/>
        <v>0</v>
      </c>
      <c r="U22" s="85">
        <f t="shared" si="14"/>
        <v>0</v>
      </c>
      <c r="V22" s="86">
        <f t="shared" ca="1" si="178"/>
        <v>0</v>
      </c>
      <c r="W22" s="83">
        <f t="shared" ca="1" si="179"/>
        <v>0</v>
      </c>
      <c r="X22" s="84">
        <f t="shared" si="180"/>
        <v>30</v>
      </c>
      <c r="Y22" s="85">
        <f t="shared" ca="1" si="18"/>
        <v>0</v>
      </c>
      <c r="Z22" s="85">
        <f t="shared" si="19"/>
        <v>0</v>
      </c>
      <c r="AA22" s="85">
        <f t="shared" si="20"/>
        <v>0</v>
      </c>
      <c r="AB22" s="86">
        <f t="shared" ca="1" si="181"/>
        <v>0</v>
      </c>
      <c r="AC22" s="83">
        <f t="shared" ca="1" si="182"/>
        <v>0</v>
      </c>
      <c r="AD22" s="84">
        <f t="shared" si="183"/>
        <v>31</v>
      </c>
      <c r="AE22" s="85">
        <f t="shared" ca="1" si="24"/>
        <v>0</v>
      </c>
      <c r="AF22" s="85">
        <f t="shared" si="25"/>
        <v>0</v>
      </c>
      <c r="AG22" s="85">
        <f t="shared" si="26"/>
        <v>0</v>
      </c>
      <c r="AH22" s="86">
        <f t="shared" ca="1" si="184"/>
        <v>0</v>
      </c>
      <c r="AI22" s="83">
        <f t="shared" ca="1" si="185"/>
        <v>0</v>
      </c>
      <c r="AJ22" s="84">
        <f t="shared" si="186"/>
        <v>31</v>
      </c>
      <c r="AK22" s="85">
        <f t="shared" ca="1" si="30"/>
        <v>0</v>
      </c>
      <c r="AL22" s="85">
        <f t="shared" si="31"/>
        <v>0</v>
      </c>
      <c r="AM22" s="85">
        <f t="shared" si="32"/>
        <v>0</v>
      </c>
      <c r="AN22" s="86">
        <f t="shared" ca="1" si="187"/>
        <v>0</v>
      </c>
      <c r="AO22" s="83">
        <f t="shared" ca="1" si="188"/>
        <v>0</v>
      </c>
      <c r="AP22" s="84">
        <f t="shared" si="189"/>
        <v>28</v>
      </c>
      <c r="AQ22" s="85">
        <f t="shared" ca="1" si="36"/>
        <v>0</v>
      </c>
      <c r="AR22" s="85">
        <f t="shared" si="37"/>
        <v>0</v>
      </c>
      <c r="AS22" s="85">
        <f t="shared" si="38"/>
        <v>0</v>
      </c>
      <c r="AT22" s="86">
        <f t="shared" ca="1" si="190"/>
        <v>0</v>
      </c>
      <c r="AU22" s="83">
        <f t="shared" ca="1" si="191"/>
        <v>0</v>
      </c>
      <c r="AV22" s="84">
        <f t="shared" si="192"/>
        <v>31</v>
      </c>
      <c r="AW22" s="85">
        <f t="shared" ca="1" si="42"/>
        <v>0</v>
      </c>
      <c r="AX22" s="85">
        <f t="shared" si="43"/>
        <v>0</v>
      </c>
      <c r="AY22" s="85">
        <f t="shared" si="44"/>
        <v>0</v>
      </c>
      <c r="AZ22" s="86">
        <f t="shared" ca="1" si="193"/>
        <v>0</v>
      </c>
      <c r="BA22" s="83">
        <f t="shared" ca="1" si="194"/>
        <v>0</v>
      </c>
      <c r="BB22" s="84">
        <f t="shared" si="195"/>
        <v>30</v>
      </c>
      <c r="BC22" s="85">
        <f t="shared" ca="1" si="48"/>
        <v>0</v>
      </c>
      <c r="BD22" s="85">
        <f t="shared" si="49"/>
        <v>0</v>
      </c>
      <c r="BE22" s="85">
        <f t="shared" si="50"/>
        <v>0</v>
      </c>
      <c r="BF22" s="86">
        <f t="shared" ca="1" si="196"/>
        <v>0</v>
      </c>
      <c r="BG22" s="83">
        <f t="shared" ca="1" si="197"/>
        <v>0</v>
      </c>
      <c r="BH22" s="84">
        <f t="shared" si="198"/>
        <v>25</v>
      </c>
      <c r="BI22" s="85">
        <f t="shared" ca="1" si="54"/>
        <v>6</v>
      </c>
      <c r="BJ22" s="85">
        <f t="shared" si="55"/>
        <v>0</v>
      </c>
      <c r="BK22" s="85">
        <f t="shared" si="56"/>
        <v>0</v>
      </c>
      <c r="BL22" s="86">
        <f t="shared" ca="1" si="199"/>
        <v>6</v>
      </c>
      <c r="BM22" s="83">
        <f t="shared" ca="1" si="200"/>
        <v>24</v>
      </c>
      <c r="BN22" s="84">
        <f t="shared" si="201"/>
        <v>0</v>
      </c>
      <c r="BO22" s="85">
        <f t="shared" ca="1" si="60"/>
        <v>6</v>
      </c>
      <c r="BP22" s="85">
        <f t="shared" si="61"/>
        <v>0</v>
      </c>
      <c r="BQ22" s="85">
        <f t="shared" si="62"/>
        <v>0</v>
      </c>
      <c r="BR22" s="86">
        <f t="shared" ca="1" si="202"/>
        <v>6</v>
      </c>
      <c r="BS22" s="83">
        <f t="shared" ca="1" si="203"/>
        <v>31</v>
      </c>
      <c r="BT22" s="84">
        <f t="shared" si="204"/>
        <v>0</v>
      </c>
      <c r="BU22" s="85">
        <f t="shared" ca="1" si="66"/>
        <v>0</v>
      </c>
      <c r="BV22" s="85">
        <f t="shared" si="67"/>
        <v>0</v>
      </c>
      <c r="BW22" s="85">
        <f t="shared" si="68"/>
        <v>0</v>
      </c>
      <c r="BX22" s="86">
        <f t="shared" ca="1" si="205"/>
        <v>0</v>
      </c>
      <c r="BY22" s="83">
        <f t="shared" ca="1" si="206"/>
        <v>31</v>
      </c>
      <c r="BZ22" s="84">
        <f t="shared" si="207"/>
        <v>0</v>
      </c>
      <c r="CA22" s="85">
        <f t="shared" ca="1" si="72"/>
        <v>0</v>
      </c>
      <c r="CB22" s="85">
        <f t="shared" si="73"/>
        <v>0</v>
      </c>
      <c r="CC22" s="85">
        <f t="shared" si="74"/>
        <v>0</v>
      </c>
      <c r="CD22" s="86">
        <f t="shared" ca="1" si="208"/>
        <v>0</v>
      </c>
      <c r="CE22" s="83">
        <f t="shared" ca="1" si="209"/>
        <v>30</v>
      </c>
      <c r="CF22" s="84">
        <f t="shared" si="210"/>
        <v>0</v>
      </c>
      <c r="CG22" s="85">
        <f t="shared" ca="1" si="78"/>
        <v>0</v>
      </c>
      <c r="CH22" s="85">
        <f t="shared" si="79"/>
        <v>0</v>
      </c>
      <c r="CI22" s="85">
        <f t="shared" si="80"/>
        <v>0</v>
      </c>
      <c r="CJ22" s="86">
        <f t="shared" ca="1" si="211"/>
        <v>0</v>
      </c>
      <c r="CK22" s="83">
        <f t="shared" ca="1" si="212"/>
        <v>31</v>
      </c>
      <c r="CL22" s="84">
        <f t="shared" si="213"/>
        <v>0</v>
      </c>
      <c r="CM22" s="85">
        <f t="shared" ca="1" si="84"/>
        <v>0</v>
      </c>
      <c r="CN22" s="85">
        <f t="shared" si="85"/>
        <v>0</v>
      </c>
      <c r="CO22" s="85">
        <f t="shared" si="86"/>
        <v>0</v>
      </c>
      <c r="CP22" s="86">
        <f t="shared" ca="1" si="214"/>
        <v>0</v>
      </c>
      <c r="CQ22" s="83">
        <f t="shared" ca="1" si="215"/>
        <v>30</v>
      </c>
      <c r="CR22" s="84">
        <f t="shared" si="216"/>
        <v>0</v>
      </c>
      <c r="CS22" s="85">
        <f t="shared" ca="1" si="90"/>
        <v>0</v>
      </c>
      <c r="CT22" s="85">
        <f t="shared" si="91"/>
        <v>0</v>
      </c>
      <c r="CU22" s="85">
        <f t="shared" si="92"/>
        <v>0</v>
      </c>
      <c r="CV22" s="86">
        <f t="shared" ca="1" si="217"/>
        <v>0</v>
      </c>
      <c r="CW22" s="83">
        <f t="shared" ca="1" si="218"/>
        <v>31</v>
      </c>
      <c r="CX22" s="84">
        <f t="shared" si="219"/>
        <v>0</v>
      </c>
      <c r="CY22" s="85">
        <f t="shared" ca="1" si="96"/>
        <v>0</v>
      </c>
      <c r="CZ22" s="85">
        <f t="shared" si="97"/>
        <v>0</v>
      </c>
      <c r="DA22" s="85">
        <f t="shared" si="98"/>
        <v>0</v>
      </c>
      <c r="DB22" s="86">
        <f t="shared" ca="1" si="220"/>
        <v>0</v>
      </c>
      <c r="DC22" s="83">
        <f t="shared" ca="1" si="221"/>
        <v>31</v>
      </c>
      <c r="DD22" s="84">
        <f t="shared" si="222"/>
        <v>0</v>
      </c>
      <c r="DE22" s="85">
        <f t="shared" ca="1" si="102"/>
        <v>0</v>
      </c>
      <c r="DF22" s="85">
        <f t="shared" si="103"/>
        <v>0</v>
      </c>
      <c r="DG22" s="85">
        <f t="shared" si="104"/>
        <v>0</v>
      </c>
      <c r="DH22" s="86">
        <f t="shared" ca="1" si="223"/>
        <v>0</v>
      </c>
      <c r="DI22" s="83">
        <f t="shared" ca="1" si="224"/>
        <v>28</v>
      </c>
      <c r="DJ22" s="84">
        <f t="shared" si="225"/>
        <v>0</v>
      </c>
      <c r="DK22" s="85">
        <f t="shared" ca="1" si="108"/>
        <v>0</v>
      </c>
      <c r="DL22" s="85">
        <f t="shared" si="109"/>
        <v>0</v>
      </c>
      <c r="DM22" s="85">
        <f t="shared" si="110"/>
        <v>0</v>
      </c>
      <c r="DN22" s="86">
        <f t="shared" ca="1" si="226"/>
        <v>0</v>
      </c>
      <c r="DO22" s="83">
        <f t="shared" ca="1" si="227"/>
        <v>31</v>
      </c>
      <c r="DP22" s="84">
        <f t="shared" si="228"/>
        <v>0</v>
      </c>
      <c r="DQ22" s="85">
        <f t="shared" ca="1" si="114"/>
        <v>0</v>
      </c>
      <c r="DR22" s="85">
        <f t="shared" si="115"/>
        <v>0</v>
      </c>
      <c r="DS22" s="85">
        <f t="shared" si="116"/>
        <v>0</v>
      </c>
      <c r="DT22" s="86">
        <f t="shared" ca="1" si="229"/>
        <v>0</v>
      </c>
      <c r="DU22" s="83">
        <f t="shared" ca="1" si="230"/>
        <v>30</v>
      </c>
      <c r="DV22" s="84">
        <f t="shared" si="231"/>
        <v>0</v>
      </c>
      <c r="DW22" s="85">
        <f t="shared" ca="1" si="120"/>
        <v>0</v>
      </c>
      <c r="DX22" s="85">
        <f t="shared" si="121"/>
        <v>0</v>
      </c>
      <c r="DY22" s="85">
        <f t="shared" si="122"/>
        <v>0</v>
      </c>
      <c r="DZ22" s="86">
        <f t="shared" ca="1" si="232"/>
        <v>0</v>
      </c>
      <c r="EA22" s="83">
        <f t="shared" ca="1" si="233"/>
        <v>31</v>
      </c>
      <c r="EB22" s="84">
        <f t="shared" si="234"/>
        <v>0</v>
      </c>
      <c r="EC22" s="85">
        <f t="shared" ca="1" si="126"/>
        <v>0</v>
      </c>
      <c r="ED22" s="85">
        <f t="shared" si="127"/>
        <v>0</v>
      </c>
      <c r="EE22" s="85">
        <f t="shared" si="128"/>
        <v>0</v>
      </c>
      <c r="EF22" s="86">
        <f t="shared" ca="1" si="235"/>
        <v>0</v>
      </c>
      <c r="EG22" s="83">
        <f t="shared" ca="1" si="236"/>
        <v>30</v>
      </c>
      <c r="EH22" s="84">
        <f t="shared" si="237"/>
        <v>0</v>
      </c>
      <c r="EI22" s="85">
        <f t="shared" ca="1" si="132"/>
        <v>0</v>
      </c>
      <c r="EJ22" s="85">
        <f t="shared" si="133"/>
        <v>0</v>
      </c>
      <c r="EK22" s="85">
        <f t="shared" si="134"/>
        <v>0</v>
      </c>
      <c r="EL22" s="86">
        <f t="shared" ca="1" si="238"/>
        <v>0</v>
      </c>
      <c r="EM22" s="83">
        <f t="shared" ca="1" si="239"/>
        <v>31</v>
      </c>
      <c r="EN22" s="84">
        <f t="shared" si="240"/>
        <v>0</v>
      </c>
      <c r="EO22" s="85">
        <f t="shared" ca="1" si="138"/>
        <v>0</v>
      </c>
      <c r="EP22" s="85">
        <f t="shared" si="139"/>
        <v>0</v>
      </c>
      <c r="EQ22" s="85">
        <f t="shared" si="140"/>
        <v>0</v>
      </c>
      <c r="ER22" s="86">
        <f t="shared" ca="1" si="241"/>
        <v>0</v>
      </c>
      <c r="ES22" s="83">
        <f t="shared" ca="1" si="242"/>
        <v>31</v>
      </c>
      <c r="ET22" s="84">
        <f t="shared" si="243"/>
        <v>0</v>
      </c>
      <c r="EU22" s="85">
        <f t="shared" ca="1" si="144"/>
        <v>0</v>
      </c>
      <c r="EV22" s="85">
        <f t="shared" si="145"/>
        <v>0</v>
      </c>
      <c r="EW22" s="85">
        <f t="shared" si="244"/>
        <v>0</v>
      </c>
      <c r="EX22" s="86">
        <f t="shared" ca="1" si="245"/>
        <v>0</v>
      </c>
      <c r="EY22" s="83">
        <f t="shared" ca="1" si="246"/>
        <v>30</v>
      </c>
      <c r="EZ22" s="84">
        <f t="shared" si="247"/>
        <v>0</v>
      </c>
      <c r="FA22" s="85">
        <f t="shared" ca="1" si="149"/>
        <v>0</v>
      </c>
      <c r="FB22" s="85">
        <f t="shared" si="248"/>
        <v>0</v>
      </c>
      <c r="FC22" s="85">
        <f t="shared" si="150"/>
        <v>0</v>
      </c>
      <c r="FD22" s="86">
        <f t="shared" ca="1" si="249"/>
        <v>0</v>
      </c>
      <c r="FE22" s="83">
        <f t="shared" ca="1" si="250"/>
        <v>31</v>
      </c>
      <c r="FF22" s="84">
        <f t="shared" si="251"/>
        <v>0</v>
      </c>
      <c r="FG22" s="85">
        <f t="shared" ca="1" si="252"/>
        <v>0</v>
      </c>
      <c r="FH22" s="85">
        <f t="shared" si="253"/>
        <v>0</v>
      </c>
      <c r="FI22" s="85">
        <f t="shared" si="254"/>
        <v>0</v>
      </c>
      <c r="FJ22" s="86">
        <f t="shared" ca="1" si="255"/>
        <v>0</v>
      </c>
      <c r="FK22" s="83">
        <f t="shared" ca="1" si="155"/>
        <v>30</v>
      </c>
      <c r="FL22" s="84">
        <f t="shared" si="156"/>
        <v>0</v>
      </c>
      <c r="FM22" s="85">
        <f t="shared" ca="1" si="256"/>
        <v>0</v>
      </c>
      <c r="FN22" s="85">
        <f t="shared" si="257"/>
        <v>0</v>
      </c>
      <c r="FO22" s="85">
        <f t="shared" si="258"/>
        <v>0</v>
      </c>
      <c r="FP22" s="86">
        <f t="shared" ca="1" si="157"/>
        <v>0</v>
      </c>
      <c r="FQ22" s="83">
        <f t="shared" ca="1" si="158"/>
        <v>31</v>
      </c>
      <c r="FR22" s="84">
        <f t="shared" si="159"/>
        <v>0</v>
      </c>
      <c r="FS22" s="85">
        <f t="shared" ca="1" si="259"/>
        <v>0</v>
      </c>
      <c r="FT22" s="85">
        <f t="shared" si="260"/>
        <v>0</v>
      </c>
      <c r="FU22" s="85">
        <f t="shared" si="261"/>
        <v>0</v>
      </c>
      <c r="FV22" s="86">
        <f t="shared" ca="1" si="160"/>
        <v>0</v>
      </c>
      <c r="FW22" s="83">
        <f t="shared" ca="1" si="161"/>
        <v>31</v>
      </c>
      <c r="FX22" s="84">
        <f t="shared" si="162"/>
        <v>0</v>
      </c>
      <c r="FY22" s="85">
        <f t="shared" ca="1" si="262"/>
        <v>0</v>
      </c>
      <c r="FZ22" s="85">
        <f t="shared" si="263"/>
        <v>0</v>
      </c>
      <c r="GA22" s="85">
        <f t="shared" si="264"/>
        <v>0</v>
      </c>
      <c r="GB22" s="86">
        <f t="shared" ca="1" si="163"/>
        <v>0</v>
      </c>
      <c r="GC22" s="83">
        <f t="shared" ca="1" si="164"/>
        <v>28</v>
      </c>
      <c r="GD22" s="84">
        <f t="shared" si="165"/>
        <v>0</v>
      </c>
      <c r="GE22" s="85">
        <f t="shared" ca="1" si="265"/>
        <v>0</v>
      </c>
      <c r="GF22" s="85">
        <f t="shared" si="266"/>
        <v>0</v>
      </c>
      <c r="GG22" s="85">
        <f t="shared" si="267"/>
        <v>0</v>
      </c>
      <c r="GH22" s="86">
        <f t="shared" ca="1" si="166"/>
        <v>0</v>
      </c>
      <c r="GI22" s="83">
        <f t="shared" ca="1" si="167"/>
        <v>31</v>
      </c>
      <c r="GJ22" s="84">
        <f t="shared" si="168"/>
        <v>0</v>
      </c>
      <c r="GK22" s="85">
        <f t="shared" ca="1" si="268"/>
        <v>0</v>
      </c>
      <c r="GL22" s="85">
        <f t="shared" si="269"/>
        <v>0</v>
      </c>
      <c r="GM22" s="85">
        <f t="shared" si="270"/>
        <v>0</v>
      </c>
      <c r="GN22" s="86">
        <f t="shared" ca="1" si="169"/>
        <v>0</v>
      </c>
    </row>
    <row r="23" spans="1:196" ht="14.6" x14ac:dyDescent="0.4">
      <c r="A23" s="81" t="str">
        <f>PSIRT!$S20</f>
        <v>SERVER</v>
      </c>
      <c r="B23" t="str">
        <f>PSIRT!$B20</f>
        <v>CSCve64225</v>
      </c>
      <c r="C23" s="82">
        <f>PSIRT!$N20</f>
        <v>42885</v>
      </c>
      <c r="D23" s="123">
        <f ca="1">IF(PSIRT!$R20="",TODAY(), PSIRT!$R20)</f>
        <v>42930</v>
      </c>
      <c r="E23" s="83">
        <f t="shared" ca="1" si="170"/>
        <v>0</v>
      </c>
      <c r="F23" s="84">
        <f t="shared" si="171"/>
        <v>31</v>
      </c>
      <c r="G23" s="85">
        <f t="shared" ca="1" si="0"/>
        <v>0</v>
      </c>
      <c r="H23" s="85">
        <f t="shared" si="1"/>
        <v>0</v>
      </c>
      <c r="I23" s="85">
        <f t="shared" si="2"/>
        <v>0</v>
      </c>
      <c r="J23" s="86">
        <f t="shared" ca="1" si="172"/>
        <v>0</v>
      </c>
      <c r="K23" s="83">
        <f t="shared" ca="1" si="173"/>
        <v>0</v>
      </c>
      <c r="L23" s="84">
        <f t="shared" si="174"/>
        <v>30</v>
      </c>
      <c r="M23" s="85">
        <f t="shared" ca="1" si="6"/>
        <v>0</v>
      </c>
      <c r="N23" s="85">
        <f t="shared" si="7"/>
        <v>0</v>
      </c>
      <c r="O23" s="85">
        <f t="shared" si="8"/>
        <v>0</v>
      </c>
      <c r="P23" s="86">
        <f t="shared" ca="1" si="175"/>
        <v>0</v>
      </c>
      <c r="Q23" s="83">
        <f t="shared" ca="1" si="176"/>
        <v>0</v>
      </c>
      <c r="R23" s="84">
        <f t="shared" si="177"/>
        <v>31</v>
      </c>
      <c r="S23" s="85">
        <f t="shared" ca="1" si="12"/>
        <v>0</v>
      </c>
      <c r="T23" s="85">
        <f t="shared" si="13"/>
        <v>0</v>
      </c>
      <c r="U23" s="85">
        <f t="shared" si="14"/>
        <v>0</v>
      </c>
      <c r="V23" s="86">
        <f t="shared" ca="1" si="178"/>
        <v>0</v>
      </c>
      <c r="W23" s="83">
        <f t="shared" ca="1" si="179"/>
        <v>0</v>
      </c>
      <c r="X23" s="84">
        <f t="shared" si="180"/>
        <v>30</v>
      </c>
      <c r="Y23" s="85">
        <f t="shared" ca="1" si="18"/>
        <v>0</v>
      </c>
      <c r="Z23" s="85">
        <f t="shared" si="19"/>
        <v>0</v>
      </c>
      <c r="AA23" s="85">
        <f t="shared" si="20"/>
        <v>0</v>
      </c>
      <c r="AB23" s="86">
        <f t="shared" ca="1" si="181"/>
        <v>0</v>
      </c>
      <c r="AC23" s="83">
        <f t="shared" ca="1" si="182"/>
        <v>0</v>
      </c>
      <c r="AD23" s="84">
        <f t="shared" si="183"/>
        <v>31</v>
      </c>
      <c r="AE23" s="85">
        <f t="shared" ca="1" si="24"/>
        <v>0</v>
      </c>
      <c r="AF23" s="85">
        <f t="shared" si="25"/>
        <v>0</v>
      </c>
      <c r="AG23" s="85">
        <f t="shared" si="26"/>
        <v>0</v>
      </c>
      <c r="AH23" s="86">
        <f t="shared" ca="1" si="184"/>
        <v>0</v>
      </c>
      <c r="AI23" s="83">
        <f t="shared" ca="1" si="185"/>
        <v>0</v>
      </c>
      <c r="AJ23" s="84">
        <f t="shared" si="186"/>
        <v>31</v>
      </c>
      <c r="AK23" s="85">
        <f t="shared" ca="1" si="30"/>
        <v>0</v>
      </c>
      <c r="AL23" s="85">
        <f t="shared" si="31"/>
        <v>0</v>
      </c>
      <c r="AM23" s="85">
        <f t="shared" si="32"/>
        <v>0</v>
      </c>
      <c r="AN23" s="86">
        <f t="shared" ca="1" si="187"/>
        <v>0</v>
      </c>
      <c r="AO23" s="83">
        <f t="shared" ca="1" si="188"/>
        <v>0</v>
      </c>
      <c r="AP23" s="84">
        <f t="shared" si="189"/>
        <v>28</v>
      </c>
      <c r="AQ23" s="85">
        <f t="shared" ca="1" si="36"/>
        <v>0</v>
      </c>
      <c r="AR23" s="85">
        <f t="shared" si="37"/>
        <v>0</v>
      </c>
      <c r="AS23" s="85">
        <f t="shared" si="38"/>
        <v>0</v>
      </c>
      <c r="AT23" s="86">
        <f t="shared" ca="1" si="190"/>
        <v>0</v>
      </c>
      <c r="AU23" s="83">
        <f t="shared" ca="1" si="191"/>
        <v>0</v>
      </c>
      <c r="AV23" s="84">
        <f t="shared" si="192"/>
        <v>31</v>
      </c>
      <c r="AW23" s="85">
        <f t="shared" ca="1" si="42"/>
        <v>0</v>
      </c>
      <c r="AX23" s="85">
        <f t="shared" si="43"/>
        <v>0</v>
      </c>
      <c r="AY23" s="85">
        <f t="shared" si="44"/>
        <v>0</v>
      </c>
      <c r="AZ23" s="86">
        <f t="shared" ca="1" si="193"/>
        <v>0</v>
      </c>
      <c r="BA23" s="83">
        <f t="shared" ca="1" si="194"/>
        <v>0</v>
      </c>
      <c r="BB23" s="84">
        <f t="shared" si="195"/>
        <v>30</v>
      </c>
      <c r="BC23" s="85">
        <f t="shared" ca="1" si="48"/>
        <v>0</v>
      </c>
      <c r="BD23" s="85">
        <f t="shared" si="49"/>
        <v>0</v>
      </c>
      <c r="BE23" s="85">
        <f t="shared" si="50"/>
        <v>0</v>
      </c>
      <c r="BF23" s="86">
        <f t="shared" ca="1" si="196"/>
        <v>0</v>
      </c>
      <c r="BG23" s="83">
        <f t="shared" ca="1" si="197"/>
        <v>0</v>
      </c>
      <c r="BH23" s="84">
        <f t="shared" si="198"/>
        <v>30</v>
      </c>
      <c r="BI23" s="85">
        <f t="shared" ca="1" si="54"/>
        <v>1</v>
      </c>
      <c r="BJ23" s="85">
        <f t="shared" si="55"/>
        <v>0</v>
      </c>
      <c r="BK23" s="85">
        <f t="shared" si="56"/>
        <v>0</v>
      </c>
      <c r="BL23" s="86">
        <f t="shared" ca="1" si="199"/>
        <v>1</v>
      </c>
      <c r="BM23" s="83">
        <f t="shared" ca="1" si="200"/>
        <v>0</v>
      </c>
      <c r="BN23" s="84">
        <f t="shared" si="201"/>
        <v>0</v>
      </c>
      <c r="BO23" s="85">
        <f t="shared" ca="1" si="60"/>
        <v>30</v>
      </c>
      <c r="BP23" s="85">
        <f t="shared" si="61"/>
        <v>0</v>
      </c>
      <c r="BQ23" s="85">
        <f t="shared" si="62"/>
        <v>0</v>
      </c>
      <c r="BR23" s="86">
        <f t="shared" ca="1" si="202"/>
        <v>30</v>
      </c>
      <c r="BS23" s="83">
        <f t="shared" ca="1" si="203"/>
        <v>17</v>
      </c>
      <c r="BT23" s="84">
        <f t="shared" si="204"/>
        <v>0</v>
      </c>
      <c r="BU23" s="85">
        <f t="shared" ca="1" si="66"/>
        <v>14</v>
      </c>
      <c r="BV23" s="85">
        <f t="shared" si="67"/>
        <v>0</v>
      </c>
      <c r="BW23" s="85">
        <f t="shared" si="68"/>
        <v>0</v>
      </c>
      <c r="BX23" s="86">
        <f t="shared" ca="1" si="205"/>
        <v>14</v>
      </c>
      <c r="BY23" s="83">
        <f t="shared" ca="1" si="206"/>
        <v>31</v>
      </c>
      <c r="BZ23" s="84">
        <f t="shared" si="207"/>
        <v>0</v>
      </c>
      <c r="CA23" s="85">
        <f t="shared" ca="1" si="72"/>
        <v>0</v>
      </c>
      <c r="CB23" s="85">
        <f t="shared" si="73"/>
        <v>0</v>
      </c>
      <c r="CC23" s="85">
        <f t="shared" si="74"/>
        <v>0</v>
      </c>
      <c r="CD23" s="86">
        <f t="shared" ca="1" si="208"/>
        <v>0</v>
      </c>
      <c r="CE23" s="83">
        <f t="shared" ca="1" si="209"/>
        <v>30</v>
      </c>
      <c r="CF23" s="84">
        <f t="shared" si="210"/>
        <v>0</v>
      </c>
      <c r="CG23" s="85">
        <f t="shared" ca="1" si="78"/>
        <v>0</v>
      </c>
      <c r="CH23" s="85">
        <f t="shared" si="79"/>
        <v>0</v>
      </c>
      <c r="CI23" s="85">
        <f t="shared" si="80"/>
        <v>0</v>
      </c>
      <c r="CJ23" s="86">
        <f t="shared" ca="1" si="211"/>
        <v>0</v>
      </c>
      <c r="CK23" s="83">
        <f t="shared" ca="1" si="212"/>
        <v>31</v>
      </c>
      <c r="CL23" s="84">
        <f t="shared" si="213"/>
        <v>0</v>
      </c>
      <c r="CM23" s="85">
        <f t="shared" ca="1" si="84"/>
        <v>0</v>
      </c>
      <c r="CN23" s="85">
        <f t="shared" si="85"/>
        <v>0</v>
      </c>
      <c r="CO23" s="85">
        <f t="shared" si="86"/>
        <v>0</v>
      </c>
      <c r="CP23" s="86">
        <f t="shared" ca="1" si="214"/>
        <v>0</v>
      </c>
      <c r="CQ23" s="83">
        <f t="shared" ca="1" si="215"/>
        <v>30</v>
      </c>
      <c r="CR23" s="84">
        <f t="shared" si="216"/>
        <v>0</v>
      </c>
      <c r="CS23" s="85">
        <f t="shared" ca="1" si="90"/>
        <v>0</v>
      </c>
      <c r="CT23" s="85">
        <f t="shared" si="91"/>
        <v>0</v>
      </c>
      <c r="CU23" s="85">
        <f t="shared" si="92"/>
        <v>0</v>
      </c>
      <c r="CV23" s="86">
        <f t="shared" ca="1" si="217"/>
        <v>0</v>
      </c>
      <c r="CW23" s="83">
        <f t="shared" ca="1" si="218"/>
        <v>31</v>
      </c>
      <c r="CX23" s="84">
        <f t="shared" si="219"/>
        <v>0</v>
      </c>
      <c r="CY23" s="85">
        <f t="shared" ca="1" si="96"/>
        <v>0</v>
      </c>
      <c r="CZ23" s="85">
        <f t="shared" si="97"/>
        <v>0</v>
      </c>
      <c r="DA23" s="85">
        <f t="shared" si="98"/>
        <v>0</v>
      </c>
      <c r="DB23" s="86">
        <f t="shared" ca="1" si="220"/>
        <v>0</v>
      </c>
      <c r="DC23" s="83">
        <f t="shared" ca="1" si="221"/>
        <v>31</v>
      </c>
      <c r="DD23" s="84">
        <f t="shared" si="222"/>
        <v>0</v>
      </c>
      <c r="DE23" s="85">
        <f t="shared" ca="1" si="102"/>
        <v>0</v>
      </c>
      <c r="DF23" s="85">
        <f t="shared" si="103"/>
        <v>0</v>
      </c>
      <c r="DG23" s="85">
        <f t="shared" si="104"/>
        <v>0</v>
      </c>
      <c r="DH23" s="86">
        <f t="shared" ca="1" si="223"/>
        <v>0</v>
      </c>
      <c r="DI23" s="83">
        <f t="shared" ca="1" si="224"/>
        <v>28</v>
      </c>
      <c r="DJ23" s="84">
        <f t="shared" si="225"/>
        <v>0</v>
      </c>
      <c r="DK23" s="85">
        <f t="shared" ca="1" si="108"/>
        <v>0</v>
      </c>
      <c r="DL23" s="85">
        <f t="shared" si="109"/>
        <v>0</v>
      </c>
      <c r="DM23" s="85">
        <f t="shared" si="110"/>
        <v>0</v>
      </c>
      <c r="DN23" s="86">
        <f t="shared" ca="1" si="226"/>
        <v>0</v>
      </c>
      <c r="DO23" s="83">
        <f t="shared" ca="1" si="227"/>
        <v>31</v>
      </c>
      <c r="DP23" s="84">
        <f t="shared" si="228"/>
        <v>0</v>
      </c>
      <c r="DQ23" s="85">
        <f t="shared" ca="1" si="114"/>
        <v>0</v>
      </c>
      <c r="DR23" s="85">
        <f t="shared" si="115"/>
        <v>0</v>
      </c>
      <c r="DS23" s="85">
        <f t="shared" si="116"/>
        <v>0</v>
      </c>
      <c r="DT23" s="86">
        <f t="shared" ca="1" si="229"/>
        <v>0</v>
      </c>
      <c r="DU23" s="83">
        <f t="shared" ca="1" si="230"/>
        <v>30</v>
      </c>
      <c r="DV23" s="84">
        <f t="shared" si="231"/>
        <v>0</v>
      </c>
      <c r="DW23" s="85">
        <f t="shared" ca="1" si="120"/>
        <v>0</v>
      </c>
      <c r="DX23" s="85">
        <f t="shared" si="121"/>
        <v>0</v>
      </c>
      <c r="DY23" s="85">
        <f t="shared" si="122"/>
        <v>0</v>
      </c>
      <c r="DZ23" s="86">
        <f t="shared" ca="1" si="232"/>
        <v>0</v>
      </c>
      <c r="EA23" s="83">
        <f t="shared" ca="1" si="233"/>
        <v>31</v>
      </c>
      <c r="EB23" s="84">
        <f t="shared" si="234"/>
        <v>0</v>
      </c>
      <c r="EC23" s="85">
        <f t="shared" ca="1" si="126"/>
        <v>0</v>
      </c>
      <c r="ED23" s="85">
        <f t="shared" si="127"/>
        <v>0</v>
      </c>
      <c r="EE23" s="85">
        <f t="shared" si="128"/>
        <v>0</v>
      </c>
      <c r="EF23" s="86">
        <f t="shared" ca="1" si="235"/>
        <v>0</v>
      </c>
      <c r="EG23" s="83">
        <f t="shared" ca="1" si="236"/>
        <v>30</v>
      </c>
      <c r="EH23" s="84">
        <f t="shared" si="237"/>
        <v>0</v>
      </c>
      <c r="EI23" s="85">
        <f t="shared" ca="1" si="132"/>
        <v>0</v>
      </c>
      <c r="EJ23" s="85">
        <f t="shared" si="133"/>
        <v>0</v>
      </c>
      <c r="EK23" s="85">
        <f t="shared" si="134"/>
        <v>0</v>
      </c>
      <c r="EL23" s="86">
        <f t="shared" ca="1" si="238"/>
        <v>0</v>
      </c>
      <c r="EM23" s="83">
        <f t="shared" ca="1" si="239"/>
        <v>31</v>
      </c>
      <c r="EN23" s="84">
        <f t="shared" si="240"/>
        <v>0</v>
      </c>
      <c r="EO23" s="85">
        <f t="shared" ca="1" si="138"/>
        <v>0</v>
      </c>
      <c r="EP23" s="85">
        <f t="shared" si="139"/>
        <v>0</v>
      </c>
      <c r="EQ23" s="85">
        <f t="shared" si="140"/>
        <v>0</v>
      </c>
      <c r="ER23" s="86">
        <f t="shared" ca="1" si="241"/>
        <v>0</v>
      </c>
      <c r="ES23" s="83">
        <f t="shared" ca="1" si="242"/>
        <v>31</v>
      </c>
      <c r="ET23" s="84">
        <f t="shared" si="243"/>
        <v>0</v>
      </c>
      <c r="EU23" s="85">
        <f t="shared" ca="1" si="144"/>
        <v>0</v>
      </c>
      <c r="EV23" s="85">
        <f t="shared" si="145"/>
        <v>0</v>
      </c>
      <c r="EW23" s="85">
        <f t="shared" si="244"/>
        <v>0</v>
      </c>
      <c r="EX23" s="86">
        <f t="shared" ca="1" si="245"/>
        <v>0</v>
      </c>
      <c r="EY23" s="83">
        <f t="shared" ca="1" si="246"/>
        <v>30</v>
      </c>
      <c r="EZ23" s="84">
        <f t="shared" si="247"/>
        <v>0</v>
      </c>
      <c r="FA23" s="85">
        <f t="shared" ca="1" si="149"/>
        <v>0</v>
      </c>
      <c r="FB23" s="85">
        <f t="shared" si="248"/>
        <v>0</v>
      </c>
      <c r="FC23" s="85">
        <f t="shared" si="150"/>
        <v>0</v>
      </c>
      <c r="FD23" s="86">
        <f t="shared" ca="1" si="249"/>
        <v>0</v>
      </c>
      <c r="FE23" s="83">
        <f t="shared" ca="1" si="250"/>
        <v>31</v>
      </c>
      <c r="FF23" s="84">
        <f t="shared" si="251"/>
        <v>0</v>
      </c>
      <c r="FG23" s="85">
        <f t="shared" ca="1" si="252"/>
        <v>0</v>
      </c>
      <c r="FH23" s="85">
        <f t="shared" si="253"/>
        <v>0</v>
      </c>
      <c r="FI23" s="85">
        <f t="shared" si="254"/>
        <v>0</v>
      </c>
      <c r="FJ23" s="86">
        <f t="shared" ca="1" si="255"/>
        <v>0</v>
      </c>
      <c r="FK23" s="83">
        <f t="shared" ca="1" si="155"/>
        <v>30</v>
      </c>
      <c r="FL23" s="84">
        <f t="shared" si="156"/>
        <v>0</v>
      </c>
      <c r="FM23" s="85">
        <f t="shared" ca="1" si="256"/>
        <v>0</v>
      </c>
      <c r="FN23" s="85">
        <f t="shared" si="257"/>
        <v>0</v>
      </c>
      <c r="FO23" s="85">
        <f t="shared" si="258"/>
        <v>0</v>
      </c>
      <c r="FP23" s="86">
        <f t="shared" ca="1" si="157"/>
        <v>0</v>
      </c>
      <c r="FQ23" s="83">
        <f t="shared" ca="1" si="158"/>
        <v>31</v>
      </c>
      <c r="FR23" s="84">
        <f t="shared" si="159"/>
        <v>0</v>
      </c>
      <c r="FS23" s="85">
        <f t="shared" ca="1" si="259"/>
        <v>0</v>
      </c>
      <c r="FT23" s="85">
        <f t="shared" si="260"/>
        <v>0</v>
      </c>
      <c r="FU23" s="85">
        <f t="shared" si="261"/>
        <v>0</v>
      </c>
      <c r="FV23" s="86">
        <f t="shared" ca="1" si="160"/>
        <v>0</v>
      </c>
      <c r="FW23" s="83">
        <f t="shared" ca="1" si="161"/>
        <v>31</v>
      </c>
      <c r="FX23" s="84">
        <f t="shared" si="162"/>
        <v>0</v>
      </c>
      <c r="FY23" s="85">
        <f t="shared" ca="1" si="262"/>
        <v>0</v>
      </c>
      <c r="FZ23" s="85">
        <f t="shared" si="263"/>
        <v>0</v>
      </c>
      <c r="GA23" s="85">
        <f t="shared" si="264"/>
        <v>0</v>
      </c>
      <c r="GB23" s="86">
        <f t="shared" ca="1" si="163"/>
        <v>0</v>
      </c>
      <c r="GC23" s="83">
        <f t="shared" ca="1" si="164"/>
        <v>28</v>
      </c>
      <c r="GD23" s="84">
        <f t="shared" si="165"/>
        <v>0</v>
      </c>
      <c r="GE23" s="85">
        <f t="shared" ca="1" si="265"/>
        <v>0</v>
      </c>
      <c r="GF23" s="85">
        <f t="shared" si="266"/>
        <v>0</v>
      </c>
      <c r="GG23" s="85">
        <f t="shared" si="267"/>
        <v>0</v>
      </c>
      <c r="GH23" s="86">
        <f t="shared" ca="1" si="166"/>
        <v>0</v>
      </c>
      <c r="GI23" s="83">
        <f t="shared" ca="1" si="167"/>
        <v>31</v>
      </c>
      <c r="GJ23" s="84">
        <f t="shared" si="168"/>
        <v>0</v>
      </c>
      <c r="GK23" s="85">
        <f t="shared" ca="1" si="268"/>
        <v>0</v>
      </c>
      <c r="GL23" s="85">
        <f t="shared" si="269"/>
        <v>0</v>
      </c>
      <c r="GM23" s="85">
        <f t="shared" si="270"/>
        <v>0</v>
      </c>
      <c r="GN23" s="86">
        <f t="shared" ca="1" si="169"/>
        <v>0</v>
      </c>
    </row>
    <row r="24" spans="1:196" ht="14.6" x14ac:dyDescent="0.4">
      <c r="A24" s="81" t="str">
        <f>PSIRT!$S21</f>
        <v>SERVER</v>
      </c>
      <c r="B24" t="str">
        <f>PSIRT!$B21</f>
        <v>CSCve65931</v>
      </c>
      <c r="C24" s="82">
        <f>PSIRT!$N21</f>
        <v>42886</v>
      </c>
      <c r="D24" s="123">
        <f ca="1">IF(PSIRT!$R21="",TODAY(), PSIRT!$R21)</f>
        <v>43119</v>
      </c>
      <c r="E24" s="83">
        <f t="shared" ca="1" si="170"/>
        <v>0</v>
      </c>
      <c r="F24" s="84">
        <f t="shared" si="171"/>
        <v>31</v>
      </c>
      <c r="G24" s="85">
        <f t="shared" ca="1" si="0"/>
        <v>0</v>
      </c>
      <c r="H24" s="85">
        <f t="shared" si="1"/>
        <v>0</v>
      </c>
      <c r="I24" s="85">
        <f t="shared" si="2"/>
        <v>0</v>
      </c>
      <c r="J24" s="86">
        <f t="shared" ca="1" si="172"/>
        <v>0</v>
      </c>
      <c r="K24" s="83">
        <f t="shared" ca="1" si="173"/>
        <v>0</v>
      </c>
      <c r="L24" s="84">
        <f t="shared" si="174"/>
        <v>30</v>
      </c>
      <c r="M24" s="85">
        <f t="shared" ca="1" si="6"/>
        <v>0</v>
      </c>
      <c r="N24" s="85">
        <f t="shared" si="7"/>
        <v>0</v>
      </c>
      <c r="O24" s="85">
        <f t="shared" si="8"/>
        <v>0</v>
      </c>
      <c r="P24" s="86">
        <f t="shared" ca="1" si="175"/>
        <v>0</v>
      </c>
      <c r="Q24" s="83">
        <f t="shared" ca="1" si="176"/>
        <v>0</v>
      </c>
      <c r="R24" s="84">
        <f t="shared" si="177"/>
        <v>31</v>
      </c>
      <c r="S24" s="85">
        <f t="shared" ca="1" si="12"/>
        <v>0</v>
      </c>
      <c r="T24" s="85">
        <f t="shared" si="13"/>
        <v>0</v>
      </c>
      <c r="U24" s="85">
        <f t="shared" si="14"/>
        <v>0</v>
      </c>
      <c r="V24" s="86">
        <f t="shared" ca="1" si="178"/>
        <v>0</v>
      </c>
      <c r="W24" s="83">
        <f t="shared" ca="1" si="179"/>
        <v>0</v>
      </c>
      <c r="X24" s="84">
        <f t="shared" si="180"/>
        <v>30</v>
      </c>
      <c r="Y24" s="85">
        <f t="shared" ca="1" si="18"/>
        <v>0</v>
      </c>
      <c r="Z24" s="85">
        <f t="shared" si="19"/>
        <v>0</v>
      </c>
      <c r="AA24" s="85">
        <f t="shared" si="20"/>
        <v>0</v>
      </c>
      <c r="AB24" s="86">
        <f t="shared" ca="1" si="181"/>
        <v>0</v>
      </c>
      <c r="AC24" s="83">
        <f t="shared" ca="1" si="182"/>
        <v>0</v>
      </c>
      <c r="AD24" s="84">
        <f t="shared" si="183"/>
        <v>31</v>
      </c>
      <c r="AE24" s="85">
        <f t="shared" ca="1" si="24"/>
        <v>0</v>
      </c>
      <c r="AF24" s="85">
        <f t="shared" si="25"/>
        <v>0</v>
      </c>
      <c r="AG24" s="85">
        <f t="shared" si="26"/>
        <v>0</v>
      </c>
      <c r="AH24" s="86">
        <f t="shared" ca="1" si="184"/>
        <v>0</v>
      </c>
      <c r="AI24" s="83">
        <f t="shared" ca="1" si="185"/>
        <v>0</v>
      </c>
      <c r="AJ24" s="84">
        <f t="shared" si="186"/>
        <v>31</v>
      </c>
      <c r="AK24" s="85">
        <f t="shared" ca="1" si="30"/>
        <v>0</v>
      </c>
      <c r="AL24" s="85">
        <f t="shared" si="31"/>
        <v>0</v>
      </c>
      <c r="AM24" s="85">
        <f t="shared" si="32"/>
        <v>0</v>
      </c>
      <c r="AN24" s="86">
        <f t="shared" ca="1" si="187"/>
        <v>0</v>
      </c>
      <c r="AO24" s="83">
        <f t="shared" ca="1" si="188"/>
        <v>0</v>
      </c>
      <c r="AP24" s="84">
        <f t="shared" si="189"/>
        <v>28</v>
      </c>
      <c r="AQ24" s="85">
        <f t="shared" ca="1" si="36"/>
        <v>0</v>
      </c>
      <c r="AR24" s="85">
        <f t="shared" si="37"/>
        <v>0</v>
      </c>
      <c r="AS24" s="85">
        <f t="shared" si="38"/>
        <v>0</v>
      </c>
      <c r="AT24" s="86">
        <f t="shared" ca="1" si="190"/>
        <v>0</v>
      </c>
      <c r="AU24" s="83">
        <f t="shared" ca="1" si="191"/>
        <v>0</v>
      </c>
      <c r="AV24" s="84">
        <f t="shared" si="192"/>
        <v>31</v>
      </c>
      <c r="AW24" s="85">
        <f t="shared" ca="1" si="42"/>
        <v>0</v>
      </c>
      <c r="AX24" s="85">
        <f t="shared" si="43"/>
        <v>0</v>
      </c>
      <c r="AY24" s="85">
        <f t="shared" si="44"/>
        <v>0</v>
      </c>
      <c r="AZ24" s="86">
        <f t="shared" ca="1" si="193"/>
        <v>0</v>
      </c>
      <c r="BA24" s="83">
        <f t="shared" ca="1" si="194"/>
        <v>0</v>
      </c>
      <c r="BB24" s="84">
        <f t="shared" si="195"/>
        <v>30</v>
      </c>
      <c r="BC24" s="85">
        <f t="shared" ca="1" si="48"/>
        <v>0</v>
      </c>
      <c r="BD24" s="85">
        <f t="shared" si="49"/>
        <v>0</v>
      </c>
      <c r="BE24" s="85">
        <f t="shared" si="50"/>
        <v>0</v>
      </c>
      <c r="BF24" s="86">
        <f t="shared" ca="1" si="196"/>
        <v>0</v>
      </c>
      <c r="BG24" s="83">
        <f t="shared" ca="1" si="197"/>
        <v>0</v>
      </c>
      <c r="BH24" s="84">
        <f t="shared" si="198"/>
        <v>31</v>
      </c>
      <c r="BI24" s="85">
        <f t="shared" ca="1" si="54"/>
        <v>0</v>
      </c>
      <c r="BJ24" s="85">
        <f t="shared" si="55"/>
        <v>0</v>
      </c>
      <c r="BK24" s="85">
        <f t="shared" si="56"/>
        <v>0</v>
      </c>
      <c r="BL24" s="86">
        <f t="shared" ca="1" si="199"/>
        <v>0</v>
      </c>
      <c r="BM24" s="83">
        <f t="shared" ca="1" si="200"/>
        <v>0</v>
      </c>
      <c r="BN24" s="84">
        <f t="shared" si="201"/>
        <v>0</v>
      </c>
      <c r="BO24" s="85">
        <f t="shared" ca="1" si="60"/>
        <v>30</v>
      </c>
      <c r="BP24" s="85">
        <f t="shared" si="61"/>
        <v>0</v>
      </c>
      <c r="BQ24" s="85">
        <f t="shared" si="62"/>
        <v>0</v>
      </c>
      <c r="BR24" s="86">
        <f t="shared" ca="1" si="202"/>
        <v>30</v>
      </c>
      <c r="BS24" s="83">
        <f t="shared" ca="1" si="203"/>
        <v>0</v>
      </c>
      <c r="BT24" s="84">
        <f t="shared" si="204"/>
        <v>0</v>
      </c>
      <c r="BU24" s="85">
        <f t="shared" ca="1" si="66"/>
        <v>31</v>
      </c>
      <c r="BV24" s="85">
        <f t="shared" si="67"/>
        <v>0</v>
      </c>
      <c r="BW24" s="85">
        <f t="shared" si="68"/>
        <v>0</v>
      </c>
      <c r="BX24" s="86">
        <f t="shared" ca="1" si="205"/>
        <v>31</v>
      </c>
      <c r="BY24" s="83">
        <f t="shared" ca="1" si="206"/>
        <v>0</v>
      </c>
      <c r="BZ24" s="84">
        <f t="shared" si="207"/>
        <v>0</v>
      </c>
      <c r="CA24" s="85">
        <f t="shared" ca="1" si="72"/>
        <v>31</v>
      </c>
      <c r="CB24" s="85">
        <f t="shared" si="73"/>
        <v>0</v>
      </c>
      <c r="CC24" s="85">
        <f t="shared" si="74"/>
        <v>0</v>
      </c>
      <c r="CD24" s="86">
        <f t="shared" ca="1" si="208"/>
        <v>31</v>
      </c>
      <c r="CE24" s="83">
        <f t="shared" ca="1" si="209"/>
        <v>0</v>
      </c>
      <c r="CF24" s="84">
        <f t="shared" si="210"/>
        <v>0</v>
      </c>
      <c r="CG24" s="85">
        <f t="shared" ca="1" si="78"/>
        <v>30</v>
      </c>
      <c r="CH24" s="85">
        <f t="shared" si="79"/>
        <v>0</v>
      </c>
      <c r="CI24" s="85">
        <f t="shared" si="80"/>
        <v>0</v>
      </c>
      <c r="CJ24" s="86">
        <f t="shared" ca="1" si="211"/>
        <v>30</v>
      </c>
      <c r="CK24" s="83">
        <f t="shared" ca="1" si="212"/>
        <v>0</v>
      </c>
      <c r="CL24" s="84">
        <f t="shared" si="213"/>
        <v>0</v>
      </c>
      <c r="CM24" s="85">
        <f t="shared" ca="1" si="84"/>
        <v>31</v>
      </c>
      <c r="CN24" s="85">
        <f t="shared" si="85"/>
        <v>0</v>
      </c>
      <c r="CO24" s="85">
        <f t="shared" si="86"/>
        <v>0</v>
      </c>
      <c r="CP24" s="86">
        <f t="shared" ca="1" si="214"/>
        <v>31</v>
      </c>
      <c r="CQ24" s="83">
        <f t="shared" ca="1" si="215"/>
        <v>0</v>
      </c>
      <c r="CR24" s="84">
        <f t="shared" si="216"/>
        <v>0</v>
      </c>
      <c r="CS24" s="85">
        <f t="shared" ca="1" si="90"/>
        <v>30</v>
      </c>
      <c r="CT24" s="85">
        <f t="shared" si="91"/>
        <v>0</v>
      </c>
      <c r="CU24" s="85">
        <f t="shared" si="92"/>
        <v>0</v>
      </c>
      <c r="CV24" s="86">
        <f t="shared" ca="1" si="217"/>
        <v>30</v>
      </c>
      <c r="CW24" s="83">
        <f t="shared" ca="1" si="218"/>
        <v>0</v>
      </c>
      <c r="CX24" s="84">
        <f t="shared" si="219"/>
        <v>0</v>
      </c>
      <c r="CY24" s="85">
        <f t="shared" ca="1" si="96"/>
        <v>31</v>
      </c>
      <c r="CZ24" s="85">
        <f t="shared" si="97"/>
        <v>0</v>
      </c>
      <c r="DA24" s="85">
        <f t="shared" si="98"/>
        <v>0</v>
      </c>
      <c r="DB24" s="86">
        <f t="shared" ca="1" si="220"/>
        <v>31</v>
      </c>
      <c r="DC24" s="83">
        <f t="shared" ca="1" si="221"/>
        <v>12</v>
      </c>
      <c r="DD24" s="84">
        <f t="shared" si="222"/>
        <v>0</v>
      </c>
      <c r="DE24" s="85">
        <f t="shared" ca="1" si="102"/>
        <v>19</v>
      </c>
      <c r="DF24" s="85">
        <f t="shared" si="103"/>
        <v>0</v>
      </c>
      <c r="DG24" s="85">
        <f t="shared" si="104"/>
        <v>0</v>
      </c>
      <c r="DH24" s="86">
        <f t="shared" ca="1" si="223"/>
        <v>19</v>
      </c>
      <c r="DI24" s="83">
        <f t="shared" ca="1" si="224"/>
        <v>28</v>
      </c>
      <c r="DJ24" s="84">
        <f t="shared" si="225"/>
        <v>0</v>
      </c>
      <c r="DK24" s="85">
        <f t="shared" ca="1" si="108"/>
        <v>0</v>
      </c>
      <c r="DL24" s="85">
        <f t="shared" si="109"/>
        <v>0</v>
      </c>
      <c r="DM24" s="85">
        <f t="shared" si="110"/>
        <v>0</v>
      </c>
      <c r="DN24" s="86">
        <f t="shared" ca="1" si="226"/>
        <v>0</v>
      </c>
      <c r="DO24" s="83">
        <f t="shared" ca="1" si="227"/>
        <v>31</v>
      </c>
      <c r="DP24" s="84">
        <f t="shared" si="228"/>
        <v>0</v>
      </c>
      <c r="DQ24" s="85">
        <f t="shared" ca="1" si="114"/>
        <v>0</v>
      </c>
      <c r="DR24" s="85">
        <f t="shared" si="115"/>
        <v>0</v>
      </c>
      <c r="DS24" s="85">
        <f t="shared" si="116"/>
        <v>0</v>
      </c>
      <c r="DT24" s="86">
        <f t="shared" ca="1" si="229"/>
        <v>0</v>
      </c>
      <c r="DU24" s="83">
        <f t="shared" ca="1" si="230"/>
        <v>30</v>
      </c>
      <c r="DV24" s="84">
        <f t="shared" si="231"/>
        <v>0</v>
      </c>
      <c r="DW24" s="85">
        <f t="shared" ca="1" si="120"/>
        <v>0</v>
      </c>
      <c r="DX24" s="85">
        <f t="shared" si="121"/>
        <v>0</v>
      </c>
      <c r="DY24" s="85">
        <f t="shared" si="122"/>
        <v>0</v>
      </c>
      <c r="DZ24" s="86">
        <f t="shared" ca="1" si="232"/>
        <v>0</v>
      </c>
      <c r="EA24" s="83">
        <f t="shared" ca="1" si="233"/>
        <v>31</v>
      </c>
      <c r="EB24" s="84">
        <f t="shared" si="234"/>
        <v>0</v>
      </c>
      <c r="EC24" s="85">
        <f t="shared" ca="1" si="126"/>
        <v>0</v>
      </c>
      <c r="ED24" s="85">
        <f t="shared" si="127"/>
        <v>0</v>
      </c>
      <c r="EE24" s="85">
        <f t="shared" si="128"/>
        <v>0</v>
      </c>
      <c r="EF24" s="86">
        <f t="shared" ca="1" si="235"/>
        <v>0</v>
      </c>
      <c r="EG24" s="83">
        <f t="shared" ca="1" si="236"/>
        <v>30</v>
      </c>
      <c r="EH24" s="84">
        <f t="shared" si="237"/>
        <v>0</v>
      </c>
      <c r="EI24" s="85">
        <f t="shared" ca="1" si="132"/>
        <v>0</v>
      </c>
      <c r="EJ24" s="85">
        <f t="shared" si="133"/>
        <v>0</v>
      </c>
      <c r="EK24" s="85">
        <f t="shared" si="134"/>
        <v>0</v>
      </c>
      <c r="EL24" s="86">
        <f t="shared" ca="1" si="238"/>
        <v>0</v>
      </c>
      <c r="EM24" s="83">
        <f t="shared" ca="1" si="239"/>
        <v>31</v>
      </c>
      <c r="EN24" s="84">
        <f t="shared" si="240"/>
        <v>0</v>
      </c>
      <c r="EO24" s="85">
        <f t="shared" ca="1" si="138"/>
        <v>0</v>
      </c>
      <c r="EP24" s="85">
        <f t="shared" si="139"/>
        <v>0</v>
      </c>
      <c r="EQ24" s="85">
        <f t="shared" si="140"/>
        <v>0</v>
      </c>
      <c r="ER24" s="86">
        <f t="shared" ca="1" si="241"/>
        <v>0</v>
      </c>
      <c r="ES24" s="83">
        <f t="shared" ca="1" si="242"/>
        <v>31</v>
      </c>
      <c r="ET24" s="84">
        <f t="shared" si="243"/>
        <v>0</v>
      </c>
      <c r="EU24" s="85">
        <f t="shared" ca="1" si="144"/>
        <v>0</v>
      </c>
      <c r="EV24" s="85">
        <f t="shared" si="145"/>
        <v>0</v>
      </c>
      <c r="EW24" s="85">
        <f t="shared" si="244"/>
        <v>0</v>
      </c>
      <c r="EX24" s="86">
        <f t="shared" ca="1" si="245"/>
        <v>0</v>
      </c>
      <c r="EY24" s="83">
        <f t="shared" ca="1" si="246"/>
        <v>30</v>
      </c>
      <c r="EZ24" s="84">
        <f t="shared" si="247"/>
        <v>0</v>
      </c>
      <c r="FA24" s="85">
        <f t="shared" ca="1" si="149"/>
        <v>0</v>
      </c>
      <c r="FB24" s="85">
        <f t="shared" si="248"/>
        <v>0</v>
      </c>
      <c r="FC24" s="85">
        <f t="shared" si="150"/>
        <v>0</v>
      </c>
      <c r="FD24" s="86">
        <f t="shared" ca="1" si="249"/>
        <v>0</v>
      </c>
      <c r="FE24" s="83">
        <f t="shared" ca="1" si="250"/>
        <v>31</v>
      </c>
      <c r="FF24" s="84">
        <f t="shared" si="251"/>
        <v>0</v>
      </c>
      <c r="FG24" s="85">
        <f t="shared" ca="1" si="252"/>
        <v>0</v>
      </c>
      <c r="FH24" s="85">
        <f t="shared" si="253"/>
        <v>0</v>
      </c>
      <c r="FI24" s="85">
        <f t="shared" si="254"/>
        <v>0</v>
      </c>
      <c r="FJ24" s="86">
        <f t="shared" ca="1" si="255"/>
        <v>0</v>
      </c>
      <c r="FK24" s="83">
        <f t="shared" ca="1" si="155"/>
        <v>30</v>
      </c>
      <c r="FL24" s="84">
        <f t="shared" si="156"/>
        <v>0</v>
      </c>
      <c r="FM24" s="85">
        <f t="shared" ca="1" si="256"/>
        <v>0</v>
      </c>
      <c r="FN24" s="85">
        <f t="shared" si="257"/>
        <v>0</v>
      </c>
      <c r="FO24" s="85">
        <f t="shared" si="258"/>
        <v>0</v>
      </c>
      <c r="FP24" s="86">
        <f t="shared" ca="1" si="157"/>
        <v>0</v>
      </c>
      <c r="FQ24" s="83">
        <f t="shared" ca="1" si="158"/>
        <v>31</v>
      </c>
      <c r="FR24" s="84">
        <f t="shared" si="159"/>
        <v>0</v>
      </c>
      <c r="FS24" s="85">
        <f t="shared" ca="1" si="259"/>
        <v>0</v>
      </c>
      <c r="FT24" s="85">
        <f t="shared" si="260"/>
        <v>0</v>
      </c>
      <c r="FU24" s="85">
        <f t="shared" si="261"/>
        <v>0</v>
      </c>
      <c r="FV24" s="86">
        <f t="shared" ca="1" si="160"/>
        <v>0</v>
      </c>
      <c r="FW24" s="83">
        <f t="shared" ca="1" si="161"/>
        <v>31</v>
      </c>
      <c r="FX24" s="84">
        <f t="shared" si="162"/>
        <v>0</v>
      </c>
      <c r="FY24" s="85">
        <f t="shared" ca="1" si="262"/>
        <v>0</v>
      </c>
      <c r="FZ24" s="85">
        <f t="shared" si="263"/>
        <v>0</v>
      </c>
      <c r="GA24" s="85">
        <f t="shared" si="264"/>
        <v>0</v>
      </c>
      <c r="GB24" s="86">
        <f t="shared" ca="1" si="163"/>
        <v>0</v>
      </c>
      <c r="GC24" s="83">
        <f t="shared" ca="1" si="164"/>
        <v>28</v>
      </c>
      <c r="GD24" s="84">
        <f t="shared" si="165"/>
        <v>0</v>
      </c>
      <c r="GE24" s="85">
        <f t="shared" ca="1" si="265"/>
        <v>0</v>
      </c>
      <c r="GF24" s="85">
        <f t="shared" si="266"/>
        <v>0</v>
      </c>
      <c r="GG24" s="85">
        <f t="shared" si="267"/>
        <v>0</v>
      </c>
      <c r="GH24" s="86">
        <f t="shared" ca="1" si="166"/>
        <v>0</v>
      </c>
      <c r="GI24" s="83">
        <f t="shared" ca="1" si="167"/>
        <v>31</v>
      </c>
      <c r="GJ24" s="84">
        <f t="shared" si="168"/>
        <v>0</v>
      </c>
      <c r="GK24" s="85">
        <f t="shared" ca="1" si="268"/>
        <v>0</v>
      </c>
      <c r="GL24" s="85">
        <f t="shared" si="269"/>
        <v>0</v>
      </c>
      <c r="GM24" s="85">
        <f t="shared" si="270"/>
        <v>0</v>
      </c>
      <c r="GN24" s="86">
        <f t="shared" ca="1" si="169"/>
        <v>0</v>
      </c>
    </row>
    <row r="25" spans="1:196" ht="14.6" x14ac:dyDescent="0.4">
      <c r="A25" s="81" t="str">
        <f>PSIRT!$S22</f>
        <v>SERVER</v>
      </c>
      <c r="B25" t="str">
        <f>PSIRT!$B22</f>
        <v>CSCve72721</v>
      </c>
      <c r="C25" s="82">
        <f>PSIRT!$N22</f>
        <v>42891</v>
      </c>
      <c r="D25" s="123">
        <f ca="1">IF(PSIRT!$R22="",TODAY(), PSIRT!$R22)</f>
        <v>42894</v>
      </c>
      <c r="E25" s="83">
        <f t="shared" ca="1" si="170"/>
        <v>0</v>
      </c>
      <c r="F25" s="84">
        <f t="shared" si="171"/>
        <v>31</v>
      </c>
      <c r="G25" s="85">
        <f t="shared" ca="1" si="0"/>
        <v>0</v>
      </c>
      <c r="H25" s="85">
        <f t="shared" si="1"/>
        <v>0</v>
      </c>
      <c r="I25" s="85">
        <f t="shared" si="2"/>
        <v>0</v>
      </c>
      <c r="J25" s="86">
        <f t="shared" ca="1" si="172"/>
        <v>0</v>
      </c>
      <c r="K25" s="83">
        <f t="shared" ca="1" si="173"/>
        <v>0</v>
      </c>
      <c r="L25" s="84">
        <f t="shared" si="174"/>
        <v>30</v>
      </c>
      <c r="M25" s="85">
        <f t="shared" ca="1" si="6"/>
        <v>0</v>
      </c>
      <c r="N25" s="85">
        <f t="shared" si="7"/>
        <v>0</v>
      </c>
      <c r="O25" s="85">
        <f t="shared" si="8"/>
        <v>0</v>
      </c>
      <c r="P25" s="86">
        <f t="shared" ca="1" si="175"/>
        <v>0</v>
      </c>
      <c r="Q25" s="83">
        <f t="shared" ca="1" si="176"/>
        <v>0</v>
      </c>
      <c r="R25" s="84">
        <f t="shared" si="177"/>
        <v>31</v>
      </c>
      <c r="S25" s="85">
        <f t="shared" ca="1" si="12"/>
        <v>0</v>
      </c>
      <c r="T25" s="85">
        <f t="shared" si="13"/>
        <v>0</v>
      </c>
      <c r="U25" s="85">
        <f t="shared" si="14"/>
        <v>0</v>
      </c>
      <c r="V25" s="86">
        <f t="shared" ca="1" si="178"/>
        <v>0</v>
      </c>
      <c r="W25" s="83">
        <f t="shared" ca="1" si="179"/>
        <v>0</v>
      </c>
      <c r="X25" s="84">
        <f t="shared" si="180"/>
        <v>30</v>
      </c>
      <c r="Y25" s="85">
        <f t="shared" ca="1" si="18"/>
        <v>0</v>
      </c>
      <c r="Z25" s="85">
        <f t="shared" si="19"/>
        <v>0</v>
      </c>
      <c r="AA25" s="85">
        <f t="shared" si="20"/>
        <v>0</v>
      </c>
      <c r="AB25" s="86">
        <f t="shared" ca="1" si="181"/>
        <v>0</v>
      </c>
      <c r="AC25" s="83">
        <f t="shared" ca="1" si="182"/>
        <v>0</v>
      </c>
      <c r="AD25" s="84">
        <f t="shared" si="183"/>
        <v>31</v>
      </c>
      <c r="AE25" s="85">
        <f t="shared" ca="1" si="24"/>
        <v>0</v>
      </c>
      <c r="AF25" s="85">
        <f t="shared" si="25"/>
        <v>0</v>
      </c>
      <c r="AG25" s="85">
        <f t="shared" si="26"/>
        <v>0</v>
      </c>
      <c r="AH25" s="86">
        <f t="shared" ca="1" si="184"/>
        <v>0</v>
      </c>
      <c r="AI25" s="83">
        <f t="shared" ca="1" si="185"/>
        <v>0</v>
      </c>
      <c r="AJ25" s="84">
        <f t="shared" si="186"/>
        <v>31</v>
      </c>
      <c r="AK25" s="85">
        <f t="shared" ca="1" si="30"/>
        <v>0</v>
      </c>
      <c r="AL25" s="85">
        <f t="shared" si="31"/>
        <v>0</v>
      </c>
      <c r="AM25" s="85">
        <f t="shared" si="32"/>
        <v>0</v>
      </c>
      <c r="AN25" s="86">
        <f t="shared" ca="1" si="187"/>
        <v>0</v>
      </c>
      <c r="AO25" s="83">
        <f t="shared" ca="1" si="188"/>
        <v>0</v>
      </c>
      <c r="AP25" s="84">
        <f t="shared" si="189"/>
        <v>28</v>
      </c>
      <c r="AQ25" s="85">
        <f t="shared" ca="1" si="36"/>
        <v>0</v>
      </c>
      <c r="AR25" s="85">
        <f t="shared" si="37"/>
        <v>0</v>
      </c>
      <c r="AS25" s="85">
        <f t="shared" si="38"/>
        <v>0</v>
      </c>
      <c r="AT25" s="86">
        <f t="shared" ca="1" si="190"/>
        <v>0</v>
      </c>
      <c r="AU25" s="83">
        <f t="shared" ca="1" si="191"/>
        <v>0</v>
      </c>
      <c r="AV25" s="84">
        <f t="shared" si="192"/>
        <v>31</v>
      </c>
      <c r="AW25" s="85">
        <f t="shared" ca="1" si="42"/>
        <v>0</v>
      </c>
      <c r="AX25" s="85">
        <f t="shared" si="43"/>
        <v>0</v>
      </c>
      <c r="AY25" s="85">
        <f t="shared" si="44"/>
        <v>0</v>
      </c>
      <c r="AZ25" s="86">
        <f t="shared" ca="1" si="193"/>
        <v>0</v>
      </c>
      <c r="BA25" s="83">
        <f t="shared" ca="1" si="194"/>
        <v>0</v>
      </c>
      <c r="BB25" s="84">
        <f t="shared" si="195"/>
        <v>30</v>
      </c>
      <c r="BC25" s="85">
        <f t="shared" ca="1" si="48"/>
        <v>0</v>
      </c>
      <c r="BD25" s="85">
        <f t="shared" si="49"/>
        <v>0</v>
      </c>
      <c r="BE25" s="85">
        <f t="shared" si="50"/>
        <v>0</v>
      </c>
      <c r="BF25" s="86">
        <f t="shared" ca="1" si="196"/>
        <v>0</v>
      </c>
      <c r="BG25" s="83">
        <f t="shared" ca="1" si="197"/>
        <v>0</v>
      </c>
      <c r="BH25" s="84">
        <f t="shared" si="198"/>
        <v>31</v>
      </c>
      <c r="BI25" s="85">
        <f t="shared" ca="1" si="54"/>
        <v>0</v>
      </c>
      <c r="BJ25" s="85">
        <f t="shared" si="55"/>
        <v>0</v>
      </c>
      <c r="BK25" s="85">
        <f t="shared" si="56"/>
        <v>0</v>
      </c>
      <c r="BL25" s="86">
        <f t="shared" ca="1" si="199"/>
        <v>0</v>
      </c>
      <c r="BM25" s="83">
        <f t="shared" ca="1" si="200"/>
        <v>22</v>
      </c>
      <c r="BN25" s="84">
        <f t="shared" si="201"/>
        <v>5</v>
      </c>
      <c r="BO25" s="85">
        <f t="shared" ca="1" si="60"/>
        <v>3</v>
      </c>
      <c r="BP25" s="85">
        <f t="shared" si="61"/>
        <v>0</v>
      </c>
      <c r="BQ25" s="85">
        <f t="shared" si="62"/>
        <v>0</v>
      </c>
      <c r="BR25" s="86">
        <f t="shared" ca="1" si="202"/>
        <v>3</v>
      </c>
      <c r="BS25" s="83">
        <f t="shared" ca="1" si="203"/>
        <v>31</v>
      </c>
      <c r="BT25" s="84">
        <f t="shared" si="204"/>
        <v>0</v>
      </c>
      <c r="BU25" s="85">
        <f t="shared" ca="1" si="66"/>
        <v>0</v>
      </c>
      <c r="BV25" s="85">
        <f t="shared" si="67"/>
        <v>0</v>
      </c>
      <c r="BW25" s="85">
        <f t="shared" si="68"/>
        <v>0</v>
      </c>
      <c r="BX25" s="86">
        <f t="shared" ca="1" si="205"/>
        <v>0</v>
      </c>
      <c r="BY25" s="83">
        <f t="shared" ca="1" si="206"/>
        <v>31</v>
      </c>
      <c r="BZ25" s="84">
        <f t="shared" si="207"/>
        <v>0</v>
      </c>
      <c r="CA25" s="85">
        <f t="shared" ca="1" si="72"/>
        <v>0</v>
      </c>
      <c r="CB25" s="85">
        <f t="shared" si="73"/>
        <v>0</v>
      </c>
      <c r="CC25" s="85">
        <f t="shared" si="74"/>
        <v>0</v>
      </c>
      <c r="CD25" s="86">
        <f t="shared" ca="1" si="208"/>
        <v>0</v>
      </c>
      <c r="CE25" s="83">
        <f t="shared" ca="1" si="209"/>
        <v>30</v>
      </c>
      <c r="CF25" s="84">
        <f t="shared" si="210"/>
        <v>0</v>
      </c>
      <c r="CG25" s="85">
        <f t="shared" ca="1" si="78"/>
        <v>0</v>
      </c>
      <c r="CH25" s="85">
        <f t="shared" si="79"/>
        <v>0</v>
      </c>
      <c r="CI25" s="85">
        <f t="shared" si="80"/>
        <v>0</v>
      </c>
      <c r="CJ25" s="86">
        <f t="shared" ca="1" si="211"/>
        <v>0</v>
      </c>
      <c r="CK25" s="83">
        <f t="shared" ca="1" si="212"/>
        <v>31</v>
      </c>
      <c r="CL25" s="84">
        <f t="shared" si="213"/>
        <v>0</v>
      </c>
      <c r="CM25" s="85">
        <f t="shared" ca="1" si="84"/>
        <v>0</v>
      </c>
      <c r="CN25" s="85">
        <f t="shared" si="85"/>
        <v>0</v>
      </c>
      <c r="CO25" s="85">
        <f t="shared" si="86"/>
        <v>0</v>
      </c>
      <c r="CP25" s="86">
        <f t="shared" ca="1" si="214"/>
        <v>0</v>
      </c>
      <c r="CQ25" s="83">
        <f t="shared" ca="1" si="215"/>
        <v>30</v>
      </c>
      <c r="CR25" s="84">
        <f t="shared" si="216"/>
        <v>0</v>
      </c>
      <c r="CS25" s="85">
        <f t="shared" ca="1" si="90"/>
        <v>0</v>
      </c>
      <c r="CT25" s="85">
        <f t="shared" si="91"/>
        <v>0</v>
      </c>
      <c r="CU25" s="85">
        <f t="shared" si="92"/>
        <v>0</v>
      </c>
      <c r="CV25" s="86">
        <f t="shared" ca="1" si="217"/>
        <v>0</v>
      </c>
      <c r="CW25" s="83">
        <f t="shared" ca="1" si="218"/>
        <v>31</v>
      </c>
      <c r="CX25" s="84">
        <f t="shared" si="219"/>
        <v>0</v>
      </c>
      <c r="CY25" s="85">
        <f t="shared" ca="1" si="96"/>
        <v>0</v>
      </c>
      <c r="CZ25" s="85">
        <f t="shared" si="97"/>
        <v>0</v>
      </c>
      <c r="DA25" s="85">
        <f t="shared" si="98"/>
        <v>0</v>
      </c>
      <c r="DB25" s="86">
        <f t="shared" ca="1" si="220"/>
        <v>0</v>
      </c>
      <c r="DC25" s="83">
        <f t="shared" ca="1" si="221"/>
        <v>31</v>
      </c>
      <c r="DD25" s="84">
        <f t="shared" si="222"/>
        <v>0</v>
      </c>
      <c r="DE25" s="85">
        <f t="shared" ca="1" si="102"/>
        <v>0</v>
      </c>
      <c r="DF25" s="85">
        <f t="shared" si="103"/>
        <v>0</v>
      </c>
      <c r="DG25" s="85">
        <f t="shared" si="104"/>
        <v>0</v>
      </c>
      <c r="DH25" s="86">
        <f t="shared" ca="1" si="223"/>
        <v>0</v>
      </c>
      <c r="DI25" s="83">
        <f t="shared" ca="1" si="224"/>
        <v>28</v>
      </c>
      <c r="DJ25" s="84">
        <f t="shared" si="225"/>
        <v>0</v>
      </c>
      <c r="DK25" s="85">
        <f t="shared" ca="1" si="108"/>
        <v>0</v>
      </c>
      <c r="DL25" s="85">
        <f t="shared" si="109"/>
        <v>0</v>
      </c>
      <c r="DM25" s="85">
        <f t="shared" si="110"/>
        <v>0</v>
      </c>
      <c r="DN25" s="86">
        <f t="shared" ca="1" si="226"/>
        <v>0</v>
      </c>
      <c r="DO25" s="83">
        <f t="shared" ca="1" si="227"/>
        <v>31</v>
      </c>
      <c r="DP25" s="84">
        <f t="shared" si="228"/>
        <v>0</v>
      </c>
      <c r="DQ25" s="85">
        <f t="shared" ca="1" si="114"/>
        <v>0</v>
      </c>
      <c r="DR25" s="85">
        <f t="shared" si="115"/>
        <v>0</v>
      </c>
      <c r="DS25" s="85">
        <f t="shared" si="116"/>
        <v>0</v>
      </c>
      <c r="DT25" s="86">
        <f t="shared" ca="1" si="229"/>
        <v>0</v>
      </c>
      <c r="DU25" s="83">
        <f t="shared" ca="1" si="230"/>
        <v>30</v>
      </c>
      <c r="DV25" s="84">
        <f t="shared" si="231"/>
        <v>0</v>
      </c>
      <c r="DW25" s="85">
        <f t="shared" ca="1" si="120"/>
        <v>0</v>
      </c>
      <c r="DX25" s="85">
        <f t="shared" si="121"/>
        <v>0</v>
      </c>
      <c r="DY25" s="85">
        <f t="shared" si="122"/>
        <v>0</v>
      </c>
      <c r="DZ25" s="86">
        <f t="shared" ca="1" si="232"/>
        <v>0</v>
      </c>
      <c r="EA25" s="83">
        <f t="shared" ca="1" si="233"/>
        <v>31</v>
      </c>
      <c r="EB25" s="84">
        <f t="shared" si="234"/>
        <v>0</v>
      </c>
      <c r="EC25" s="85">
        <f t="shared" ca="1" si="126"/>
        <v>0</v>
      </c>
      <c r="ED25" s="85">
        <f t="shared" si="127"/>
        <v>0</v>
      </c>
      <c r="EE25" s="85">
        <f t="shared" si="128"/>
        <v>0</v>
      </c>
      <c r="EF25" s="86">
        <f t="shared" ca="1" si="235"/>
        <v>0</v>
      </c>
      <c r="EG25" s="83">
        <f t="shared" ca="1" si="236"/>
        <v>30</v>
      </c>
      <c r="EH25" s="84">
        <f t="shared" si="237"/>
        <v>0</v>
      </c>
      <c r="EI25" s="85">
        <f t="shared" ca="1" si="132"/>
        <v>0</v>
      </c>
      <c r="EJ25" s="85">
        <f t="shared" si="133"/>
        <v>0</v>
      </c>
      <c r="EK25" s="85">
        <f t="shared" si="134"/>
        <v>0</v>
      </c>
      <c r="EL25" s="86">
        <f t="shared" ca="1" si="238"/>
        <v>0</v>
      </c>
      <c r="EM25" s="83">
        <f t="shared" ca="1" si="239"/>
        <v>31</v>
      </c>
      <c r="EN25" s="84">
        <f t="shared" si="240"/>
        <v>0</v>
      </c>
      <c r="EO25" s="85">
        <f t="shared" ca="1" si="138"/>
        <v>0</v>
      </c>
      <c r="EP25" s="85">
        <f t="shared" si="139"/>
        <v>0</v>
      </c>
      <c r="EQ25" s="85">
        <f t="shared" si="140"/>
        <v>0</v>
      </c>
      <c r="ER25" s="86">
        <f t="shared" ca="1" si="241"/>
        <v>0</v>
      </c>
      <c r="ES25" s="83">
        <f t="shared" ca="1" si="242"/>
        <v>31</v>
      </c>
      <c r="ET25" s="84">
        <f t="shared" si="243"/>
        <v>0</v>
      </c>
      <c r="EU25" s="85">
        <f t="shared" ca="1" si="144"/>
        <v>0</v>
      </c>
      <c r="EV25" s="85">
        <f t="shared" si="145"/>
        <v>0</v>
      </c>
      <c r="EW25" s="85">
        <f t="shared" si="244"/>
        <v>0</v>
      </c>
      <c r="EX25" s="86">
        <f t="shared" ca="1" si="245"/>
        <v>0</v>
      </c>
      <c r="EY25" s="83">
        <f t="shared" ca="1" si="246"/>
        <v>30</v>
      </c>
      <c r="EZ25" s="84">
        <f t="shared" si="247"/>
        <v>0</v>
      </c>
      <c r="FA25" s="85">
        <f t="shared" ca="1" si="149"/>
        <v>0</v>
      </c>
      <c r="FB25" s="85">
        <f t="shared" si="248"/>
        <v>0</v>
      </c>
      <c r="FC25" s="85">
        <f t="shared" si="150"/>
        <v>0</v>
      </c>
      <c r="FD25" s="86">
        <f t="shared" ca="1" si="249"/>
        <v>0</v>
      </c>
      <c r="FE25" s="83">
        <f t="shared" ca="1" si="250"/>
        <v>31</v>
      </c>
      <c r="FF25" s="84">
        <f t="shared" si="251"/>
        <v>0</v>
      </c>
      <c r="FG25" s="85">
        <f t="shared" ca="1" si="252"/>
        <v>0</v>
      </c>
      <c r="FH25" s="85">
        <f t="shared" si="253"/>
        <v>0</v>
      </c>
      <c r="FI25" s="85">
        <f t="shared" si="254"/>
        <v>0</v>
      </c>
      <c r="FJ25" s="86">
        <f t="shared" ca="1" si="255"/>
        <v>0</v>
      </c>
      <c r="FK25" s="83">
        <f t="shared" ca="1" si="155"/>
        <v>30</v>
      </c>
      <c r="FL25" s="84">
        <f t="shared" si="156"/>
        <v>0</v>
      </c>
      <c r="FM25" s="85">
        <f t="shared" ca="1" si="256"/>
        <v>0</v>
      </c>
      <c r="FN25" s="85">
        <f t="shared" si="257"/>
        <v>0</v>
      </c>
      <c r="FO25" s="85">
        <f t="shared" si="258"/>
        <v>0</v>
      </c>
      <c r="FP25" s="86">
        <f t="shared" ca="1" si="157"/>
        <v>0</v>
      </c>
      <c r="FQ25" s="83">
        <f t="shared" ca="1" si="158"/>
        <v>31</v>
      </c>
      <c r="FR25" s="84">
        <f t="shared" si="159"/>
        <v>0</v>
      </c>
      <c r="FS25" s="85">
        <f t="shared" ca="1" si="259"/>
        <v>0</v>
      </c>
      <c r="FT25" s="85">
        <f t="shared" si="260"/>
        <v>0</v>
      </c>
      <c r="FU25" s="85">
        <f t="shared" si="261"/>
        <v>0</v>
      </c>
      <c r="FV25" s="86">
        <f t="shared" ca="1" si="160"/>
        <v>0</v>
      </c>
      <c r="FW25" s="83">
        <f t="shared" ca="1" si="161"/>
        <v>31</v>
      </c>
      <c r="FX25" s="84">
        <f t="shared" si="162"/>
        <v>0</v>
      </c>
      <c r="FY25" s="85">
        <f t="shared" ca="1" si="262"/>
        <v>0</v>
      </c>
      <c r="FZ25" s="85">
        <f t="shared" si="263"/>
        <v>0</v>
      </c>
      <c r="GA25" s="85">
        <f t="shared" si="264"/>
        <v>0</v>
      </c>
      <c r="GB25" s="86">
        <f t="shared" ca="1" si="163"/>
        <v>0</v>
      </c>
      <c r="GC25" s="83">
        <f t="shared" ca="1" si="164"/>
        <v>28</v>
      </c>
      <c r="GD25" s="84">
        <f t="shared" si="165"/>
        <v>0</v>
      </c>
      <c r="GE25" s="85">
        <f t="shared" ca="1" si="265"/>
        <v>0</v>
      </c>
      <c r="GF25" s="85">
        <f t="shared" si="266"/>
        <v>0</v>
      </c>
      <c r="GG25" s="85">
        <f t="shared" si="267"/>
        <v>0</v>
      </c>
      <c r="GH25" s="86">
        <f t="shared" ca="1" si="166"/>
        <v>0</v>
      </c>
      <c r="GI25" s="83">
        <f t="shared" ca="1" si="167"/>
        <v>31</v>
      </c>
      <c r="GJ25" s="84">
        <f t="shared" si="168"/>
        <v>0</v>
      </c>
      <c r="GK25" s="85">
        <f t="shared" ca="1" si="268"/>
        <v>0</v>
      </c>
      <c r="GL25" s="85">
        <f t="shared" si="269"/>
        <v>0</v>
      </c>
      <c r="GM25" s="85">
        <f t="shared" si="270"/>
        <v>0</v>
      </c>
      <c r="GN25" s="86">
        <f t="shared" ca="1" si="169"/>
        <v>0</v>
      </c>
    </row>
    <row r="26" spans="1:196" ht="14.6" x14ac:dyDescent="0.4">
      <c r="A26" s="81" t="str">
        <f>PSIRT!$S23</f>
        <v>SERVER</v>
      </c>
      <c r="B26" t="str">
        <f>PSIRT!$B23</f>
        <v>CSCve79693</v>
      </c>
      <c r="C26" s="82">
        <f>PSIRT!$N23</f>
        <v>42895</v>
      </c>
      <c r="D26" s="123">
        <f ca="1">IF(PSIRT!$R23="",TODAY(), PSIRT!$R23)</f>
        <v>43010</v>
      </c>
      <c r="E26" s="83">
        <f t="shared" ca="1" si="170"/>
        <v>0</v>
      </c>
      <c r="F26" s="84">
        <f t="shared" si="171"/>
        <v>31</v>
      </c>
      <c r="G26" s="85">
        <f t="shared" ca="1" si="0"/>
        <v>0</v>
      </c>
      <c r="H26" s="85">
        <f t="shared" si="1"/>
        <v>0</v>
      </c>
      <c r="I26" s="85">
        <f t="shared" si="2"/>
        <v>0</v>
      </c>
      <c r="J26" s="86">
        <f t="shared" ca="1" si="172"/>
        <v>0</v>
      </c>
      <c r="K26" s="83">
        <f t="shared" ca="1" si="173"/>
        <v>0</v>
      </c>
      <c r="L26" s="84">
        <f t="shared" si="174"/>
        <v>30</v>
      </c>
      <c r="M26" s="85">
        <f t="shared" ca="1" si="6"/>
        <v>0</v>
      </c>
      <c r="N26" s="85">
        <f t="shared" si="7"/>
        <v>0</v>
      </c>
      <c r="O26" s="85">
        <f t="shared" si="8"/>
        <v>0</v>
      </c>
      <c r="P26" s="86">
        <f t="shared" ca="1" si="175"/>
        <v>0</v>
      </c>
      <c r="Q26" s="83">
        <f t="shared" ca="1" si="176"/>
        <v>0</v>
      </c>
      <c r="R26" s="84">
        <f t="shared" si="177"/>
        <v>31</v>
      </c>
      <c r="S26" s="85">
        <f t="shared" ca="1" si="12"/>
        <v>0</v>
      </c>
      <c r="T26" s="85">
        <f t="shared" si="13"/>
        <v>0</v>
      </c>
      <c r="U26" s="85">
        <f t="shared" si="14"/>
        <v>0</v>
      </c>
      <c r="V26" s="86">
        <f t="shared" ca="1" si="178"/>
        <v>0</v>
      </c>
      <c r="W26" s="83">
        <f t="shared" ca="1" si="179"/>
        <v>0</v>
      </c>
      <c r="X26" s="84">
        <f t="shared" si="180"/>
        <v>30</v>
      </c>
      <c r="Y26" s="85">
        <f t="shared" ca="1" si="18"/>
        <v>0</v>
      </c>
      <c r="Z26" s="85">
        <f t="shared" si="19"/>
        <v>0</v>
      </c>
      <c r="AA26" s="85">
        <f t="shared" si="20"/>
        <v>0</v>
      </c>
      <c r="AB26" s="86">
        <f t="shared" ca="1" si="181"/>
        <v>0</v>
      </c>
      <c r="AC26" s="83">
        <f t="shared" ca="1" si="182"/>
        <v>0</v>
      </c>
      <c r="AD26" s="84">
        <f t="shared" si="183"/>
        <v>31</v>
      </c>
      <c r="AE26" s="85">
        <f t="shared" ca="1" si="24"/>
        <v>0</v>
      </c>
      <c r="AF26" s="85">
        <f t="shared" si="25"/>
        <v>0</v>
      </c>
      <c r="AG26" s="85">
        <f t="shared" si="26"/>
        <v>0</v>
      </c>
      <c r="AH26" s="86">
        <f t="shared" ca="1" si="184"/>
        <v>0</v>
      </c>
      <c r="AI26" s="83">
        <f t="shared" ca="1" si="185"/>
        <v>0</v>
      </c>
      <c r="AJ26" s="84">
        <f t="shared" si="186"/>
        <v>31</v>
      </c>
      <c r="AK26" s="85">
        <f t="shared" ca="1" si="30"/>
        <v>0</v>
      </c>
      <c r="AL26" s="85">
        <f t="shared" si="31"/>
        <v>0</v>
      </c>
      <c r="AM26" s="85">
        <f t="shared" si="32"/>
        <v>0</v>
      </c>
      <c r="AN26" s="86">
        <f t="shared" ca="1" si="187"/>
        <v>0</v>
      </c>
      <c r="AO26" s="83">
        <f t="shared" ca="1" si="188"/>
        <v>0</v>
      </c>
      <c r="AP26" s="84">
        <f t="shared" si="189"/>
        <v>28</v>
      </c>
      <c r="AQ26" s="85">
        <f t="shared" ca="1" si="36"/>
        <v>0</v>
      </c>
      <c r="AR26" s="85">
        <f t="shared" si="37"/>
        <v>0</v>
      </c>
      <c r="AS26" s="85">
        <f t="shared" si="38"/>
        <v>0</v>
      </c>
      <c r="AT26" s="86">
        <f t="shared" ca="1" si="190"/>
        <v>0</v>
      </c>
      <c r="AU26" s="83">
        <f t="shared" ca="1" si="191"/>
        <v>0</v>
      </c>
      <c r="AV26" s="84">
        <f t="shared" si="192"/>
        <v>31</v>
      </c>
      <c r="AW26" s="85">
        <f t="shared" ca="1" si="42"/>
        <v>0</v>
      </c>
      <c r="AX26" s="85">
        <f t="shared" si="43"/>
        <v>0</v>
      </c>
      <c r="AY26" s="85">
        <f t="shared" si="44"/>
        <v>0</v>
      </c>
      <c r="AZ26" s="86">
        <f t="shared" ca="1" si="193"/>
        <v>0</v>
      </c>
      <c r="BA26" s="83">
        <f t="shared" ca="1" si="194"/>
        <v>0</v>
      </c>
      <c r="BB26" s="84">
        <f t="shared" si="195"/>
        <v>30</v>
      </c>
      <c r="BC26" s="85">
        <f t="shared" ca="1" si="48"/>
        <v>0</v>
      </c>
      <c r="BD26" s="85">
        <f t="shared" si="49"/>
        <v>0</v>
      </c>
      <c r="BE26" s="85">
        <f t="shared" si="50"/>
        <v>0</v>
      </c>
      <c r="BF26" s="86">
        <f t="shared" ca="1" si="196"/>
        <v>0</v>
      </c>
      <c r="BG26" s="83">
        <f t="shared" ca="1" si="197"/>
        <v>0</v>
      </c>
      <c r="BH26" s="84">
        <f t="shared" si="198"/>
        <v>31</v>
      </c>
      <c r="BI26" s="85">
        <f t="shared" ca="1" si="54"/>
        <v>0</v>
      </c>
      <c r="BJ26" s="85">
        <f t="shared" si="55"/>
        <v>0</v>
      </c>
      <c r="BK26" s="85">
        <f t="shared" si="56"/>
        <v>0</v>
      </c>
      <c r="BL26" s="86">
        <f t="shared" ca="1" si="199"/>
        <v>0</v>
      </c>
      <c r="BM26" s="83">
        <f t="shared" ca="1" si="200"/>
        <v>0</v>
      </c>
      <c r="BN26" s="84">
        <f t="shared" si="201"/>
        <v>9</v>
      </c>
      <c r="BO26" s="85">
        <f t="shared" ca="1" si="60"/>
        <v>21</v>
      </c>
      <c r="BP26" s="85">
        <f t="shared" si="61"/>
        <v>0</v>
      </c>
      <c r="BQ26" s="85">
        <f t="shared" si="62"/>
        <v>0</v>
      </c>
      <c r="BR26" s="86">
        <f t="shared" ca="1" si="202"/>
        <v>21</v>
      </c>
      <c r="BS26" s="83">
        <f t="shared" ca="1" si="203"/>
        <v>0</v>
      </c>
      <c r="BT26" s="84">
        <f t="shared" si="204"/>
        <v>0</v>
      </c>
      <c r="BU26" s="85">
        <f t="shared" ca="1" si="66"/>
        <v>31</v>
      </c>
      <c r="BV26" s="85">
        <f t="shared" si="67"/>
        <v>0</v>
      </c>
      <c r="BW26" s="85">
        <f t="shared" si="68"/>
        <v>0</v>
      </c>
      <c r="BX26" s="86">
        <f t="shared" ca="1" si="205"/>
        <v>31</v>
      </c>
      <c r="BY26" s="83">
        <f t="shared" ca="1" si="206"/>
        <v>0</v>
      </c>
      <c r="BZ26" s="84">
        <f t="shared" si="207"/>
        <v>0</v>
      </c>
      <c r="CA26" s="85">
        <f t="shared" ca="1" si="72"/>
        <v>31</v>
      </c>
      <c r="CB26" s="85">
        <f t="shared" si="73"/>
        <v>0</v>
      </c>
      <c r="CC26" s="85">
        <f t="shared" si="74"/>
        <v>0</v>
      </c>
      <c r="CD26" s="86">
        <f t="shared" ca="1" si="208"/>
        <v>31</v>
      </c>
      <c r="CE26" s="83">
        <f t="shared" ca="1" si="209"/>
        <v>0</v>
      </c>
      <c r="CF26" s="84">
        <f t="shared" si="210"/>
        <v>0</v>
      </c>
      <c r="CG26" s="85">
        <f t="shared" ca="1" si="78"/>
        <v>30</v>
      </c>
      <c r="CH26" s="85">
        <f t="shared" si="79"/>
        <v>0</v>
      </c>
      <c r="CI26" s="85">
        <f t="shared" si="80"/>
        <v>0</v>
      </c>
      <c r="CJ26" s="86">
        <f t="shared" ca="1" si="211"/>
        <v>30</v>
      </c>
      <c r="CK26" s="83">
        <f t="shared" ca="1" si="212"/>
        <v>29</v>
      </c>
      <c r="CL26" s="84">
        <f t="shared" si="213"/>
        <v>0</v>
      </c>
      <c r="CM26" s="85">
        <f t="shared" ca="1" si="84"/>
        <v>2</v>
      </c>
      <c r="CN26" s="85">
        <f t="shared" si="85"/>
        <v>0</v>
      </c>
      <c r="CO26" s="85">
        <f t="shared" si="86"/>
        <v>0</v>
      </c>
      <c r="CP26" s="86">
        <f t="shared" ca="1" si="214"/>
        <v>2</v>
      </c>
      <c r="CQ26" s="83">
        <f t="shared" ca="1" si="215"/>
        <v>30</v>
      </c>
      <c r="CR26" s="84">
        <f t="shared" si="216"/>
        <v>0</v>
      </c>
      <c r="CS26" s="85">
        <f t="shared" ca="1" si="90"/>
        <v>0</v>
      </c>
      <c r="CT26" s="85">
        <f t="shared" si="91"/>
        <v>0</v>
      </c>
      <c r="CU26" s="85">
        <f t="shared" si="92"/>
        <v>0</v>
      </c>
      <c r="CV26" s="86">
        <f t="shared" ca="1" si="217"/>
        <v>0</v>
      </c>
      <c r="CW26" s="83">
        <f t="shared" ca="1" si="218"/>
        <v>31</v>
      </c>
      <c r="CX26" s="84">
        <f t="shared" si="219"/>
        <v>0</v>
      </c>
      <c r="CY26" s="85">
        <f t="shared" ca="1" si="96"/>
        <v>0</v>
      </c>
      <c r="CZ26" s="85">
        <f t="shared" si="97"/>
        <v>0</v>
      </c>
      <c r="DA26" s="85">
        <f t="shared" si="98"/>
        <v>0</v>
      </c>
      <c r="DB26" s="86">
        <f t="shared" ca="1" si="220"/>
        <v>0</v>
      </c>
      <c r="DC26" s="83">
        <f t="shared" ca="1" si="221"/>
        <v>31</v>
      </c>
      <c r="DD26" s="84">
        <f t="shared" si="222"/>
        <v>0</v>
      </c>
      <c r="DE26" s="85">
        <f t="shared" ca="1" si="102"/>
        <v>0</v>
      </c>
      <c r="DF26" s="85">
        <f t="shared" si="103"/>
        <v>0</v>
      </c>
      <c r="DG26" s="85">
        <f t="shared" si="104"/>
        <v>0</v>
      </c>
      <c r="DH26" s="86">
        <f t="shared" ca="1" si="223"/>
        <v>0</v>
      </c>
      <c r="DI26" s="83">
        <f t="shared" ca="1" si="224"/>
        <v>28</v>
      </c>
      <c r="DJ26" s="84">
        <f t="shared" si="225"/>
        <v>0</v>
      </c>
      <c r="DK26" s="85">
        <f t="shared" ca="1" si="108"/>
        <v>0</v>
      </c>
      <c r="DL26" s="85">
        <f t="shared" si="109"/>
        <v>0</v>
      </c>
      <c r="DM26" s="85">
        <f t="shared" si="110"/>
        <v>0</v>
      </c>
      <c r="DN26" s="86">
        <f t="shared" ca="1" si="226"/>
        <v>0</v>
      </c>
      <c r="DO26" s="83">
        <f t="shared" ca="1" si="227"/>
        <v>31</v>
      </c>
      <c r="DP26" s="84">
        <f t="shared" si="228"/>
        <v>0</v>
      </c>
      <c r="DQ26" s="85">
        <f t="shared" ca="1" si="114"/>
        <v>0</v>
      </c>
      <c r="DR26" s="85">
        <f t="shared" si="115"/>
        <v>0</v>
      </c>
      <c r="DS26" s="85">
        <f t="shared" si="116"/>
        <v>0</v>
      </c>
      <c r="DT26" s="86">
        <f t="shared" ca="1" si="229"/>
        <v>0</v>
      </c>
      <c r="DU26" s="83">
        <f t="shared" ca="1" si="230"/>
        <v>30</v>
      </c>
      <c r="DV26" s="84">
        <f t="shared" si="231"/>
        <v>0</v>
      </c>
      <c r="DW26" s="85">
        <f t="shared" ca="1" si="120"/>
        <v>0</v>
      </c>
      <c r="DX26" s="85">
        <f t="shared" si="121"/>
        <v>0</v>
      </c>
      <c r="DY26" s="85">
        <f t="shared" si="122"/>
        <v>0</v>
      </c>
      <c r="DZ26" s="86">
        <f t="shared" ca="1" si="232"/>
        <v>0</v>
      </c>
      <c r="EA26" s="83">
        <f t="shared" ca="1" si="233"/>
        <v>31</v>
      </c>
      <c r="EB26" s="84">
        <f t="shared" si="234"/>
        <v>0</v>
      </c>
      <c r="EC26" s="85">
        <f t="shared" ca="1" si="126"/>
        <v>0</v>
      </c>
      <c r="ED26" s="85">
        <f t="shared" si="127"/>
        <v>0</v>
      </c>
      <c r="EE26" s="85">
        <f t="shared" si="128"/>
        <v>0</v>
      </c>
      <c r="EF26" s="86">
        <f t="shared" ca="1" si="235"/>
        <v>0</v>
      </c>
      <c r="EG26" s="83">
        <f t="shared" ca="1" si="236"/>
        <v>30</v>
      </c>
      <c r="EH26" s="84">
        <f t="shared" si="237"/>
        <v>0</v>
      </c>
      <c r="EI26" s="85">
        <f t="shared" ca="1" si="132"/>
        <v>0</v>
      </c>
      <c r="EJ26" s="85">
        <f t="shared" si="133"/>
        <v>0</v>
      </c>
      <c r="EK26" s="85">
        <f t="shared" si="134"/>
        <v>0</v>
      </c>
      <c r="EL26" s="86">
        <f t="shared" ca="1" si="238"/>
        <v>0</v>
      </c>
      <c r="EM26" s="83">
        <f t="shared" ca="1" si="239"/>
        <v>31</v>
      </c>
      <c r="EN26" s="84">
        <f t="shared" si="240"/>
        <v>0</v>
      </c>
      <c r="EO26" s="85">
        <f t="shared" ca="1" si="138"/>
        <v>0</v>
      </c>
      <c r="EP26" s="85">
        <f t="shared" si="139"/>
        <v>0</v>
      </c>
      <c r="EQ26" s="85">
        <f t="shared" si="140"/>
        <v>0</v>
      </c>
      <c r="ER26" s="86">
        <f t="shared" ca="1" si="241"/>
        <v>0</v>
      </c>
      <c r="ES26" s="83">
        <f t="shared" ca="1" si="242"/>
        <v>31</v>
      </c>
      <c r="ET26" s="84">
        <f t="shared" si="243"/>
        <v>0</v>
      </c>
      <c r="EU26" s="85">
        <f t="shared" ca="1" si="144"/>
        <v>0</v>
      </c>
      <c r="EV26" s="85">
        <f t="shared" si="145"/>
        <v>0</v>
      </c>
      <c r="EW26" s="85">
        <f t="shared" si="244"/>
        <v>0</v>
      </c>
      <c r="EX26" s="86">
        <f t="shared" ca="1" si="245"/>
        <v>0</v>
      </c>
      <c r="EY26" s="83">
        <f t="shared" ca="1" si="246"/>
        <v>30</v>
      </c>
      <c r="EZ26" s="84">
        <f t="shared" si="247"/>
        <v>0</v>
      </c>
      <c r="FA26" s="85">
        <f t="shared" ca="1" si="149"/>
        <v>0</v>
      </c>
      <c r="FB26" s="85">
        <f t="shared" si="248"/>
        <v>0</v>
      </c>
      <c r="FC26" s="85">
        <f t="shared" si="150"/>
        <v>0</v>
      </c>
      <c r="FD26" s="86">
        <f t="shared" ca="1" si="249"/>
        <v>0</v>
      </c>
      <c r="FE26" s="83">
        <f t="shared" ca="1" si="250"/>
        <v>31</v>
      </c>
      <c r="FF26" s="84">
        <f t="shared" si="251"/>
        <v>0</v>
      </c>
      <c r="FG26" s="85">
        <f t="shared" ca="1" si="252"/>
        <v>0</v>
      </c>
      <c r="FH26" s="85">
        <f t="shared" si="253"/>
        <v>0</v>
      </c>
      <c r="FI26" s="85">
        <f t="shared" si="254"/>
        <v>0</v>
      </c>
      <c r="FJ26" s="86">
        <f t="shared" ca="1" si="255"/>
        <v>0</v>
      </c>
      <c r="FK26" s="83">
        <f t="shared" ca="1" si="155"/>
        <v>30</v>
      </c>
      <c r="FL26" s="84">
        <f t="shared" si="156"/>
        <v>0</v>
      </c>
      <c r="FM26" s="85">
        <f t="shared" ca="1" si="256"/>
        <v>0</v>
      </c>
      <c r="FN26" s="85">
        <f t="shared" si="257"/>
        <v>0</v>
      </c>
      <c r="FO26" s="85">
        <f t="shared" si="258"/>
        <v>0</v>
      </c>
      <c r="FP26" s="86">
        <f t="shared" ca="1" si="157"/>
        <v>0</v>
      </c>
      <c r="FQ26" s="83">
        <f t="shared" ca="1" si="158"/>
        <v>31</v>
      </c>
      <c r="FR26" s="84">
        <f t="shared" si="159"/>
        <v>0</v>
      </c>
      <c r="FS26" s="85">
        <f t="shared" ca="1" si="259"/>
        <v>0</v>
      </c>
      <c r="FT26" s="85">
        <f t="shared" si="260"/>
        <v>0</v>
      </c>
      <c r="FU26" s="85">
        <f t="shared" si="261"/>
        <v>0</v>
      </c>
      <c r="FV26" s="86">
        <f t="shared" ca="1" si="160"/>
        <v>0</v>
      </c>
      <c r="FW26" s="83">
        <f t="shared" ca="1" si="161"/>
        <v>31</v>
      </c>
      <c r="FX26" s="84">
        <f t="shared" si="162"/>
        <v>0</v>
      </c>
      <c r="FY26" s="85">
        <f t="shared" ca="1" si="262"/>
        <v>0</v>
      </c>
      <c r="FZ26" s="85">
        <f t="shared" si="263"/>
        <v>0</v>
      </c>
      <c r="GA26" s="85">
        <f t="shared" si="264"/>
        <v>0</v>
      </c>
      <c r="GB26" s="86">
        <f t="shared" ca="1" si="163"/>
        <v>0</v>
      </c>
      <c r="GC26" s="83">
        <f t="shared" ca="1" si="164"/>
        <v>28</v>
      </c>
      <c r="GD26" s="84">
        <f t="shared" si="165"/>
        <v>0</v>
      </c>
      <c r="GE26" s="85">
        <f t="shared" ca="1" si="265"/>
        <v>0</v>
      </c>
      <c r="GF26" s="85">
        <f t="shared" si="266"/>
        <v>0</v>
      </c>
      <c r="GG26" s="85">
        <f t="shared" si="267"/>
        <v>0</v>
      </c>
      <c r="GH26" s="86">
        <f t="shared" ca="1" si="166"/>
        <v>0</v>
      </c>
      <c r="GI26" s="83">
        <f t="shared" ca="1" si="167"/>
        <v>31</v>
      </c>
      <c r="GJ26" s="84">
        <f t="shared" si="168"/>
        <v>0</v>
      </c>
      <c r="GK26" s="85">
        <f t="shared" ca="1" si="268"/>
        <v>0</v>
      </c>
      <c r="GL26" s="85">
        <f t="shared" si="269"/>
        <v>0</v>
      </c>
      <c r="GM26" s="85">
        <f t="shared" si="270"/>
        <v>0</v>
      </c>
      <c r="GN26" s="86">
        <f t="shared" ca="1" si="169"/>
        <v>0</v>
      </c>
    </row>
    <row r="27" spans="1:196" ht="14.6" x14ac:dyDescent="0.4">
      <c r="A27" s="81" t="str">
        <f>PSIRT!$S24</f>
        <v>SERVER</v>
      </c>
      <c r="B27" t="str">
        <f>PSIRT!$B24</f>
        <v>CSCve89149</v>
      </c>
      <c r="C27" s="82">
        <f>PSIRT!$N24</f>
        <v>42902</v>
      </c>
      <c r="D27" s="123">
        <f ca="1">IF(PSIRT!$R24="",TODAY(), PSIRT!$R24)</f>
        <v>42912</v>
      </c>
      <c r="E27" s="83">
        <f t="shared" ca="1" si="170"/>
        <v>0</v>
      </c>
      <c r="F27" s="84">
        <f t="shared" si="171"/>
        <v>31</v>
      </c>
      <c r="G27" s="85">
        <f t="shared" ca="1" si="0"/>
        <v>0</v>
      </c>
      <c r="H27" s="85">
        <f t="shared" si="1"/>
        <v>0</v>
      </c>
      <c r="I27" s="85">
        <f t="shared" si="2"/>
        <v>0</v>
      </c>
      <c r="J27" s="86">
        <f t="shared" ca="1" si="172"/>
        <v>0</v>
      </c>
      <c r="K27" s="83">
        <f t="shared" ca="1" si="173"/>
        <v>0</v>
      </c>
      <c r="L27" s="84">
        <f t="shared" si="174"/>
        <v>30</v>
      </c>
      <c r="M27" s="85">
        <f t="shared" ca="1" si="6"/>
        <v>0</v>
      </c>
      <c r="N27" s="85">
        <f t="shared" si="7"/>
        <v>0</v>
      </c>
      <c r="O27" s="85">
        <f t="shared" si="8"/>
        <v>0</v>
      </c>
      <c r="P27" s="86">
        <f t="shared" ca="1" si="175"/>
        <v>0</v>
      </c>
      <c r="Q27" s="83">
        <f t="shared" ca="1" si="176"/>
        <v>0</v>
      </c>
      <c r="R27" s="84">
        <f t="shared" si="177"/>
        <v>31</v>
      </c>
      <c r="S27" s="85">
        <f t="shared" ca="1" si="12"/>
        <v>0</v>
      </c>
      <c r="T27" s="85">
        <f t="shared" si="13"/>
        <v>0</v>
      </c>
      <c r="U27" s="85">
        <f t="shared" si="14"/>
        <v>0</v>
      </c>
      <c r="V27" s="86">
        <f t="shared" ca="1" si="178"/>
        <v>0</v>
      </c>
      <c r="W27" s="83">
        <f t="shared" ca="1" si="179"/>
        <v>0</v>
      </c>
      <c r="X27" s="84">
        <f t="shared" si="180"/>
        <v>30</v>
      </c>
      <c r="Y27" s="85">
        <f t="shared" ca="1" si="18"/>
        <v>0</v>
      </c>
      <c r="Z27" s="85">
        <f t="shared" si="19"/>
        <v>0</v>
      </c>
      <c r="AA27" s="85">
        <f t="shared" si="20"/>
        <v>0</v>
      </c>
      <c r="AB27" s="86">
        <f t="shared" ca="1" si="181"/>
        <v>0</v>
      </c>
      <c r="AC27" s="83">
        <f t="shared" ca="1" si="182"/>
        <v>0</v>
      </c>
      <c r="AD27" s="84">
        <f t="shared" si="183"/>
        <v>31</v>
      </c>
      <c r="AE27" s="85">
        <f t="shared" ca="1" si="24"/>
        <v>0</v>
      </c>
      <c r="AF27" s="85">
        <f t="shared" si="25"/>
        <v>0</v>
      </c>
      <c r="AG27" s="85">
        <f t="shared" si="26"/>
        <v>0</v>
      </c>
      <c r="AH27" s="86">
        <f t="shared" ca="1" si="184"/>
        <v>0</v>
      </c>
      <c r="AI27" s="83">
        <f t="shared" ca="1" si="185"/>
        <v>0</v>
      </c>
      <c r="AJ27" s="84">
        <f t="shared" si="186"/>
        <v>31</v>
      </c>
      <c r="AK27" s="85">
        <f t="shared" ca="1" si="30"/>
        <v>0</v>
      </c>
      <c r="AL27" s="85">
        <f t="shared" si="31"/>
        <v>0</v>
      </c>
      <c r="AM27" s="85">
        <f t="shared" si="32"/>
        <v>0</v>
      </c>
      <c r="AN27" s="86">
        <f t="shared" ca="1" si="187"/>
        <v>0</v>
      </c>
      <c r="AO27" s="83">
        <f t="shared" ca="1" si="188"/>
        <v>0</v>
      </c>
      <c r="AP27" s="84">
        <f t="shared" si="189"/>
        <v>28</v>
      </c>
      <c r="AQ27" s="85">
        <f t="shared" ca="1" si="36"/>
        <v>0</v>
      </c>
      <c r="AR27" s="85">
        <f t="shared" si="37"/>
        <v>0</v>
      </c>
      <c r="AS27" s="85">
        <f t="shared" si="38"/>
        <v>0</v>
      </c>
      <c r="AT27" s="86">
        <f t="shared" ca="1" si="190"/>
        <v>0</v>
      </c>
      <c r="AU27" s="83">
        <f t="shared" ca="1" si="191"/>
        <v>0</v>
      </c>
      <c r="AV27" s="84">
        <f t="shared" si="192"/>
        <v>31</v>
      </c>
      <c r="AW27" s="85">
        <f t="shared" ca="1" si="42"/>
        <v>0</v>
      </c>
      <c r="AX27" s="85">
        <f t="shared" si="43"/>
        <v>0</v>
      </c>
      <c r="AY27" s="85">
        <f t="shared" si="44"/>
        <v>0</v>
      </c>
      <c r="AZ27" s="86">
        <f t="shared" ca="1" si="193"/>
        <v>0</v>
      </c>
      <c r="BA27" s="83">
        <f t="shared" ca="1" si="194"/>
        <v>0</v>
      </c>
      <c r="BB27" s="84">
        <f t="shared" si="195"/>
        <v>30</v>
      </c>
      <c r="BC27" s="85">
        <f t="shared" ca="1" si="48"/>
        <v>0</v>
      </c>
      <c r="BD27" s="85">
        <f t="shared" si="49"/>
        <v>0</v>
      </c>
      <c r="BE27" s="85">
        <f t="shared" si="50"/>
        <v>0</v>
      </c>
      <c r="BF27" s="86">
        <f t="shared" ca="1" si="196"/>
        <v>0</v>
      </c>
      <c r="BG27" s="83">
        <f t="shared" ca="1" si="197"/>
        <v>0</v>
      </c>
      <c r="BH27" s="84">
        <f t="shared" si="198"/>
        <v>31</v>
      </c>
      <c r="BI27" s="85">
        <f t="shared" ca="1" si="54"/>
        <v>0</v>
      </c>
      <c r="BJ27" s="85">
        <f t="shared" si="55"/>
        <v>0</v>
      </c>
      <c r="BK27" s="85">
        <f t="shared" si="56"/>
        <v>0</v>
      </c>
      <c r="BL27" s="86">
        <f t="shared" ca="1" si="199"/>
        <v>0</v>
      </c>
      <c r="BM27" s="83">
        <f t="shared" ca="1" si="200"/>
        <v>4</v>
      </c>
      <c r="BN27" s="84">
        <f t="shared" si="201"/>
        <v>16</v>
      </c>
      <c r="BO27" s="85">
        <f t="shared" ca="1" si="60"/>
        <v>10</v>
      </c>
      <c r="BP27" s="85">
        <f t="shared" si="61"/>
        <v>0</v>
      </c>
      <c r="BQ27" s="85">
        <f t="shared" si="62"/>
        <v>0</v>
      </c>
      <c r="BR27" s="86">
        <f t="shared" ca="1" si="202"/>
        <v>10</v>
      </c>
      <c r="BS27" s="83">
        <f t="shared" ca="1" si="203"/>
        <v>31</v>
      </c>
      <c r="BT27" s="84">
        <f t="shared" si="204"/>
        <v>0</v>
      </c>
      <c r="BU27" s="85">
        <f t="shared" ca="1" si="66"/>
        <v>0</v>
      </c>
      <c r="BV27" s="85">
        <f t="shared" si="67"/>
        <v>0</v>
      </c>
      <c r="BW27" s="85">
        <f t="shared" si="68"/>
        <v>0</v>
      </c>
      <c r="BX27" s="86">
        <f t="shared" ca="1" si="205"/>
        <v>0</v>
      </c>
      <c r="BY27" s="83">
        <f t="shared" ca="1" si="206"/>
        <v>31</v>
      </c>
      <c r="BZ27" s="84">
        <f t="shared" si="207"/>
        <v>0</v>
      </c>
      <c r="CA27" s="85">
        <f t="shared" ca="1" si="72"/>
        <v>0</v>
      </c>
      <c r="CB27" s="85">
        <f t="shared" si="73"/>
        <v>0</v>
      </c>
      <c r="CC27" s="85">
        <f t="shared" si="74"/>
        <v>0</v>
      </c>
      <c r="CD27" s="86">
        <f t="shared" ca="1" si="208"/>
        <v>0</v>
      </c>
      <c r="CE27" s="83">
        <f t="shared" ca="1" si="209"/>
        <v>30</v>
      </c>
      <c r="CF27" s="84">
        <f t="shared" si="210"/>
        <v>0</v>
      </c>
      <c r="CG27" s="85">
        <f t="shared" ca="1" si="78"/>
        <v>0</v>
      </c>
      <c r="CH27" s="85">
        <f t="shared" si="79"/>
        <v>0</v>
      </c>
      <c r="CI27" s="85">
        <f t="shared" si="80"/>
        <v>0</v>
      </c>
      <c r="CJ27" s="86">
        <f t="shared" ca="1" si="211"/>
        <v>0</v>
      </c>
      <c r="CK27" s="83">
        <f t="shared" ca="1" si="212"/>
        <v>31</v>
      </c>
      <c r="CL27" s="84">
        <f t="shared" si="213"/>
        <v>0</v>
      </c>
      <c r="CM27" s="85">
        <f t="shared" ca="1" si="84"/>
        <v>0</v>
      </c>
      <c r="CN27" s="85">
        <f t="shared" si="85"/>
        <v>0</v>
      </c>
      <c r="CO27" s="85">
        <f t="shared" si="86"/>
        <v>0</v>
      </c>
      <c r="CP27" s="86">
        <f t="shared" ca="1" si="214"/>
        <v>0</v>
      </c>
      <c r="CQ27" s="83">
        <f t="shared" ca="1" si="215"/>
        <v>30</v>
      </c>
      <c r="CR27" s="84">
        <f t="shared" si="216"/>
        <v>0</v>
      </c>
      <c r="CS27" s="85">
        <f t="shared" ca="1" si="90"/>
        <v>0</v>
      </c>
      <c r="CT27" s="85">
        <f t="shared" si="91"/>
        <v>0</v>
      </c>
      <c r="CU27" s="85">
        <f t="shared" si="92"/>
        <v>0</v>
      </c>
      <c r="CV27" s="86">
        <f t="shared" ca="1" si="217"/>
        <v>0</v>
      </c>
      <c r="CW27" s="83">
        <f t="shared" ca="1" si="218"/>
        <v>31</v>
      </c>
      <c r="CX27" s="84">
        <f t="shared" si="219"/>
        <v>0</v>
      </c>
      <c r="CY27" s="85">
        <f t="shared" ca="1" si="96"/>
        <v>0</v>
      </c>
      <c r="CZ27" s="85">
        <f t="shared" si="97"/>
        <v>0</v>
      </c>
      <c r="DA27" s="85">
        <f t="shared" si="98"/>
        <v>0</v>
      </c>
      <c r="DB27" s="86">
        <f t="shared" ca="1" si="220"/>
        <v>0</v>
      </c>
      <c r="DC27" s="83">
        <f t="shared" ca="1" si="221"/>
        <v>31</v>
      </c>
      <c r="DD27" s="84">
        <f t="shared" si="222"/>
        <v>0</v>
      </c>
      <c r="DE27" s="85">
        <f t="shared" ca="1" si="102"/>
        <v>0</v>
      </c>
      <c r="DF27" s="85">
        <f t="shared" si="103"/>
        <v>0</v>
      </c>
      <c r="DG27" s="85">
        <f t="shared" si="104"/>
        <v>0</v>
      </c>
      <c r="DH27" s="86">
        <f t="shared" ca="1" si="223"/>
        <v>0</v>
      </c>
      <c r="DI27" s="83">
        <f t="shared" ca="1" si="224"/>
        <v>28</v>
      </c>
      <c r="DJ27" s="84">
        <f t="shared" si="225"/>
        <v>0</v>
      </c>
      <c r="DK27" s="85">
        <f t="shared" ca="1" si="108"/>
        <v>0</v>
      </c>
      <c r="DL27" s="85">
        <f t="shared" si="109"/>
        <v>0</v>
      </c>
      <c r="DM27" s="85">
        <f t="shared" si="110"/>
        <v>0</v>
      </c>
      <c r="DN27" s="86">
        <f t="shared" ca="1" si="226"/>
        <v>0</v>
      </c>
      <c r="DO27" s="83">
        <f t="shared" ca="1" si="227"/>
        <v>31</v>
      </c>
      <c r="DP27" s="84">
        <f t="shared" si="228"/>
        <v>0</v>
      </c>
      <c r="DQ27" s="85">
        <f t="shared" ca="1" si="114"/>
        <v>0</v>
      </c>
      <c r="DR27" s="85">
        <f t="shared" si="115"/>
        <v>0</v>
      </c>
      <c r="DS27" s="85">
        <f t="shared" si="116"/>
        <v>0</v>
      </c>
      <c r="DT27" s="86">
        <f t="shared" ca="1" si="229"/>
        <v>0</v>
      </c>
      <c r="DU27" s="83">
        <f t="shared" ca="1" si="230"/>
        <v>30</v>
      </c>
      <c r="DV27" s="84">
        <f t="shared" si="231"/>
        <v>0</v>
      </c>
      <c r="DW27" s="85">
        <f t="shared" ca="1" si="120"/>
        <v>0</v>
      </c>
      <c r="DX27" s="85">
        <f t="shared" si="121"/>
        <v>0</v>
      </c>
      <c r="DY27" s="85">
        <f t="shared" si="122"/>
        <v>0</v>
      </c>
      <c r="DZ27" s="86">
        <f t="shared" ca="1" si="232"/>
        <v>0</v>
      </c>
      <c r="EA27" s="83">
        <f t="shared" ca="1" si="233"/>
        <v>31</v>
      </c>
      <c r="EB27" s="84">
        <f t="shared" si="234"/>
        <v>0</v>
      </c>
      <c r="EC27" s="85">
        <f t="shared" ca="1" si="126"/>
        <v>0</v>
      </c>
      <c r="ED27" s="85">
        <f t="shared" si="127"/>
        <v>0</v>
      </c>
      <c r="EE27" s="85">
        <f t="shared" si="128"/>
        <v>0</v>
      </c>
      <c r="EF27" s="86">
        <f t="shared" ca="1" si="235"/>
        <v>0</v>
      </c>
      <c r="EG27" s="83">
        <f t="shared" ca="1" si="236"/>
        <v>30</v>
      </c>
      <c r="EH27" s="84">
        <f t="shared" si="237"/>
        <v>0</v>
      </c>
      <c r="EI27" s="85">
        <f t="shared" ca="1" si="132"/>
        <v>0</v>
      </c>
      <c r="EJ27" s="85">
        <f t="shared" si="133"/>
        <v>0</v>
      </c>
      <c r="EK27" s="85">
        <f t="shared" si="134"/>
        <v>0</v>
      </c>
      <c r="EL27" s="86">
        <f t="shared" ca="1" si="238"/>
        <v>0</v>
      </c>
      <c r="EM27" s="83">
        <f t="shared" ca="1" si="239"/>
        <v>31</v>
      </c>
      <c r="EN27" s="84">
        <f t="shared" si="240"/>
        <v>0</v>
      </c>
      <c r="EO27" s="85">
        <f t="shared" ca="1" si="138"/>
        <v>0</v>
      </c>
      <c r="EP27" s="85">
        <f t="shared" si="139"/>
        <v>0</v>
      </c>
      <c r="EQ27" s="85">
        <f t="shared" si="140"/>
        <v>0</v>
      </c>
      <c r="ER27" s="86">
        <f t="shared" ca="1" si="241"/>
        <v>0</v>
      </c>
      <c r="ES27" s="83">
        <f t="shared" ca="1" si="242"/>
        <v>31</v>
      </c>
      <c r="ET27" s="84">
        <f t="shared" si="243"/>
        <v>0</v>
      </c>
      <c r="EU27" s="85">
        <f t="shared" ca="1" si="144"/>
        <v>0</v>
      </c>
      <c r="EV27" s="85">
        <f t="shared" si="145"/>
        <v>0</v>
      </c>
      <c r="EW27" s="85">
        <f t="shared" si="244"/>
        <v>0</v>
      </c>
      <c r="EX27" s="86">
        <f t="shared" ca="1" si="245"/>
        <v>0</v>
      </c>
      <c r="EY27" s="83">
        <f t="shared" ca="1" si="246"/>
        <v>30</v>
      </c>
      <c r="EZ27" s="84">
        <f t="shared" si="247"/>
        <v>0</v>
      </c>
      <c r="FA27" s="85">
        <f t="shared" ca="1" si="149"/>
        <v>0</v>
      </c>
      <c r="FB27" s="85">
        <f t="shared" si="248"/>
        <v>0</v>
      </c>
      <c r="FC27" s="85">
        <f t="shared" si="150"/>
        <v>0</v>
      </c>
      <c r="FD27" s="86">
        <f t="shared" ca="1" si="249"/>
        <v>0</v>
      </c>
      <c r="FE27" s="83">
        <f t="shared" ca="1" si="250"/>
        <v>31</v>
      </c>
      <c r="FF27" s="84">
        <f t="shared" si="251"/>
        <v>0</v>
      </c>
      <c r="FG27" s="85">
        <f t="shared" ca="1" si="252"/>
        <v>0</v>
      </c>
      <c r="FH27" s="85">
        <f t="shared" si="253"/>
        <v>0</v>
      </c>
      <c r="FI27" s="85">
        <f t="shared" si="254"/>
        <v>0</v>
      </c>
      <c r="FJ27" s="86">
        <f t="shared" ca="1" si="255"/>
        <v>0</v>
      </c>
      <c r="FK27" s="83">
        <f t="shared" ca="1" si="155"/>
        <v>30</v>
      </c>
      <c r="FL27" s="84">
        <f t="shared" si="156"/>
        <v>0</v>
      </c>
      <c r="FM27" s="85">
        <f t="shared" ca="1" si="256"/>
        <v>0</v>
      </c>
      <c r="FN27" s="85">
        <f t="shared" si="257"/>
        <v>0</v>
      </c>
      <c r="FO27" s="85">
        <f t="shared" si="258"/>
        <v>0</v>
      </c>
      <c r="FP27" s="86">
        <f t="shared" ca="1" si="157"/>
        <v>0</v>
      </c>
      <c r="FQ27" s="83">
        <f t="shared" ca="1" si="158"/>
        <v>31</v>
      </c>
      <c r="FR27" s="84">
        <f t="shared" si="159"/>
        <v>0</v>
      </c>
      <c r="FS27" s="85">
        <f t="shared" ca="1" si="259"/>
        <v>0</v>
      </c>
      <c r="FT27" s="85">
        <f t="shared" si="260"/>
        <v>0</v>
      </c>
      <c r="FU27" s="85">
        <f t="shared" si="261"/>
        <v>0</v>
      </c>
      <c r="FV27" s="86">
        <f t="shared" ca="1" si="160"/>
        <v>0</v>
      </c>
      <c r="FW27" s="83">
        <f t="shared" ca="1" si="161"/>
        <v>31</v>
      </c>
      <c r="FX27" s="84">
        <f t="shared" si="162"/>
        <v>0</v>
      </c>
      <c r="FY27" s="85">
        <f t="shared" ca="1" si="262"/>
        <v>0</v>
      </c>
      <c r="FZ27" s="85">
        <f t="shared" si="263"/>
        <v>0</v>
      </c>
      <c r="GA27" s="85">
        <f t="shared" si="264"/>
        <v>0</v>
      </c>
      <c r="GB27" s="86">
        <f t="shared" ca="1" si="163"/>
        <v>0</v>
      </c>
      <c r="GC27" s="83">
        <f t="shared" ca="1" si="164"/>
        <v>28</v>
      </c>
      <c r="GD27" s="84">
        <f t="shared" si="165"/>
        <v>0</v>
      </c>
      <c r="GE27" s="85">
        <f t="shared" ca="1" si="265"/>
        <v>0</v>
      </c>
      <c r="GF27" s="85">
        <f t="shared" si="266"/>
        <v>0</v>
      </c>
      <c r="GG27" s="85">
        <f t="shared" si="267"/>
        <v>0</v>
      </c>
      <c r="GH27" s="86">
        <f t="shared" ca="1" si="166"/>
        <v>0</v>
      </c>
      <c r="GI27" s="83">
        <f t="shared" ca="1" si="167"/>
        <v>31</v>
      </c>
      <c r="GJ27" s="84">
        <f t="shared" si="168"/>
        <v>0</v>
      </c>
      <c r="GK27" s="85">
        <f t="shared" ca="1" si="268"/>
        <v>0</v>
      </c>
      <c r="GL27" s="85">
        <f t="shared" si="269"/>
        <v>0</v>
      </c>
      <c r="GM27" s="85">
        <f t="shared" si="270"/>
        <v>0</v>
      </c>
      <c r="GN27" s="86">
        <f t="shared" ca="1" si="169"/>
        <v>0</v>
      </c>
    </row>
    <row r="28" spans="1:196" ht="14.6" x14ac:dyDescent="0.4">
      <c r="A28" s="81" t="str">
        <f>PSIRT!$S25</f>
        <v>SERVER</v>
      </c>
      <c r="B28" t="str">
        <f>PSIRT!$B25</f>
        <v>CSCvf05452</v>
      </c>
      <c r="C28" s="82">
        <f>PSIRT!$N25</f>
        <v>42915</v>
      </c>
      <c r="D28" s="123">
        <f ca="1">IF(PSIRT!$R25="",TODAY(), PSIRT!$R25)</f>
        <v>42915</v>
      </c>
      <c r="E28" s="83">
        <f t="shared" ca="1" si="170"/>
        <v>0</v>
      </c>
      <c r="F28" s="84">
        <f t="shared" si="171"/>
        <v>31</v>
      </c>
      <c r="G28" s="85">
        <f t="shared" ca="1" si="0"/>
        <v>0</v>
      </c>
      <c r="H28" s="85">
        <f t="shared" si="1"/>
        <v>0</v>
      </c>
      <c r="I28" s="85">
        <f t="shared" si="2"/>
        <v>0</v>
      </c>
      <c r="J28" s="86">
        <f t="shared" ca="1" si="172"/>
        <v>0</v>
      </c>
      <c r="K28" s="83">
        <f t="shared" ca="1" si="173"/>
        <v>0</v>
      </c>
      <c r="L28" s="84">
        <f t="shared" si="174"/>
        <v>30</v>
      </c>
      <c r="M28" s="85">
        <f t="shared" ca="1" si="6"/>
        <v>0</v>
      </c>
      <c r="N28" s="85">
        <f t="shared" si="7"/>
        <v>0</v>
      </c>
      <c r="O28" s="85">
        <f t="shared" si="8"/>
        <v>0</v>
      </c>
      <c r="P28" s="86">
        <f t="shared" ca="1" si="175"/>
        <v>0</v>
      </c>
      <c r="Q28" s="83">
        <f t="shared" ca="1" si="176"/>
        <v>0</v>
      </c>
      <c r="R28" s="84">
        <f t="shared" si="177"/>
        <v>31</v>
      </c>
      <c r="S28" s="85">
        <f t="shared" ca="1" si="12"/>
        <v>0</v>
      </c>
      <c r="T28" s="85">
        <f t="shared" si="13"/>
        <v>0</v>
      </c>
      <c r="U28" s="85">
        <f t="shared" si="14"/>
        <v>0</v>
      </c>
      <c r="V28" s="86">
        <f t="shared" ca="1" si="178"/>
        <v>0</v>
      </c>
      <c r="W28" s="83">
        <f t="shared" ca="1" si="179"/>
        <v>0</v>
      </c>
      <c r="X28" s="84">
        <f t="shared" si="180"/>
        <v>30</v>
      </c>
      <c r="Y28" s="85">
        <f t="shared" ca="1" si="18"/>
        <v>0</v>
      </c>
      <c r="Z28" s="85">
        <f t="shared" si="19"/>
        <v>0</v>
      </c>
      <c r="AA28" s="85">
        <f t="shared" si="20"/>
        <v>0</v>
      </c>
      <c r="AB28" s="86">
        <f t="shared" ca="1" si="181"/>
        <v>0</v>
      </c>
      <c r="AC28" s="83">
        <f t="shared" ca="1" si="182"/>
        <v>0</v>
      </c>
      <c r="AD28" s="84">
        <f t="shared" si="183"/>
        <v>31</v>
      </c>
      <c r="AE28" s="85">
        <f t="shared" ca="1" si="24"/>
        <v>0</v>
      </c>
      <c r="AF28" s="85">
        <f t="shared" si="25"/>
        <v>0</v>
      </c>
      <c r="AG28" s="85">
        <f t="shared" si="26"/>
        <v>0</v>
      </c>
      <c r="AH28" s="86">
        <f t="shared" ca="1" si="184"/>
        <v>0</v>
      </c>
      <c r="AI28" s="83">
        <f t="shared" ca="1" si="185"/>
        <v>0</v>
      </c>
      <c r="AJ28" s="84">
        <f t="shared" si="186"/>
        <v>31</v>
      </c>
      <c r="AK28" s="85">
        <f t="shared" ca="1" si="30"/>
        <v>0</v>
      </c>
      <c r="AL28" s="85">
        <f t="shared" si="31"/>
        <v>0</v>
      </c>
      <c r="AM28" s="85">
        <f t="shared" si="32"/>
        <v>0</v>
      </c>
      <c r="AN28" s="86">
        <f t="shared" ca="1" si="187"/>
        <v>0</v>
      </c>
      <c r="AO28" s="83">
        <f t="shared" ca="1" si="188"/>
        <v>0</v>
      </c>
      <c r="AP28" s="84">
        <f t="shared" si="189"/>
        <v>28</v>
      </c>
      <c r="AQ28" s="85">
        <f t="shared" ca="1" si="36"/>
        <v>0</v>
      </c>
      <c r="AR28" s="85">
        <f t="shared" si="37"/>
        <v>0</v>
      </c>
      <c r="AS28" s="85">
        <f t="shared" si="38"/>
        <v>0</v>
      </c>
      <c r="AT28" s="86">
        <f t="shared" ca="1" si="190"/>
        <v>0</v>
      </c>
      <c r="AU28" s="83">
        <f t="shared" ca="1" si="191"/>
        <v>0</v>
      </c>
      <c r="AV28" s="84">
        <f t="shared" si="192"/>
        <v>31</v>
      </c>
      <c r="AW28" s="85">
        <f t="shared" ca="1" si="42"/>
        <v>0</v>
      </c>
      <c r="AX28" s="85">
        <f t="shared" si="43"/>
        <v>0</v>
      </c>
      <c r="AY28" s="85">
        <f t="shared" si="44"/>
        <v>0</v>
      </c>
      <c r="AZ28" s="86">
        <f t="shared" ca="1" si="193"/>
        <v>0</v>
      </c>
      <c r="BA28" s="83">
        <f t="shared" ca="1" si="194"/>
        <v>0</v>
      </c>
      <c r="BB28" s="84">
        <f t="shared" si="195"/>
        <v>30</v>
      </c>
      <c r="BC28" s="85">
        <f t="shared" ca="1" si="48"/>
        <v>0</v>
      </c>
      <c r="BD28" s="85">
        <f t="shared" si="49"/>
        <v>0</v>
      </c>
      <c r="BE28" s="85">
        <f t="shared" si="50"/>
        <v>0</v>
      </c>
      <c r="BF28" s="86">
        <f t="shared" ca="1" si="196"/>
        <v>0</v>
      </c>
      <c r="BG28" s="83">
        <f t="shared" ca="1" si="197"/>
        <v>0</v>
      </c>
      <c r="BH28" s="84">
        <f t="shared" si="198"/>
        <v>31</v>
      </c>
      <c r="BI28" s="85">
        <f t="shared" ca="1" si="54"/>
        <v>0</v>
      </c>
      <c r="BJ28" s="85">
        <f t="shared" si="55"/>
        <v>0</v>
      </c>
      <c r="BK28" s="85">
        <f t="shared" si="56"/>
        <v>0</v>
      </c>
      <c r="BL28" s="86">
        <f t="shared" ca="1" si="199"/>
        <v>0</v>
      </c>
      <c r="BM28" s="83">
        <f t="shared" ca="1" si="200"/>
        <v>1</v>
      </c>
      <c r="BN28" s="84">
        <f t="shared" si="201"/>
        <v>29</v>
      </c>
      <c r="BO28" s="85">
        <f t="shared" ca="1" si="60"/>
        <v>0</v>
      </c>
      <c r="BP28" s="85">
        <f t="shared" si="61"/>
        <v>0</v>
      </c>
      <c r="BQ28" s="85">
        <f t="shared" si="62"/>
        <v>0</v>
      </c>
      <c r="BR28" s="86">
        <f t="shared" ca="1" si="202"/>
        <v>0</v>
      </c>
      <c r="BS28" s="83">
        <f t="shared" ca="1" si="203"/>
        <v>31</v>
      </c>
      <c r="BT28" s="84">
        <f t="shared" si="204"/>
        <v>0</v>
      </c>
      <c r="BU28" s="85">
        <f t="shared" ca="1" si="66"/>
        <v>0</v>
      </c>
      <c r="BV28" s="85">
        <f t="shared" si="67"/>
        <v>0</v>
      </c>
      <c r="BW28" s="85">
        <f t="shared" si="68"/>
        <v>0</v>
      </c>
      <c r="BX28" s="86">
        <f t="shared" ca="1" si="205"/>
        <v>0</v>
      </c>
      <c r="BY28" s="83">
        <f t="shared" ca="1" si="206"/>
        <v>31</v>
      </c>
      <c r="BZ28" s="84">
        <f t="shared" si="207"/>
        <v>0</v>
      </c>
      <c r="CA28" s="85">
        <f t="shared" ca="1" si="72"/>
        <v>0</v>
      </c>
      <c r="CB28" s="85">
        <f t="shared" si="73"/>
        <v>0</v>
      </c>
      <c r="CC28" s="85">
        <f t="shared" si="74"/>
        <v>0</v>
      </c>
      <c r="CD28" s="86">
        <f t="shared" ca="1" si="208"/>
        <v>0</v>
      </c>
      <c r="CE28" s="83">
        <f t="shared" ca="1" si="209"/>
        <v>30</v>
      </c>
      <c r="CF28" s="84">
        <f t="shared" si="210"/>
        <v>0</v>
      </c>
      <c r="CG28" s="85">
        <f t="shared" ca="1" si="78"/>
        <v>0</v>
      </c>
      <c r="CH28" s="85">
        <f t="shared" si="79"/>
        <v>0</v>
      </c>
      <c r="CI28" s="85">
        <f t="shared" si="80"/>
        <v>0</v>
      </c>
      <c r="CJ28" s="86">
        <f t="shared" ca="1" si="211"/>
        <v>0</v>
      </c>
      <c r="CK28" s="83">
        <f t="shared" ca="1" si="212"/>
        <v>31</v>
      </c>
      <c r="CL28" s="84">
        <f t="shared" si="213"/>
        <v>0</v>
      </c>
      <c r="CM28" s="85">
        <f t="shared" ca="1" si="84"/>
        <v>0</v>
      </c>
      <c r="CN28" s="85">
        <f t="shared" si="85"/>
        <v>0</v>
      </c>
      <c r="CO28" s="85">
        <f t="shared" si="86"/>
        <v>0</v>
      </c>
      <c r="CP28" s="86">
        <f t="shared" ca="1" si="214"/>
        <v>0</v>
      </c>
      <c r="CQ28" s="83">
        <f t="shared" ca="1" si="215"/>
        <v>30</v>
      </c>
      <c r="CR28" s="84">
        <f t="shared" si="216"/>
        <v>0</v>
      </c>
      <c r="CS28" s="85">
        <f t="shared" ca="1" si="90"/>
        <v>0</v>
      </c>
      <c r="CT28" s="85">
        <f t="shared" si="91"/>
        <v>0</v>
      </c>
      <c r="CU28" s="85">
        <f t="shared" si="92"/>
        <v>0</v>
      </c>
      <c r="CV28" s="86">
        <f t="shared" ca="1" si="217"/>
        <v>0</v>
      </c>
      <c r="CW28" s="83">
        <f t="shared" ca="1" si="218"/>
        <v>31</v>
      </c>
      <c r="CX28" s="84">
        <f t="shared" si="219"/>
        <v>0</v>
      </c>
      <c r="CY28" s="85">
        <f t="shared" ca="1" si="96"/>
        <v>0</v>
      </c>
      <c r="CZ28" s="85">
        <f t="shared" si="97"/>
        <v>0</v>
      </c>
      <c r="DA28" s="85">
        <f t="shared" si="98"/>
        <v>0</v>
      </c>
      <c r="DB28" s="86">
        <f t="shared" ca="1" si="220"/>
        <v>0</v>
      </c>
      <c r="DC28" s="83">
        <f t="shared" ca="1" si="221"/>
        <v>31</v>
      </c>
      <c r="DD28" s="84">
        <f t="shared" si="222"/>
        <v>0</v>
      </c>
      <c r="DE28" s="85">
        <f t="shared" ca="1" si="102"/>
        <v>0</v>
      </c>
      <c r="DF28" s="85">
        <f t="shared" si="103"/>
        <v>0</v>
      </c>
      <c r="DG28" s="85">
        <f t="shared" si="104"/>
        <v>0</v>
      </c>
      <c r="DH28" s="86">
        <f t="shared" ca="1" si="223"/>
        <v>0</v>
      </c>
      <c r="DI28" s="83">
        <f t="shared" ca="1" si="224"/>
        <v>28</v>
      </c>
      <c r="DJ28" s="84">
        <f t="shared" si="225"/>
        <v>0</v>
      </c>
      <c r="DK28" s="85">
        <f t="shared" ca="1" si="108"/>
        <v>0</v>
      </c>
      <c r="DL28" s="85">
        <f t="shared" si="109"/>
        <v>0</v>
      </c>
      <c r="DM28" s="85">
        <f t="shared" si="110"/>
        <v>0</v>
      </c>
      <c r="DN28" s="86">
        <f t="shared" ca="1" si="226"/>
        <v>0</v>
      </c>
      <c r="DO28" s="83">
        <f t="shared" ca="1" si="227"/>
        <v>31</v>
      </c>
      <c r="DP28" s="84">
        <f t="shared" si="228"/>
        <v>0</v>
      </c>
      <c r="DQ28" s="85">
        <f t="shared" ca="1" si="114"/>
        <v>0</v>
      </c>
      <c r="DR28" s="85">
        <f t="shared" si="115"/>
        <v>0</v>
      </c>
      <c r="DS28" s="85">
        <f t="shared" si="116"/>
        <v>0</v>
      </c>
      <c r="DT28" s="86">
        <f t="shared" ca="1" si="229"/>
        <v>0</v>
      </c>
      <c r="DU28" s="83">
        <f t="shared" ca="1" si="230"/>
        <v>30</v>
      </c>
      <c r="DV28" s="84">
        <f t="shared" si="231"/>
        <v>0</v>
      </c>
      <c r="DW28" s="85">
        <f t="shared" ca="1" si="120"/>
        <v>0</v>
      </c>
      <c r="DX28" s="85">
        <f t="shared" si="121"/>
        <v>0</v>
      </c>
      <c r="DY28" s="85">
        <f t="shared" si="122"/>
        <v>0</v>
      </c>
      <c r="DZ28" s="86">
        <f t="shared" ca="1" si="232"/>
        <v>0</v>
      </c>
      <c r="EA28" s="83">
        <f t="shared" ca="1" si="233"/>
        <v>31</v>
      </c>
      <c r="EB28" s="84">
        <f t="shared" si="234"/>
        <v>0</v>
      </c>
      <c r="EC28" s="85">
        <f t="shared" ca="1" si="126"/>
        <v>0</v>
      </c>
      <c r="ED28" s="85">
        <f t="shared" si="127"/>
        <v>0</v>
      </c>
      <c r="EE28" s="85">
        <f t="shared" si="128"/>
        <v>0</v>
      </c>
      <c r="EF28" s="86">
        <f t="shared" ca="1" si="235"/>
        <v>0</v>
      </c>
      <c r="EG28" s="83">
        <f t="shared" ca="1" si="236"/>
        <v>30</v>
      </c>
      <c r="EH28" s="84">
        <f t="shared" si="237"/>
        <v>0</v>
      </c>
      <c r="EI28" s="85">
        <f t="shared" ca="1" si="132"/>
        <v>0</v>
      </c>
      <c r="EJ28" s="85">
        <f t="shared" si="133"/>
        <v>0</v>
      </c>
      <c r="EK28" s="85">
        <f t="shared" si="134"/>
        <v>0</v>
      </c>
      <c r="EL28" s="86">
        <f t="shared" ca="1" si="238"/>
        <v>0</v>
      </c>
      <c r="EM28" s="83">
        <f t="shared" ca="1" si="239"/>
        <v>31</v>
      </c>
      <c r="EN28" s="84">
        <f t="shared" si="240"/>
        <v>0</v>
      </c>
      <c r="EO28" s="85">
        <f t="shared" ca="1" si="138"/>
        <v>0</v>
      </c>
      <c r="EP28" s="85">
        <f t="shared" si="139"/>
        <v>0</v>
      </c>
      <c r="EQ28" s="85">
        <f t="shared" si="140"/>
        <v>0</v>
      </c>
      <c r="ER28" s="86">
        <f t="shared" ca="1" si="241"/>
        <v>0</v>
      </c>
      <c r="ES28" s="83">
        <f t="shared" ca="1" si="242"/>
        <v>31</v>
      </c>
      <c r="ET28" s="84">
        <f t="shared" si="243"/>
        <v>0</v>
      </c>
      <c r="EU28" s="85">
        <f t="shared" ca="1" si="144"/>
        <v>0</v>
      </c>
      <c r="EV28" s="85">
        <f t="shared" si="145"/>
        <v>0</v>
      </c>
      <c r="EW28" s="85">
        <f t="shared" si="244"/>
        <v>0</v>
      </c>
      <c r="EX28" s="86">
        <f t="shared" ca="1" si="245"/>
        <v>0</v>
      </c>
      <c r="EY28" s="83">
        <f t="shared" ca="1" si="246"/>
        <v>30</v>
      </c>
      <c r="EZ28" s="84">
        <f t="shared" si="247"/>
        <v>0</v>
      </c>
      <c r="FA28" s="85">
        <f t="shared" ca="1" si="149"/>
        <v>0</v>
      </c>
      <c r="FB28" s="85">
        <f t="shared" si="248"/>
        <v>0</v>
      </c>
      <c r="FC28" s="85">
        <f t="shared" si="150"/>
        <v>0</v>
      </c>
      <c r="FD28" s="86">
        <f t="shared" ca="1" si="249"/>
        <v>0</v>
      </c>
      <c r="FE28" s="83">
        <f t="shared" ca="1" si="250"/>
        <v>31</v>
      </c>
      <c r="FF28" s="84">
        <f t="shared" si="251"/>
        <v>0</v>
      </c>
      <c r="FG28" s="85">
        <f t="shared" ca="1" si="252"/>
        <v>0</v>
      </c>
      <c r="FH28" s="85">
        <f t="shared" si="253"/>
        <v>0</v>
      </c>
      <c r="FI28" s="85">
        <f t="shared" si="254"/>
        <v>0</v>
      </c>
      <c r="FJ28" s="86">
        <f t="shared" ca="1" si="255"/>
        <v>0</v>
      </c>
      <c r="FK28" s="83">
        <f t="shared" ca="1" si="155"/>
        <v>30</v>
      </c>
      <c r="FL28" s="84">
        <f t="shared" si="156"/>
        <v>0</v>
      </c>
      <c r="FM28" s="85">
        <f t="shared" ca="1" si="256"/>
        <v>0</v>
      </c>
      <c r="FN28" s="85">
        <f t="shared" si="257"/>
        <v>0</v>
      </c>
      <c r="FO28" s="85">
        <f t="shared" si="258"/>
        <v>0</v>
      </c>
      <c r="FP28" s="86">
        <f t="shared" ca="1" si="157"/>
        <v>0</v>
      </c>
      <c r="FQ28" s="83">
        <f t="shared" ca="1" si="158"/>
        <v>31</v>
      </c>
      <c r="FR28" s="84">
        <f t="shared" si="159"/>
        <v>0</v>
      </c>
      <c r="FS28" s="85">
        <f t="shared" ca="1" si="259"/>
        <v>0</v>
      </c>
      <c r="FT28" s="85">
        <f t="shared" si="260"/>
        <v>0</v>
      </c>
      <c r="FU28" s="85">
        <f t="shared" si="261"/>
        <v>0</v>
      </c>
      <c r="FV28" s="86">
        <f t="shared" ca="1" si="160"/>
        <v>0</v>
      </c>
      <c r="FW28" s="83">
        <f t="shared" ca="1" si="161"/>
        <v>31</v>
      </c>
      <c r="FX28" s="84">
        <f t="shared" si="162"/>
        <v>0</v>
      </c>
      <c r="FY28" s="85">
        <f t="shared" ca="1" si="262"/>
        <v>0</v>
      </c>
      <c r="FZ28" s="85">
        <f t="shared" si="263"/>
        <v>0</v>
      </c>
      <c r="GA28" s="85">
        <f t="shared" si="264"/>
        <v>0</v>
      </c>
      <c r="GB28" s="86">
        <f t="shared" ca="1" si="163"/>
        <v>0</v>
      </c>
      <c r="GC28" s="83">
        <f t="shared" ca="1" si="164"/>
        <v>28</v>
      </c>
      <c r="GD28" s="84">
        <f t="shared" si="165"/>
        <v>0</v>
      </c>
      <c r="GE28" s="85">
        <f t="shared" ca="1" si="265"/>
        <v>0</v>
      </c>
      <c r="GF28" s="85">
        <f t="shared" si="266"/>
        <v>0</v>
      </c>
      <c r="GG28" s="85">
        <f t="shared" si="267"/>
        <v>0</v>
      </c>
      <c r="GH28" s="86">
        <f t="shared" ca="1" si="166"/>
        <v>0</v>
      </c>
      <c r="GI28" s="83">
        <f t="shared" ca="1" si="167"/>
        <v>31</v>
      </c>
      <c r="GJ28" s="84">
        <f t="shared" si="168"/>
        <v>0</v>
      </c>
      <c r="GK28" s="85">
        <f t="shared" ca="1" si="268"/>
        <v>0</v>
      </c>
      <c r="GL28" s="85">
        <f t="shared" si="269"/>
        <v>0</v>
      </c>
      <c r="GM28" s="85">
        <f t="shared" si="270"/>
        <v>0</v>
      </c>
      <c r="GN28" s="86">
        <f t="shared" ca="1" si="169"/>
        <v>0</v>
      </c>
    </row>
    <row r="29" spans="1:196" ht="14.6" x14ac:dyDescent="0.4">
      <c r="A29" s="81" t="str">
        <f>PSIRT!$S26</f>
        <v>SERVER</v>
      </c>
      <c r="B29" t="str">
        <f>PSIRT!$B26</f>
        <v>CSCvf14537</v>
      </c>
      <c r="C29" s="82">
        <f>PSIRT!$N26</f>
        <v>42922</v>
      </c>
      <c r="D29" s="123">
        <f ca="1">IF(PSIRT!$R26="",TODAY(), PSIRT!$R26)</f>
        <v>43322</v>
      </c>
      <c r="E29" s="83">
        <f t="shared" ca="1" si="170"/>
        <v>0</v>
      </c>
      <c r="F29" s="84">
        <f t="shared" si="171"/>
        <v>31</v>
      </c>
      <c r="G29" s="85">
        <f t="shared" ca="1" si="0"/>
        <v>0</v>
      </c>
      <c r="H29" s="85">
        <f t="shared" si="1"/>
        <v>0</v>
      </c>
      <c r="I29" s="85">
        <f t="shared" si="2"/>
        <v>0</v>
      </c>
      <c r="J29" s="86">
        <f t="shared" ca="1" si="172"/>
        <v>0</v>
      </c>
      <c r="K29" s="83">
        <f t="shared" ca="1" si="173"/>
        <v>0</v>
      </c>
      <c r="L29" s="84">
        <f t="shared" si="174"/>
        <v>30</v>
      </c>
      <c r="M29" s="85">
        <f t="shared" ca="1" si="6"/>
        <v>0</v>
      </c>
      <c r="N29" s="85">
        <f t="shared" si="7"/>
        <v>0</v>
      </c>
      <c r="O29" s="85">
        <f t="shared" si="8"/>
        <v>0</v>
      </c>
      <c r="P29" s="86">
        <f t="shared" ca="1" si="175"/>
        <v>0</v>
      </c>
      <c r="Q29" s="83">
        <f t="shared" ca="1" si="176"/>
        <v>0</v>
      </c>
      <c r="R29" s="84">
        <f t="shared" si="177"/>
        <v>31</v>
      </c>
      <c r="S29" s="85">
        <f t="shared" ca="1" si="12"/>
        <v>0</v>
      </c>
      <c r="T29" s="85">
        <f t="shared" si="13"/>
        <v>0</v>
      </c>
      <c r="U29" s="85">
        <f t="shared" si="14"/>
        <v>0</v>
      </c>
      <c r="V29" s="86">
        <f t="shared" ca="1" si="178"/>
        <v>0</v>
      </c>
      <c r="W29" s="83">
        <f t="shared" ca="1" si="179"/>
        <v>0</v>
      </c>
      <c r="X29" s="84">
        <f t="shared" si="180"/>
        <v>30</v>
      </c>
      <c r="Y29" s="85">
        <f t="shared" ca="1" si="18"/>
        <v>0</v>
      </c>
      <c r="Z29" s="85">
        <f t="shared" si="19"/>
        <v>0</v>
      </c>
      <c r="AA29" s="85">
        <f t="shared" si="20"/>
        <v>0</v>
      </c>
      <c r="AB29" s="86">
        <f t="shared" ca="1" si="181"/>
        <v>0</v>
      </c>
      <c r="AC29" s="83">
        <f t="shared" ca="1" si="182"/>
        <v>0</v>
      </c>
      <c r="AD29" s="84">
        <f t="shared" si="183"/>
        <v>31</v>
      </c>
      <c r="AE29" s="85">
        <f t="shared" ca="1" si="24"/>
        <v>0</v>
      </c>
      <c r="AF29" s="85">
        <f t="shared" si="25"/>
        <v>0</v>
      </c>
      <c r="AG29" s="85">
        <f t="shared" si="26"/>
        <v>0</v>
      </c>
      <c r="AH29" s="86">
        <f t="shared" ca="1" si="184"/>
        <v>0</v>
      </c>
      <c r="AI29" s="83">
        <f t="shared" ca="1" si="185"/>
        <v>0</v>
      </c>
      <c r="AJ29" s="84">
        <f t="shared" si="186"/>
        <v>31</v>
      </c>
      <c r="AK29" s="85">
        <f t="shared" ca="1" si="30"/>
        <v>0</v>
      </c>
      <c r="AL29" s="85">
        <f t="shared" si="31"/>
        <v>0</v>
      </c>
      <c r="AM29" s="85">
        <f t="shared" si="32"/>
        <v>0</v>
      </c>
      <c r="AN29" s="86">
        <f t="shared" ca="1" si="187"/>
        <v>0</v>
      </c>
      <c r="AO29" s="83">
        <f t="shared" ca="1" si="188"/>
        <v>0</v>
      </c>
      <c r="AP29" s="84">
        <f t="shared" si="189"/>
        <v>28</v>
      </c>
      <c r="AQ29" s="85">
        <f t="shared" ca="1" si="36"/>
        <v>0</v>
      </c>
      <c r="AR29" s="85">
        <f t="shared" si="37"/>
        <v>0</v>
      </c>
      <c r="AS29" s="85">
        <f t="shared" si="38"/>
        <v>0</v>
      </c>
      <c r="AT29" s="86">
        <f t="shared" ca="1" si="190"/>
        <v>0</v>
      </c>
      <c r="AU29" s="83">
        <f t="shared" ca="1" si="191"/>
        <v>0</v>
      </c>
      <c r="AV29" s="84">
        <f t="shared" si="192"/>
        <v>31</v>
      </c>
      <c r="AW29" s="85">
        <f t="shared" ca="1" si="42"/>
        <v>0</v>
      </c>
      <c r="AX29" s="85">
        <f t="shared" si="43"/>
        <v>0</v>
      </c>
      <c r="AY29" s="85">
        <f t="shared" si="44"/>
        <v>0</v>
      </c>
      <c r="AZ29" s="86">
        <f t="shared" ca="1" si="193"/>
        <v>0</v>
      </c>
      <c r="BA29" s="83">
        <f t="shared" ca="1" si="194"/>
        <v>0</v>
      </c>
      <c r="BB29" s="84">
        <f t="shared" si="195"/>
        <v>30</v>
      </c>
      <c r="BC29" s="85">
        <f t="shared" ca="1" si="48"/>
        <v>0</v>
      </c>
      <c r="BD29" s="85">
        <f t="shared" si="49"/>
        <v>0</v>
      </c>
      <c r="BE29" s="85">
        <f t="shared" si="50"/>
        <v>0</v>
      </c>
      <c r="BF29" s="86">
        <f t="shared" ca="1" si="196"/>
        <v>0</v>
      </c>
      <c r="BG29" s="83">
        <f t="shared" ca="1" si="197"/>
        <v>0</v>
      </c>
      <c r="BH29" s="84">
        <f t="shared" si="198"/>
        <v>31</v>
      </c>
      <c r="BI29" s="85">
        <f t="shared" ca="1" si="54"/>
        <v>0</v>
      </c>
      <c r="BJ29" s="85">
        <f t="shared" si="55"/>
        <v>0</v>
      </c>
      <c r="BK29" s="85">
        <f t="shared" si="56"/>
        <v>0</v>
      </c>
      <c r="BL29" s="86">
        <f t="shared" ca="1" si="199"/>
        <v>0</v>
      </c>
      <c r="BM29" s="83">
        <f t="shared" ca="1" si="200"/>
        <v>0</v>
      </c>
      <c r="BN29" s="84">
        <f t="shared" si="201"/>
        <v>30</v>
      </c>
      <c r="BO29" s="85">
        <f t="shared" ca="1" si="60"/>
        <v>0</v>
      </c>
      <c r="BP29" s="85">
        <f t="shared" si="61"/>
        <v>0</v>
      </c>
      <c r="BQ29" s="85">
        <f t="shared" si="62"/>
        <v>0</v>
      </c>
      <c r="BR29" s="86">
        <f t="shared" ca="1" si="202"/>
        <v>0</v>
      </c>
      <c r="BS29" s="83">
        <f t="shared" ca="1" si="203"/>
        <v>0</v>
      </c>
      <c r="BT29" s="84">
        <f t="shared" si="204"/>
        <v>6</v>
      </c>
      <c r="BU29" s="85">
        <f t="shared" ca="1" si="66"/>
        <v>25</v>
      </c>
      <c r="BV29" s="85">
        <f t="shared" si="67"/>
        <v>0</v>
      </c>
      <c r="BW29" s="85">
        <f t="shared" si="68"/>
        <v>0</v>
      </c>
      <c r="BX29" s="86">
        <f t="shared" ca="1" si="205"/>
        <v>25</v>
      </c>
      <c r="BY29" s="83">
        <f t="shared" ca="1" si="206"/>
        <v>0</v>
      </c>
      <c r="BZ29" s="84">
        <f t="shared" si="207"/>
        <v>0</v>
      </c>
      <c r="CA29" s="85">
        <f t="shared" ca="1" si="72"/>
        <v>31</v>
      </c>
      <c r="CB29" s="85">
        <f t="shared" si="73"/>
        <v>0</v>
      </c>
      <c r="CC29" s="85">
        <f t="shared" si="74"/>
        <v>0</v>
      </c>
      <c r="CD29" s="86">
        <f t="shared" ca="1" si="208"/>
        <v>31</v>
      </c>
      <c r="CE29" s="83">
        <f t="shared" ca="1" si="209"/>
        <v>0</v>
      </c>
      <c r="CF29" s="84">
        <f t="shared" si="210"/>
        <v>0</v>
      </c>
      <c r="CG29" s="85">
        <f t="shared" ca="1" si="78"/>
        <v>30</v>
      </c>
      <c r="CH29" s="85">
        <f t="shared" si="79"/>
        <v>0</v>
      </c>
      <c r="CI29" s="85">
        <f t="shared" si="80"/>
        <v>0</v>
      </c>
      <c r="CJ29" s="86">
        <f t="shared" ca="1" si="211"/>
        <v>30</v>
      </c>
      <c r="CK29" s="83">
        <f t="shared" ca="1" si="212"/>
        <v>0</v>
      </c>
      <c r="CL29" s="84">
        <f t="shared" si="213"/>
        <v>0</v>
      </c>
      <c r="CM29" s="85">
        <f t="shared" ca="1" si="84"/>
        <v>31</v>
      </c>
      <c r="CN29" s="85">
        <f t="shared" si="85"/>
        <v>0</v>
      </c>
      <c r="CO29" s="85">
        <f t="shared" si="86"/>
        <v>0</v>
      </c>
      <c r="CP29" s="86">
        <f t="shared" ca="1" si="214"/>
        <v>31</v>
      </c>
      <c r="CQ29" s="83">
        <f t="shared" ca="1" si="215"/>
        <v>0</v>
      </c>
      <c r="CR29" s="84">
        <f t="shared" si="216"/>
        <v>0</v>
      </c>
      <c r="CS29" s="85">
        <f t="shared" ca="1" si="90"/>
        <v>30</v>
      </c>
      <c r="CT29" s="85">
        <f t="shared" si="91"/>
        <v>0</v>
      </c>
      <c r="CU29" s="85">
        <f t="shared" si="92"/>
        <v>0</v>
      </c>
      <c r="CV29" s="86">
        <f t="shared" ca="1" si="217"/>
        <v>30</v>
      </c>
      <c r="CW29" s="83">
        <f t="shared" ca="1" si="218"/>
        <v>0</v>
      </c>
      <c r="CX29" s="84">
        <f t="shared" si="219"/>
        <v>0</v>
      </c>
      <c r="CY29" s="85">
        <f t="shared" ca="1" si="96"/>
        <v>31</v>
      </c>
      <c r="CZ29" s="85">
        <f t="shared" si="97"/>
        <v>0</v>
      </c>
      <c r="DA29" s="85">
        <f t="shared" si="98"/>
        <v>0</v>
      </c>
      <c r="DB29" s="86">
        <f t="shared" ca="1" si="220"/>
        <v>31</v>
      </c>
      <c r="DC29" s="83">
        <f t="shared" ca="1" si="221"/>
        <v>0</v>
      </c>
      <c r="DD29" s="84">
        <f t="shared" si="222"/>
        <v>0</v>
      </c>
      <c r="DE29" s="85">
        <f t="shared" ca="1" si="102"/>
        <v>31</v>
      </c>
      <c r="DF29" s="85">
        <f t="shared" si="103"/>
        <v>0</v>
      </c>
      <c r="DG29" s="85">
        <f t="shared" si="104"/>
        <v>0</v>
      </c>
      <c r="DH29" s="86">
        <f t="shared" ca="1" si="223"/>
        <v>31</v>
      </c>
      <c r="DI29" s="83">
        <f t="shared" ca="1" si="224"/>
        <v>0</v>
      </c>
      <c r="DJ29" s="84">
        <f t="shared" si="225"/>
        <v>0</v>
      </c>
      <c r="DK29" s="85">
        <f t="shared" ca="1" si="108"/>
        <v>28</v>
      </c>
      <c r="DL29" s="85">
        <f t="shared" si="109"/>
        <v>0</v>
      </c>
      <c r="DM29" s="85">
        <f t="shared" si="110"/>
        <v>0</v>
      </c>
      <c r="DN29" s="86">
        <f t="shared" ca="1" si="226"/>
        <v>28</v>
      </c>
      <c r="DO29" s="83">
        <f t="shared" ca="1" si="227"/>
        <v>0</v>
      </c>
      <c r="DP29" s="84">
        <f t="shared" si="228"/>
        <v>0</v>
      </c>
      <c r="DQ29" s="85">
        <f t="shared" ca="1" si="114"/>
        <v>31</v>
      </c>
      <c r="DR29" s="85">
        <f t="shared" si="115"/>
        <v>0</v>
      </c>
      <c r="DS29" s="85">
        <f t="shared" si="116"/>
        <v>0</v>
      </c>
      <c r="DT29" s="86">
        <f t="shared" ca="1" si="229"/>
        <v>31</v>
      </c>
      <c r="DU29" s="83">
        <f t="shared" ca="1" si="230"/>
        <v>0</v>
      </c>
      <c r="DV29" s="84">
        <f t="shared" si="231"/>
        <v>0</v>
      </c>
      <c r="DW29" s="85">
        <f t="shared" ca="1" si="120"/>
        <v>30</v>
      </c>
      <c r="DX29" s="85">
        <f t="shared" si="121"/>
        <v>0</v>
      </c>
      <c r="DY29" s="85">
        <f t="shared" si="122"/>
        <v>0</v>
      </c>
      <c r="DZ29" s="86">
        <f t="shared" ca="1" si="232"/>
        <v>30</v>
      </c>
      <c r="EA29" s="83">
        <f t="shared" ca="1" si="233"/>
        <v>0</v>
      </c>
      <c r="EB29" s="84">
        <f t="shared" si="234"/>
        <v>0</v>
      </c>
      <c r="EC29" s="85">
        <f t="shared" ca="1" si="126"/>
        <v>31</v>
      </c>
      <c r="ED29" s="85">
        <f t="shared" si="127"/>
        <v>0</v>
      </c>
      <c r="EE29" s="85">
        <f t="shared" si="128"/>
        <v>0</v>
      </c>
      <c r="EF29" s="86">
        <f t="shared" ca="1" si="235"/>
        <v>31</v>
      </c>
      <c r="EG29" s="83">
        <f t="shared" ca="1" si="236"/>
        <v>0</v>
      </c>
      <c r="EH29" s="84">
        <f t="shared" si="237"/>
        <v>0</v>
      </c>
      <c r="EI29" s="85">
        <f t="shared" ca="1" si="132"/>
        <v>30</v>
      </c>
      <c r="EJ29" s="85">
        <f t="shared" si="133"/>
        <v>0</v>
      </c>
      <c r="EK29" s="85">
        <f t="shared" si="134"/>
        <v>0</v>
      </c>
      <c r="EL29" s="86">
        <f t="shared" ca="1" si="238"/>
        <v>30</v>
      </c>
      <c r="EM29" s="83">
        <f t="shared" ca="1" si="239"/>
        <v>0</v>
      </c>
      <c r="EN29" s="84">
        <f t="shared" si="240"/>
        <v>0</v>
      </c>
      <c r="EO29" s="85">
        <f t="shared" ca="1" si="138"/>
        <v>31</v>
      </c>
      <c r="EP29" s="85">
        <f t="shared" si="139"/>
        <v>0</v>
      </c>
      <c r="EQ29" s="85">
        <f t="shared" si="140"/>
        <v>0</v>
      </c>
      <c r="ER29" s="86">
        <f t="shared" ca="1" si="241"/>
        <v>31</v>
      </c>
      <c r="ES29" s="83">
        <f t="shared" ca="1" si="242"/>
        <v>21</v>
      </c>
      <c r="ET29" s="84">
        <f t="shared" si="243"/>
        <v>0</v>
      </c>
      <c r="EU29" s="85">
        <f t="shared" ca="1" si="144"/>
        <v>10</v>
      </c>
      <c r="EV29" s="85">
        <f t="shared" si="145"/>
        <v>0</v>
      </c>
      <c r="EW29" s="85">
        <f t="shared" si="244"/>
        <v>0</v>
      </c>
      <c r="EX29" s="86">
        <f t="shared" ca="1" si="245"/>
        <v>10</v>
      </c>
      <c r="EY29" s="83">
        <f t="shared" ca="1" si="246"/>
        <v>30</v>
      </c>
      <c r="EZ29" s="84">
        <f t="shared" si="247"/>
        <v>0</v>
      </c>
      <c r="FA29" s="85">
        <f t="shared" ca="1" si="149"/>
        <v>0</v>
      </c>
      <c r="FB29" s="85">
        <f t="shared" si="248"/>
        <v>0</v>
      </c>
      <c r="FC29" s="85">
        <f t="shared" si="150"/>
        <v>0</v>
      </c>
      <c r="FD29" s="86">
        <f t="shared" ca="1" si="249"/>
        <v>0</v>
      </c>
      <c r="FE29" s="83">
        <f t="shared" ca="1" si="250"/>
        <v>31</v>
      </c>
      <c r="FF29" s="84">
        <f t="shared" si="251"/>
        <v>0</v>
      </c>
      <c r="FG29" s="85">
        <f t="shared" ca="1" si="252"/>
        <v>0</v>
      </c>
      <c r="FH29" s="85">
        <f t="shared" si="253"/>
        <v>0</v>
      </c>
      <c r="FI29" s="85">
        <f t="shared" si="254"/>
        <v>0</v>
      </c>
      <c r="FJ29" s="86">
        <f t="shared" ca="1" si="255"/>
        <v>0</v>
      </c>
      <c r="FK29" s="83">
        <f t="shared" ca="1" si="155"/>
        <v>30</v>
      </c>
      <c r="FL29" s="84">
        <f t="shared" si="156"/>
        <v>0</v>
      </c>
      <c r="FM29" s="85">
        <f t="shared" ca="1" si="256"/>
        <v>0</v>
      </c>
      <c r="FN29" s="85">
        <f t="shared" si="257"/>
        <v>0</v>
      </c>
      <c r="FO29" s="85">
        <f t="shared" si="258"/>
        <v>0</v>
      </c>
      <c r="FP29" s="86">
        <f t="shared" ca="1" si="157"/>
        <v>0</v>
      </c>
      <c r="FQ29" s="83">
        <f t="shared" ca="1" si="158"/>
        <v>31</v>
      </c>
      <c r="FR29" s="84">
        <f t="shared" si="159"/>
        <v>0</v>
      </c>
      <c r="FS29" s="85">
        <f t="shared" ca="1" si="259"/>
        <v>0</v>
      </c>
      <c r="FT29" s="85">
        <f t="shared" si="260"/>
        <v>0</v>
      </c>
      <c r="FU29" s="85">
        <f t="shared" si="261"/>
        <v>0</v>
      </c>
      <c r="FV29" s="86">
        <f t="shared" ca="1" si="160"/>
        <v>0</v>
      </c>
      <c r="FW29" s="83">
        <f t="shared" ca="1" si="161"/>
        <v>31</v>
      </c>
      <c r="FX29" s="84">
        <f t="shared" si="162"/>
        <v>0</v>
      </c>
      <c r="FY29" s="85">
        <f t="shared" ca="1" si="262"/>
        <v>0</v>
      </c>
      <c r="FZ29" s="85">
        <f t="shared" si="263"/>
        <v>0</v>
      </c>
      <c r="GA29" s="85">
        <f t="shared" si="264"/>
        <v>0</v>
      </c>
      <c r="GB29" s="86">
        <f t="shared" ca="1" si="163"/>
        <v>0</v>
      </c>
      <c r="GC29" s="83">
        <f t="shared" ca="1" si="164"/>
        <v>28</v>
      </c>
      <c r="GD29" s="84">
        <f t="shared" si="165"/>
        <v>0</v>
      </c>
      <c r="GE29" s="85">
        <f t="shared" ca="1" si="265"/>
        <v>0</v>
      </c>
      <c r="GF29" s="85">
        <f t="shared" si="266"/>
        <v>0</v>
      </c>
      <c r="GG29" s="85">
        <f t="shared" si="267"/>
        <v>0</v>
      </c>
      <c r="GH29" s="86">
        <f t="shared" ca="1" si="166"/>
        <v>0</v>
      </c>
      <c r="GI29" s="83">
        <f t="shared" ca="1" si="167"/>
        <v>31</v>
      </c>
      <c r="GJ29" s="84">
        <f t="shared" si="168"/>
        <v>0</v>
      </c>
      <c r="GK29" s="85">
        <f t="shared" ca="1" si="268"/>
        <v>0</v>
      </c>
      <c r="GL29" s="85">
        <f t="shared" si="269"/>
        <v>0</v>
      </c>
      <c r="GM29" s="85">
        <f t="shared" si="270"/>
        <v>0</v>
      </c>
      <c r="GN29" s="86">
        <f t="shared" ca="1" si="169"/>
        <v>0</v>
      </c>
    </row>
    <row r="30" spans="1:196" ht="14.6" x14ac:dyDescent="0.4">
      <c r="A30" s="81" t="str">
        <f>PSIRT!$S27</f>
        <v>SERVER</v>
      </c>
      <c r="B30" t="str">
        <f>PSIRT!$B27</f>
        <v>CSCvf32321</v>
      </c>
      <c r="C30" s="82">
        <f>PSIRT!$N27</f>
        <v>42936</v>
      </c>
      <c r="D30" s="123">
        <f ca="1">IF(PSIRT!$R27="",TODAY(), PSIRT!$R27)</f>
        <v>42944</v>
      </c>
      <c r="E30" s="83">
        <f t="shared" ca="1" si="170"/>
        <v>0</v>
      </c>
      <c r="F30" s="84">
        <f t="shared" si="171"/>
        <v>31</v>
      </c>
      <c r="G30" s="85">
        <f t="shared" ca="1" si="0"/>
        <v>0</v>
      </c>
      <c r="H30" s="85">
        <f t="shared" si="1"/>
        <v>0</v>
      </c>
      <c r="I30" s="85">
        <f t="shared" si="2"/>
        <v>0</v>
      </c>
      <c r="J30" s="86">
        <f t="shared" ca="1" si="172"/>
        <v>0</v>
      </c>
      <c r="K30" s="83">
        <f t="shared" ca="1" si="173"/>
        <v>0</v>
      </c>
      <c r="L30" s="84">
        <f t="shared" si="174"/>
        <v>30</v>
      </c>
      <c r="M30" s="85">
        <f t="shared" ca="1" si="6"/>
        <v>0</v>
      </c>
      <c r="N30" s="85">
        <f t="shared" si="7"/>
        <v>0</v>
      </c>
      <c r="O30" s="85">
        <f t="shared" si="8"/>
        <v>0</v>
      </c>
      <c r="P30" s="86">
        <f t="shared" ca="1" si="175"/>
        <v>0</v>
      </c>
      <c r="Q30" s="83">
        <f t="shared" ca="1" si="176"/>
        <v>0</v>
      </c>
      <c r="R30" s="84">
        <f t="shared" si="177"/>
        <v>31</v>
      </c>
      <c r="S30" s="85">
        <f t="shared" ca="1" si="12"/>
        <v>0</v>
      </c>
      <c r="T30" s="85">
        <f t="shared" si="13"/>
        <v>0</v>
      </c>
      <c r="U30" s="85">
        <f t="shared" si="14"/>
        <v>0</v>
      </c>
      <c r="V30" s="86">
        <f t="shared" ca="1" si="178"/>
        <v>0</v>
      </c>
      <c r="W30" s="83">
        <f t="shared" ca="1" si="179"/>
        <v>0</v>
      </c>
      <c r="X30" s="84">
        <f t="shared" si="180"/>
        <v>30</v>
      </c>
      <c r="Y30" s="85">
        <f t="shared" ca="1" si="18"/>
        <v>0</v>
      </c>
      <c r="Z30" s="85">
        <f t="shared" si="19"/>
        <v>0</v>
      </c>
      <c r="AA30" s="85">
        <f t="shared" si="20"/>
        <v>0</v>
      </c>
      <c r="AB30" s="86">
        <f t="shared" ca="1" si="181"/>
        <v>0</v>
      </c>
      <c r="AC30" s="83">
        <f t="shared" ca="1" si="182"/>
        <v>0</v>
      </c>
      <c r="AD30" s="84">
        <f t="shared" si="183"/>
        <v>31</v>
      </c>
      <c r="AE30" s="85">
        <f t="shared" ca="1" si="24"/>
        <v>0</v>
      </c>
      <c r="AF30" s="85">
        <f t="shared" si="25"/>
        <v>0</v>
      </c>
      <c r="AG30" s="85">
        <f t="shared" si="26"/>
        <v>0</v>
      </c>
      <c r="AH30" s="86">
        <f t="shared" ca="1" si="184"/>
        <v>0</v>
      </c>
      <c r="AI30" s="83">
        <f t="shared" ca="1" si="185"/>
        <v>0</v>
      </c>
      <c r="AJ30" s="84">
        <f t="shared" si="186"/>
        <v>31</v>
      </c>
      <c r="AK30" s="85">
        <f t="shared" ca="1" si="30"/>
        <v>0</v>
      </c>
      <c r="AL30" s="85">
        <f t="shared" si="31"/>
        <v>0</v>
      </c>
      <c r="AM30" s="85">
        <f t="shared" si="32"/>
        <v>0</v>
      </c>
      <c r="AN30" s="86">
        <f t="shared" ca="1" si="187"/>
        <v>0</v>
      </c>
      <c r="AO30" s="83">
        <f t="shared" ca="1" si="188"/>
        <v>0</v>
      </c>
      <c r="AP30" s="84">
        <f t="shared" si="189"/>
        <v>28</v>
      </c>
      <c r="AQ30" s="85">
        <f t="shared" ca="1" si="36"/>
        <v>0</v>
      </c>
      <c r="AR30" s="85">
        <f t="shared" si="37"/>
        <v>0</v>
      </c>
      <c r="AS30" s="85">
        <f t="shared" si="38"/>
        <v>0</v>
      </c>
      <c r="AT30" s="86">
        <f t="shared" ca="1" si="190"/>
        <v>0</v>
      </c>
      <c r="AU30" s="83">
        <f t="shared" ca="1" si="191"/>
        <v>0</v>
      </c>
      <c r="AV30" s="84">
        <f t="shared" si="192"/>
        <v>31</v>
      </c>
      <c r="AW30" s="85">
        <f t="shared" ca="1" si="42"/>
        <v>0</v>
      </c>
      <c r="AX30" s="85">
        <f t="shared" si="43"/>
        <v>0</v>
      </c>
      <c r="AY30" s="85">
        <f t="shared" si="44"/>
        <v>0</v>
      </c>
      <c r="AZ30" s="86">
        <f t="shared" ca="1" si="193"/>
        <v>0</v>
      </c>
      <c r="BA30" s="83">
        <f t="shared" ca="1" si="194"/>
        <v>0</v>
      </c>
      <c r="BB30" s="84">
        <f t="shared" si="195"/>
        <v>30</v>
      </c>
      <c r="BC30" s="85">
        <f t="shared" ca="1" si="48"/>
        <v>0</v>
      </c>
      <c r="BD30" s="85">
        <f t="shared" si="49"/>
        <v>0</v>
      </c>
      <c r="BE30" s="85">
        <f t="shared" si="50"/>
        <v>0</v>
      </c>
      <c r="BF30" s="86">
        <f t="shared" ca="1" si="196"/>
        <v>0</v>
      </c>
      <c r="BG30" s="83">
        <f t="shared" ca="1" si="197"/>
        <v>0</v>
      </c>
      <c r="BH30" s="84">
        <f t="shared" si="198"/>
        <v>31</v>
      </c>
      <c r="BI30" s="85">
        <f t="shared" ca="1" si="54"/>
        <v>0</v>
      </c>
      <c r="BJ30" s="85">
        <f t="shared" si="55"/>
        <v>0</v>
      </c>
      <c r="BK30" s="85">
        <f t="shared" si="56"/>
        <v>0</v>
      </c>
      <c r="BL30" s="86">
        <f t="shared" ca="1" si="199"/>
        <v>0</v>
      </c>
      <c r="BM30" s="83">
        <f t="shared" ca="1" si="200"/>
        <v>0</v>
      </c>
      <c r="BN30" s="84">
        <f t="shared" si="201"/>
        <v>30</v>
      </c>
      <c r="BO30" s="85">
        <f t="shared" ca="1" si="60"/>
        <v>0</v>
      </c>
      <c r="BP30" s="85">
        <f t="shared" si="61"/>
        <v>0</v>
      </c>
      <c r="BQ30" s="85">
        <f t="shared" si="62"/>
        <v>0</v>
      </c>
      <c r="BR30" s="86">
        <f t="shared" ca="1" si="202"/>
        <v>0</v>
      </c>
      <c r="BS30" s="83">
        <f t="shared" ca="1" si="203"/>
        <v>3</v>
      </c>
      <c r="BT30" s="84">
        <f t="shared" si="204"/>
        <v>20</v>
      </c>
      <c r="BU30" s="85">
        <f t="shared" ca="1" si="66"/>
        <v>8</v>
      </c>
      <c r="BV30" s="85">
        <f t="shared" si="67"/>
        <v>0</v>
      </c>
      <c r="BW30" s="85">
        <f t="shared" si="68"/>
        <v>0</v>
      </c>
      <c r="BX30" s="86">
        <f t="shared" ca="1" si="205"/>
        <v>8</v>
      </c>
      <c r="BY30" s="83">
        <f t="shared" ca="1" si="206"/>
        <v>31</v>
      </c>
      <c r="BZ30" s="84">
        <f t="shared" si="207"/>
        <v>0</v>
      </c>
      <c r="CA30" s="85">
        <f t="shared" ca="1" si="72"/>
        <v>0</v>
      </c>
      <c r="CB30" s="85">
        <f t="shared" si="73"/>
        <v>0</v>
      </c>
      <c r="CC30" s="85">
        <f t="shared" si="74"/>
        <v>0</v>
      </c>
      <c r="CD30" s="86">
        <f t="shared" ca="1" si="208"/>
        <v>0</v>
      </c>
      <c r="CE30" s="83">
        <f t="shared" ca="1" si="209"/>
        <v>30</v>
      </c>
      <c r="CF30" s="84">
        <f t="shared" si="210"/>
        <v>0</v>
      </c>
      <c r="CG30" s="85">
        <f t="shared" ca="1" si="78"/>
        <v>0</v>
      </c>
      <c r="CH30" s="85">
        <f t="shared" si="79"/>
        <v>0</v>
      </c>
      <c r="CI30" s="85">
        <f t="shared" si="80"/>
        <v>0</v>
      </c>
      <c r="CJ30" s="86">
        <f t="shared" ca="1" si="211"/>
        <v>0</v>
      </c>
      <c r="CK30" s="83">
        <f t="shared" ca="1" si="212"/>
        <v>31</v>
      </c>
      <c r="CL30" s="84">
        <f t="shared" si="213"/>
        <v>0</v>
      </c>
      <c r="CM30" s="85">
        <f t="shared" ca="1" si="84"/>
        <v>0</v>
      </c>
      <c r="CN30" s="85">
        <f t="shared" si="85"/>
        <v>0</v>
      </c>
      <c r="CO30" s="85">
        <f t="shared" si="86"/>
        <v>0</v>
      </c>
      <c r="CP30" s="86">
        <f t="shared" ca="1" si="214"/>
        <v>0</v>
      </c>
      <c r="CQ30" s="83">
        <f t="shared" ca="1" si="215"/>
        <v>30</v>
      </c>
      <c r="CR30" s="84">
        <f t="shared" si="216"/>
        <v>0</v>
      </c>
      <c r="CS30" s="85">
        <f t="shared" ca="1" si="90"/>
        <v>0</v>
      </c>
      <c r="CT30" s="85">
        <f t="shared" si="91"/>
        <v>0</v>
      </c>
      <c r="CU30" s="85">
        <f t="shared" si="92"/>
        <v>0</v>
      </c>
      <c r="CV30" s="86">
        <f t="shared" ca="1" si="217"/>
        <v>0</v>
      </c>
      <c r="CW30" s="83">
        <f t="shared" ca="1" si="218"/>
        <v>31</v>
      </c>
      <c r="CX30" s="84">
        <f t="shared" si="219"/>
        <v>0</v>
      </c>
      <c r="CY30" s="85">
        <f t="shared" ca="1" si="96"/>
        <v>0</v>
      </c>
      <c r="CZ30" s="85">
        <f t="shared" si="97"/>
        <v>0</v>
      </c>
      <c r="DA30" s="85">
        <f t="shared" si="98"/>
        <v>0</v>
      </c>
      <c r="DB30" s="86">
        <f t="shared" ca="1" si="220"/>
        <v>0</v>
      </c>
      <c r="DC30" s="83">
        <f t="shared" ca="1" si="221"/>
        <v>31</v>
      </c>
      <c r="DD30" s="84">
        <f t="shared" si="222"/>
        <v>0</v>
      </c>
      <c r="DE30" s="85">
        <f t="shared" ca="1" si="102"/>
        <v>0</v>
      </c>
      <c r="DF30" s="85">
        <f t="shared" si="103"/>
        <v>0</v>
      </c>
      <c r="DG30" s="85">
        <f t="shared" si="104"/>
        <v>0</v>
      </c>
      <c r="DH30" s="86">
        <f t="shared" ca="1" si="223"/>
        <v>0</v>
      </c>
      <c r="DI30" s="83">
        <f t="shared" ca="1" si="224"/>
        <v>28</v>
      </c>
      <c r="DJ30" s="84">
        <f t="shared" si="225"/>
        <v>0</v>
      </c>
      <c r="DK30" s="85">
        <f t="shared" ca="1" si="108"/>
        <v>0</v>
      </c>
      <c r="DL30" s="85">
        <f t="shared" si="109"/>
        <v>0</v>
      </c>
      <c r="DM30" s="85">
        <f t="shared" si="110"/>
        <v>0</v>
      </c>
      <c r="DN30" s="86">
        <f t="shared" ca="1" si="226"/>
        <v>0</v>
      </c>
      <c r="DO30" s="83">
        <f t="shared" ca="1" si="227"/>
        <v>31</v>
      </c>
      <c r="DP30" s="84">
        <f t="shared" si="228"/>
        <v>0</v>
      </c>
      <c r="DQ30" s="85">
        <f t="shared" ca="1" si="114"/>
        <v>0</v>
      </c>
      <c r="DR30" s="85">
        <f t="shared" si="115"/>
        <v>0</v>
      </c>
      <c r="DS30" s="85">
        <f t="shared" si="116"/>
        <v>0</v>
      </c>
      <c r="DT30" s="86">
        <f t="shared" ca="1" si="229"/>
        <v>0</v>
      </c>
      <c r="DU30" s="83">
        <f t="shared" ca="1" si="230"/>
        <v>30</v>
      </c>
      <c r="DV30" s="84">
        <f t="shared" si="231"/>
        <v>0</v>
      </c>
      <c r="DW30" s="85">
        <f t="shared" ca="1" si="120"/>
        <v>0</v>
      </c>
      <c r="DX30" s="85">
        <f t="shared" si="121"/>
        <v>0</v>
      </c>
      <c r="DY30" s="85">
        <f t="shared" si="122"/>
        <v>0</v>
      </c>
      <c r="DZ30" s="86">
        <f t="shared" ca="1" si="232"/>
        <v>0</v>
      </c>
      <c r="EA30" s="83">
        <f t="shared" ca="1" si="233"/>
        <v>31</v>
      </c>
      <c r="EB30" s="84">
        <f t="shared" si="234"/>
        <v>0</v>
      </c>
      <c r="EC30" s="85">
        <f t="shared" ca="1" si="126"/>
        <v>0</v>
      </c>
      <c r="ED30" s="85">
        <f t="shared" si="127"/>
        <v>0</v>
      </c>
      <c r="EE30" s="85">
        <f t="shared" si="128"/>
        <v>0</v>
      </c>
      <c r="EF30" s="86">
        <f t="shared" ca="1" si="235"/>
        <v>0</v>
      </c>
      <c r="EG30" s="83">
        <f t="shared" ca="1" si="236"/>
        <v>30</v>
      </c>
      <c r="EH30" s="84">
        <f t="shared" si="237"/>
        <v>0</v>
      </c>
      <c r="EI30" s="85">
        <f t="shared" ca="1" si="132"/>
        <v>0</v>
      </c>
      <c r="EJ30" s="85">
        <f t="shared" si="133"/>
        <v>0</v>
      </c>
      <c r="EK30" s="85">
        <f t="shared" si="134"/>
        <v>0</v>
      </c>
      <c r="EL30" s="86">
        <f t="shared" ca="1" si="238"/>
        <v>0</v>
      </c>
      <c r="EM30" s="83">
        <f t="shared" ca="1" si="239"/>
        <v>31</v>
      </c>
      <c r="EN30" s="84">
        <f t="shared" si="240"/>
        <v>0</v>
      </c>
      <c r="EO30" s="85">
        <f t="shared" ca="1" si="138"/>
        <v>0</v>
      </c>
      <c r="EP30" s="85">
        <f t="shared" si="139"/>
        <v>0</v>
      </c>
      <c r="EQ30" s="85">
        <f t="shared" si="140"/>
        <v>0</v>
      </c>
      <c r="ER30" s="86">
        <f t="shared" ca="1" si="241"/>
        <v>0</v>
      </c>
      <c r="ES30" s="83">
        <f t="shared" ca="1" si="242"/>
        <v>31</v>
      </c>
      <c r="ET30" s="84">
        <f t="shared" si="243"/>
        <v>0</v>
      </c>
      <c r="EU30" s="85">
        <f t="shared" ca="1" si="144"/>
        <v>0</v>
      </c>
      <c r="EV30" s="85">
        <f t="shared" si="145"/>
        <v>0</v>
      </c>
      <c r="EW30" s="85">
        <f t="shared" si="244"/>
        <v>0</v>
      </c>
      <c r="EX30" s="86">
        <f t="shared" ca="1" si="245"/>
        <v>0</v>
      </c>
      <c r="EY30" s="83">
        <f t="shared" ca="1" si="246"/>
        <v>30</v>
      </c>
      <c r="EZ30" s="84">
        <f t="shared" si="247"/>
        <v>0</v>
      </c>
      <c r="FA30" s="85">
        <f t="shared" ca="1" si="149"/>
        <v>0</v>
      </c>
      <c r="FB30" s="85">
        <f t="shared" si="248"/>
        <v>0</v>
      </c>
      <c r="FC30" s="85">
        <f t="shared" si="150"/>
        <v>0</v>
      </c>
      <c r="FD30" s="86">
        <f t="shared" ca="1" si="249"/>
        <v>0</v>
      </c>
      <c r="FE30" s="83">
        <f t="shared" ca="1" si="250"/>
        <v>31</v>
      </c>
      <c r="FF30" s="84">
        <f t="shared" si="251"/>
        <v>0</v>
      </c>
      <c r="FG30" s="85">
        <f t="shared" ca="1" si="252"/>
        <v>0</v>
      </c>
      <c r="FH30" s="85">
        <f t="shared" si="253"/>
        <v>0</v>
      </c>
      <c r="FI30" s="85">
        <f t="shared" si="254"/>
        <v>0</v>
      </c>
      <c r="FJ30" s="86">
        <f t="shared" ca="1" si="255"/>
        <v>0</v>
      </c>
      <c r="FK30" s="83">
        <f t="shared" ca="1" si="155"/>
        <v>30</v>
      </c>
      <c r="FL30" s="84">
        <f t="shared" si="156"/>
        <v>0</v>
      </c>
      <c r="FM30" s="85">
        <f t="shared" ca="1" si="256"/>
        <v>0</v>
      </c>
      <c r="FN30" s="85">
        <f t="shared" si="257"/>
        <v>0</v>
      </c>
      <c r="FO30" s="85">
        <f t="shared" si="258"/>
        <v>0</v>
      </c>
      <c r="FP30" s="86">
        <f t="shared" ca="1" si="157"/>
        <v>0</v>
      </c>
      <c r="FQ30" s="83">
        <f t="shared" ca="1" si="158"/>
        <v>31</v>
      </c>
      <c r="FR30" s="84">
        <f t="shared" si="159"/>
        <v>0</v>
      </c>
      <c r="FS30" s="85">
        <f t="shared" ca="1" si="259"/>
        <v>0</v>
      </c>
      <c r="FT30" s="85">
        <f t="shared" si="260"/>
        <v>0</v>
      </c>
      <c r="FU30" s="85">
        <f t="shared" si="261"/>
        <v>0</v>
      </c>
      <c r="FV30" s="86">
        <f t="shared" ca="1" si="160"/>
        <v>0</v>
      </c>
      <c r="FW30" s="83">
        <f t="shared" ca="1" si="161"/>
        <v>31</v>
      </c>
      <c r="FX30" s="84">
        <f t="shared" si="162"/>
        <v>0</v>
      </c>
      <c r="FY30" s="85">
        <f t="shared" ca="1" si="262"/>
        <v>0</v>
      </c>
      <c r="FZ30" s="85">
        <f t="shared" si="263"/>
        <v>0</v>
      </c>
      <c r="GA30" s="85">
        <f t="shared" si="264"/>
        <v>0</v>
      </c>
      <c r="GB30" s="86">
        <f t="shared" ca="1" si="163"/>
        <v>0</v>
      </c>
      <c r="GC30" s="83">
        <f t="shared" ca="1" si="164"/>
        <v>28</v>
      </c>
      <c r="GD30" s="84">
        <f t="shared" si="165"/>
        <v>0</v>
      </c>
      <c r="GE30" s="85">
        <f t="shared" ca="1" si="265"/>
        <v>0</v>
      </c>
      <c r="GF30" s="85">
        <f t="shared" si="266"/>
        <v>0</v>
      </c>
      <c r="GG30" s="85">
        <f t="shared" si="267"/>
        <v>0</v>
      </c>
      <c r="GH30" s="86">
        <f t="shared" ca="1" si="166"/>
        <v>0</v>
      </c>
      <c r="GI30" s="83">
        <f t="shared" ca="1" si="167"/>
        <v>31</v>
      </c>
      <c r="GJ30" s="84">
        <f t="shared" si="168"/>
        <v>0</v>
      </c>
      <c r="GK30" s="85">
        <f t="shared" ca="1" si="268"/>
        <v>0</v>
      </c>
      <c r="GL30" s="85">
        <f t="shared" si="269"/>
        <v>0</v>
      </c>
      <c r="GM30" s="85">
        <f t="shared" si="270"/>
        <v>0</v>
      </c>
      <c r="GN30" s="86">
        <f t="shared" ca="1" si="169"/>
        <v>0</v>
      </c>
    </row>
    <row r="31" spans="1:196" ht="14.6" x14ac:dyDescent="0.4">
      <c r="A31" s="81" t="str">
        <f>PSIRT!$S28</f>
        <v>SERVER</v>
      </c>
      <c r="B31" t="str">
        <f>PSIRT!$B28</f>
        <v>CSCvf51127</v>
      </c>
      <c r="C31" s="82">
        <f>PSIRT!$N28</f>
        <v>42951</v>
      </c>
      <c r="D31" s="123">
        <f ca="1">IF(PSIRT!$R28="",TODAY(), PSIRT!$R28)</f>
        <v>42965</v>
      </c>
      <c r="E31" s="83">
        <f t="shared" ca="1" si="170"/>
        <v>0</v>
      </c>
      <c r="F31" s="84">
        <f t="shared" si="171"/>
        <v>31</v>
      </c>
      <c r="G31" s="85">
        <f t="shared" ca="1" si="0"/>
        <v>0</v>
      </c>
      <c r="H31" s="85">
        <f t="shared" si="1"/>
        <v>0</v>
      </c>
      <c r="I31" s="85">
        <f t="shared" si="2"/>
        <v>0</v>
      </c>
      <c r="J31" s="86">
        <f t="shared" ca="1" si="172"/>
        <v>0</v>
      </c>
      <c r="K31" s="83">
        <f t="shared" ca="1" si="173"/>
        <v>0</v>
      </c>
      <c r="L31" s="84">
        <f t="shared" si="174"/>
        <v>30</v>
      </c>
      <c r="M31" s="85">
        <f t="shared" ca="1" si="6"/>
        <v>0</v>
      </c>
      <c r="N31" s="85">
        <f t="shared" si="7"/>
        <v>0</v>
      </c>
      <c r="O31" s="85">
        <f t="shared" si="8"/>
        <v>0</v>
      </c>
      <c r="P31" s="86">
        <f t="shared" ca="1" si="175"/>
        <v>0</v>
      </c>
      <c r="Q31" s="83">
        <f t="shared" ca="1" si="176"/>
        <v>0</v>
      </c>
      <c r="R31" s="84">
        <f t="shared" si="177"/>
        <v>31</v>
      </c>
      <c r="S31" s="85">
        <f t="shared" ca="1" si="12"/>
        <v>0</v>
      </c>
      <c r="T31" s="85">
        <f t="shared" si="13"/>
        <v>0</v>
      </c>
      <c r="U31" s="85">
        <f t="shared" si="14"/>
        <v>0</v>
      </c>
      <c r="V31" s="86">
        <f t="shared" ca="1" si="178"/>
        <v>0</v>
      </c>
      <c r="W31" s="83">
        <f t="shared" ca="1" si="179"/>
        <v>0</v>
      </c>
      <c r="X31" s="84">
        <f t="shared" si="180"/>
        <v>30</v>
      </c>
      <c r="Y31" s="85">
        <f t="shared" ca="1" si="18"/>
        <v>0</v>
      </c>
      <c r="Z31" s="85">
        <f t="shared" si="19"/>
        <v>0</v>
      </c>
      <c r="AA31" s="85">
        <f t="shared" si="20"/>
        <v>0</v>
      </c>
      <c r="AB31" s="86">
        <f t="shared" ca="1" si="181"/>
        <v>0</v>
      </c>
      <c r="AC31" s="83">
        <f t="shared" ca="1" si="182"/>
        <v>0</v>
      </c>
      <c r="AD31" s="84">
        <f t="shared" si="183"/>
        <v>31</v>
      </c>
      <c r="AE31" s="85">
        <f t="shared" ca="1" si="24"/>
        <v>0</v>
      </c>
      <c r="AF31" s="85">
        <f t="shared" si="25"/>
        <v>0</v>
      </c>
      <c r="AG31" s="85">
        <f t="shared" si="26"/>
        <v>0</v>
      </c>
      <c r="AH31" s="86">
        <f t="shared" ca="1" si="184"/>
        <v>0</v>
      </c>
      <c r="AI31" s="83">
        <f t="shared" ca="1" si="185"/>
        <v>0</v>
      </c>
      <c r="AJ31" s="84">
        <f t="shared" si="186"/>
        <v>31</v>
      </c>
      <c r="AK31" s="85">
        <f t="shared" ca="1" si="30"/>
        <v>0</v>
      </c>
      <c r="AL31" s="85">
        <f t="shared" si="31"/>
        <v>0</v>
      </c>
      <c r="AM31" s="85">
        <f t="shared" si="32"/>
        <v>0</v>
      </c>
      <c r="AN31" s="86">
        <f t="shared" ca="1" si="187"/>
        <v>0</v>
      </c>
      <c r="AO31" s="83">
        <f t="shared" ca="1" si="188"/>
        <v>0</v>
      </c>
      <c r="AP31" s="84">
        <f t="shared" si="189"/>
        <v>28</v>
      </c>
      <c r="AQ31" s="85">
        <f t="shared" ca="1" si="36"/>
        <v>0</v>
      </c>
      <c r="AR31" s="85">
        <f t="shared" si="37"/>
        <v>0</v>
      </c>
      <c r="AS31" s="85">
        <f t="shared" si="38"/>
        <v>0</v>
      </c>
      <c r="AT31" s="86">
        <f t="shared" ca="1" si="190"/>
        <v>0</v>
      </c>
      <c r="AU31" s="83">
        <f t="shared" ca="1" si="191"/>
        <v>0</v>
      </c>
      <c r="AV31" s="84">
        <f t="shared" si="192"/>
        <v>31</v>
      </c>
      <c r="AW31" s="85">
        <f t="shared" ca="1" si="42"/>
        <v>0</v>
      </c>
      <c r="AX31" s="85">
        <f t="shared" si="43"/>
        <v>0</v>
      </c>
      <c r="AY31" s="85">
        <f t="shared" si="44"/>
        <v>0</v>
      </c>
      <c r="AZ31" s="86">
        <f t="shared" ca="1" si="193"/>
        <v>0</v>
      </c>
      <c r="BA31" s="83">
        <f t="shared" ca="1" si="194"/>
        <v>0</v>
      </c>
      <c r="BB31" s="84">
        <f t="shared" si="195"/>
        <v>30</v>
      </c>
      <c r="BC31" s="85">
        <f t="shared" ca="1" si="48"/>
        <v>0</v>
      </c>
      <c r="BD31" s="85">
        <f t="shared" si="49"/>
        <v>0</v>
      </c>
      <c r="BE31" s="85">
        <f t="shared" si="50"/>
        <v>0</v>
      </c>
      <c r="BF31" s="86">
        <f t="shared" ca="1" si="196"/>
        <v>0</v>
      </c>
      <c r="BG31" s="83">
        <f t="shared" ca="1" si="197"/>
        <v>0</v>
      </c>
      <c r="BH31" s="84">
        <f t="shared" si="198"/>
        <v>31</v>
      </c>
      <c r="BI31" s="85">
        <f t="shared" ca="1" si="54"/>
        <v>0</v>
      </c>
      <c r="BJ31" s="85">
        <f t="shared" si="55"/>
        <v>0</v>
      </c>
      <c r="BK31" s="85">
        <f t="shared" si="56"/>
        <v>0</v>
      </c>
      <c r="BL31" s="86">
        <f t="shared" ca="1" si="199"/>
        <v>0</v>
      </c>
      <c r="BM31" s="83">
        <f t="shared" ca="1" si="200"/>
        <v>0</v>
      </c>
      <c r="BN31" s="84">
        <f t="shared" si="201"/>
        <v>30</v>
      </c>
      <c r="BO31" s="85">
        <f t="shared" ca="1" si="60"/>
        <v>0</v>
      </c>
      <c r="BP31" s="85">
        <f t="shared" si="61"/>
        <v>0</v>
      </c>
      <c r="BQ31" s="85">
        <f t="shared" si="62"/>
        <v>0</v>
      </c>
      <c r="BR31" s="86">
        <f t="shared" ca="1" si="202"/>
        <v>0</v>
      </c>
      <c r="BS31" s="83">
        <f t="shared" ca="1" si="203"/>
        <v>0</v>
      </c>
      <c r="BT31" s="84">
        <f t="shared" si="204"/>
        <v>31</v>
      </c>
      <c r="BU31" s="85">
        <f t="shared" ca="1" si="66"/>
        <v>0</v>
      </c>
      <c r="BV31" s="85">
        <f t="shared" si="67"/>
        <v>0</v>
      </c>
      <c r="BW31" s="85">
        <f t="shared" si="68"/>
        <v>0</v>
      </c>
      <c r="BX31" s="86">
        <f t="shared" ca="1" si="205"/>
        <v>0</v>
      </c>
      <c r="BY31" s="83">
        <f t="shared" ca="1" si="206"/>
        <v>13</v>
      </c>
      <c r="BZ31" s="84">
        <f t="shared" si="207"/>
        <v>4</v>
      </c>
      <c r="CA31" s="85">
        <f t="shared" ca="1" si="72"/>
        <v>14</v>
      </c>
      <c r="CB31" s="85">
        <f t="shared" si="73"/>
        <v>0</v>
      </c>
      <c r="CC31" s="85">
        <f t="shared" si="74"/>
        <v>0</v>
      </c>
      <c r="CD31" s="86">
        <f t="shared" ca="1" si="208"/>
        <v>14</v>
      </c>
      <c r="CE31" s="83">
        <f t="shared" ca="1" si="209"/>
        <v>30</v>
      </c>
      <c r="CF31" s="84">
        <f t="shared" si="210"/>
        <v>0</v>
      </c>
      <c r="CG31" s="85">
        <f t="shared" ca="1" si="78"/>
        <v>0</v>
      </c>
      <c r="CH31" s="85">
        <f t="shared" si="79"/>
        <v>0</v>
      </c>
      <c r="CI31" s="85">
        <f t="shared" si="80"/>
        <v>0</v>
      </c>
      <c r="CJ31" s="86">
        <f t="shared" ca="1" si="211"/>
        <v>0</v>
      </c>
      <c r="CK31" s="83">
        <f t="shared" ca="1" si="212"/>
        <v>31</v>
      </c>
      <c r="CL31" s="84">
        <f t="shared" si="213"/>
        <v>0</v>
      </c>
      <c r="CM31" s="85">
        <f t="shared" ca="1" si="84"/>
        <v>0</v>
      </c>
      <c r="CN31" s="85">
        <f t="shared" si="85"/>
        <v>0</v>
      </c>
      <c r="CO31" s="85">
        <f t="shared" si="86"/>
        <v>0</v>
      </c>
      <c r="CP31" s="86">
        <f t="shared" ca="1" si="214"/>
        <v>0</v>
      </c>
      <c r="CQ31" s="83">
        <f t="shared" ca="1" si="215"/>
        <v>30</v>
      </c>
      <c r="CR31" s="84">
        <f t="shared" si="216"/>
        <v>0</v>
      </c>
      <c r="CS31" s="85">
        <f t="shared" ca="1" si="90"/>
        <v>0</v>
      </c>
      <c r="CT31" s="85">
        <f t="shared" si="91"/>
        <v>0</v>
      </c>
      <c r="CU31" s="85">
        <f t="shared" si="92"/>
        <v>0</v>
      </c>
      <c r="CV31" s="86">
        <f t="shared" ca="1" si="217"/>
        <v>0</v>
      </c>
      <c r="CW31" s="83">
        <f t="shared" ca="1" si="218"/>
        <v>31</v>
      </c>
      <c r="CX31" s="84">
        <f t="shared" si="219"/>
        <v>0</v>
      </c>
      <c r="CY31" s="85">
        <f t="shared" ca="1" si="96"/>
        <v>0</v>
      </c>
      <c r="CZ31" s="85">
        <f t="shared" si="97"/>
        <v>0</v>
      </c>
      <c r="DA31" s="85">
        <f t="shared" si="98"/>
        <v>0</v>
      </c>
      <c r="DB31" s="86">
        <f t="shared" ca="1" si="220"/>
        <v>0</v>
      </c>
      <c r="DC31" s="83">
        <f t="shared" ca="1" si="221"/>
        <v>31</v>
      </c>
      <c r="DD31" s="84">
        <f t="shared" si="222"/>
        <v>0</v>
      </c>
      <c r="DE31" s="85">
        <f t="shared" ca="1" si="102"/>
        <v>0</v>
      </c>
      <c r="DF31" s="85">
        <f t="shared" si="103"/>
        <v>0</v>
      </c>
      <c r="DG31" s="85">
        <f t="shared" si="104"/>
        <v>0</v>
      </c>
      <c r="DH31" s="86">
        <f t="shared" ca="1" si="223"/>
        <v>0</v>
      </c>
      <c r="DI31" s="83">
        <f t="shared" ca="1" si="224"/>
        <v>28</v>
      </c>
      <c r="DJ31" s="84">
        <f t="shared" si="225"/>
        <v>0</v>
      </c>
      <c r="DK31" s="85">
        <f t="shared" ca="1" si="108"/>
        <v>0</v>
      </c>
      <c r="DL31" s="85">
        <f t="shared" si="109"/>
        <v>0</v>
      </c>
      <c r="DM31" s="85">
        <f t="shared" si="110"/>
        <v>0</v>
      </c>
      <c r="DN31" s="86">
        <f t="shared" ca="1" si="226"/>
        <v>0</v>
      </c>
      <c r="DO31" s="83">
        <f t="shared" ca="1" si="227"/>
        <v>31</v>
      </c>
      <c r="DP31" s="84">
        <f t="shared" si="228"/>
        <v>0</v>
      </c>
      <c r="DQ31" s="85">
        <f t="shared" ca="1" si="114"/>
        <v>0</v>
      </c>
      <c r="DR31" s="85">
        <f t="shared" si="115"/>
        <v>0</v>
      </c>
      <c r="DS31" s="85">
        <f t="shared" si="116"/>
        <v>0</v>
      </c>
      <c r="DT31" s="86">
        <f t="shared" ca="1" si="229"/>
        <v>0</v>
      </c>
      <c r="DU31" s="83">
        <f t="shared" ca="1" si="230"/>
        <v>30</v>
      </c>
      <c r="DV31" s="84">
        <f t="shared" si="231"/>
        <v>0</v>
      </c>
      <c r="DW31" s="85">
        <f t="shared" ca="1" si="120"/>
        <v>0</v>
      </c>
      <c r="DX31" s="85">
        <f t="shared" si="121"/>
        <v>0</v>
      </c>
      <c r="DY31" s="85">
        <f t="shared" si="122"/>
        <v>0</v>
      </c>
      <c r="DZ31" s="86">
        <f t="shared" ca="1" si="232"/>
        <v>0</v>
      </c>
      <c r="EA31" s="83">
        <f t="shared" ca="1" si="233"/>
        <v>31</v>
      </c>
      <c r="EB31" s="84">
        <f t="shared" si="234"/>
        <v>0</v>
      </c>
      <c r="EC31" s="85">
        <f t="shared" ca="1" si="126"/>
        <v>0</v>
      </c>
      <c r="ED31" s="85">
        <f t="shared" si="127"/>
        <v>0</v>
      </c>
      <c r="EE31" s="85">
        <f t="shared" si="128"/>
        <v>0</v>
      </c>
      <c r="EF31" s="86">
        <f t="shared" ca="1" si="235"/>
        <v>0</v>
      </c>
      <c r="EG31" s="83">
        <f t="shared" ca="1" si="236"/>
        <v>30</v>
      </c>
      <c r="EH31" s="84">
        <f t="shared" si="237"/>
        <v>0</v>
      </c>
      <c r="EI31" s="85">
        <f t="shared" ca="1" si="132"/>
        <v>0</v>
      </c>
      <c r="EJ31" s="85">
        <f t="shared" si="133"/>
        <v>0</v>
      </c>
      <c r="EK31" s="85">
        <f t="shared" si="134"/>
        <v>0</v>
      </c>
      <c r="EL31" s="86">
        <f t="shared" ca="1" si="238"/>
        <v>0</v>
      </c>
      <c r="EM31" s="83">
        <f t="shared" ca="1" si="239"/>
        <v>31</v>
      </c>
      <c r="EN31" s="84">
        <f t="shared" si="240"/>
        <v>0</v>
      </c>
      <c r="EO31" s="85">
        <f t="shared" ca="1" si="138"/>
        <v>0</v>
      </c>
      <c r="EP31" s="85">
        <f t="shared" si="139"/>
        <v>0</v>
      </c>
      <c r="EQ31" s="85">
        <f t="shared" si="140"/>
        <v>0</v>
      </c>
      <c r="ER31" s="86">
        <f t="shared" ca="1" si="241"/>
        <v>0</v>
      </c>
      <c r="ES31" s="83">
        <f t="shared" ca="1" si="242"/>
        <v>31</v>
      </c>
      <c r="ET31" s="84">
        <f t="shared" si="243"/>
        <v>0</v>
      </c>
      <c r="EU31" s="85">
        <f t="shared" ca="1" si="144"/>
        <v>0</v>
      </c>
      <c r="EV31" s="85">
        <f t="shared" si="145"/>
        <v>0</v>
      </c>
      <c r="EW31" s="85">
        <f t="shared" si="244"/>
        <v>0</v>
      </c>
      <c r="EX31" s="86">
        <f t="shared" ca="1" si="245"/>
        <v>0</v>
      </c>
      <c r="EY31" s="83">
        <f t="shared" ca="1" si="246"/>
        <v>30</v>
      </c>
      <c r="EZ31" s="84">
        <f t="shared" si="247"/>
        <v>0</v>
      </c>
      <c r="FA31" s="85">
        <f t="shared" ca="1" si="149"/>
        <v>0</v>
      </c>
      <c r="FB31" s="85">
        <f t="shared" si="248"/>
        <v>0</v>
      </c>
      <c r="FC31" s="85">
        <f t="shared" si="150"/>
        <v>0</v>
      </c>
      <c r="FD31" s="86">
        <f t="shared" ca="1" si="249"/>
        <v>0</v>
      </c>
      <c r="FE31" s="83">
        <f t="shared" ca="1" si="250"/>
        <v>31</v>
      </c>
      <c r="FF31" s="84">
        <f t="shared" si="251"/>
        <v>0</v>
      </c>
      <c r="FG31" s="85">
        <f t="shared" ca="1" si="252"/>
        <v>0</v>
      </c>
      <c r="FH31" s="85">
        <f t="shared" si="253"/>
        <v>0</v>
      </c>
      <c r="FI31" s="85">
        <f t="shared" si="254"/>
        <v>0</v>
      </c>
      <c r="FJ31" s="86">
        <f t="shared" ca="1" si="255"/>
        <v>0</v>
      </c>
      <c r="FK31" s="83">
        <f t="shared" ca="1" si="155"/>
        <v>30</v>
      </c>
      <c r="FL31" s="84">
        <f t="shared" si="156"/>
        <v>0</v>
      </c>
      <c r="FM31" s="85">
        <f t="shared" ca="1" si="256"/>
        <v>0</v>
      </c>
      <c r="FN31" s="85">
        <f t="shared" si="257"/>
        <v>0</v>
      </c>
      <c r="FO31" s="85">
        <f t="shared" si="258"/>
        <v>0</v>
      </c>
      <c r="FP31" s="86">
        <f t="shared" ca="1" si="157"/>
        <v>0</v>
      </c>
      <c r="FQ31" s="83">
        <f t="shared" ca="1" si="158"/>
        <v>31</v>
      </c>
      <c r="FR31" s="84">
        <f t="shared" si="159"/>
        <v>0</v>
      </c>
      <c r="FS31" s="85">
        <f t="shared" ca="1" si="259"/>
        <v>0</v>
      </c>
      <c r="FT31" s="85">
        <f t="shared" si="260"/>
        <v>0</v>
      </c>
      <c r="FU31" s="85">
        <f t="shared" si="261"/>
        <v>0</v>
      </c>
      <c r="FV31" s="86">
        <f t="shared" ca="1" si="160"/>
        <v>0</v>
      </c>
      <c r="FW31" s="83">
        <f t="shared" ca="1" si="161"/>
        <v>31</v>
      </c>
      <c r="FX31" s="84">
        <f t="shared" si="162"/>
        <v>0</v>
      </c>
      <c r="FY31" s="85">
        <f t="shared" ca="1" si="262"/>
        <v>0</v>
      </c>
      <c r="FZ31" s="85">
        <f t="shared" si="263"/>
        <v>0</v>
      </c>
      <c r="GA31" s="85">
        <f t="shared" si="264"/>
        <v>0</v>
      </c>
      <c r="GB31" s="86">
        <f t="shared" ca="1" si="163"/>
        <v>0</v>
      </c>
      <c r="GC31" s="83">
        <f t="shared" ca="1" si="164"/>
        <v>28</v>
      </c>
      <c r="GD31" s="84">
        <f t="shared" si="165"/>
        <v>0</v>
      </c>
      <c r="GE31" s="85">
        <f t="shared" ca="1" si="265"/>
        <v>0</v>
      </c>
      <c r="GF31" s="85">
        <f t="shared" si="266"/>
        <v>0</v>
      </c>
      <c r="GG31" s="85">
        <f t="shared" si="267"/>
        <v>0</v>
      </c>
      <c r="GH31" s="86">
        <f t="shared" ca="1" si="166"/>
        <v>0</v>
      </c>
      <c r="GI31" s="83">
        <f t="shared" ca="1" si="167"/>
        <v>31</v>
      </c>
      <c r="GJ31" s="84">
        <f t="shared" si="168"/>
        <v>0</v>
      </c>
      <c r="GK31" s="85">
        <f t="shared" ca="1" si="268"/>
        <v>0</v>
      </c>
      <c r="GL31" s="85">
        <f t="shared" si="269"/>
        <v>0</v>
      </c>
      <c r="GM31" s="85">
        <f t="shared" si="270"/>
        <v>0</v>
      </c>
      <c r="GN31" s="86">
        <f t="shared" ca="1" si="169"/>
        <v>0</v>
      </c>
    </row>
    <row r="32" spans="1:196" ht="14.6" x14ac:dyDescent="0.4">
      <c r="A32" s="81" t="str">
        <f>PSIRT!$S29</f>
        <v>SERVER</v>
      </c>
      <c r="B32" t="str">
        <f>PSIRT!$B29</f>
        <v>CSCvf53830</v>
      </c>
      <c r="C32" s="82">
        <f>PSIRT!$N29</f>
        <v>42955</v>
      </c>
      <c r="D32" s="123">
        <f ca="1">IF(PSIRT!$R29="",TODAY(), PSIRT!$R29)</f>
        <v>43564</v>
      </c>
      <c r="E32" s="83">
        <f t="shared" ca="1" si="170"/>
        <v>0</v>
      </c>
      <c r="F32" s="84">
        <f t="shared" si="171"/>
        <v>31</v>
      </c>
      <c r="G32" s="85">
        <f t="shared" ca="1" si="0"/>
        <v>0</v>
      </c>
      <c r="H32" s="85">
        <f t="shared" si="1"/>
        <v>0</v>
      </c>
      <c r="I32" s="85">
        <f t="shared" si="2"/>
        <v>0</v>
      </c>
      <c r="J32" s="86">
        <f t="shared" ca="1" si="172"/>
        <v>0</v>
      </c>
      <c r="K32" s="83">
        <f t="shared" ca="1" si="173"/>
        <v>0</v>
      </c>
      <c r="L32" s="84">
        <f t="shared" si="174"/>
        <v>30</v>
      </c>
      <c r="M32" s="85">
        <f t="shared" ca="1" si="6"/>
        <v>0</v>
      </c>
      <c r="N32" s="85">
        <f t="shared" si="7"/>
        <v>0</v>
      </c>
      <c r="O32" s="85">
        <f t="shared" si="8"/>
        <v>0</v>
      </c>
      <c r="P32" s="86">
        <f t="shared" ca="1" si="175"/>
        <v>0</v>
      </c>
      <c r="Q32" s="83">
        <f t="shared" ca="1" si="176"/>
        <v>0</v>
      </c>
      <c r="R32" s="84">
        <f t="shared" si="177"/>
        <v>31</v>
      </c>
      <c r="S32" s="85">
        <f t="shared" ca="1" si="12"/>
        <v>0</v>
      </c>
      <c r="T32" s="85">
        <f t="shared" si="13"/>
        <v>0</v>
      </c>
      <c r="U32" s="85">
        <f t="shared" si="14"/>
        <v>0</v>
      </c>
      <c r="V32" s="86">
        <f t="shared" ca="1" si="178"/>
        <v>0</v>
      </c>
      <c r="W32" s="83">
        <f t="shared" ca="1" si="179"/>
        <v>0</v>
      </c>
      <c r="X32" s="84">
        <f t="shared" si="180"/>
        <v>30</v>
      </c>
      <c r="Y32" s="85">
        <f t="shared" ca="1" si="18"/>
        <v>0</v>
      </c>
      <c r="Z32" s="85">
        <f t="shared" si="19"/>
        <v>0</v>
      </c>
      <c r="AA32" s="85">
        <f t="shared" si="20"/>
        <v>0</v>
      </c>
      <c r="AB32" s="86">
        <f t="shared" ca="1" si="181"/>
        <v>0</v>
      </c>
      <c r="AC32" s="83">
        <f t="shared" ca="1" si="182"/>
        <v>0</v>
      </c>
      <c r="AD32" s="84">
        <f t="shared" si="183"/>
        <v>31</v>
      </c>
      <c r="AE32" s="85">
        <f t="shared" ca="1" si="24"/>
        <v>0</v>
      </c>
      <c r="AF32" s="85">
        <f t="shared" si="25"/>
        <v>0</v>
      </c>
      <c r="AG32" s="85">
        <f t="shared" si="26"/>
        <v>0</v>
      </c>
      <c r="AH32" s="86">
        <f t="shared" ca="1" si="184"/>
        <v>0</v>
      </c>
      <c r="AI32" s="83">
        <f t="shared" ca="1" si="185"/>
        <v>0</v>
      </c>
      <c r="AJ32" s="84">
        <f t="shared" si="186"/>
        <v>31</v>
      </c>
      <c r="AK32" s="85">
        <f t="shared" ca="1" si="30"/>
        <v>0</v>
      </c>
      <c r="AL32" s="85">
        <f t="shared" si="31"/>
        <v>0</v>
      </c>
      <c r="AM32" s="85">
        <f t="shared" si="32"/>
        <v>0</v>
      </c>
      <c r="AN32" s="86">
        <f t="shared" ca="1" si="187"/>
        <v>0</v>
      </c>
      <c r="AO32" s="83">
        <f t="shared" ca="1" si="188"/>
        <v>0</v>
      </c>
      <c r="AP32" s="84">
        <f t="shared" si="189"/>
        <v>28</v>
      </c>
      <c r="AQ32" s="85">
        <f t="shared" ca="1" si="36"/>
        <v>0</v>
      </c>
      <c r="AR32" s="85">
        <f t="shared" si="37"/>
        <v>0</v>
      </c>
      <c r="AS32" s="85">
        <f t="shared" si="38"/>
        <v>0</v>
      </c>
      <c r="AT32" s="86">
        <f t="shared" ca="1" si="190"/>
        <v>0</v>
      </c>
      <c r="AU32" s="83">
        <f t="shared" ca="1" si="191"/>
        <v>0</v>
      </c>
      <c r="AV32" s="84">
        <f t="shared" si="192"/>
        <v>31</v>
      </c>
      <c r="AW32" s="85">
        <f t="shared" ca="1" si="42"/>
        <v>0</v>
      </c>
      <c r="AX32" s="85">
        <f t="shared" si="43"/>
        <v>0</v>
      </c>
      <c r="AY32" s="85">
        <f t="shared" si="44"/>
        <v>0</v>
      </c>
      <c r="AZ32" s="86">
        <f t="shared" ca="1" si="193"/>
        <v>0</v>
      </c>
      <c r="BA32" s="83">
        <f t="shared" ca="1" si="194"/>
        <v>0</v>
      </c>
      <c r="BB32" s="84">
        <f t="shared" si="195"/>
        <v>30</v>
      </c>
      <c r="BC32" s="85">
        <f t="shared" ca="1" si="48"/>
        <v>0</v>
      </c>
      <c r="BD32" s="85">
        <f t="shared" si="49"/>
        <v>0</v>
      </c>
      <c r="BE32" s="85">
        <f t="shared" si="50"/>
        <v>0</v>
      </c>
      <c r="BF32" s="86">
        <f t="shared" ca="1" si="196"/>
        <v>0</v>
      </c>
      <c r="BG32" s="83">
        <f t="shared" ca="1" si="197"/>
        <v>0</v>
      </c>
      <c r="BH32" s="84">
        <f t="shared" si="198"/>
        <v>31</v>
      </c>
      <c r="BI32" s="85">
        <f t="shared" ca="1" si="54"/>
        <v>0</v>
      </c>
      <c r="BJ32" s="85">
        <f t="shared" si="55"/>
        <v>0</v>
      </c>
      <c r="BK32" s="85">
        <f t="shared" si="56"/>
        <v>0</v>
      </c>
      <c r="BL32" s="86">
        <f t="shared" ca="1" si="199"/>
        <v>0</v>
      </c>
      <c r="BM32" s="83">
        <f t="shared" ca="1" si="200"/>
        <v>0</v>
      </c>
      <c r="BN32" s="84">
        <f t="shared" si="201"/>
        <v>30</v>
      </c>
      <c r="BO32" s="85">
        <f t="shared" ca="1" si="60"/>
        <v>0</v>
      </c>
      <c r="BP32" s="85">
        <f t="shared" si="61"/>
        <v>0</v>
      </c>
      <c r="BQ32" s="85">
        <f t="shared" si="62"/>
        <v>0</v>
      </c>
      <c r="BR32" s="86">
        <f t="shared" ca="1" si="202"/>
        <v>0</v>
      </c>
      <c r="BS32" s="83">
        <f t="shared" ca="1" si="203"/>
        <v>0</v>
      </c>
      <c r="BT32" s="84">
        <f t="shared" si="204"/>
        <v>31</v>
      </c>
      <c r="BU32" s="85">
        <f t="shared" ca="1" si="66"/>
        <v>0</v>
      </c>
      <c r="BV32" s="85">
        <f t="shared" si="67"/>
        <v>0</v>
      </c>
      <c r="BW32" s="85">
        <f t="shared" si="68"/>
        <v>0</v>
      </c>
      <c r="BX32" s="86">
        <f t="shared" ca="1" si="205"/>
        <v>0</v>
      </c>
      <c r="BY32" s="83">
        <f t="shared" ca="1" si="206"/>
        <v>0</v>
      </c>
      <c r="BZ32" s="84">
        <f t="shared" si="207"/>
        <v>8</v>
      </c>
      <c r="CA32" s="85">
        <f t="shared" ca="1" si="72"/>
        <v>23</v>
      </c>
      <c r="CB32" s="85">
        <f t="shared" si="73"/>
        <v>0</v>
      </c>
      <c r="CC32" s="85">
        <f t="shared" si="74"/>
        <v>0</v>
      </c>
      <c r="CD32" s="86">
        <f t="shared" ca="1" si="208"/>
        <v>23</v>
      </c>
      <c r="CE32" s="83">
        <f t="shared" ca="1" si="209"/>
        <v>0</v>
      </c>
      <c r="CF32" s="84">
        <f t="shared" si="210"/>
        <v>0</v>
      </c>
      <c r="CG32" s="85">
        <f t="shared" ca="1" si="78"/>
        <v>30</v>
      </c>
      <c r="CH32" s="85">
        <f t="shared" si="79"/>
        <v>0</v>
      </c>
      <c r="CI32" s="85">
        <f t="shared" si="80"/>
        <v>0</v>
      </c>
      <c r="CJ32" s="86">
        <f t="shared" ca="1" si="211"/>
        <v>30</v>
      </c>
      <c r="CK32" s="83">
        <f t="shared" ca="1" si="212"/>
        <v>0</v>
      </c>
      <c r="CL32" s="84">
        <f t="shared" si="213"/>
        <v>0</v>
      </c>
      <c r="CM32" s="85">
        <f t="shared" ca="1" si="84"/>
        <v>31</v>
      </c>
      <c r="CN32" s="85">
        <f t="shared" si="85"/>
        <v>0</v>
      </c>
      <c r="CO32" s="85">
        <f t="shared" si="86"/>
        <v>0</v>
      </c>
      <c r="CP32" s="86">
        <f t="shared" ca="1" si="214"/>
        <v>31</v>
      </c>
      <c r="CQ32" s="83">
        <f t="shared" ca="1" si="215"/>
        <v>0</v>
      </c>
      <c r="CR32" s="84">
        <f t="shared" si="216"/>
        <v>0</v>
      </c>
      <c r="CS32" s="85">
        <f t="shared" ca="1" si="90"/>
        <v>30</v>
      </c>
      <c r="CT32" s="85">
        <f t="shared" si="91"/>
        <v>0</v>
      </c>
      <c r="CU32" s="85">
        <f t="shared" si="92"/>
        <v>0</v>
      </c>
      <c r="CV32" s="86">
        <f t="shared" ca="1" si="217"/>
        <v>30</v>
      </c>
      <c r="CW32" s="83">
        <f t="shared" ca="1" si="218"/>
        <v>0</v>
      </c>
      <c r="CX32" s="84">
        <f t="shared" si="219"/>
        <v>0</v>
      </c>
      <c r="CY32" s="85">
        <f t="shared" ca="1" si="96"/>
        <v>31</v>
      </c>
      <c r="CZ32" s="85">
        <f t="shared" si="97"/>
        <v>0</v>
      </c>
      <c r="DA32" s="85">
        <f t="shared" si="98"/>
        <v>0</v>
      </c>
      <c r="DB32" s="86">
        <f t="shared" ca="1" si="220"/>
        <v>31</v>
      </c>
      <c r="DC32" s="83">
        <f t="shared" ca="1" si="221"/>
        <v>0</v>
      </c>
      <c r="DD32" s="84">
        <f t="shared" si="222"/>
        <v>0</v>
      </c>
      <c r="DE32" s="85">
        <f t="shared" ca="1" si="102"/>
        <v>31</v>
      </c>
      <c r="DF32" s="85">
        <f t="shared" si="103"/>
        <v>0</v>
      </c>
      <c r="DG32" s="85">
        <f t="shared" si="104"/>
        <v>0</v>
      </c>
      <c r="DH32" s="86">
        <f t="shared" ca="1" si="223"/>
        <v>31</v>
      </c>
      <c r="DI32" s="83">
        <f t="shared" ca="1" si="224"/>
        <v>0</v>
      </c>
      <c r="DJ32" s="84">
        <f t="shared" si="225"/>
        <v>0</v>
      </c>
      <c r="DK32" s="85">
        <f t="shared" ca="1" si="108"/>
        <v>28</v>
      </c>
      <c r="DL32" s="85">
        <f t="shared" si="109"/>
        <v>0</v>
      </c>
      <c r="DM32" s="85">
        <f t="shared" si="110"/>
        <v>0</v>
      </c>
      <c r="DN32" s="86">
        <f t="shared" ca="1" si="226"/>
        <v>28</v>
      </c>
      <c r="DO32" s="83">
        <f t="shared" ca="1" si="227"/>
        <v>0</v>
      </c>
      <c r="DP32" s="84">
        <f t="shared" si="228"/>
        <v>0</v>
      </c>
      <c r="DQ32" s="85">
        <f t="shared" ca="1" si="114"/>
        <v>31</v>
      </c>
      <c r="DR32" s="85">
        <f t="shared" si="115"/>
        <v>0</v>
      </c>
      <c r="DS32" s="85">
        <f t="shared" si="116"/>
        <v>0</v>
      </c>
      <c r="DT32" s="86">
        <f t="shared" ca="1" si="229"/>
        <v>31</v>
      </c>
      <c r="DU32" s="83">
        <f t="shared" ca="1" si="230"/>
        <v>0</v>
      </c>
      <c r="DV32" s="84">
        <f t="shared" si="231"/>
        <v>0</v>
      </c>
      <c r="DW32" s="85">
        <f t="shared" ca="1" si="120"/>
        <v>30</v>
      </c>
      <c r="DX32" s="85">
        <f t="shared" si="121"/>
        <v>0</v>
      </c>
      <c r="DY32" s="85">
        <f t="shared" si="122"/>
        <v>0</v>
      </c>
      <c r="DZ32" s="86">
        <f t="shared" ca="1" si="232"/>
        <v>30</v>
      </c>
      <c r="EA32" s="83">
        <f t="shared" ca="1" si="233"/>
        <v>0</v>
      </c>
      <c r="EB32" s="84">
        <f t="shared" si="234"/>
        <v>0</v>
      </c>
      <c r="EC32" s="85">
        <f t="shared" ca="1" si="126"/>
        <v>31</v>
      </c>
      <c r="ED32" s="85">
        <f t="shared" si="127"/>
        <v>0</v>
      </c>
      <c r="EE32" s="85">
        <f t="shared" si="128"/>
        <v>0</v>
      </c>
      <c r="EF32" s="86">
        <f t="shared" ca="1" si="235"/>
        <v>31</v>
      </c>
      <c r="EG32" s="83">
        <f t="shared" ca="1" si="236"/>
        <v>0</v>
      </c>
      <c r="EH32" s="84">
        <f t="shared" si="237"/>
        <v>0</v>
      </c>
      <c r="EI32" s="85">
        <f t="shared" ca="1" si="132"/>
        <v>30</v>
      </c>
      <c r="EJ32" s="85">
        <f t="shared" si="133"/>
        <v>0</v>
      </c>
      <c r="EK32" s="85">
        <f t="shared" si="134"/>
        <v>0</v>
      </c>
      <c r="EL32" s="86">
        <f t="shared" ca="1" si="238"/>
        <v>30</v>
      </c>
      <c r="EM32" s="83">
        <f t="shared" ca="1" si="239"/>
        <v>0</v>
      </c>
      <c r="EN32" s="84">
        <f t="shared" si="240"/>
        <v>0</v>
      </c>
      <c r="EO32" s="85">
        <f t="shared" ca="1" si="138"/>
        <v>31</v>
      </c>
      <c r="EP32" s="85">
        <f t="shared" si="139"/>
        <v>0</v>
      </c>
      <c r="EQ32" s="85">
        <f t="shared" si="140"/>
        <v>0</v>
      </c>
      <c r="ER32" s="86">
        <f t="shared" ca="1" si="241"/>
        <v>31</v>
      </c>
      <c r="ES32" s="83">
        <f t="shared" ca="1" si="242"/>
        <v>0</v>
      </c>
      <c r="ET32" s="84">
        <f t="shared" si="243"/>
        <v>0</v>
      </c>
      <c r="EU32" s="85">
        <f t="shared" ca="1" si="144"/>
        <v>31</v>
      </c>
      <c r="EV32" s="85">
        <f t="shared" si="145"/>
        <v>0</v>
      </c>
      <c r="EW32" s="85">
        <f t="shared" si="244"/>
        <v>0</v>
      </c>
      <c r="EX32" s="86">
        <f t="shared" ca="1" si="245"/>
        <v>31</v>
      </c>
      <c r="EY32" s="83">
        <f t="shared" ca="1" si="246"/>
        <v>0</v>
      </c>
      <c r="EZ32" s="84">
        <f t="shared" si="247"/>
        <v>0</v>
      </c>
      <c r="FA32" s="85">
        <f t="shared" ca="1" si="149"/>
        <v>30</v>
      </c>
      <c r="FB32" s="85">
        <f t="shared" si="248"/>
        <v>0</v>
      </c>
      <c r="FC32" s="85">
        <f t="shared" si="150"/>
        <v>0</v>
      </c>
      <c r="FD32" s="86">
        <f t="shared" ca="1" si="249"/>
        <v>30</v>
      </c>
      <c r="FE32" s="83">
        <f t="shared" ca="1" si="250"/>
        <v>0</v>
      </c>
      <c r="FF32" s="84">
        <f t="shared" si="251"/>
        <v>0</v>
      </c>
      <c r="FG32" s="85">
        <f t="shared" ca="1" si="252"/>
        <v>31</v>
      </c>
      <c r="FH32" s="85">
        <f t="shared" si="253"/>
        <v>0</v>
      </c>
      <c r="FI32" s="85">
        <f t="shared" si="254"/>
        <v>0</v>
      </c>
      <c r="FJ32" s="86">
        <f t="shared" ca="1" si="255"/>
        <v>31</v>
      </c>
      <c r="FK32" s="83">
        <f t="shared" ca="1" si="155"/>
        <v>0</v>
      </c>
      <c r="FL32" s="84">
        <f t="shared" si="156"/>
        <v>0</v>
      </c>
      <c r="FM32" s="85">
        <f t="shared" ca="1" si="256"/>
        <v>30</v>
      </c>
      <c r="FN32" s="85">
        <f t="shared" si="257"/>
        <v>0</v>
      </c>
      <c r="FO32" s="85">
        <f t="shared" si="258"/>
        <v>0</v>
      </c>
      <c r="FP32" s="86">
        <f t="shared" ca="1" si="157"/>
        <v>30</v>
      </c>
      <c r="FQ32" s="83">
        <f t="shared" ca="1" si="158"/>
        <v>0</v>
      </c>
      <c r="FR32" s="84">
        <f t="shared" si="159"/>
        <v>0</v>
      </c>
      <c r="FS32" s="85">
        <f t="shared" ca="1" si="259"/>
        <v>31</v>
      </c>
      <c r="FT32" s="85">
        <f t="shared" si="260"/>
        <v>0</v>
      </c>
      <c r="FU32" s="85">
        <f t="shared" si="261"/>
        <v>0</v>
      </c>
      <c r="FV32" s="86">
        <f t="shared" ca="1" si="160"/>
        <v>31</v>
      </c>
      <c r="FW32" s="83">
        <f t="shared" ca="1" si="161"/>
        <v>0</v>
      </c>
      <c r="FX32" s="84">
        <f t="shared" si="162"/>
        <v>0</v>
      </c>
      <c r="FY32" s="85">
        <f t="shared" ca="1" si="262"/>
        <v>31</v>
      </c>
      <c r="FZ32" s="85">
        <f t="shared" si="263"/>
        <v>0</v>
      </c>
      <c r="GA32" s="85">
        <f t="shared" si="264"/>
        <v>0</v>
      </c>
      <c r="GB32" s="86">
        <f t="shared" ca="1" si="163"/>
        <v>31</v>
      </c>
      <c r="GC32" s="83">
        <f t="shared" ca="1" si="164"/>
        <v>0</v>
      </c>
      <c r="GD32" s="84">
        <f t="shared" si="165"/>
        <v>0</v>
      </c>
      <c r="GE32" s="85">
        <f t="shared" ca="1" si="265"/>
        <v>28</v>
      </c>
      <c r="GF32" s="85">
        <f t="shared" si="266"/>
        <v>0</v>
      </c>
      <c r="GG32" s="85">
        <f t="shared" si="267"/>
        <v>0</v>
      </c>
      <c r="GH32" s="86">
        <f t="shared" ca="1" si="166"/>
        <v>28</v>
      </c>
      <c r="GI32" s="83">
        <f t="shared" ca="1" si="167"/>
        <v>0</v>
      </c>
      <c r="GJ32" s="84">
        <f t="shared" si="168"/>
        <v>0</v>
      </c>
      <c r="GK32" s="85">
        <f t="shared" ca="1" si="268"/>
        <v>31</v>
      </c>
      <c r="GL32" s="85">
        <f t="shared" si="269"/>
        <v>0</v>
      </c>
      <c r="GM32" s="85">
        <f t="shared" si="270"/>
        <v>0</v>
      </c>
      <c r="GN32" s="86">
        <f t="shared" ca="1" si="169"/>
        <v>31</v>
      </c>
    </row>
    <row r="33" spans="1:196" ht="14.6" x14ac:dyDescent="0.4">
      <c r="A33" s="81" t="str">
        <f>PSIRT!$S30</f>
        <v>SERVER</v>
      </c>
      <c r="B33" t="str">
        <f>PSIRT!$B30</f>
        <v>CSCvf53812</v>
      </c>
      <c r="C33" s="82">
        <f>PSIRT!$N30</f>
        <v>42955</v>
      </c>
      <c r="D33" s="123">
        <f ca="1">IF(PSIRT!$R30="",TODAY(), PSIRT!$R30)</f>
        <v>43242</v>
      </c>
      <c r="E33" s="83">
        <f t="shared" ca="1" si="170"/>
        <v>0</v>
      </c>
      <c r="F33" s="84">
        <f t="shared" si="171"/>
        <v>31</v>
      </c>
      <c r="G33" s="85">
        <f t="shared" ca="1" si="0"/>
        <v>0</v>
      </c>
      <c r="H33" s="85">
        <f t="shared" si="1"/>
        <v>0</v>
      </c>
      <c r="I33" s="85">
        <f t="shared" si="2"/>
        <v>0</v>
      </c>
      <c r="J33" s="86">
        <f t="shared" ca="1" si="172"/>
        <v>0</v>
      </c>
      <c r="K33" s="83">
        <f t="shared" ca="1" si="173"/>
        <v>0</v>
      </c>
      <c r="L33" s="84">
        <f t="shared" si="174"/>
        <v>30</v>
      </c>
      <c r="M33" s="85">
        <f t="shared" ca="1" si="6"/>
        <v>0</v>
      </c>
      <c r="N33" s="85">
        <f t="shared" si="7"/>
        <v>0</v>
      </c>
      <c r="O33" s="85">
        <f t="shared" si="8"/>
        <v>0</v>
      </c>
      <c r="P33" s="86">
        <f t="shared" ca="1" si="175"/>
        <v>0</v>
      </c>
      <c r="Q33" s="83">
        <f t="shared" ca="1" si="176"/>
        <v>0</v>
      </c>
      <c r="R33" s="84">
        <f t="shared" si="177"/>
        <v>31</v>
      </c>
      <c r="S33" s="85">
        <f t="shared" ca="1" si="12"/>
        <v>0</v>
      </c>
      <c r="T33" s="85">
        <f t="shared" si="13"/>
        <v>0</v>
      </c>
      <c r="U33" s="85">
        <f t="shared" si="14"/>
        <v>0</v>
      </c>
      <c r="V33" s="86">
        <f t="shared" ca="1" si="178"/>
        <v>0</v>
      </c>
      <c r="W33" s="83">
        <f t="shared" ca="1" si="179"/>
        <v>0</v>
      </c>
      <c r="X33" s="84">
        <f t="shared" si="180"/>
        <v>30</v>
      </c>
      <c r="Y33" s="85">
        <f t="shared" ca="1" si="18"/>
        <v>0</v>
      </c>
      <c r="Z33" s="85">
        <f t="shared" si="19"/>
        <v>0</v>
      </c>
      <c r="AA33" s="85">
        <f t="shared" si="20"/>
        <v>0</v>
      </c>
      <c r="AB33" s="86">
        <f t="shared" ca="1" si="181"/>
        <v>0</v>
      </c>
      <c r="AC33" s="83">
        <f t="shared" ca="1" si="182"/>
        <v>0</v>
      </c>
      <c r="AD33" s="84">
        <f t="shared" si="183"/>
        <v>31</v>
      </c>
      <c r="AE33" s="85">
        <f t="shared" ca="1" si="24"/>
        <v>0</v>
      </c>
      <c r="AF33" s="85">
        <f t="shared" si="25"/>
        <v>0</v>
      </c>
      <c r="AG33" s="85">
        <f t="shared" si="26"/>
        <v>0</v>
      </c>
      <c r="AH33" s="86">
        <f t="shared" ca="1" si="184"/>
        <v>0</v>
      </c>
      <c r="AI33" s="83">
        <f t="shared" ca="1" si="185"/>
        <v>0</v>
      </c>
      <c r="AJ33" s="84">
        <f t="shared" si="186"/>
        <v>31</v>
      </c>
      <c r="AK33" s="85">
        <f t="shared" ca="1" si="30"/>
        <v>0</v>
      </c>
      <c r="AL33" s="85">
        <f t="shared" si="31"/>
        <v>0</v>
      </c>
      <c r="AM33" s="85">
        <f t="shared" si="32"/>
        <v>0</v>
      </c>
      <c r="AN33" s="86">
        <f t="shared" ca="1" si="187"/>
        <v>0</v>
      </c>
      <c r="AO33" s="83">
        <f t="shared" ca="1" si="188"/>
        <v>0</v>
      </c>
      <c r="AP33" s="84">
        <f t="shared" si="189"/>
        <v>28</v>
      </c>
      <c r="AQ33" s="85">
        <f t="shared" ca="1" si="36"/>
        <v>0</v>
      </c>
      <c r="AR33" s="85">
        <f t="shared" si="37"/>
        <v>0</v>
      </c>
      <c r="AS33" s="85">
        <f t="shared" si="38"/>
        <v>0</v>
      </c>
      <c r="AT33" s="86">
        <f t="shared" ca="1" si="190"/>
        <v>0</v>
      </c>
      <c r="AU33" s="83">
        <f t="shared" ca="1" si="191"/>
        <v>0</v>
      </c>
      <c r="AV33" s="84">
        <f t="shared" si="192"/>
        <v>31</v>
      </c>
      <c r="AW33" s="85">
        <f t="shared" ca="1" si="42"/>
        <v>0</v>
      </c>
      <c r="AX33" s="85">
        <f t="shared" si="43"/>
        <v>0</v>
      </c>
      <c r="AY33" s="85">
        <f t="shared" si="44"/>
        <v>0</v>
      </c>
      <c r="AZ33" s="86">
        <f t="shared" ca="1" si="193"/>
        <v>0</v>
      </c>
      <c r="BA33" s="83">
        <f t="shared" ca="1" si="194"/>
        <v>0</v>
      </c>
      <c r="BB33" s="84">
        <f t="shared" si="195"/>
        <v>30</v>
      </c>
      <c r="BC33" s="85">
        <f t="shared" ca="1" si="48"/>
        <v>0</v>
      </c>
      <c r="BD33" s="85">
        <f t="shared" si="49"/>
        <v>0</v>
      </c>
      <c r="BE33" s="85">
        <f t="shared" si="50"/>
        <v>0</v>
      </c>
      <c r="BF33" s="86">
        <f t="shared" ca="1" si="196"/>
        <v>0</v>
      </c>
      <c r="BG33" s="83">
        <f t="shared" ca="1" si="197"/>
        <v>0</v>
      </c>
      <c r="BH33" s="84">
        <f t="shared" si="198"/>
        <v>31</v>
      </c>
      <c r="BI33" s="85">
        <f t="shared" ca="1" si="54"/>
        <v>0</v>
      </c>
      <c r="BJ33" s="85">
        <f t="shared" si="55"/>
        <v>0</v>
      </c>
      <c r="BK33" s="85">
        <f t="shared" si="56"/>
        <v>0</v>
      </c>
      <c r="BL33" s="86">
        <f t="shared" ca="1" si="199"/>
        <v>0</v>
      </c>
      <c r="BM33" s="83">
        <f t="shared" ca="1" si="200"/>
        <v>0</v>
      </c>
      <c r="BN33" s="84">
        <f t="shared" si="201"/>
        <v>30</v>
      </c>
      <c r="BO33" s="85">
        <f t="shared" ca="1" si="60"/>
        <v>0</v>
      </c>
      <c r="BP33" s="85">
        <f t="shared" si="61"/>
        <v>0</v>
      </c>
      <c r="BQ33" s="85">
        <f t="shared" si="62"/>
        <v>0</v>
      </c>
      <c r="BR33" s="86">
        <f t="shared" ca="1" si="202"/>
        <v>0</v>
      </c>
      <c r="BS33" s="83">
        <f t="shared" ca="1" si="203"/>
        <v>0</v>
      </c>
      <c r="BT33" s="84">
        <f t="shared" si="204"/>
        <v>31</v>
      </c>
      <c r="BU33" s="85">
        <f t="shared" ca="1" si="66"/>
        <v>0</v>
      </c>
      <c r="BV33" s="85">
        <f t="shared" si="67"/>
        <v>0</v>
      </c>
      <c r="BW33" s="85">
        <f t="shared" si="68"/>
        <v>0</v>
      </c>
      <c r="BX33" s="86">
        <f t="shared" ca="1" si="205"/>
        <v>0</v>
      </c>
      <c r="BY33" s="83">
        <f t="shared" ca="1" si="206"/>
        <v>0</v>
      </c>
      <c r="BZ33" s="84">
        <f t="shared" si="207"/>
        <v>8</v>
      </c>
      <c r="CA33" s="85">
        <f t="shared" ca="1" si="72"/>
        <v>23</v>
      </c>
      <c r="CB33" s="85">
        <f t="shared" si="73"/>
        <v>0</v>
      </c>
      <c r="CC33" s="85">
        <f t="shared" si="74"/>
        <v>0</v>
      </c>
      <c r="CD33" s="86">
        <f t="shared" ca="1" si="208"/>
        <v>23</v>
      </c>
      <c r="CE33" s="83">
        <f t="shared" ca="1" si="209"/>
        <v>0</v>
      </c>
      <c r="CF33" s="84">
        <f t="shared" si="210"/>
        <v>0</v>
      </c>
      <c r="CG33" s="85">
        <f t="shared" ca="1" si="78"/>
        <v>30</v>
      </c>
      <c r="CH33" s="85">
        <f t="shared" si="79"/>
        <v>0</v>
      </c>
      <c r="CI33" s="85">
        <f t="shared" si="80"/>
        <v>0</v>
      </c>
      <c r="CJ33" s="86">
        <f t="shared" ca="1" si="211"/>
        <v>30</v>
      </c>
      <c r="CK33" s="83">
        <f t="shared" ca="1" si="212"/>
        <v>0</v>
      </c>
      <c r="CL33" s="84">
        <f t="shared" si="213"/>
        <v>0</v>
      </c>
      <c r="CM33" s="85">
        <f t="shared" ca="1" si="84"/>
        <v>31</v>
      </c>
      <c r="CN33" s="85">
        <f t="shared" si="85"/>
        <v>0</v>
      </c>
      <c r="CO33" s="85">
        <f t="shared" si="86"/>
        <v>0</v>
      </c>
      <c r="CP33" s="86">
        <f t="shared" ca="1" si="214"/>
        <v>31</v>
      </c>
      <c r="CQ33" s="83">
        <f t="shared" ca="1" si="215"/>
        <v>0</v>
      </c>
      <c r="CR33" s="84">
        <f t="shared" si="216"/>
        <v>0</v>
      </c>
      <c r="CS33" s="85">
        <f t="shared" ca="1" si="90"/>
        <v>30</v>
      </c>
      <c r="CT33" s="85">
        <f t="shared" si="91"/>
        <v>0</v>
      </c>
      <c r="CU33" s="85">
        <f t="shared" si="92"/>
        <v>0</v>
      </c>
      <c r="CV33" s="86">
        <f t="shared" ca="1" si="217"/>
        <v>30</v>
      </c>
      <c r="CW33" s="83">
        <f t="shared" ca="1" si="218"/>
        <v>0</v>
      </c>
      <c r="CX33" s="84">
        <f t="shared" si="219"/>
        <v>0</v>
      </c>
      <c r="CY33" s="85">
        <f t="shared" ca="1" si="96"/>
        <v>31</v>
      </c>
      <c r="CZ33" s="85">
        <f t="shared" si="97"/>
        <v>0</v>
      </c>
      <c r="DA33" s="85">
        <f t="shared" si="98"/>
        <v>0</v>
      </c>
      <c r="DB33" s="86">
        <f t="shared" ca="1" si="220"/>
        <v>31</v>
      </c>
      <c r="DC33" s="83">
        <f t="shared" ca="1" si="221"/>
        <v>0</v>
      </c>
      <c r="DD33" s="84">
        <f t="shared" si="222"/>
        <v>0</v>
      </c>
      <c r="DE33" s="85">
        <f t="shared" ca="1" si="102"/>
        <v>31</v>
      </c>
      <c r="DF33" s="85">
        <f t="shared" si="103"/>
        <v>0</v>
      </c>
      <c r="DG33" s="85">
        <f t="shared" si="104"/>
        <v>0</v>
      </c>
      <c r="DH33" s="86">
        <f t="shared" ca="1" si="223"/>
        <v>31</v>
      </c>
      <c r="DI33" s="83">
        <f t="shared" ca="1" si="224"/>
        <v>0</v>
      </c>
      <c r="DJ33" s="84">
        <f t="shared" si="225"/>
        <v>0</v>
      </c>
      <c r="DK33" s="85">
        <f t="shared" ca="1" si="108"/>
        <v>28</v>
      </c>
      <c r="DL33" s="85">
        <f t="shared" si="109"/>
        <v>0</v>
      </c>
      <c r="DM33" s="85">
        <f t="shared" si="110"/>
        <v>0</v>
      </c>
      <c r="DN33" s="86">
        <f t="shared" ca="1" si="226"/>
        <v>28</v>
      </c>
      <c r="DO33" s="83">
        <f t="shared" ca="1" si="227"/>
        <v>0</v>
      </c>
      <c r="DP33" s="84">
        <f t="shared" si="228"/>
        <v>0</v>
      </c>
      <c r="DQ33" s="85">
        <f t="shared" ca="1" si="114"/>
        <v>31</v>
      </c>
      <c r="DR33" s="85">
        <f t="shared" si="115"/>
        <v>0</v>
      </c>
      <c r="DS33" s="85">
        <f t="shared" si="116"/>
        <v>0</v>
      </c>
      <c r="DT33" s="86">
        <f t="shared" ca="1" si="229"/>
        <v>31</v>
      </c>
      <c r="DU33" s="83">
        <f t="shared" ca="1" si="230"/>
        <v>0</v>
      </c>
      <c r="DV33" s="84">
        <f t="shared" si="231"/>
        <v>0</v>
      </c>
      <c r="DW33" s="85">
        <f t="shared" ca="1" si="120"/>
        <v>30</v>
      </c>
      <c r="DX33" s="85">
        <f t="shared" si="121"/>
        <v>0</v>
      </c>
      <c r="DY33" s="85">
        <f t="shared" si="122"/>
        <v>0</v>
      </c>
      <c r="DZ33" s="86">
        <f t="shared" ca="1" si="232"/>
        <v>30</v>
      </c>
      <c r="EA33" s="83">
        <f t="shared" ca="1" si="233"/>
        <v>9</v>
      </c>
      <c r="EB33" s="84">
        <f t="shared" si="234"/>
        <v>0</v>
      </c>
      <c r="EC33" s="85">
        <f t="shared" ca="1" si="126"/>
        <v>22</v>
      </c>
      <c r="ED33" s="85">
        <f t="shared" si="127"/>
        <v>0</v>
      </c>
      <c r="EE33" s="85">
        <f t="shared" si="128"/>
        <v>0</v>
      </c>
      <c r="EF33" s="86">
        <f t="shared" ca="1" si="235"/>
        <v>22</v>
      </c>
      <c r="EG33" s="83">
        <f t="shared" ca="1" si="236"/>
        <v>30</v>
      </c>
      <c r="EH33" s="84">
        <f t="shared" si="237"/>
        <v>0</v>
      </c>
      <c r="EI33" s="85">
        <f t="shared" ca="1" si="132"/>
        <v>0</v>
      </c>
      <c r="EJ33" s="85">
        <f t="shared" si="133"/>
        <v>0</v>
      </c>
      <c r="EK33" s="85">
        <f t="shared" si="134"/>
        <v>0</v>
      </c>
      <c r="EL33" s="86">
        <f t="shared" ca="1" si="238"/>
        <v>0</v>
      </c>
      <c r="EM33" s="83">
        <f t="shared" ca="1" si="239"/>
        <v>31</v>
      </c>
      <c r="EN33" s="84">
        <f t="shared" si="240"/>
        <v>0</v>
      </c>
      <c r="EO33" s="85">
        <f t="shared" ca="1" si="138"/>
        <v>0</v>
      </c>
      <c r="EP33" s="85">
        <f t="shared" si="139"/>
        <v>0</v>
      </c>
      <c r="EQ33" s="85">
        <f t="shared" si="140"/>
        <v>0</v>
      </c>
      <c r="ER33" s="86">
        <f t="shared" ca="1" si="241"/>
        <v>0</v>
      </c>
      <c r="ES33" s="83">
        <f t="shared" ca="1" si="242"/>
        <v>31</v>
      </c>
      <c r="ET33" s="84">
        <f t="shared" si="243"/>
        <v>0</v>
      </c>
      <c r="EU33" s="85">
        <f t="shared" ca="1" si="144"/>
        <v>0</v>
      </c>
      <c r="EV33" s="85">
        <f t="shared" si="145"/>
        <v>0</v>
      </c>
      <c r="EW33" s="85">
        <f t="shared" si="244"/>
        <v>0</v>
      </c>
      <c r="EX33" s="86">
        <f t="shared" ca="1" si="245"/>
        <v>0</v>
      </c>
      <c r="EY33" s="83">
        <f t="shared" ca="1" si="246"/>
        <v>30</v>
      </c>
      <c r="EZ33" s="84">
        <f t="shared" si="247"/>
        <v>0</v>
      </c>
      <c r="FA33" s="85">
        <f t="shared" ca="1" si="149"/>
        <v>0</v>
      </c>
      <c r="FB33" s="85">
        <f t="shared" si="248"/>
        <v>0</v>
      </c>
      <c r="FC33" s="85">
        <f t="shared" si="150"/>
        <v>0</v>
      </c>
      <c r="FD33" s="86">
        <f t="shared" ca="1" si="249"/>
        <v>0</v>
      </c>
      <c r="FE33" s="83">
        <f t="shared" ca="1" si="250"/>
        <v>31</v>
      </c>
      <c r="FF33" s="84">
        <f t="shared" si="251"/>
        <v>0</v>
      </c>
      <c r="FG33" s="85">
        <f t="shared" ca="1" si="252"/>
        <v>0</v>
      </c>
      <c r="FH33" s="85">
        <f t="shared" si="253"/>
        <v>0</v>
      </c>
      <c r="FI33" s="85">
        <f t="shared" si="254"/>
        <v>0</v>
      </c>
      <c r="FJ33" s="86">
        <f t="shared" ca="1" si="255"/>
        <v>0</v>
      </c>
      <c r="FK33" s="83">
        <f t="shared" ca="1" si="155"/>
        <v>30</v>
      </c>
      <c r="FL33" s="84">
        <f t="shared" si="156"/>
        <v>0</v>
      </c>
      <c r="FM33" s="85">
        <f t="shared" ca="1" si="256"/>
        <v>0</v>
      </c>
      <c r="FN33" s="85">
        <f t="shared" si="257"/>
        <v>0</v>
      </c>
      <c r="FO33" s="85">
        <f t="shared" si="258"/>
        <v>0</v>
      </c>
      <c r="FP33" s="86">
        <f t="shared" ca="1" si="157"/>
        <v>0</v>
      </c>
      <c r="FQ33" s="83">
        <f t="shared" ca="1" si="158"/>
        <v>31</v>
      </c>
      <c r="FR33" s="84">
        <f t="shared" si="159"/>
        <v>0</v>
      </c>
      <c r="FS33" s="85">
        <f t="shared" ca="1" si="259"/>
        <v>0</v>
      </c>
      <c r="FT33" s="85">
        <f t="shared" si="260"/>
        <v>0</v>
      </c>
      <c r="FU33" s="85">
        <f t="shared" si="261"/>
        <v>0</v>
      </c>
      <c r="FV33" s="86">
        <f t="shared" ca="1" si="160"/>
        <v>0</v>
      </c>
      <c r="FW33" s="83">
        <f t="shared" ca="1" si="161"/>
        <v>31</v>
      </c>
      <c r="FX33" s="84">
        <f t="shared" si="162"/>
        <v>0</v>
      </c>
      <c r="FY33" s="85">
        <f t="shared" ca="1" si="262"/>
        <v>0</v>
      </c>
      <c r="FZ33" s="85">
        <f t="shared" si="263"/>
        <v>0</v>
      </c>
      <c r="GA33" s="85">
        <f t="shared" si="264"/>
        <v>0</v>
      </c>
      <c r="GB33" s="86">
        <f t="shared" ca="1" si="163"/>
        <v>0</v>
      </c>
      <c r="GC33" s="83">
        <f t="shared" ca="1" si="164"/>
        <v>28</v>
      </c>
      <c r="GD33" s="84">
        <f t="shared" si="165"/>
        <v>0</v>
      </c>
      <c r="GE33" s="85">
        <f t="shared" ca="1" si="265"/>
        <v>0</v>
      </c>
      <c r="GF33" s="85">
        <f t="shared" si="266"/>
        <v>0</v>
      </c>
      <c r="GG33" s="85">
        <f t="shared" si="267"/>
        <v>0</v>
      </c>
      <c r="GH33" s="86">
        <f t="shared" ca="1" si="166"/>
        <v>0</v>
      </c>
      <c r="GI33" s="83">
        <f t="shared" ca="1" si="167"/>
        <v>31</v>
      </c>
      <c r="GJ33" s="84">
        <f t="shared" si="168"/>
        <v>0</v>
      </c>
      <c r="GK33" s="85">
        <f t="shared" ca="1" si="268"/>
        <v>0</v>
      </c>
      <c r="GL33" s="85">
        <f t="shared" si="269"/>
        <v>0</v>
      </c>
      <c r="GM33" s="85">
        <f t="shared" si="270"/>
        <v>0</v>
      </c>
      <c r="GN33" s="86">
        <f t="shared" ca="1" si="169"/>
        <v>0</v>
      </c>
    </row>
    <row r="34" spans="1:196" ht="14.6" x14ac:dyDescent="0.4">
      <c r="A34" s="81" t="str">
        <f>PSIRT!$S31</f>
        <v>SERVER</v>
      </c>
      <c r="B34" t="str">
        <f>PSIRT!$B31</f>
        <v>CSCvf91393</v>
      </c>
      <c r="C34" s="82">
        <f>PSIRT!$N31</f>
        <v>42989</v>
      </c>
      <c r="D34" s="123">
        <f ca="1">IF(PSIRT!$R31="",TODAY(), PSIRT!$R31)</f>
        <v>43119</v>
      </c>
      <c r="E34" s="83">
        <f t="shared" ca="1" si="170"/>
        <v>0</v>
      </c>
      <c r="F34" s="84">
        <f t="shared" si="171"/>
        <v>31</v>
      </c>
      <c r="G34" s="85">
        <f t="shared" ca="1" si="0"/>
        <v>0</v>
      </c>
      <c r="H34" s="85">
        <f t="shared" si="1"/>
        <v>0</v>
      </c>
      <c r="I34" s="85">
        <f t="shared" si="2"/>
        <v>0</v>
      </c>
      <c r="J34" s="86">
        <f t="shared" ca="1" si="172"/>
        <v>0</v>
      </c>
      <c r="K34" s="83">
        <f t="shared" ca="1" si="173"/>
        <v>0</v>
      </c>
      <c r="L34" s="84">
        <f t="shared" si="174"/>
        <v>30</v>
      </c>
      <c r="M34" s="85">
        <f t="shared" ca="1" si="6"/>
        <v>0</v>
      </c>
      <c r="N34" s="85">
        <f t="shared" si="7"/>
        <v>0</v>
      </c>
      <c r="O34" s="85">
        <f t="shared" si="8"/>
        <v>0</v>
      </c>
      <c r="P34" s="86">
        <f t="shared" ca="1" si="175"/>
        <v>0</v>
      </c>
      <c r="Q34" s="83">
        <f t="shared" ca="1" si="176"/>
        <v>0</v>
      </c>
      <c r="R34" s="84">
        <f t="shared" si="177"/>
        <v>31</v>
      </c>
      <c r="S34" s="85">
        <f t="shared" ca="1" si="12"/>
        <v>0</v>
      </c>
      <c r="T34" s="85">
        <f t="shared" si="13"/>
        <v>0</v>
      </c>
      <c r="U34" s="85">
        <f t="shared" si="14"/>
        <v>0</v>
      </c>
      <c r="V34" s="86">
        <f t="shared" ca="1" si="178"/>
        <v>0</v>
      </c>
      <c r="W34" s="83">
        <f t="shared" ca="1" si="179"/>
        <v>0</v>
      </c>
      <c r="X34" s="84">
        <f t="shared" si="180"/>
        <v>30</v>
      </c>
      <c r="Y34" s="85">
        <f t="shared" ca="1" si="18"/>
        <v>0</v>
      </c>
      <c r="Z34" s="85">
        <f t="shared" si="19"/>
        <v>0</v>
      </c>
      <c r="AA34" s="85">
        <f t="shared" si="20"/>
        <v>0</v>
      </c>
      <c r="AB34" s="86">
        <f t="shared" ca="1" si="181"/>
        <v>0</v>
      </c>
      <c r="AC34" s="83">
        <f t="shared" ca="1" si="182"/>
        <v>0</v>
      </c>
      <c r="AD34" s="84">
        <f t="shared" si="183"/>
        <v>31</v>
      </c>
      <c r="AE34" s="85">
        <f t="shared" ca="1" si="24"/>
        <v>0</v>
      </c>
      <c r="AF34" s="85">
        <f t="shared" si="25"/>
        <v>0</v>
      </c>
      <c r="AG34" s="85">
        <f t="shared" si="26"/>
        <v>0</v>
      </c>
      <c r="AH34" s="86">
        <f t="shared" ca="1" si="184"/>
        <v>0</v>
      </c>
      <c r="AI34" s="83">
        <f t="shared" ca="1" si="185"/>
        <v>0</v>
      </c>
      <c r="AJ34" s="84">
        <f t="shared" si="186"/>
        <v>31</v>
      </c>
      <c r="AK34" s="85">
        <f t="shared" ca="1" si="30"/>
        <v>0</v>
      </c>
      <c r="AL34" s="85">
        <f t="shared" si="31"/>
        <v>0</v>
      </c>
      <c r="AM34" s="85">
        <f t="shared" si="32"/>
        <v>0</v>
      </c>
      <c r="AN34" s="86">
        <f t="shared" ca="1" si="187"/>
        <v>0</v>
      </c>
      <c r="AO34" s="83">
        <f t="shared" ca="1" si="188"/>
        <v>0</v>
      </c>
      <c r="AP34" s="84">
        <f t="shared" si="189"/>
        <v>28</v>
      </c>
      <c r="AQ34" s="85">
        <f t="shared" ca="1" si="36"/>
        <v>0</v>
      </c>
      <c r="AR34" s="85">
        <f t="shared" si="37"/>
        <v>0</v>
      </c>
      <c r="AS34" s="85">
        <f t="shared" si="38"/>
        <v>0</v>
      </c>
      <c r="AT34" s="86">
        <f t="shared" ca="1" si="190"/>
        <v>0</v>
      </c>
      <c r="AU34" s="83">
        <f t="shared" ca="1" si="191"/>
        <v>0</v>
      </c>
      <c r="AV34" s="84">
        <f t="shared" si="192"/>
        <v>31</v>
      </c>
      <c r="AW34" s="85">
        <f t="shared" ca="1" si="42"/>
        <v>0</v>
      </c>
      <c r="AX34" s="85">
        <f t="shared" si="43"/>
        <v>0</v>
      </c>
      <c r="AY34" s="85">
        <f t="shared" si="44"/>
        <v>0</v>
      </c>
      <c r="AZ34" s="86">
        <f t="shared" ca="1" si="193"/>
        <v>0</v>
      </c>
      <c r="BA34" s="83">
        <f t="shared" ca="1" si="194"/>
        <v>0</v>
      </c>
      <c r="BB34" s="84">
        <f t="shared" si="195"/>
        <v>30</v>
      </c>
      <c r="BC34" s="85">
        <f t="shared" ca="1" si="48"/>
        <v>0</v>
      </c>
      <c r="BD34" s="85">
        <f t="shared" si="49"/>
        <v>0</v>
      </c>
      <c r="BE34" s="85">
        <f t="shared" si="50"/>
        <v>0</v>
      </c>
      <c r="BF34" s="86">
        <f t="shared" ca="1" si="196"/>
        <v>0</v>
      </c>
      <c r="BG34" s="83">
        <f t="shared" ca="1" si="197"/>
        <v>0</v>
      </c>
      <c r="BH34" s="84">
        <f t="shared" si="198"/>
        <v>31</v>
      </c>
      <c r="BI34" s="85">
        <f t="shared" ca="1" si="54"/>
        <v>0</v>
      </c>
      <c r="BJ34" s="85">
        <f t="shared" si="55"/>
        <v>0</v>
      </c>
      <c r="BK34" s="85">
        <f t="shared" si="56"/>
        <v>0</v>
      </c>
      <c r="BL34" s="86">
        <f t="shared" ca="1" si="199"/>
        <v>0</v>
      </c>
      <c r="BM34" s="83">
        <f t="shared" ca="1" si="200"/>
        <v>0</v>
      </c>
      <c r="BN34" s="84">
        <f t="shared" si="201"/>
        <v>30</v>
      </c>
      <c r="BO34" s="85">
        <f t="shared" ca="1" si="60"/>
        <v>0</v>
      </c>
      <c r="BP34" s="85">
        <f t="shared" si="61"/>
        <v>0</v>
      </c>
      <c r="BQ34" s="85">
        <f t="shared" si="62"/>
        <v>0</v>
      </c>
      <c r="BR34" s="86">
        <f t="shared" ca="1" si="202"/>
        <v>0</v>
      </c>
      <c r="BS34" s="83">
        <f t="shared" ca="1" si="203"/>
        <v>0</v>
      </c>
      <c r="BT34" s="84">
        <f t="shared" si="204"/>
        <v>31</v>
      </c>
      <c r="BU34" s="85">
        <f t="shared" ca="1" si="66"/>
        <v>0</v>
      </c>
      <c r="BV34" s="85">
        <f t="shared" si="67"/>
        <v>0</v>
      </c>
      <c r="BW34" s="85">
        <f t="shared" si="68"/>
        <v>0</v>
      </c>
      <c r="BX34" s="86">
        <f t="shared" ca="1" si="205"/>
        <v>0</v>
      </c>
      <c r="BY34" s="83">
        <f t="shared" ca="1" si="206"/>
        <v>0</v>
      </c>
      <c r="BZ34" s="84">
        <f t="shared" si="207"/>
        <v>31</v>
      </c>
      <c r="CA34" s="85">
        <f t="shared" ca="1" si="72"/>
        <v>0</v>
      </c>
      <c r="CB34" s="85">
        <f t="shared" si="73"/>
        <v>0</v>
      </c>
      <c r="CC34" s="85">
        <f t="shared" si="74"/>
        <v>0</v>
      </c>
      <c r="CD34" s="86">
        <f t="shared" ca="1" si="208"/>
        <v>0</v>
      </c>
      <c r="CE34" s="83">
        <f t="shared" ca="1" si="209"/>
        <v>0</v>
      </c>
      <c r="CF34" s="84">
        <f t="shared" si="210"/>
        <v>11</v>
      </c>
      <c r="CG34" s="85">
        <f t="shared" ca="1" si="78"/>
        <v>19</v>
      </c>
      <c r="CH34" s="85">
        <f t="shared" si="79"/>
        <v>0</v>
      </c>
      <c r="CI34" s="85">
        <f t="shared" si="80"/>
        <v>0</v>
      </c>
      <c r="CJ34" s="86">
        <f t="shared" ca="1" si="211"/>
        <v>19</v>
      </c>
      <c r="CK34" s="83">
        <f t="shared" ca="1" si="212"/>
        <v>0</v>
      </c>
      <c r="CL34" s="84">
        <f t="shared" si="213"/>
        <v>0</v>
      </c>
      <c r="CM34" s="85">
        <f t="shared" ca="1" si="84"/>
        <v>31</v>
      </c>
      <c r="CN34" s="85">
        <f t="shared" si="85"/>
        <v>0</v>
      </c>
      <c r="CO34" s="85">
        <f t="shared" si="86"/>
        <v>0</v>
      </c>
      <c r="CP34" s="86">
        <f t="shared" ca="1" si="214"/>
        <v>31</v>
      </c>
      <c r="CQ34" s="83">
        <f t="shared" ca="1" si="215"/>
        <v>0</v>
      </c>
      <c r="CR34" s="84">
        <f t="shared" si="216"/>
        <v>0</v>
      </c>
      <c r="CS34" s="85">
        <f t="shared" ca="1" si="90"/>
        <v>30</v>
      </c>
      <c r="CT34" s="85">
        <f t="shared" si="91"/>
        <v>0</v>
      </c>
      <c r="CU34" s="85">
        <f t="shared" si="92"/>
        <v>0</v>
      </c>
      <c r="CV34" s="86">
        <f t="shared" ca="1" si="217"/>
        <v>30</v>
      </c>
      <c r="CW34" s="83">
        <f t="shared" ca="1" si="218"/>
        <v>0</v>
      </c>
      <c r="CX34" s="84">
        <f t="shared" si="219"/>
        <v>0</v>
      </c>
      <c r="CY34" s="85">
        <f t="shared" ca="1" si="96"/>
        <v>31</v>
      </c>
      <c r="CZ34" s="85">
        <f t="shared" si="97"/>
        <v>0</v>
      </c>
      <c r="DA34" s="85">
        <f t="shared" si="98"/>
        <v>0</v>
      </c>
      <c r="DB34" s="86">
        <f t="shared" ca="1" si="220"/>
        <v>31</v>
      </c>
      <c r="DC34" s="83">
        <f t="shared" ca="1" si="221"/>
        <v>12</v>
      </c>
      <c r="DD34" s="84">
        <f t="shared" si="222"/>
        <v>0</v>
      </c>
      <c r="DE34" s="85">
        <f t="shared" ca="1" si="102"/>
        <v>19</v>
      </c>
      <c r="DF34" s="85">
        <f t="shared" si="103"/>
        <v>0</v>
      </c>
      <c r="DG34" s="85">
        <f t="shared" si="104"/>
        <v>0</v>
      </c>
      <c r="DH34" s="86">
        <f t="shared" ca="1" si="223"/>
        <v>19</v>
      </c>
      <c r="DI34" s="83">
        <f t="shared" ca="1" si="224"/>
        <v>28</v>
      </c>
      <c r="DJ34" s="84">
        <f t="shared" si="225"/>
        <v>0</v>
      </c>
      <c r="DK34" s="85">
        <f t="shared" ca="1" si="108"/>
        <v>0</v>
      </c>
      <c r="DL34" s="85">
        <f t="shared" si="109"/>
        <v>0</v>
      </c>
      <c r="DM34" s="85">
        <f t="shared" si="110"/>
        <v>0</v>
      </c>
      <c r="DN34" s="86">
        <f t="shared" ca="1" si="226"/>
        <v>0</v>
      </c>
      <c r="DO34" s="83">
        <f t="shared" ca="1" si="227"/>
        <v>31</v>
      </c>
      <c r="DP34" s="84">
        <f t="shared" si="228"/>
        <v>0</v>
      </c>
      <c r="DQ34" s="85">
        <f t="shared" ca="1" si="114"/>
        <v>0</v>
      </c>
      <c r="DR34" s="85">
        <f t="shared" si="115"/>
        <v>0</v>
      </c>
      <c r="DS34" s="85">
        <f t="shared" si="116"/>
        <v>0</v>
      </c>
      <c r="DT34" s="86">
        <f t="shared" ca="1" si="229"/>
        <v>0</v>
      </c>
      <c r="DU34" s="83">
        <f t="shared" ca="1" si="230"/>
        <v>30</v>
      </c>
      <c r="DV34" s="84">
        <f t="shared" si="231"/>
        <v>0</v>
      </c>
      <c r="DW34" s="85">
        <f t="shared" ca="1" si="120"/>
        <v>0</v>
      </c>
      <c r="DX34" s="85">
        <f t="shared" si="121"/>
        <v>0</v>
      </c>
      <c r="DY34" s="85">
        <f t="shared" si="122"/>
        <v>0</v>
      </c>
      <c r="DZ34" s="86">
        <f t="shared" ca="1" si="232"/>
        <v>0</v>
      </c>
      <c r="EA34" s="83">
        <f t="shared" ca="1" si="233"/>
        <v>31</v>
      </c>
      <c r="EB34" s="84">
        <f t="shared" si="234"/>
        <v>0</v>
      </c>
      <c r="EC34" s="85">
        <f t="shared" ca="1" si="126"/>
        <v>0</v>
      </c>
      <c r="ED34" s="85">
        <f t="shared" si="127"/>
        <v>0</v>
      </c>
      <c r="EE34" s="85">
        <f t="shared" si="128"/>
        <v>0</v>
      </c>
      <c r="EF34" s="86">
        <f t="shared" ca="1" si="235"/>
        <v>0</v>
      </c>
      <c r="EG34" s="83">
        <f t="shared" ca="1" si="236"/>
        <v>30</v>
      </c>
      <c r="EH34" s="84">
        <f t="shared" si="237"/>
        <v>0</v>
      </c>
      <c r="EI34" s="85">
        <f t="shared" ca="1" si="132"/>
        <v>0</v>
      </c>
      <c r="EJ34" s="85">
        <f t="shared" si="133"/>
        <v>0</v>
      </c>
      <c r="EK34" s="85">
        <f t="shared" si="134"/>
        <v>0</v>
      </c>
      <c r="EL34" s="86">
        <f t="shared" ca="1" si="238"/>
        <v>0</v>
      </c>
      <c r="EM34" s="83">
        <f t="shared" ca="1" si="239"/>
        <v>31</v>
      </c>
      <c r="EN34" s="84">
        <f t="shared" si="240"/>
        <v>0</v>
      </c>
      <c r="EO34" s="85">
        <f t="shared" ca="1" si="138"/>
        <v>0</v>
      </c>
      <c r="EP34" s="85">
        <f t="shared" si="139"/>
        <v>0</v>
      </c>
      <c r="EQ34" s="85">
        <f t="shared" si="140"/>
        <v>0</v>
      </c>
      <c r="ER34" s="86">
        <f t="shared" ca="1" si="241"/>
        <v>0</v>
      </c>
      <c r="ES34" s="83">
        <f t="shared" ca="1" si="242"/>
        <v>31</v>
      </c>
      <c r="ET34" s="84">
        <f t="shared" si="243"/>
        <v>0</v>
      </c>
      <c r="EU34" s="85">
        <f t="shared" ca="1" si="144"/>
        <v>0</v>
      </c>
      <c r="EV34" s="85">
        <f t="shared" si="145"/>
        <v>0</v>
      </c>
      <c r="EW34" s="85">
        <f t="shared" si="244"/>
        <v>0</v>
      </c>
      <c r="EX34" s="86">
        <f t="shared" ca="1" si="245"/>
        <v>0</v>
      </c>
      <c r="EY34" s="83">
        <f t="shared" ca="1" si="246"/>
        <v>30</v>
      </c>
      <c r="EZ34" s="84">
        <f t="shared" si="247"/>
        <v>0</v>
      </c>
      <c r="FA34" s="85">
        <f t="shared" ca="1" si="149"/>
        <v>0</v>
      </c>
      <c r="FB34" s="85">
        <f t="shared" si="248"/>
        <v>0</v>
      </c>
      <c r="FC34" s="85">
        <f t="shared" si="150"/>
        <v>0</v>
      </c>
      <c r="FD34" s="86">
        <f t="shared" ca="1" si="249"/>
        <v>0</v>
      </c>
      <c r="FE34" s="83">
        <f t="shared" ca="1" si="250"/>
        <v>31</v>
      </c>
      <c r="FF34" s="84">
        <f t="shared" si="251"/>
        <v>0</v>
      </c>
      <c r="FG34" s="85">
        <f t="shared" ca="1" si="252"/>
        <v>0</v>
      </c>
      <c r="FH34" s="85">
        <f t="shared" si="253"/>
        <v>0</v>
      </c>
      <c r="FI34" s="85">
        <f t="shared" si="254"/>
        <v>0</v>
      </c>
      <c r="FJ34" s="86">
        <f t="shared" ca="1" si="255"/>
        <v>0</v>
      </c>
      <c r="FK34" s="83">
        <f t="shared" ca="1" si="155"/>
        <v>30</v>
      </c>
      <c r="FL34" s="84">
        <f t="shared" si="156"/>
        <v>0</v>
      </c>
      <c r="FM34" s="85">
        <f t="shared" ca="1" si="256"/>
        <v>0</v>
      </c>
      <c r="FN34" s="85">
        <f t="shared" si="257"/>
        <v>0</v>
      </c>
      <c r="FO34" s="85">
        <f t="shared" si="258"/>
        <v>0</v>
      </c>
      <c r="FP34" s="86">
        <f t="shared" ca="1" si="157"/>
        <v>0</v>
      </c>
      <c r="FQ34" s="83">
        <f t="shared" ca="1" si="158"/>
        <v>31</v>
      </c>
      <c r="FR34" s="84">
        <f t="shared" si="159"/>
        <v>0</v>
      </c>
      <c r="FS34" s="85">
        <f t="shared" ca="1" si="259"/>
        <v>0</v>
      </c>
      <c r="FT34" s="85">
        <f t="shared" si="260"/>
        <v>0</v>
      </c>
      <c r="FU34" s="85">
        <f t="shared" si="261"/>
        <v>0</v>
      </c>
      <c r="FV34" s="86">
        <f t="shared" ca="1" si="160"/>
        <v>0</v>
      </c>
      <c r="FW34" s="83">
        <f t="shared" ca="1" si="161"/>
        <v>31</v>
      </c>
      <c r="FX34" s="84">
        <f t="shared" si="162"/>
        <v>0</v>
      </c>
      <c r="FY34" s="85">
        <f t="shared" ca="1" si="262"/>
        <v>0</v>
      </c>
      <c r="FZ34" s="85">
        <f t="shared" si="263"/>
        <v>0</v>
      </c>
      <c r="GA34" s="85">
        <f t="shared" si="264"/>
        <v>0</v>
      </c>
      <c r="GB34" s="86">
        <f t="shared" ca="1" si="163"/>
        <v>0</v>
      </c>
      <c r="GC34" s="83">
        <f t="shared" ca="1" si="164"/>
        <v>28</v>
      </c>
      <c r="GD34" s="84">
        <f t="shared" si="165"/>
        <v>0</v>
      </c>
      <c r="GE34" s="85">
        <f t="shared" ca="1" si="265"/>
        <v>0</v>
      </c>
      <c r="GF34" s="85">
        <f t="shared" si="266"/>
        <v>0</v>
      </c>
      <c r="GG34" s="85">
        <f t="shared" si="267"/>
        <v>0</v>
      </c>
      <c r="GH34" s="86">
        <f t="shared" ca="1" si="166"/>
        <v>0</v>
      </c>
      <c r="GI34" s="83">
        <f t="shared" ca="1" si="167"/>
        <v>31</v>
      </c>
      <c r="GJ34" s="84">
        <f t="shared" si="168"/>
        <v>0</v>
      </c>
      <c r="GK34" s="85">
        <f t="shared" ca="1" si="268"/>
        <v>0</v>
      </c>
      <c r="GL34" s="85">
        <f t="shared" si="269"/>
        <v>0</v>
      </c>
      <c r="GM34" s="85">
        <f t="shared" si="270"/>
        <v>0</v>
      </c>
      <c r="GN34" s="86">
        <f t="shared" ca="1" si="169"/>
        <v>0</v>
      </c>
    </row>
    <row r="35" spans="1:196" ht="14.6" x14ac:dyDescent="0.4">
      <c r="A35" s="81" t="str">
        <f>PSIRT!$S32</f>
        <v>SERVER</v>
      </c>
      <c r="B35" t="str">
        <f>PSIRT!$B32</f>
        <v>CSCvf92984</v>
      </c>
      <c r="C35" s="82">
        <f>PSIRT!$N32</f>
        <v>42990</v>
      </c>
      <c r="D35" s="123">
        <f ca="1">IF(PSIRT!$R32="",TODAY(), PSIRT!$R32)</f>
        <v>43005</v>
      </c>
      <c r="E35" s="83">
        <f t="shared" ca="1" si="170"/>
        <v>0</v>
      </c>
      <c r="F35" s="84">
        <f t="shared" si="171"/>
        <v>31</v>
      </c>
      <c r="G35" s="85">
        <f t="shared" ca="1" si="0"/>
        <v>0</v>
      </c>
      <c r="H35" s="85">
        <f t="shared" si="1"/>
        <v>0</v>
      </c>
      <c r="I35" s="85">
        <f t="shared" si="2"/>
        <v>0</v>
      </c>
      <c r="J35" s="86">
        <f t="shared" ca="1" si="172"/>
        <v>0</v>
      </c>
      <c r="K35" s="83">
        <f t="shared" ca="1" si="173"/>
        <v>0</v>
      </c>
      <c r="L35" s="84">
        <f t="shared" si="174"/>
        <v>30</v>
      </c>
      <c r="M35" s="85">
        <f t="shared" ca="1" si="6"/>
        <v>0</v>
      </c>
      <c r="N35" s="85">
        <f t="shared" si="7"/>
        <v>0</v>
      </c>
      <c r="O35" s="85">
        <f t="shared" si="8"/>
        <v>0</v>
      </c>
      <c r="P35" s="86">
        <f t="shared" ca="1" si="175"/>
        <v>0</v>
      </c>
      <c r="Q35" s="83">
        <f t="shared" ca="1" si="176"/>
        <v>0</v>
      </c>
      <c r="R35" s="84">
        <f t="shared" si="177"/>
        <v>31</v>
      </c>
      <c r="S35" s="85">
        <f t="shared" ca="1" si="12"/>
        <v>0</v>
      </c>
      <c r="T35" s="85">
        <f t="shared" si="13"/>
        <v>0</v>
      </c>
      <c r="U35" s="85">
        <f t="shared" si="14"/>
        <v>0</v>
      </c>
      <c r="V35" s="86">
        <f t="shared" ca="1" si="178"/>
        <v>0</v>
      </c>
      <c r="W35" s="83">
        <f t="shared" ca="1" si="179"/>
        <v>0</v>
      </c>
      <c r="X35" s="84">
        <f t="shared" si="180"/>
        <v>30</v>
      </c>
      <c r="Y35" s="85">
        <f t="shared" ca="1" si="18"/>
        <v>0</v>
      </c>
      <c r="Z35" s="85">
        <f t="shared" si="19"/>
        <v>0</v>
      </c>
      <c r="AA35" s="85">
        <f t="shared" si="20"/>
        <v>0</v>
      </c>
      <c r="AB35" s="86">
        <f t="shared" ca="1" si="181"/>
        <v>0</v>
      </c>
      <c r="AC35" s="83">
        <f t="shared" ca="1" si="182"/>
        <v>0</v>
      </c>
      <c r="AD35" s="84">
        <f t="shared" si="183"/>
        <v>31</v>
      </c>
      <c r="AE35" s="85">
        <f t="shared" ca="1" si="24"/>
        <v>0</v>
      </c>
      <c r="AF35" s="85">
        <f t="shared" si="25"/>
        <v>0</v>
      </c>
      <c r="AG35" s="85">
        <f t="shared" si="26"/>
        <v>0</v>
      </c>
      <c r="AH35" s="86">
        <f t="shared" ca="1" si="184"/>
        <v>0</v>
      </c>
      <c r="AI35" s="83">
        <f t="shared" ca="1" si="185"/>
        <v>0</v>
      </c>
      <c r="AJ35" s="84">
        <f t="shared" si="186"/>
        <v>31</v>
      </c>
      <c r="AK35" s="85">
        <f t="shared" ca="1" si="30"/>
        <v>0</v>
      </c>
      <c r="AL35" s="85">
        <f t="shared" si="31"/>
        <v>0</v>
      </c>
      <c r="AM35" s="85">
        <f t="shared" si="32"/>
        <v>0</v>
      </c>
      <c r="AN35" s="86">
        <f t="shared" ca="1" si="187"/>
        <v>0</v>
      </c>
      <c r="AO35" s="83">
        <f t="shared" ca="1" si="188"/>
        <v>0</v>
      </c>
      <c r="AP35" s="84">
        <f t="shared" si="189"/>
        <v>28</v>
      </c>
      <c r="AQ35" s="85">
        <f t="shared" ca="1" si="36"/>
        <v>0</v>
      </c>
      <c r="AR35" s="85">
        <f t="shared" si="37"/>
        <v>0</v>
      </c>
      <c r="AS35" s="85">
        <f t="shared" si="38"/>
        <v>0</v>
      </c>
      <c r="AT35" s="86">
        <f t="shared" ca="1" si="190"/>
        <v>0</v>
      </c>
      <c r="AU35" s="83">
        <f t="shared" ca="1" si="191"/>
        <v>0</v>
      </c>
      <c r="AV35" s="84">
        <f t="shared" si="192"/>
        <v>31</v>
      </c>
      <c r="AW35" s="85">
        <f t="shared" ca="1" si="42"/>
        <v>0</v>
      </c>
      <c r="AX35" s="85">
        <f t="shared" si="43"/>
        <v>0</v>
      </c>
      <c r="AY35" s="85">
        <f t="shared" si="44"/>
        <v>0</v>
      </c>
      <c r="AZ35" s="86">
        <f t="shared" ca="1" si="193"/>
        <v>0</v>
      </c>
      <c r="BA35" s="83">
        <f t="shared" ca="1" si="194"/>
        <v>0</v>
      </c>
      <c r="BB35" s="84">
        <f t="shared" si="195"/>
        <v>30</v>
      </c>
      <c r="BC35" s="85">
        <f t="shared" ca="1" si="48"/>
        <v>0</v>
      </c>
      <c r="BD35" s="85">
        <f t="shared" si="49"/>
        <v>0</v>
      </c>
      <c r="BE35" s="85">
        <f t="shared" si="50"/>
        <v>0</v>
      </c>
      <c r="BF35" s="86">
        <f t="shared" ca="1" si="196"/>
        <v>0</v>
      </c>
      <c r="BG35" s="83">
        <f t="shared" ca="1" si="197"/>
        <v>0</v>
      </c>
      <c r="BH35" s="84">
        <f t="shared" si="198"/>
        <v>31</v>
      </c>
      <c r="BI35" s="85">
        <f t="shared" ca="1" si="54"/>
        <v>0</v>
      </c>
      <c r="BJ35" s="85">
        <f t="shared" si="55"/>
        <v>0</v>
      </c>
      <c r="BK35" s="85">
        <f t="shared" si="56"/>
        <v>0</v>
      </c>
      <c r="BL35" s="86">
        <f t="shared" ca="1" si="199"/>
        <v>0</v>
      </c>
      <c r="BM35" s="83">
        <f t="shared" ca="1" si="200"/>
        <v>0</v>
      </c>
      <c r="BN35" s="84">
        <f t="shared" si="201"/>
        <v>30</v>
      </c>
      <c r="BO35" s="85">
        <f t="shared" ca="1" si="60"/>
        <v>0</v>
      </c>
      <c r="BP35" s="85">
        <f t="shared" si="61"/>
        <v>0</v>
      </c>
      <c r="BQ35" s="85">
        <f t="shared" si="62"/>
        <v>0</v>
      </c>
      <c r="BR35" s="86">
        <f t="shared" ca="1" si="202"/>
        <v>0</v>
      </c>
      <c r="BS35" s="83">
        <f t="shared" ca="1" si="203"/>
        <v>0</v>
      </c>
      <c r="BT35" s="84">
        <f t="shared" si="204"/>
        <v>31</v>
      </c>
      <c r="BU35" s="85">
        <f t="shared" ca="1" si="66"/>
        <v>0</v>
      </c>
      <c r="BV35" s="85">
        <f t="shared" si="67"/>
        <v>0</v>
      </c>
      <c r="BW35" s="85">
        <f t="shared" si="68"/>
        <v>0</v>
      </c>
      <c r="BX35" s="86">
        <f t="shared" ca="1" si="205"/>
        <v>0</v>
      </c>
      <c r="BY35" s="83">
        <f t="shared" ca="1" si="206"/>
        <v>0</v>
      </c>
      <c r="BZ35" s="84">
        <f t="shared" si="207"/>
        <v>31</v>
      </c>
      <c r="CA35" s="85">
        <f t="shared" ca="1" si="72"/>
        <v>0</v>
      </c>
      <c r="CB35" s="85">
        <f t="shared" si="73"/>
        <v>0</v>
      </c>
      <c r="CC35" s="85">
        <f t="shared" si="74"/>
        <v>0</v>
      </c>
      <c r="CD35" s="86">
        <f t="shared" ca="1" si="208"/>
        <v>0</v>
      </c>
      <c r="CE35" s="83">
        <f t="shared" ca="1" si="209"/>
        <v>3</v>
      </c>
      <c r="CF35" s="84">
        <f t="shared" si="210"/>
        <v>12</v>
      </c>
      <c r="CG35" s="85">
        <f t="shared" ca="1" si="78"/>
        <v>15</v>
      </c>
      <c r="CH35" s="85">
        <f t="shared" si="79"/>
        <v>0</v>
      </c>
      <c r="CI35" s="85">
        <f t="shared" si="80"/>
        <v>0</v>
      </c>
      <c r="CJ35" s="86">
        <f t="shared" ca="1" si="211"/>
        <v>15</v>
      </c>
      <c r="CK35" s="83">
        <f t="shared" ca="1" si="212"/>
        <v>31</v>
      </c>
      <c r="CL35" s="84">
        <f t="shared" si="213"/>
        <v>0</v>
      </c>
      <c r="CM35" s="85">
        <f t="shared" ca="1" si="84"/>
        <v>0</v>
      </c>
      <c r="CN35" s="85">
        <f t="shared" si="85"/>
        <v>0</v>
      </c>
      <c r="CO35" s="85">
        <f t="shared" si="86"/>
        <v>0</v>
      </c>
      <c r="CP35" s="86">
        <f t="shared" ca="1" si="214"/>
        <v>0</v>
      </c>
      <c r="CQ35" s="83">
        <f t="shared" ca="1" si="215"/>
        <v>30</v>
      </c>
      <c r="CR35" s="84">
        <f t="shared" si="216"/>
        <v>0</v>
      </c>
      <c r="CS35" s="85">
        <f t="shared" ca="1" si="90"/>
        <v>0</v>
      </c>
      <c r="CT35" s="85">
        <f t="shared" si="91"/>
        <v>0</v>
      </c>
      <c r="CU35" s="85">
        <f t="shared" si="92"/>
        <v>0</v>
      </c>
      <c r="CV35" s="86">
        <f t="shared" ca="1" si="217"/>
        <v>0</v>
      </c>
      <c r="CW35" s="83">
        <f t="shared" ca="1" si="218"/>
        <v>31</v>
      </c>
      <c r="CX35" s="84">
        <f t="shared" si="219"/>
        <v>0</v>
      </c>
      <c r="CY35" s="85">
        <f t="shared" ca="1" si="96"/>
        <v>0</v>
      </c>
      <c r="CZ35" s="85">
        <f t="shared" si="97"/>
        <v>0</v>
      </c>
      <c r="DA35" s="85">
        <f t="shared" si="98"/>
        <v>0</v>
      </c>
      <c r="DB35" s="86">
        <f t="shared" ca="1" si="220"/>
        <v>0</v>
      </c>
      <c r="DC35" s="83">
        <f t="shared" ca="1" si="221"/>
        <v>31</v>
      </c>
      <c r="DD35" s="84">
        <f t="shared" si="222"/>
        <v>0</v>
      </c>
      <c r="DE35" s="85">
        <f t="shared" ca="1" si="102"/>
        <v>0</v>
      </c>
      <c r="DF35" s="85">
        <f t="shared" si="103"/>
        <v>0</v>
      </c>
      <c r="DG35" s="85">
        <f t="shared" si="104"/>
        <v>0</v>
      </c>
      <c r="DH35" s="86">
        <f t="shared" ca="1" si="223"/>
        <v>0</v>
      </c>
      <c r="DI35" s="83">
        <f t="shared" ca="1" si="224"/>
        <v>28</v>
      </c>
      <c r="DJ35" s="84">
        <f t="shared" si="225"/>
        <v>0</v>
      </c>
      <c r="DK35" s="85">
        <f t="shared" ca="1" si="108"/>
        <v>0</v>
      </c>
      <c r="DL35" s="85">
        <f t="shared" si="109"/>
        <v>0</v>
      </c>
      <c r="DM35" s="85">
        <f t="shared" si="110"/>
        <v>0</v>
      </c>
      <c r="DN35" s="86">
        <f t="shared" ca="1" si="226"/>
        <v>0</v>
      </c>
      <c r="DO35" s="83">
        <f t="shared" ca="1" si="227"/>
        <v>31</v>
      </c>
      <c r="DP35" s="84">
        <f t="shared" si="228"/>
        <v>0</v>
      </c>
      <c r="DQ35" s="85">
        <f t="shared" ca="1" si="114"/>
        <v>0</v>
      </c>
      <c r="DR35" s="85">
        <f t="shared" si="115"/>
        <v>0</v>
      </c>
      <c r="DS35" s="85">
        <f t="shared" si="116"/>
        <v>0</v>
      </c>
      <c r="DT35" s="86">
        <f t="shared" ca="1" si="229"/>
        <v>0</v>
      </c>
      <c r="DU35" s="83">
        <f t="shared" ca="1" si="230"/>
        <v>30</v>
      </c>
      <c r="DV35" s="84">
        <f t="shared" si="231"/>
        <v>0</v>
      </c>
      <c r="DW35" s="85">
        <f t="shared" ca="1" si="120"/>
        <v>0</v>
      </c>
      <c r="DX35" s="85">
        <f t="shared" si="121"/>
        <v>0</v>
      </c>
      <c r="DY35" s="85">
        <f t="shared" si="122"/>
        <v>0</v>
      </c>
      <c r="DZ35" s="86">
        <f t="shared" ca="1" si="232"/>
        <v>0</v>
      </c>
      <c r="EA35" s="83">
        <f t="shared" ca="1" si="233"/>
        <v>31</v>
      </c>
      <c r="EB35" s="84">
        <f t="shared" si="234"/>
        <v>0</v>
      </c>
      <c r="EC35" s="85">
        <f t="shared" ca="1" si="126"/>
        <v>0</v>
      </c>
      <c r="ED35" s="85">
        <f t="shared" si="127"/>
        <v>0</v>
      </c>
      <c r="EE35" s="85">
        <f t="shared" si="128"/>
        <v>0</v>
      </c>
      <c r="EF35" s="86">
        <f t="shared" ca="1" si="235"/>
        <v>0</v>
      </c>
      <c r="EG35" s="83">
        <f t="shared" ca="1" si="236"/>
        <v>30</v>
      </c>
      <c r="EH35" s="84">
        <f t="shared" si="237"/>
        <v>0</v>
      </c>
      <c r="EI35" s="85">
        <f t="shared" ca="1" si="132"/>
        <v>0</v>
      </c>
      <c r="EJ35" s="85">
        <f t="shared" si="133"/>
        <v>0</v>
      </c>
      <c r="EK35" s="85">
        <f t="shared" si="134"/>
        <v>0</v>
      </c>
      <c r="EL35" s="86">
        <f t="shared" ca="1" si="238"/>
        <v>0</v>
      </c>
      <c r="EM35" s="83">
        <f t="shared" ca="1" si="239"/>
        <v>31</v>
      </c>
      <c r="EN35" s="84">
        <f t="shared" si="240"/>
        <v>0</v>
      </c>
      <c r="EO35" s="85">
        <f t="shared" ca="1" si="138"/>
        <v>0</v>
      </c>
      <c r="EP35" s="85">
        <f t="shared" si="139"/>
        <v>0</v>
      </c>
      <c r="EQ35" s="85">
        <f t="shared" si="140"/>
        <v>0</v>
      </c>
      <c r="ER35" s="86">
        <f t="shared" ca="1" si="241"/>
        <v>0</v>
      </c>
      <c r="ES35" s="83">
        <f t="shared" ca="1" si="242"/>
        <v>31</v>
      </c>
      <c r="ET35" s="84">
        <f t="shared" si="243"/>
        <v>0</v>
      </c>
      <c r="EU35" s="85">
        <f t="shared" ca="1" si="144"/>
        <v>0</v>
      </c>
      <c r="EV35" s="85">
        <f t="shared" si="145"/>
        <v>0</v>
      </c>
      <c r="EW35" s="85">
        <f t="shared" si="244"/>
        <v>0</v>
      </c>
      <c r="EX35" s="86">
        <f t="shared" ca="1" si="245"/>
        <v>0</v>
      </c>
      <c r="EY35" s="83">
        <f t="shared" ca="1" si="246"/>
        <v>30</v>
      </c>
      <c r="EZ35" s="84">
        <f t="shared" si="247"/>
        <v>0</v>
      </c>
      <c r="FA35" s="85">
        <f t="shared" ca="1" si="149"/>
        <v>0</v>
      </c>
      <c r="FB35" s="85">
        <f t="shared" si="248"/>
        <v>0</v>
      </c>
      <c r="FC35" s="85">
        <f t="shared" si="150"/>
        <v>0</v>
      </c>
      <c r="FD35" s="86">
        <f t="shared" ca="1" si="249"/>
        <v>0</v>
      </c>
      <c r="FE35" s="83">
        <f t="shared" ca="1" si="250"/>
        <v>31</v>
      </c>
      <c r="FF35" s="84">
        <f t="shared" si="251"/>
        <v>0</v>
      </c>
      <c r="FG35" s="85">
        <f t="shared" ca="1" si="252"/>
        <v>0</v>
      </c>
      <c r="FH35" s="85">
        <f t="shared" si="253"/>
        <v>0</v>
      </c>
      <c r="FI35" s="85">
        <f t="shared" si="254"/>
        <v>0</v>
      </c>
      <c r="FJ35" s="86">
        <f t="shared" ca="1" si="255"/>
        <v>0</v>
      </c>
      <c r="FK35" s="83">
        <f t="shared" ca="1" si="155"/>
        <v>30</v>
      </c>
      <c r="FL35" s="84">
        <f t="shared" si="156"/>
        <v>0</v>
      </c>
      <c r="FM35" s="85">
        <f t="shared" ca="1" si="256"/>
        <v>0</v>
      </c>
      <c r="FN35" s="85">
        <f t="shared" si="257"/>
        <v>0</v>
      </c>
      <c r="FO35" s="85">
        <f t="shared" si="258"/>
        <v>0</v>
      </c>
      <c r="FP35" s="86">
        <f t="shared" ca="1" si="157"/>
        <v>0</v>
      </c>
      <c r="FQ35" s="83">
        <f t="shared" ca="1" si="158"/>
        <v>31</v>
      </c>
      <c r="FR35" s="84">
        <f t="shared" si="159"/>
        <v>0</v>
      </c>
      <c r="FS35" s="85">
        <f t="shared" ca="1" si="259"/>
        <v>0</v>
      </c>
      <c r="FT35" s="85">
        <f t="shared" si="260"/>
        <v>0</v>
      </c>
      <c r="FU35" s="85">
        <f t="shared" si="261"/>
        <v>0</v>
      </c>
      <c r="FV35" s="86">
        <f t="shared" ca="1" si="160"/>
        <v>0</v>
      </c>
      <c r="FW35" s="83">
        <f t="shared" ca="1" si="161"/>
        <v>31</v>
      </c>
      <c r="FX35" s="84">
        <f t="shared" si="162"/>
        <v>0</v>
      </c>
      <c r="FY35" s="85">
        <f t="shared" ca="1" si="262"/>
        <v>0</v>
      </c>
      <c r="FZ35" s="85">
        <f t="shared" si="263"/>
        <v>0</v>
      </c>
      <c r="GA35" s="85">
        <f t="shared" si="264"/>
        <v>0</v>
      </c>
      <c r="GB35" s="86">
        <f t="shared" ca="1" si="163"/>
        <v>0</v>
      </c>
      <c r="GC35" s="83">
        <f t="shared" ca="1" si="164"/>
        <v>28</v>
      </c>
      <c r="GD35" s="84">
        <f t="shared" si="165"/>
        <v>0</v>
      </c>
      <c r="GE35" s="85">
        <f t="shared" ca="1" si="265"/>
        <v>0</v>
      </c>
      <c r="GF35" s="85">
        <f t="shared" si="266"/>
        <v>0</v>
      </c>
      <c r="GG35" s="85">
        <f t="shared" si="267"/>
        <v>0</v>
      </c>
      <c r="GH35" s="86">
        <f t="shared" ca="1" si="166"/>
        <v>0</v>
      </c>
      <c r="GI35" s="83">
        <f t="shared" ca="1" si="167"/>
        <v>31</v>
      </c>
      <c r="GJ35" s="84">
        <f t="shared" si="168"/>
        <v>0</v>
      </c>
      <c r="GK35" s="85">
        <f t="shared" ca="1" si="268"/>
        <v>0</v>
      </c>
      <c r="GL35" s="85">
        <f t="shared" si="269"/>
        <v>0</v>
      </c>
      <c r="GM35" s="85">
        <f t="shared" si="270"/>
        <v>0</v>
      </c>
      <c r="GN35" s="86">
        <f t="shared" ca="1" si="169"/>
        <v>0</v>
      </c>
    </row>
    <row r="36" spans="1:196" ht="14.6" x14ac:dyDescent="0.4">
      <c r="A36" s="81" t="str">
        <f>PSIRT!$S33</f>
        <v>SERVER</v>
      </c>
      <c r="B36" t="str">
        <f>PSIRT!$B33</f>
        <v>CSCvf95714</v>
      </c>
      <c r="C36" s="82">
        <f>PSIRT!$N33</f>
        <v>42991</v>
      </c>
      <c r="D36" s="123">
        <f ca="1">IF(PSIRT!$R33="",TODAY(), PSIRT!$R33)</f>
        <v>43242</v>
      </c>
      <c r="E36" s="83">
        <f t="shared" ca="1" si="170"/>
        <v>0</v>
      </c>
      <c r="F36" s="84">
        <f t="shared" si="171"/>
        <v>31</v>
      </c>
      <c r="G36" s="85">
        <f t="shared" ca="1" si="0"/>
        <v>0</v>
      </c>
      <c r="H36" s="85">
        <f t="shared" si="1"/>
        <v>0</v>
      </c>
      <c r="I36" s="85">
        <f t="shared" si="2"/>
        <v>0</v>
      </c>
      <c r="J36" s="86">
        <f t="shared" ca="1" si="172"/>
        <v>0</v>
      </c>
      <c r="K36" s="83">
        <f t="shared" ca="1" si="173"/>
        <v>0</v>
      </c>
      <c r="L36" s="84">
        <f t="shared" si="174"/>
        <v>30</v>
      </c>
      <c r="M36" s="85">
        <f t="shared" ca="1" si="6"/>
        <v>0</v>
      </c>
      <c r="N36" s="85">
        <f t="shared" si="7"/>
        <v>0</v>
      </c>
      <c r="O36" s="85">
        <f t="shared" si="8"/>
        <v>0</v>
      </c>
      <c r="P36" s="86">
        <f t="shared" ca="1" si="175"/>
        <v>0</v>
      </c>
      <c r="Q36" s="83">
        <f t="shared" ca="1" si="176"/>
        <v>0</v>
      </c>
      <c r="R36" s="84">
        <f t="shared" si="177"/>
        <v>31</v>
      </c>
      <c r="S36" s="85">
        <f t="shared" ca="1" si="12"/>
        <v>0</v>
      </c>
      <c r="T36" s="85">
        <f t="shared" si="13"/>
        <v>0</v>
      </c>
      <c r="U36" s="85">
        <f t="shared" si="14"/>
        <v>0</v>
      </c>
      <c r="V36" s="86">
        <f t="shared" ca="1" si="178"/>
        <v>0</v>
      </c>
      <c r="W36" s="83">
        <f t="shared" ca="1" si="179"/>
        <v>0</v>
      </c>
      <c r="X36" s="84">
        <f t="shared" si="180"/>
        <v>30</v>
      </c>
      <c r="Y36" s="85">
        <f t="shared" ca="1" si="18"/>
        <v>0</v>
      </c>
      <c r="Z36" s="85">
        <f t="shared" si="19"/>
        <v>0</v>
      </c>
      <c r="AA36" s="85">
        <f t="shared" si="20"/>
        <v>0</v>
      </c>
      <c r="AB36" s="86">
        <f t="shared" ca="1" si="181"/>
        <v>0</v>
      </c>
      <c r="AC36" s="83">
        <f t="shared" ca="1" si="182"/>
        <v>0</v>
      </c>
      <c r="AD36" s="84">
        <f t="shared" si="183"/>
        <v>31</v>
      </c>
      <c r="AE36" s="85">
        <f t="shared" ca="1" si="24"/>
        <v>0</v>
      </c>
      <c r="AF36" s="85">
        <f t="shared" si="25"/>
        <v>0</v>
      </c>
      <c r="AG36" s="85">
        <f t="shared" si="26"/>
        <v>0</v>
      </c>
      <c r="AH36" s="86">
        <f t="shared" ca="1" si="184"/>
        <v>0</v>
      </c>
      <c r="AI36" s="83">
        <f t="shared" ca="1" si="185"/>
        <v>0</v>
      </c>
      <c r="AJ36" s="84">
        <f t="shared" si="186"/>
        <v>31</v>
      </c>
      <c r="AK36" s="85">
        <f t="shared" ca="1" si="30"/>
        <v>0</v>
      </c>
      <c r="AL36" s="85">
        <f t="shared" si="31"/>
        <v>0</v>
      </c>
      <c r="AM36" s="85">
        <f t="shared" si="32"/>
        <v>0</v>
      </c>
      <c r="AN36" s="86">
        <f t="shared" ca="1" si="187"/>
        <v>0</v>
      </c>
      <c r="AO36" s="83">
        <f t="shared" ca="1" si="188"/>
        <v>0</v>
      </c>
      <c r="AP36" s="84">
        <f t="shared" si="189"/>
        <v>28</v>
      </c>
      <c r="AQ36" s="85">
        <f t="shared" ca="1" si="36"/>
        <v>0</v>
      </c>
      <c r="AR36" s="85">
        <f t="shared" si="37"/>
        <v>0</v>
      </c>
      <c r="AS36" s="85">
        <f t="shared" si="38"/>
        <v>0</v>
      </c>
      <c r="AT36" s="86">
        <f t="shared" ca="1" si="190"/>
        <v>0</v>
      </c>
      <c r="AU36" s="83">
        <f t="shared" ca="1" si="191"/>
        <v>0</v>
      </c>
      <c r="AV36" s="84">
        <f t="shared" si="192"/>
        <v>31</v>
      </c>
      <c r="AW36" s="85">
        <f t="shared" ca="1" si="42"/>
        <v>0</v>
      </c>
      <c r="AX36" s="85">
        <f t="shared" si="43"/>
        <v>0</v>
      </c>
      <c r="AY36" s="85">
        <f t="shared" si="44"/>
        <v>0</v>
      </c>
      <c r="AZ36" s="86">
        <f t="shared" ca="1" si="193"/>
        <v>0</v>
      </c>
      <c r="BA36" s="83">
        <f t="shared" ca="1" si="194"/>
        <v>0</v>
      </c>
      <c r="BB36" s="84">
        <f t="shared" si="195"/>
        <v>30</v>
      </c>
      <c r="BC36" s="85">
        <f t="shared" ca="1" si="48"/>
        <v>0</v>
      </c>
      <c r="BD36" s="85">
        <f t="shared" si="49"/>
        <v>0</v>
      </c>
      <c r="BE36" s="85">
        <f t="shared" si="50"/>
        <v>0</v>
      </c>
      <c r="BF36" s="86">
        <f t="shared" ca="1" si="196"/>
        <v>0</v>
      </c>
      <c r="BG36" s="83">
        <f t="shared" ca="1" si="197"/>
        <v>0</v>
      </c>
      <c r="BH36" s="84">
        <f t="shared" si="198"/>
        <v>31</v>
      </c>
      <c r="BI36" s="85">
        <f t="shared" ca="1" si="54"/>
        <v>0</v>
      </c>
      <c r="BJ36" s="85">
        <f t="shared" si="55"/>
        <v>0</v>
      </c>
      <c r="BK36" s="85">
        <f t="shared" si="56"/>
        <v>0</v>
      </c>
      <c r="BL36" s="86">
        <f t="shared" ca="1" si="199"/>
        <v>0</v>
      </c>
      <c r="BM36" s="83">
        <f t="shared" ca="1" si="200"/>
        <v>0</v>
      </c>
      <c r="BN36" s="84">
        <f t="shared" si="201"/>
        <v>30</v>
      </c>
      <c r="BO36" s="85">
        <f t="shared" ca="1" si="60"/>
        <v>0</v>
      </c>
      <c r="BP36" s="85">
        <f t="shared" si="61"/>
        <v>0</v>
      </c>
      <c r="BQ36" s="85">
        <f t="shared" si="62"/>
        <v>0</v>
      </c>
      <c r="BR36" s="86">
        <f t="shared" ca="1" si="202"/>
        <v>0</v>
      </c>
      <c r="BS36" s="83">
        <f t="shared" ca="1" si="203"/>
        <v>0</v>
      </c>
      <c r="BT36" s="84">
        <f t="shared" si="204"/>
        <v>31</v>
      </c>
      <c r="BU36" s="85">
        <f t="shared" ca="1" si="66"/>
        <v>0</v>
      </c>
      <c r="BV36" s="85">
        <f t="shared" si="67"/>
        <v>0</v>
      </c>
      <c r="BW36" s="85">
        <f t="shared" si="68"/>
        <v>0</v>
      </c>
      <c r="BX36" s="86">
        <f t="shared" ca="1" si="205"/>
        <v>0</v>
      </c>
      <c r="BY36" s="83">
        <f t="shared" ca="1" si="206"/>
        <v>0</v>
      </c>
      <c r="BZ36" s="84">
        <f t="shared" si="207"/>
        <v>31</v>
      </c>
      <c r="CA36" s="85">
        <f t="shared" ca="1" si="72"/>
        <v>0</v>
      </c>
      <c r="CB36" s="85">
        <f t="shared" si="73"/>
        <v>0</v>
      </c>
      <c r="CC36" s="85">
        <f t="shared" si="74"/>
        <v>0</v>
      </c>
      <c r="CD36" s="86">
        <f t="shared" ca="1" si="208"/>
        <v>0</v>
      </c>
      <c r="CE36" s="83">
        <f t="shared" ca="1" si="209"/>
        <v>0</v>
      </c>
      <c r="CF36" s="84">
        <f t="shared" si="210"/>
        <v>13</v>
      </c>
      <c r="CG36" s="85">
        <f t="shared" ca="1" si="78"/>
        <v>17</v>
      </c>
      <c r="CH36" s="85">
        <f t="shared" si="79"/>
        <v>0</v>
      </c>
      <c r="CI36" s="85">
        <f t="shared" si="80"/>
        <v>0</v>
      </c>
      <c r="CJ36" s="86">
        <f t="shared" ca="1" si="211"/>
        <v>17</v>
      </c>
      <c r="CK36" s="83">
        <f t="shared" ca="1" si="212"/>
        <v>0</v>
      </c>
      <c r="CL36" s="84">
        <f t="shared" si="213"/>
        <v>0</v>
      </c>
      <c r="CM36" s="85">
        <f t="shared" ca="1" si="84"/>
        <v>31</v>
      </c>
      <c r="CN36" s="85">
        <f t="shared" si="85"/>
        <v>0</v>
      </c>
      <c r="CO36" s="85">
        <f t="shared" si="86"/>
        <v>0</v>
      </c>
      <c r="CP36" s="86">
        <f t="shared" ca="1" si="214"/>
        <v>31</v>
      </c>
      <c r="CQ36" s="83">
        <f t="shared" ca="1" si="215"/>
        <v>0</v>
      </c>
      <c r="CR36" s="84">
        <f t="shared" si="216"/>
        <v>0</v>
      </c>
      <c r="CS36" s="85">
        <f t="shared" ca="1" si="90"/>
        <v>30</v>
      </c>
      <c r="CT36" s="85">
        <f t="shared" si="91"/>
        <v>0</v>
      </c>
      <c r="CU36" s="85">
        <f t="shared" si="92"/>
        <v>0</v>
      </c>
      <c r="CV36" s="86">
        <f t="shared" ca="1" si="217"/>
        <v>30</v>
      </c>
      <c r="CW36" s="83">
        <f t="shared" ca="1" si="218"/>
        <v>0</v>
      </c>
      <c r="CX36" s="84">
        <f t="shared" si="219"/>
        <v>0</v>
      </c>
      <c r="CY36" s="85">
        <f t="shared" ca="1" si="96"/>
        <v>31</v>
      </c>
      <c r="CZ36" s="85">
        <f t="shared" si="97"/>
        <v>0</v>
      </c>
      <c r="DA36" s="85">
        <f t="shared" si="98"/>
        <v>0</v>
      </c>
      <c r="DB36" s="86">
        <f t="shared" ca="1" si="220"/>
        <v>31</v>
      </c>
      <c r="DC36" s="83">
        <f t="shared" ca="1" si="221"/>
        <v>0</v>
      </c>
      <c r="DD36" s="84">
        <f t="shared" si="222"/>
        <v>0</v>
      </c>
      <c r="DE36" s="85">
        <f t="shared" ca="1" si="102"/>
        <v>31</v>
      </c>
      <c r="DF36" s="85">
        <f t="shared" si="103"/>
        <v>0</v>
      </c>
      <c r="DG36" s="85">
        <f t="shared" si="104"/>
        <v>0</v>
      </c>
      <c r="DH36" s="86">
        <f t="shared" ca="1" si="223"/>
        <v>31</v>
      </c>
      <c r="DI36" s="83">
        <f t="shared" ca="1" si="224"/>
        <v>0</v>
      </c>
      <c r="DJ36" s="84">
        <f t="shared" si="225"/>
        <v>0</v>
      </c>
      <c r="DK36" s="85">
        <f t="shared" ca="1" si="108"/>
        <v>28</v>
      </c>
      <c r="DL36" s="85">
        <f t="shared" si="109"/>
        <v>0</v>
      </c>
      <c r="DM36" s="85">
        <f t="shared" si="110"/>
        <v>0</v>
      </c>
      <c r="DN36" s="86">
        <f t="shared" ca="1" si="226"/>
        <v>28</v>
      </c>
      <c r="DO36" s="83">
        <f t="shared" ca="1" si="227"/>
        <v>0</v>
      </c>
      <c r="DP36" s="84">
        <f t="shared" si="228"/>
        <v>0</v>
      </c>
      <c r="DQ36" s="85">
        <f t="shared" ca="1" si="114"/>
        <v>31</v>
      </c>
      <c r="DR36" s="85">
        <f t="shared" si="115"/>
        <v>0</v>
      </c>
      <c r="DS36" s="85">
        <f t="shared" si="116"/>
        <v>0</v>
      </c>
      <c r="DT36" s="86">
        <f t="shared" ca="1" si="229"/>
        <v>31</v>
      </c>
      <c r="DU36" s="83">
        <f t="shared" ca="1" si="230"/>
        <v>0</v>
      </c>
      <c r="DV36" s="84">
        <f t="shared" si="231"/>
        <v>0</v>
      </c>
      <c r="DW36" s="85">
        <f t="shared" ca="1" si="120"/>
        <v>30</v>
      </c>
      <c r="DX36" s="85">
        <f t="shared" si="121"/>
        <v>0</v>
      </c>
      <c r="DY36" s="85">
        <f t="shared" si="122"/>
        <v>0</v>
      </c>
      <c r="DZ36" s="86">
        <f t="shared" ca="1" si="232"/>
        <v>30</v>
      </c>
      <c r="EA36" s="83">
        <f t="shared" ca="1" si="233"/>
        <v>9</v>
      </c>
      <c r="EB36" s="84">
        <f t="shared" si="234"/>
        <v>0</v>
      </c>
      <c r="EC36" s="85">
        <f t="shared" ca="1" si="126"/>
        <v>22</v>
      </c>
      <c r="ED36" s="85">
        <f t="shared" si="127"/>
        <v>0</v>
      </c>
      <c r="EE36" s="85">
        <f t="shared" si="128"/>
        <v>0</v>
      </c>
      <c r="EF36" s="86">
        <f t="shared" ca="1" si="235"/>
        <v>22</v>
      </c>
      <c r="EG36" s="83">
        <f t="shared" ca="1" si="236"/>
        <v>30</v>
      </c>
      <c r="EH36" s="84">
        <f t="shared" si="237"/>
        <v>0</v>
      </c>
      <c r="EI36" s="85">
        <f t="shared" ca="1" si="132"/>
        <v>0</v>
      </c>
      <c r="EJ36" s="85">
        <f t="shared" si="133"/>
        <v>0</v>
      </c>
      <c r="EK36" s="85">
        <f t="shared" si="134"/>
        <v>0</v>
      </c>
      <c r="EL36" s="86">
        <f t="shared" ca="1" si="238"/>
        <v>0</v>
      </c>
      <c r="EM36" s="83">
        <f t="shared" ca="1" si="239"/>
        <v>31</v>
      </c>
      <c r="EN36" s="84">
        <f t="shared" si="240"/>
        <v>0</v>
      </c>
      <c r="EO36" s="85">
        <f t="shared" ca="1" si="138"/>
        <v>0</v>
      </c>
      <c r="EP36" s="85">
        <f t="shared" si="139"/>
        <v>0</v>
      </c>
      <c r="EQ36" s="85">
        <f t="shared" si="140"/>
        <v>0</v>
      </c>
      <c r="ER36" s="86">
        <f t="shared" ca="1" si="241"/>
        <v>0</v>
      </c>
      <c r="ES36" s="83">
        <f t="shared" ca="1" si="242"/>
        <v>31</v>
      </c>
      <c r="ET36" s="84">
        <f t="shared" si="243"/>
        <v>0</v>
      </c>
      <c r="EU36" s="85">
        <f t="shared" ca="1" si="144"/>
        <v>0</v>
      </c>
      <c r="EV36" s="85">
        <f t="shared" si="145"/>
        <v>0</v>
      </c>
      <c r="EW36" s="85">
        <f t="shared" si="244"/>
        <v>0</v>
      </c>
      <c r="EX36" s="86">
        <f t="shared" ca="1" si="245"/>
        <v>0</v>
      </c>
      <c r="EY36" s="83">
        <f t="shared" ca="1" si="246"/>
        <v>30</v>
      </c>
      <c r="EZ36" s="84">
        <f t="shared" si="247"/>
        <v>0</v>
      </c>
      <c r="FA36" s="85">
        <f t="shared" ca="1" si="149"/>
        <v>0</v>
      </c>
      <c r="FB36" s="85">
        <f t="shared" si="248"/>
        <v>0</v>
      </c>
      <c r="FC36" s="85">
        <f t="shared" si="150"/>
        <v>0</v>
      </c>
      <c r="FD36" s="86">
        <f t="shared" ca="1" si="249"/>
        <v>0</v>
      </c>
      <c r="FE36" s="83">
        <f t="shared" ca="1" si="250"/>
        <v>31</v>
      </c>
      <c r="FF36" s="84">
        <f t="shared" si="251"/>
        <v>0</v>
      </c>
      <c r="FG36" s="85">
        <f t="shared" ca="1" si="252"/>
        <v>0</v>
      </c>
      <c r="FH36" s="85">
        <f t="shared" si="253"/>
        <v>0</v>
      </c>
      <c r="FI36" s="85">
        <f t="shared" si="254"/>
        <v>0</v>
      </c>
      <c r="FJ36" s="86">
        <f t="shared" ca="1" si="255"/>
        <v>0</v>
      </c>
      <c r="FK36" s="83">
        <f t="shared" ca="1" si="155"/>
        <v>30</v>
      </c>
      <c r="FL36" s="84">
        <f t="shared" si="156"/>
        <v>0</v>
      </c>
      <c r="FM36" s="85">
        <f t="shared" ca="1" si="256"/>
        <v>0</v>
      </c>
      <c r="FN36" s="85">
        <f t="shared" si="257"/>
        <v>0</v>
      </c>
      <c r="FO36" s="85">
        <f t="shared" si="258"/>
        <v>0</v>
      </c>
      <c r="FP36" s="86">
        <f t="shared" ca="1" si="157"/>
        <v>0</v>
      </c>
      <c r="FQ36" s="83">
        <f t="shared" ca="1" si="158"/>
        <v>31</v>
      </c>
      <c r="FR36" s="84">
        <f t="shared" si="159"/>
        <v>0</v>
      </c>
      <c r="FS36" s="85">
        <f t="shared" ca="1" si="259"/>
        <v>0</v>
      </c>
      <c r="FT36" s="85">
        <f t="shared" si="260"/>
        <v>0</v>
      </c>
      <c r="FU36" s="85">
        <f t="shared" si="261"/>
        <v>0</v>
      </c>
      <c r="FV36" s="86">
        <f t="shared" ca="1" si="160"/>
        <v>0</v>
      </c>
      <c r="FW36" s="83">
        <f t="shared" ca="1" si="161"/>
        <v>31</v>
      </c>
      <c r="FX36" s="84">
        <f t="shared" si="162"/>
        <v>0</v>
      </c>
      <c r="FY36" s="85">
        <f t="shared" ca="1" si="262"/>
        <v>0</v>
      </c>
      <c r="FZ36" s="85">
        <f t="shared" si="263"/>
        <v>0</v>
      </c>
      <c r="GA36" s="85">
        <f t="shared" si="264"/>
        <v>0</v>
      </c>
      <c r="GB36" s="86">
        <f t="shared" ca="1" si="163"/>
        <v>0</v>
      </c>
      <c r="GC36" s="83">
        <f t="shared" ca="1" si="164"/>
        <v>28</v>
      </c>
      <c r="GD36" s="84">
        <f t="shared" si="165"/>
        <v>0</v>
      </c>
      <c r="GE36" s="85">
        <f t="shared" ca="1" si="265"/>
        <v>0</v>
      </c>
      <c r="GF36" s="85">
        <f t="shared" si="266"/>
        <v>0</v>
      </c>
      <c r="GG36" s="85">
        <f t="shared" si="267"/>
        <v>0</v>
      </c>
      <c r="GH36" s="86">
        <f t="shared" ca="1" si="166"/>
        <v>0</v>
      </c>
      <c r="GI36" s="83">
        <f t="shared" ca="1" si="167"/>
        <v>31</v>
      </c>
      <c r="GJ36" s="84">
        <f t="shared" si="168"/>
        <v>0</v>
      </c>
      <c r="GK36" s="85">
        <f t="shared" ca="1" si="268"/>
        <v>0</v>
      </c>
      <c r="GL36" s="85">
        <f t="shared" si="269"/>
        <v>0</v>
      </c>
      <c r="GM36" s="85">
        <f t="shared" si="270"/>
        <v>0</v>
      </c>
      <c r="GN36" s="86">
        <f t="shared" ca="1" si="169"/>
        <v>0</v>
      </c>
    </row>
    <row r="37" spans="1:196" ht="14.6" x14ac:dyDescent="0.4">
      <c r="A37" s="81" t="str">
        <f>PSIRT!$S34</f>
        <v>SERVER</v>
      </c>
      <c r="B37" t="str">
        <f>PSIRT!$B34</f>
        <v>CSCvg12559</v>
      </c>
      <c r="C37" s="82">
        <f>PSIRT!$N34</f>
        <v>43005</v>
      </c>
      <c r="D37" s="123">
        <f ca="1">IF(PSIRT!$R34="",TODAY(), PSIRT!$R34)</f>
        <v>43005</v>
      </c>
      <c r="E37" s="83">
        <f t="shared" ca="1" si="170"/>
        <v>0</v>
      </c>
      <c r="F37" s="84">
        <f t="shared" si="171"/>
        <v>31</v>
      </c>
      <c r="G37" s="85">
        <f t="shared" ca="1" si="0"/>
        <v>0</v>
      </c>
      <c r="H37" s="85">
        <f t="shared" si="1"/>
        <v>0</v>
      </c>
      <c r="I37" s="85">
        <f t="shared" si="2"/>
        <v>0</v>
      </c>
      <c r="J37" s="86">
        <f t="shared" ca="1" si="172"/>
        <v>0</v>
      </c>
      <c r="K37" s="83">
        <f t="shared" ca="1" si="173"/>
        <v>0</v>
      </c>
      <c r="L37" s="84">
        <f t="shared" si="174"/>
        <v>30</v>
      </c>
      <c r="M37" s="85">
        <f t="shared" ca="1" si="6"/>
        <v>0</v>
      </c>
      <c r="N37" s="85">
        <f t="shared" si="7"/>
        <v>0</v>
      </c>
      <c r="O37" s="85">
        <f t="shared" si="8"/>
        <v>0</v>
      </c>
      <c r="P37" s="86">
        <f t="shared" ca="1" si="175"/>
        <v>0</v>
      </c>
      <c r="Q37" s="83">
        <f t="shared" ca="1" si="176"/>
        <v>0</v>
      </c>
      <c r="R37" s="84">
        <f t="shared" si="177"/>
        <v>31</v>
      </c>
      <c r="S37" s="85">
        <f t="shared" ca="1" si="12"/>
        <v>0</v>
      </c>
      <c r="T37" s="85">
        <f t="shared" si="13"/>
        <v>0</v>
      </c>
      <c r="U37" s="85">
        <f t="shared" si="14"/>
        <v>0</v>
      </c>
      <c r="V37" s="86">
        <f t="shared" ca="1" si="178"/>
        <v>0</v>
      </c>
      <c r="W37" s="83">
        <f t="shared" ca="1" si="179"/>
        <v>0</v>
      </c>
      <c r="X37" s="84">
        <f t="shared" si="180"/>
        <v>30</v>
      </c>
      <c r="Y37" s="85">
        <f t="shared" ca="1" si="18"/>
        <v>0</v>
      </c>
      <c r="Z37" s="85">
        <f t="shared" si="19"/>
        <v>0</v>
      </c>
      <c r="AA37" s="85">
        <f t="shared" si="20"/>
        <v>0</v>
      </c>
      <c r="AB37" s="86">
        <f t="shared" ca="1" si="181"/>
        <v>0</v>
      </c>
      <c r="AC37" s="83">
        <f t="shared" ca="1" si="182"/>
        <v>0</v>
      </c>
      <c r="AD37" s="84">
        <f t="shared" si="183"/>
        <v>31</v>
      </c>
      <c r="AE37" s="85">
        <f t="shared" ca="1" si="24"/>
        <v>0</v>
      </c>
      <c r="AF37" s="85">
        <f t="shared" si="25"/>
        <v>0</v>
      </c>
      <c r="AG37" s="85">
        <f t="shared" si="26"/>
        <v>0</v>
      </c>
      <c r="AH37" s="86">
        <f t="shared" ca="1" si="184"/>
        <v>0</v>
      </c>
      <c r="AI37" s="83">
        <f t="shared" ca="1" si="185"/>
        <v>0</v>
      </c>
      <c r="AJ37" s="84">
        <f t="shared" si="186"/>
        <v>31</v>
      </c>
      <c r="AK37" s="85">
        <f t="shared" ca="1" si="30"/>
        <v>0</v>
      </c>
      <c r="AL37" s="85">
        <f t="shared" si="31"/>
        <v>0</v>
      </c>
      <c r="AM37" s="85">
        <f t="shared" si="32"/>
        <v>0</v>
      </c>
      <c r="AN37" s="86">
        <f t="shared" ca="1" si="187"/>
        <v>0</v>
      </c>
      <c r="AO37" s="83">
        <f t="shared" ca="1" si="188"/>
        <v>0</v>
      </c>
      <c r="AP37" s="84">
        <f t="shared" si="189"/>
        <v>28</v>
      </c>
      <c r="AQ37" s="85">
        <f t="shared" ca="1" si="36"/>
        <v>0</v>
      </c>
      <c r="AR37" s="85">
        <f t="shared" si="37"/>
        <v>0</v>
      </c>
      <c r="AS37" s="85">
        <f t="shared" si="38"/>
        <v>0</v>
      </c>
      <c r="AT37" s="86">
        <f t="shared" ca="1" si="190"/>
        <v>0</v>
      </c>
      <c r="AU37" s="83">
        <f t="shared" ca="1" si="191"/>
        <v>0</v>
      </c>
      <c r="AV37" s="84">
        <f t="shared" si="192"/>
        <v>31</v>
      </c>
      <c r="AW37" s="85">
        <f t="shared" ca="1" si="42"/>
        <v>0</v>
      </c>
      <c r="AX37" s="85">
        <f t="shared" si="43"/>
        <v>0</v>
      </c>
      <c r="AY37" s="85">
        <f t="shared" si="44"/>
        <v>0</v>
      </c>
      <c r="AZ37" s="86">
        <f t="shared" ca="1" si="193"/>
        <v>0</v>
      </c>
      <c r="BA37" s="83">
        <f t="shared" ca="1" si="194"/>
        <v>0</v>
      </c>
      <c r="BB37" s="84">
        <f t="shared" si="195"/>
        <v>30</v>
      </c>
      <c r="BC37" s="85">
        <f t="shared" ca="1" si="48"/>
        <v>0</v>
      </c>
      <c r="BD37" s="85">
        <f t="shared" si="49"/>
        <v>0</v>
      </c>
      <c r="BE37" s="85">
        <f t="shared" si="50"/>
        <v>0</v>
      </c>
      <c r="BF37" s="86">
        <f t="shared" ca="1" si="196"/>
        <v>0</v>
      </c>
      <c r="BG37" s="83">
        <f t="shared" ca="1" si="197"/>
        <v>0</v>
      </c>
      <c r="BH37" s="84">
        <f t="shared" si="198"/>
        <v>31</v>
      </c>
      <c r="BI37" s="85">
        <f t="shared" ca="1" si="54"/>
        <v>0</v>
      </c>
      <c r="BJ37" s="85">
        <f t="shared" si="55"/>
        <v>0</v>
      </c>
      <c r="BK37" s="85">
        <f t="shared" si="56"/>
        <v>0</v>
      </c>
      <c r="BL37" s="86">
        <f t="shared" ca="1" si="199"/>
        <v>0</v>
      </c>
      <c r="BM37" s="83">
        <f t="shared" ca="1" si="200"/>
        <v>0</v>
      </c>
      <c r="BN37" s="84">
        <f t="shared" si="201"/>
        <v>30</v>
      </c>
      <c r="BO37" s="85">
        <f t="shared" ca="1" si="60"/>
        <v>0</v>
      </c>
      <c r="BP37" s="85">
        <f t="shared" si="61"/>
        <v>0</v>
      </c>
      <c r="BQ37" s="85">
        <f t="shared" si="62"/>
        <v>0</v>
      </c>
      <c r="BR37" s="86">
        <f t="shared" ca="1" si="202"/>
        <v>0</v>
      </c>
      <c r="BS37" s="83">
        <f t="shared" ca="1" si="203"/>
        <v>0</v>
      </c>
      <c r="BT37" s="84">
        <f t="shared" si="204"/>
        <v>31</v>
      </c>
      <c r="BU37" s="85">
        <f t="shared" ca="1" si="66"/>
        <v>0</v>
      </c>
      <c r="BV37" s="85">
        <f t="shared" si="67"/>
        <v>0</v>
      </c>
      <c r="BW37" s="85">
        <f t="shared" si="68"/>
        <v>0</v>
      </c>
      <c r="BX37" s="86">
        <f t="shared" ca="1" si="205"/>
        <v>0</v>
      </c>
      <c r="BY37" s="83">
        <f t="shared" ca="1" si="206"/>
        <v>0</v>
      </c>
      <c r="BZ37" s="84">
        <f t="shared" si="207"/>
        <v>31</v>
      </c>
      <c r="CA37" s="85">
        <f t="shared" ca="1" si="72"/>
        <v>0</v>
      </c>
      <c r="CB37" s="85">
        <f t="shared" si="73"/>
        <v>0</v>
      </c>
      <c r="CC37" s="85">
        <f t="shared" si="74"/>
        <v>0</v>
      </c>
      <c r="CD37" s="86">
        <f t="shared" ca="1" si="208"/>
        <v>0</v>
      </c>
      <c r="CE37" s="83">
        <f t="shared" ca="1" si="209"/>
        <v>3</v>
      </c>
      <c r="CF37" s="84">
        <f t="shared" si="210"/>
        <v>27</v>
      </c>
      <c r="CG37" s="85">
        <f t="shared" ca="1" si="78"/>
        <v>0</v>
      </c>
      <c r="CH37" s="85">
        <f t="shared" si="79"/>
        <v>0</v>
      </c>
      <c r="CI37" s="85">
        <f t="shared" si="80"/>
        <v>0</v>
      </c>
      <c r="CJ37" s="86">
        <f t="shared" ca="1" si="211"/>
        <v>0</v>
      </c>
      <c r="CK37" s="83">
        <f t="shared" ca="1" si="212"/>
        <v>31</v>
      </c>
      <c r="CL37" s="84">
        <f t="shared" si="213"/>
        <v>0</v>
      </c>
      <c r="CM37" s="85">
        <f t="shared" ca="1" si="84"/>
        <v>0</v>
      </c>
      <c r="CN37" s="85">
        <f t="shared" si="85"/>
        <v>0</v>
      </c>
      <c r="CO37" s="85">
        <f t="shared" si="86"/>
        <v>0</v>
      </c>
      <c r="CP37" s="86">
        <f t="shared" ca="1" si="214"/>
        <v>0</v>
      </c>
      <c r="CQ37" s="83">
        <f t="shared" ca="1" si="215"/>
        <v>30</v>
      </c>
      <c r="CR37" s="84">
        <f t="shared" si="216"/>
        <v>0</v>
      </c>
      <c r="CS37" s="85">
        <f t="shared" ca="1" si="90"/>
        <v>0</v>
      </c>
      <c r="CT37" s="85">
        <f t="shared" si="91"/>
        <v>0</v>
      </c>
      <c r="CU37" s="85">
        <f t="shared" si="92"/>
        <v>0</v>
      </c>
      <c r="CV37" s="86">
        <f t="shared" ca="1" si="217"/>
        <v>0</v>
      </c>
      <c r="CW37" s="83">
        <f t="shared" ca="1" si="218"/>
        <v>31</v>
      </c>
      <c r="CX37" s="84">
        <f t="shared" si="219"/>
        <v>0</v>
      </c>
      <c r="CY37" s="85">
        <f t="shared" ca="1" si="96"/>
        <v>0</v>
      </c>
      <c r="CZ37" s="85">
        <f t="shared" si="97"/>
        <v>0</v>
      </c>
      <c r="DA37" s="85">
        <f t="shared" si="98"/>
        <v>0</v>
      </c>
      <c r="DB37" s="86">
        <f t="shared" ca="1" si="220"/>
        <v>0</v>
      </c>
      <c r="DC37" s="83">
        <f t="shared" ca="1" si="221"/>
        <v>31</v>
      </c>
      <c r="DD37" s="84">
        <f t="shared" si="222"/>
        <v>0</v>
      </c>
      <c r="DE37" s="85">
        <f t="shared" ca="1" si="102"/>
        <v>0</v>
      </c>
      <c r="DF37" s="85">
        <f t="shared" si="103"/>
        <v>0</v>
      </c>
      <c r="DG37" s="85">
        <f t="shared" si="104"/>
        <v>0</v>
      </c>
      <c r="DH37" s="86">
        <f t="shared" ca="1" si="223"/>
        <v>0</v>
      </c>
      <c r="DI37" s="83">
        <f t="shared" ca="1" si="224"/>
        <v>28</v>
      </c>
      <c r="DJ37" s="84">
        <f t="shared" si="225"/>
        <v>0</v>
      </c>
      <c r="DK37" s="85">
        <f t="shared" ca="1" si="108"/>
        <v>0</v>
      </c>
      <c r="DL37" s="85">
        <f t="shared" si="109"/>
        <v>0</v>
      </c>
      <c r="DM37" s="85">
        <f t="shared" si="110"/>
        <v>0</v>
      </c>
      <c r="DN37" s="86">
        <f t="shared" ca="1" si="226"/>
        <v>0</v>
      </c>
      <c r="DO37" s="83">
        <f t="shared" ca="1" si="227"/>
        <v>31</v>
      </c>
      <c r="DP37" s="84">
        <f t="shared" si="228"/>
        <v>0</v>
      </c>
      <c r="DQ37" s="85">
        <f t="shared" ca="1" si="114"/>
        <v>0</v>
      </c>
      <c r="DR37" s="85">
        <f t="shared" si="115"/>
        <v>0</v>
      </c>
      <c r="DS37" s="85">
        <f t="shared" si="116"/>
        <v>0</v>
      </c>
      <c r="DT37" s="86">
        <f t="shared" ca="1" si="229"/>
        <v>0</v>
      </c>
      <c r="DU37" s="83">
        <f t="shared" ca="1" si="230"/>
        <v>30</v>
      </c>
      <c r="DV37" s="84">
        <f t="shared" si="231"/>
        <v>0</v>
      </c>
      <c r="DW37" s="85">
        <f t="shared" ca="1" si="120"/>
        <v>0</v>
      </c>
      <c r="DX37" s="85">
        <f t="shared" si="121"/>
        <v>0</v>
      </c>
      <c r="DY37" s="85">
        <f t="shared" si="122"/>
        <v>0</v>
      </c>
      <c r="DZ37" s="86">
        <f t="shared" ca="1" si="232"/>
        <v>0</v>
      </c>
      <c r="EA37" s="83">
        <f t="shared" ca="1" si="233"/>
        <v>31</v>
      </c>
      <c r="EB37" s="84">
        <f t="shared" si="234"/>
        <v>0</v>
      </c>
      <c r="EC37" s="85">
        <f t="shared" ca="1" si="126"/>
        <v>0</v>
      </c>
      <c r="ED37" s="85">
        <f t="shared" si="127"/>
        <v>0</v>
      </c>
      <c r="EE37" s="85">
        <f t="shared" si="128"/>
        <v>0</v>
      </c>
      <c r="EF37" s="86">
        <f t="shared" ca="1" si="235"/>
        <v>0</v>
      </c>
      <c r="EG37" s="83">
        <f t="shared" ca="1" si="236"/>
        <v>30</v>
      </c>
      <c r="EH37" s="84">
        <f t="shared" si="237"/>
        <v>0</v>
      </c>
      <c r="EI37" s="85">
        <f t="shared" ca="1" si="132"/>
        <v>0</v>
      </c>
      <c r="EJ37" s="85">
        <f t="shared" si="133"/>
        <v>0</v>
      </c>
      <c r="EK37" s="85">
        <f t="shared" si="134"/>
        <v>0</v>
      </c>
      <c r="EL37" s="86">
        <f t="shared" ca="1" si="238"/>
        <v>0</v>
      </c>
      <c r="EM37" s="83">
        <f t="shared" ca="1" si="239"/>
        <v>31</v>
      </c>
      <c r="EN37" s="84">
        <f t="shared" si="240"/>
        <v>0</v>
      </c>
      <c r="EO37" s="85">
        <f t="shared" ca="1" si="138"/>
        <v>0</v>
      </c>
      <c r="EP37" s="85">
        <f t="shared" si="139"/>
        <v>0</v>
      </c>
      <c r="EQ37" s="85">
        <f t="shared" si="140"/>
        <v>0</v>
      </c>
      <c r="ER37" s="86">
        <f t="shared" ca="1" si="241"/>
        <v>0</v>
      </c>
      <c r="ES37" s="83">
        <f t="shared" ca="1" si="242"/>
        <v>31</v>
      </c>
      <c r="ET37" s="84">
        <f t="shared" si="243"/>
        <v>0</v>
      </c>
      <c r="EU37" s="85">
        <f t="shared" ca="1" si="144"/>
        <v>0</v>
      </c>
      <c r="EV37" s="85">
        <f t="shared" si="145"/>
        <v>0</v>
      </c>
      <c r="EW37" s="85">
        <f t="shared" si="244"/>
        <v>0</v>
      </c>
      <c r="EX37" s="86">
        <f t="shared" ca="1" si="245"/>
        <v>0</v>
      </c>
      <c r="EY37" s="83">
        <f t="shared" ca="1" si="246"/>
        <v>30</v>
      </c>
      <c r="EZ37" s="84">
        <f t="shared" si="247"/>
        <v>0</v>
      </c>
      <c r="FA37" s="85">
        <f t="shared" ca="1" si="149"/>
        <v>0</v>
      </c>
      <c r="FB37" s="85">
        <f t="shared" si="248"/>
        <v>0</v>
      </c>
      <c r="FC37" s="85">
        <f t="shared" si="150"/>
        <v>0</v>
      </c>
      <c r="FD37" s="86">
        <f t="shared" ca="1" si="249"/>
        <v>0</v>
      </c>
      <c r="FE37" s="83">
        <f t="shared" ca="1" si="250"/>
        <v>31</v>
      </c>
      <c r="FF37" s="84">
        <f t="shared" si="251"/>
        <v>0</v>
      </c>
      <c r="FG37" s="85">
        <f t="shared" ca="1" si="252"/>
        <v>0</v>
      </c>
      <c r="FH37" s="85">
        <f t="shared" si="253"/>
        <v>0</v>
      </c>
      <c r="FI37" s="85">
        <f t="shared" si="254"/>
        <v>0</v>
      </c>
      <c r="FJ37" s="86">
        <f t="shared" ca="1" si="255"/>
        <v>0</v>
      </c>
      <c r="FK37" s="83">
        <f t="shared" ca="1" si="155"/>
        <v>30</v>
      </c>
      <c r="FL37" s="84">
        <f t="shared" si="156"/>
        <v>0</v>
      </c>
      <c r="FM37" s="85">
        <f t="shared" ca="1" si="256"/>
        <v>0</v>
      </c>
      <c r="FN37" s="85">
        <f t="shared" si="257"/>
        <v>0</v>
      </c>
      <c r="FO37" s="85">
        <f t="shared" si="258"/>
        <v>0</v>
      </c>
      <c r="FP37" s="86">
        <f t="shared" ca="1" si="157"/>
        <v>0</v>
      </c>
      <c r="FQ37" s="83">
        <f t="shared" ca="1" si="158"/>
        <v>31</v>
      </c>
      <c r="FR37" s="84">
        <f t="shared" si="159"/>
        <v>0</v>
      </c>
      <c r="FS37" s="85">
        <f t="shared" ca="1" si="259"/>
        <v>0</v>
      </c>
      <c r="FT37" s="85">
        <f t="shared" si="260"/>
        <v>0</v>
      </c>
      <c r="FU37" s="85">
        <f t="shared" si="261"/>
        <v>0</v>
      </c>
      <c r="FV37" s="86">
        <f t="shared" ca="1" si="160"/>
        <v>0</v>
      </c>
      <c r="FW37" s="83">
        <f t="shared" ca="1" si="161"/>
        <v>31</v>
      </c>
      <c r="FX37" s="84">
        <f t="shared" si="162"/>
        <v>0</v>
      </c>
      <c r="FY37" s="85">
        <f t="shared" ca="1" si="262"/>
        <v>0</v>
      </c>
      <c r="FZ37" s="85">
        <f t="shared" si="263"/>
        <v>0</v>
      </c>
      <c r="GA37" s="85">
        <f t="shared" si="264"/>
        <v>0</v>
      </c>
      <c r="GB37" s="86">
        <f t="shared" ca="1" si="163"/>
        <v>0</v>
      </c>
      <c r="GC37" s="83">
        <f t="shared" ca="1" si="164"/>
        <v>28</v>
      </c>
      <c r="GD37" s="84">
        <f t="shared" si="165"/>
        <v>0</v>
      </c>
      <c r="GE37" s="85">
        <f t="shared" ca="1" si="265"/>
        <v>0</v>
      </c>
      <c r="GF37" s="85">
        <f t="shared" si="266"/>
        <v>0</v>
      </c>
      <c r="GG37" s="85">
        <f t="shared" si="267"/>
        <v>0</v>
      </c>
      <c r="GH37" s="86">
        <f t="shared" ca="1" si="166"/>
        <v>0</v>
      </c>
      <c r="GI37" s="83">
        <f t="shared" ca="1" si="167"/>
        <v>31</v>
      </c>
      <c r="GJ37" s="84">
        <f t="shared" si="168"/>
        <v>0</v>
      </c>
      <c r="GK37" s="85">
        <f t="shared" ca="1" si="268"/>
        <v>0</v>
      </c>
      <c r="GL37" s="85">
        <f t="shared" si="269"/>
        <v>0</v>
      </c>
      <c r="GM37" s="85">
        <f t="shared" si="270"/>
        <v>0</v>
      </c>
      <c r="GN37" s="86">
        <f t="shared" ca="1" si="169"/>
        <v>0</v>
      </c>
    </row>
    <row r="38" spans="1:196" ht="14.6" x14ac:dyDescent="0.4">
      <c r="A38" s="81" t="str">
        <f>PSIRT!$S35</f>
        <v>SERVER</v>
      </c>
      <c r="B38" t="str">
        <f>PSIRT!$B35</f>
        <v>CSCvg64656</v>
      </c>
      <c r="C38" s="82">
        <f>PSIRT!$N35</f>
        <v>43045</v>
      </c>
      <c r="D38" s="123">
        <f ca="1">IF(PSIRT!$R35="",TODAY(), PSIRT!$R35)</f>
        <v>43048</v>
      </c>
      <c r="E38" s="83">
        <f t="shared" ca="1" si="170"/>
        <v>0</v>
      </c>
      <c r="F38" s="84">
        <f t="shared" si="171"/>
        <v>31</v>
      </c>
      <c r="G38" s="85">
        <f t="shared" ca="1" si="0"/>
        <v>0</v>
      </c>
      <c r="H38" s="85">
        <f t="shared" si="1"/>
        <v>0</v>
      </c>
      <c r="I38" s="85">
        <f t="shared" si="2"/>
        <v>0</v>
      </c>
      <c r="J38" s="86">
        <f t="shared" ca="1" si="172"/>
        <v>0</v>
      </c>
      <c r="K38" s="83">
        <f t="shared" ca="1" si="173"/>
        <v>0</v>
      </c>
      <c r="L38" s="84">
        <f t="shared" si="174"/>
        <v>30</v>
      </c>
      <c r="M38" s="85">
        <f t="shared" ca="1" si="6"/>
        <v>0</v>
      </c>
      <c r="N38" s="85">
        <f t="shared" si="7"/>
        <v>0</v>
      </c>
      <c r="O38" s="85">
        <f t="shared" si="8"/>
        <v>0</v>
      </c>
      <c r="P38" s="86">
        <f t="shared" ca="1" si="175"/>
        <v>0</v>
      </c>
      <c r="Q38" s="83">
        <f t="shared" ca="1" si="176"/>
        <v>0</v>
      </c>
      <c r="R38" s="84">
        <f t="shared" si="177"/>
        <v>31</v>
      </c>
      <c r="S38" s="85">
        <f t="shared" ca="1" si="12"/>
        <v>0</v>
      </c>
      <c r="T38" s="85">
        <f t="shared" si="13"/>
        <v>0</v>
      </c>
      <c r="U38" s="85">
        <f t="shared" si="14"/>
        <v>0</v>
      </c>
      <c r="V38" s="86">
        <f t="shared" ca="1" si="178"/>
        <v>0</v>
      </c>
      <c r="W38" s="83">
        <f t="shared" ca="1" si="179"/>
        <v>0</v>
      </c>
      <c r="X38" s="84">
        <f t="shared" si="180"/>
        <v>30</v>
      </c>
      <c r="Y38" s="85">
        <f t="shared" ca="1" si="18"/>
        <v>0</v>
      </c>
      <c r="Z38" s="85">
        <f t="shared" si="19"/>
        <v>0</v>
      </c>
      <c r="AA38" s="85">
        <f t="shared" si="20"/>
        <v>0</v>
      </c>
      <c r="AB38" s="86">
        <f t="shared" ca="1" si="181"/>
        <v>0</v>
      </c>
      <c r="AC38" s="83">
        <f t="shared" ca="1" si="182"/>
        <v>0</v>
      </c>
      <c r="AD38" s="84">
        <f t="shared" si="183"/>
        <v>31</v>
      </c>
      <c r="AE38" s="85">
        <f t="shared" ca="1" si="24"/>
        <v>0</v>
      </c>
      <c r="AF38" s="85">
        <f t="shared" si="25"/>
        <v>0</v>
      </c>
      <c r="AG38" s="85">
        <f t="shared" si="26"/>
        <v>0</v>
      </c>
      <c r="AH38" s="86">
        <f t="shared" ca="1" si="184"/>
        <v>0</v>
      </c>
      <c r="AI38" s="83">
        <f t="shared" ca="1" si="185"/>
        <v>0</v>
      </c>
      <c r="AJ38" s="84">
        <f t="shared" si="186"/>
        <v>31</v>
      </c>
      <c r="AK38" s="85">
        <f t="shared" ca="1" si="30"/>
        <v>0</v>
      </c>
      <c r="AL38" s="85">
        <f t="shared" si="31"/>
        <v>0</v>
      </c>
      <c r="AM38" s="85">
        <f t="shared" si="32"/>
        <v>0</v>
      </c>
      <c r="AN38" s="86">
        <f t="shared" ca="1" si="187"/>
        <v>0</v>
      </c>
      <c r="AO38" s="83">
        <f t="shared" ca="1" si="188"/>
        <v>0</v>
      </c>
      <c r="AP38" s="84">
        <f t="shared" si="189"/>
        <v>28</v>
      </c>
      <c r="AQ38" s="85">
        <f t="shared" ca="1" si="36"/>
        <v>0</v>
      </c>
      <c r="AR38" s="85">
        <f t="shared" si="37"/>
        <v>0</v>
      </c>
      <c r="AS38" s="85">
        <f t="shared" si="38"/>
        <v>0</v>
      </c>
      <c r="AT38" s="86">
        <f t="shared" ca="1" si="190"/>
        <v>0</v>
      </c>
      <c r="AU38" s="83">
        <f t="shared" ca="1" si="191"/>
        <v>0</v>
      </c>
      <c r="AV38" s="84">
        <f t="shared" si="192"/>
        <v>31</v>
      </c>
      <c r="AW38" s="85">
        <f t="shared" ca="1" si="42"/>
        <v>0</v>
      </c>
      <c r="AX38" s="85">
        <f t="shared" si="43"/>
        <v>0</v>
      </c>
      <c r="AY38" s="85">
        <f t="shared" si="44"/>
        <v>0</v>
      </c>
      <c r="AZ38" s="86">
        <f t="shared" ca="1" si="193"/>
        <v>0</v>
      </c>
      <c r="BA38" s="83">
        <f t="shared" ca="1" si="194"/>
        <v>0</v>
      </c>
      <c r="BB38" s="84">
        <f t="shared" si="195"/>
        <v>30</v>
      </c>
      <c r="BC38" s="85">
        <f t="shared" ca="1" si="48"/>
        <v>0</v>
      </c>
      <c r="BD38" s="85">
        <f t="shared" si="49"/>
        <v>0</v>
      </c>
      <c r="BE38" s="85">
        <f t="shared" si="50"/>
        <v>0</v>
      </c>
      <c r="BF38" s="86">
        <f t="shared" ca="1" si="196"/>
        <v>0</v>
      </c>
      <c r="BG38" s="83">
        <f t="shared" ca="1" si="197"/>
        <v>0</v>
      </c>
      <c r="BH38" s="84">
        <f t="shared" si="198"/>
        <v>31</v>
      </c>
      <c r="BI38" s="85">
        <f t="shared" ca="1" si="54"/>
        <v>0</v>
      </c>
      <c r="BJ38" s="85">
        <f t="shared" si="55"/>
        <v>0</v>
      </c>
      <c r="BK38" s="85">
        <f t="shared" si="56"/>
        <v>0</v>
      </c>
      <c r="BL38" s="86">
        <f t="shared" ca="1" si="199"/>
        <v>0</v>
      </c>
      <c r="BM38" s="83">
        <f t="shared" ca="1" si="200"/>
        <v>0</v>
      </c>
      <c r="BN38" s="84">
        <f t="shared" si="201"/>
        <v>30</v>
      </c>
      <c r="BO38" s="85">
        <f t="shared" ca="1" si="60"/>
        <v>0</v>
      </c>
      <c r="BP38" s="85">
        <f t="shared" si="61"/>
        <v>0</v>
      </c>
      <c r="BQ38" s="85">
        <f t="shared" si="62"/>
        <v>0</v>
      </c>
      <c r="BR38" s="86">
        <f t="shared" ca="1" si="202"/>
        <v>0</v>
      </c>
      <c r="BS38" s="83">
        <f t="shared" ca="1" si="203"/>
        <v>0</v>
      </c>
      <c r="BT38" s="84">
        <f t="shared" si="204"/>
        <v>31</v>
      </c>
      <c r="BU38" s="85">
        <f t="shared" ca="1" si="66"/>
        <v>0</v>
      </c>
      <c r="BV38" s="85">
        <f t="shared" si="67"/>
        <v>0</v>
      </c>
      <c r="BW38" s="85">
        <f t="shared" si="68"/>
        <v>0</v>
      </c>
      <c r="BX38" s="86">
        <f t="shared" ca="1" si="205"/>
        <v>0</v>
      </c>
      <c r="BY38" s="83">
        <f t="shared" ca="1" si="206"/>
        <v>0</v>
      </c>
      <c r="BZ38" s="84">
        <f t="shared" si="207"/>
        <v>31</v>
      </c>
      <c r="CA38" s="85">
        <f t="shared" ca="1" si="72"/>
        <v>0</v>
      </c>
      <c r="CB38" s="85">
        <f t="shared" si="73"/>
        <v>0</v>
      </c>
      <c r="CC38" s="85">
        <f t="shared" si="74"/>
        <v>0</v>
      </c>
      <c r="CD38" s="86">
        <f t="shared" ca="1" si="208"/>
        <v>0</v>
      </c>
      <c r="CE38" s="83">
        <f t="shared" ca="1" si="209"/>
        <v>0</v>
      </c>
      <c r="CF38" s="84">
        <f t="shared" si="210"/>
        <v>30</v>
      </c>
      <c r="CG38" s="85">
        <f t="shared" ca="1" si="78"/>
        <v>0</v>
      </c>
      <c r="CH38" s="85">
        <f t="shared" si="79"/>
        <v>0</v>
      </c>
      <c r="CI38" s="85">
        <f t="shared" si="80"/>
        <v>0</v>
      </c>
      <c r="CJ38" s="86">
        <f t="shared" ca="1" si="211"/>
        <v>0</v>
      </c>
      <c r="CK38" s="83">
        <f t="shared" ca="1" si="212"/>
        <v>0</v>
      </c>
      <c r="CL38" s="84">
        <f t="shared" si="213"/>
        <v>31</v>
      </c>
      <c r="CM38" s="85">
        <f t="shared" ca="1" si="84"/>
        <v>0</v>
      </c>
      <c r="CN38" s="85">
        <f t="shared" si="85"/>
        <v>0</v>
      </c>
      <c r="CO38" s="85">
        <f t="shared" si="86"/>
        <v>0</v>
      </c>
      <c r="CP38" s="86">
        <f t="shared" ca="1" si="214"/>
        <v>0</v>
      </c>
      <c r="CQ38" s="83">
        <f t="shared" ca="1" si="215"/>
        <v>21</v>
      </c>
      <c r="CR38" s="84">
        <f t="shared" si="216"/>
        <v>6</v>
      </c>
      <c r="CS38" s="85">
        <f t="shared" ca="1" si="90"/>
        <v>3</v>
      </c>
      <c r="CT38" s="85">
        <f t="shared" si="91"/>
        <v>0</v>
      </c>
      <c r="CU38" s="85">
        <f t="shared" si="92"/>
        <v>0</v>
      </c>
      <c r="CV38" s="86">
        <f t="shared" ca="1" si="217"/>
        <v>3</v>
      </c>
      <c r="CW38" s="83">
        <f t="shared" ca="1" si="218"/>
        <v>31</v>
      </c>
      <c r="CX38" s="84">
        <f t="shared" si="219"/>
        <v>0</v>
      </c>
      <c r="CY38" s="85">
        <f t="shared" ca="1" si="96"/>
        <v>0</v>
      </c>
      <c r="CZ38" s="85">
        <f t="shared" si="97"/>
        <v>0</v>
      </c>
      <c r="DA38" s="85">
        <f t="shared" si="98"/>
        <v>0</v>
      </c>
      <c r="DB38" s="86">
        <f t="shared" ca="1" si="220"/>
        <v>0</v>
      </c>
      <c r="DC38" s="83">
        <f t="shared" ca="1" si="221"/>
        <v>31</v>
      </c>
      <c r="DD38" s="84">
        <f t="shared" si="222"/>
        <v>0</v>
      </c>
      <c r="DE38" s="85">
        <f t="shared" ca="1" si="102"/>
        <v>0</v>
      </c>
      <c r="DF38" s="85">
        <f t="shared" si="103"/>
        <v>0</v>
      </c>
      <c r="DG38" s="85">
        <f t="shared" si="104"/>
        <v>0</v>
      </c>
      <c r="DH38" s="86">
        <f t="shared" ca="1" si="223"/>
        <v>0</v>
      </c>
      <c r="DI38" s="83">
        <f t="shared" ca="1" si="224"/>
        <v>28</v>
      </c>
      <c r="DJ38" s="84">
        <f t="shared" si="225"/>
        <v>0</v>
      </c>
      <c r="DK38" s="85">
        <f t="shared" ca="1" si="108"/>
        <v>0</v>
      </c>
      <c r="DL38" s="85">
        <f t="shared" si="109"/>
        <v>0</v>
      </c>
      <c r="DM38" s="85">
        <f t="shared" si="110"/>
        <v>0</v>
      </c>
      <c r="DN38" s="86">
        <f t="shared" ca="1" si="226"/>
        <v>0</v>
      </c>
      <c r="DO38" s="83">
        <f t="shared" ca="1" si="227"/>
        <v>31</v>
      </c>
      <c r="DP38" s="84">
        <f t="shared" si="228"/>
        <v>0</v>
      </c>
      <c r="DQ38" s="85">
        <f t="shared" ca="1" si="114"/>
        <v>0</v>
      </c>
      <c r="DR38" s="85">
        <f t="shared" si="115"/>
        <v>0</v>
      </c>
      <c r="DS38" s="85">
        <f t="shared" si="116"/>
        <v>0</v>
      </c>
      <c r="DT38" s="86">
        <f t="shared" ca="1" si="229"/>
        <v>0</v>
      </c>
      <c r="DU38" s="83">
        <f t="shared" ca="1" si="230"/>
        <v>30</v>
      </c>
      <c r="DV38" s="84">
        <f t="shared" si="231"/>
        <v>0</v>
      </c>
      <c r="DW38" s="85">
        <f t="shared" ca="1" si="120"/>
        <v>0</v>
      </c>
      <c r="DX38" s="85">
        <f t="shared" si="121"/>
        <v>0</v>
      </c>
      <c r="DY38" s="85">
        <f t="shared" si="122"/>
        <v>0</v>
      </c>
      <c r="DZ38" s="86">
        <f t="shared" ca="1" si="232"/>
        <v>0</v>
      </c>
      <c r="EA38" s="83">
        <f t="shared" ca="1" si="233"/>
        <v>31</v>
      </c>
      <c r="EB38" s="84">
        <f t="shared" si="234"/>
        <v>0</v>
      </c>
      <c r="EC38" s="85">
        <f t="shared" ca="1" si="126"/>
        <v>0</v>
      </c>
      <c r="ED38" s="85">
        <f t="shared" si="127"/>
        <v>0</v>
      </c>
      <c r="EE38" s="85">
        <f t="shared" si="128"/>
        <v>0</v>
      </c>
      <c r="EF38" s="86">
        <f t="shared" ca="1" si="235"/>
        <v>0</v>
      </c>
      <c r="EG38" s="83">
        <f t="shared" ca="1" si="236"/>
        <v>30</v>
      </c>
      <c r="EH38" s="84">
        <f t="shared" si="237"/>
        <v>0</v>
      </c>
      <c r="EI38" s="85">
        <f t="shared" ca="1" si="132"/>
        <v>0</v>
      </c>
      <c r="EJ38" s="85">
        <f t="shared" si="133"/>
        <v>0</v>
      </c>
      <c r="EK38" s="85">
        <f t="shared" si="134"/>
        <v>0</v>
      </c>
      <c r="EL38" s="86">
        <f t="shared" ca="1" si="238"/>
        <v>0</v>
      </c>
      <c r="EM38" s="83">
        <f t="shared" ca="1" si="239"/>
        <v>31</v>
      </c>
      <c r="EN38" s="84">
        <f t="shared" si="240"/>
        <v>0</v>
      </c>
      <c r="EO38" s="85">
        <f t="shared" ca="1" si="138"/>
        <v>0</v>
      </c>
      <c r="EP38" s="85">
        <f t="shared" si="139"/>
        <v>0</v>
      </c>
      <c r="EQ38" s="85">
        <f t="shared" si="140"/>
        <v>0</v>
      </c>
      <c r="ER38" s="86">
        <f t="shared" ca="1" si="241"/>
        <v>0</v>
      </c>
      <c r="ES38" s="83">
        <f t="shared" ca="1" si="242"/>
        <v>31</v>
      </c>
      <c r="ET38" s="84">
        <f t="shared" si="243"/>
        <v>0</v>
      </c>
      <c r="EU38" s="85">
        <f t="shared" ca="1" si="144"/>
        <v>0</v>
      </c>
      <c r="EV38" s="85">
        <f t="shared" si="145"/>
        <v>0</v>
      </c>
      <c r="EW38" s="85">
        <f t="shared" si="244"/>
        <v>0</v>
      </c>
      <c r="EX38" s="86">
        <f t="shared" ca="1" si="245"/>
        <v>0</v>
      </c>
      <c r="EY38" s="83">
        <f t="shared" ca="1" si="246"/>
        <v>30</v>
      </c>
      <c r="EZ38" s="84">
        <f t="shared" si="247"/>
        <v>0</v>
      </c>
      <c r="FA38" s="85">
        <f t="shared" ca="1" si="149"/>
        <v>0</v>
      </c>
      <c r="FB38" s="85">
        <f t="shared" si="248"/>
        <v>0</v>
      </c>
      <c r="FC38" s="85">
        <f t="shared" si="150"/>
        <v>0</v>
      </c>
      <c r="FD38" s="86">
        <f t="shared" ca="1" si="249"/>
        <v>0</v>
      </c>
      <c r="FE38" s="83">
        <f t="shared" ca="1" si="250"/>
        <v>31</v>
      </c>
      <c r="FF38" s="84">
        <f t="shared" si="251"/>
        <v>0</v>
      </c>
      <c r="FG38" s="85">
        <f t="shared" ca="1" si="252"/>
        <v>0</v>
      </c>
      <c r="FH38" s="85">
        <f t="shared" si="253"/>
        <v>0</v>
      </c>
      <c r="FI38" s="85">
        <f t="shared" si="254"/>
        <v>0</v>
      </c>
      <c r="FJ38" s="86">
        <f t="shared" ca="1" si="255"/>
        <v>0</v>
      </c>
      <c r="FK38" s="83">
        <f t="shared" ca="1" si="155"/>
        <v>30</v>
      </c>
      <c r="FL38" s="84">
        <f t="shared" si="156"/>
        <v>0</v>
      </c>
      <c r="FM38" s="85">
        <f t="shared" ca="1" si="256"/>
        <v>0</v>
      </c>
      <c r="FN38" s="85">
        <f t="shared" si="257"/>
        <v>0</v>
      </c>
      <c r="FO38" s="85">
        <f t="shared" si="258"/>
        <v>0</v>
      </c>
      <c r="FP38" s="86">
        <f t="shared" ca="1" si="157"/>
        <v>0</v>
      </c>
      <c r="FQ38" s="83">
        <f t="shared" ca="1" si="158"/>
        <v>31</v>
      </c>
      <c r="FR38" s="84">
        <f t="shared" si="159"/>
        <v>0</v>
      </c>
      <c r="FS38" s="85">
        <f t="shared" ca="1" si="259"/>
        <v>0</v>
      </c>
      <c r="FT38" s="85">
        <f t="shared" si="260"/>
        <v>0</v>
      </c>
      <c r="FU38" s="85">
        <f t="shared" si="261"/>
        <v>0</v>
      </c>
      <c r="FV38" s="86">
        <f t="shared" ca="1" si="160"/>
        <v>0</v>
      </c>
      <c r="FW38" s="83">
        <f t="shared" ca="1" si="161"/>
        <v>31</v>
      </c>
      <c r="FX38" s="84">
        <f t="shared" si="162"/>
        <v>0</v>
      </c>
      <c r="FY38" s="85">
        <f t="shared" ca="1" si="262"/>
        <v>0</v>
      </c>
      <c r="FZ38" s="85">
        <f t="shared" si="263"/>
        <v>0</v>
      </c>
      <c r="GA38" s="85">
        <f t="shared" si="264"/>
        <v>0</v>
      </c>
      <c r="GB38" s="86">
        <f t="shared" ca="1" si="163"/>
        <v>0</v>
      </c>
      <c r="GC38" s="83">
        <f t="shared" ca="1" si="164"/>
        <v>28</v>
      </c>
      <c r="GD38" s="84">
        <f t="shared" si="165"/>
        <v>0</v>
      </c>
      <c r="GE38" s="85">
        <f t="shared" ca="1" si="265"/>
        <v>0</v>
      </c>
      <c r="GF38" s="85">
        <f t="shared" si="266"/>
        <v>0</v>
      </c>
      <c r="GG38" s="85">
        <f t="shared" si="267"/>
        <v>0</v>
      </c>
      <c r="GH38" s="86">
        <f t="shared" ca="1" si="166"/>
        <v>0</v>
      </c>
      <c r="GI38" s="83">
        <f t="shared" ca="1" si="167"/>
        <v>31</v>
      </c>
      <c r="GJ38" s="84">
        <f t="shared" si="168"/>
        <v>0</v>
      </c>
      <c r="GK38" s="85">
        <f t="shared" ca="1" si="268"/>
        <v>0</v>
      </c>
      <c r="GL38" s="85">
        <f t="shared" si="269"/>
        <v>0</v>
      </c>
      <c r="GM38" s="85">
        <f t="shared" si="270"/>
        <v>0</v>
      </c>
      <c r="GN38" s="86">
        <f t="shared" ca="1" si="169"/>
        <v>0</v>
      </c>
    </row>
    <row r="39" spans="1:196" ht="14.6" x14ac:dyDescent="0.4">
      <c r="A39" s="81" t="str">
        <f>PSIRT!$S36</f>
        <v>SERVER</v>
      </c>
      <c r="B39" t="str">
        <f>PSIRT!$B36</f>
        <v>CSCvg76469</v>
      </c>
      <c r="C39" s="82">
        <f>PSIRT!$N36</f>
        <v>43053</v>
      </c>
      <c r="D39" s="123">
        <f ca="1">IF(PSIRT!$R36="",TODAY(), PSIRT!$R36)</f>
        <v>43560</v>
      </c>
      <c r="E39" s="83">
        <f t="shared" ca="1" si="170"/>
        <v>0</v>
      </c>
      <c r="F39" s="84">
        <f t="shared" si="171"/>
        <v>31</v>
      </c>
      <c r="G39" s="85">
        <f t="shared" ca="1" si="0"/>
        <v>0</v>
      </c>
      <c r="H39" s="85">
        <f t="shared" si="1"/>
        <v>0</v>
      </c>
      <c r="I39" s="85">
        <f t="shared" si="2"/>
        <v>0</v>
      </c>
      <c r="J39" s="86">
        <f t="shared" ca="1" si="172"/>
        <v>0</v>
      </c>
      <c r="K39" s="83">
        <f t="shared" ca="1" si="173"/>
        <v>0</v>
      </c>
      <c r="L39" s="84">
        <f t="shared" si="174"/>
        <v>30</v>
      </c>
      <c r="M39" s="85">
        <f t="shared" ca="1" si="6"/>
        <v>0</v>
      </c>
      <c r="N39" s="85">
        <f t="shared" si="7"/>
        <v>0</v>
      </c>
      <c r="O39" s="85">
        <f t="shared" si="8"/>
        <v>0</v>
      </c>
      <c r="P39" s="86">
        <f t="shared" ca="1" si="175"/>
        <v>0</v>
      </c>
      <c r="Q39" s="83">
        <f t="shared" ca="1" si="176"/>
        <v>0</v>
      </c>
      <c r="R39" s="84">
        <f t="shared" si="177"/>
        <v>31</v>
      </c>
      <c r="S39" s="85">
        <f t="shared" ca="1" si="12"/>
        <v>0</v>
      </c>
      <c r="T39" s="85">
        <f t="shared" si="13"/>
        <v>0</v>
      </c>
      <c r="U39" s="85">
        <f t="shared" si="14"/>
        <v>0</v>
      </c>
      <c r="V39" s="86">
        <f t="shared" ca="1" si="178"/>
        <v>0</v>
      </c>
      <c r="W39" s="83">
        <f t="shared" ca="1" si="179"/>
        <v>0</v>
      </c>
      <c r="X39" s="84">
        <f t="shared" si="180"/>
        <v>30</v>
      </c>
      <c r="Y39" s="85">
        <f t="shared" ca="1" si="18"/>
        <v>0</v>
      </c>
      <c r="Z39" s="85">
        <f t="shared" si="19"/>
        <v>0</v>
      </c>
      <c r="AA39" s="85">
        <f t="shared" si="20"/>
        <v>0</v>
      </c>
      <c r="AB39" s="86">
        <f t="shared" ca="1" si="181"/>
        <v>0</v>
      </c>
      <c r="AC39" s="83">
        <f t="shared" ca="1" si="182"/>
        <v>0</v>
      </c>
      <c r="AD39" s="84">
        <f t="shared" si="183"/>
        <v>31</v>
      </c>
      <c r="AE39" s="85">
        <f t="shared" ca="1" si="24"/>
        <v>0</v>
      </c>
      <c r="AF39" s="85">
        <f t="shared" si="25"/>
        <v>0</v>
      </c>
      <c r="AG39" s="85">
        <f t="shared" si="26"/>
        <v>0</v>
      </c>
      <c r="AH39" s="86">
        <f t="shared" ca="1" si="184"/>
        <v>0</v>
      </c>
      <c r="AI39" s="83">
        <f t="shared" ca="1" si="185"/>
        <v>0</v>
      </c>
      <c r="AJ39" s="84">
        <f t="shared" si="186"/>
        <v>31</v>
      </c>
      <c r="AK39" s="85">
        <f t="shared" ca="1" si="30"/>
        <v>0</v>
      </c>
      <c r="AL39" s="85">
        <f t="shared" si="31"/>
        <v>0</v>
      </c>
      <c r="AM39" s="85">
        <f t="shared" si="32"/>
        <v>0</v>
      </c>
      <c r="AN39" s="86">
        <f t="shared" ca="1" si="187"/>
        <v>0</v>
      </c>
      <c r="AO39" s="83">
        <f t="shared" ca="1" si="188"/>
        <v>0</v>
      </c>
      <c r="AP39" s="84">
        <f t="shared" si="189"/>
        <v>28</v>
      </c>
      <c r="AQ39" s="85">
        <f t="shared" ca="1" si="36"/>
        <v>0</v>
      </c>
      <c r="AR39" s="85">
        <f t="shared" si="37"/>
        <v>0</v>
      </c>
      <c r="AS39" s="85">
        <f t="shared" si="38"/>
        <v>0</v>
      </c>
      <c r="AT39" s="86">
        <f t="shared" ca="1" si="190"/>
        <v>0</v>
      </c>
      <c r="AU39" s="83">
        <f t="shared" ca="1" si="191"/>
        <v>0</v>
      </c>
      <c r="AV39" s="84">
        <f t="shared" si="192"/>
        <v>31</v>
      </c>
      <c r="AW39" s="85">
        <f t="shared" ca="1" si="42"/>
        <v>0</v>
      </c>
      <c r="AX39" s="85">
        <f t="shared" si="43"/>
        <v>0</v>
      </c>
      <c r="AY39" s="85">
        <f t="shared" si="44"/>
        <v>0</v>
      </c>
      <c r="AZ39" s="86">
        <f t="shared" ca="1" si="193"/>
        <v>0</v>
      </c>
      <c r="BA39" s="83">
        <f t="shared" ca="1" si="194"/>
        <v>0</v>
      </c>
      <c r="BB39" s="84">
        <f t="shared" si="195"/>
        <v>30</v>
      </c>
      <c r="BC39" s="85">
        <f t="shared" ca="1" si="48"/>
        <v>0</v>
      </c>
      <c r="BD39" s="85">
        <f t="shared" si="49"/>
        <v>0</v>
      </c>
      <c r="BE39" s="85">
        <f t="shared" si="50"/>
        <v>0</v>
      </c>
      <c r="BF39" s="86">
        <f t="shared" ca="1" si="196"/>
        <v>0</v>
      </c>
      <c r="BG39" s="83">
        <f t="shared" ca="1" si="197"/>
        <v>0</v>
      </c>
      <c r="BH39" s="84">
        <f t="shared" si="198"/>
        <v>31</v>
      </c>
      <c r="BI39" s="85">
        <f t="shared" ca="1" si="54"/>
        <v>0</v>
      </c>
      <c r="BJ39" s="85">
        <f t="shared" si="55"/>
        <v>0</v>
      </c>
      <c r="BK39" s="85">
        <f t="shared" si="56"/>
        <v>0</v>
      </c>
      <c r="BL39" s="86">
        <f t="shared" ca="1" si="199"/>
        <v>0</v>
      </c>
      <c r="BM39" s="83">
        <f t="shared" ca="1" si="200"/>
        <v>0</v>
      </c>
      <c r="BN39" s="84">
        <f t="shared" si="201"/>
        <v>30</v>
      </c>
      <c r="BO39" s="85">
        <f t="shared" ca="1" si="60"/>
        <v>0</v>
      </c>
      <c r="BP39" s="85">
        <f t="shared" si="61"/>
        <v>0</v>
      </c>
      <c r="BQ39" s="85">
        <f t="shared" si="62"/>
        <v>0</v>
      </c>
      <c r="BR39" s="86">
        <f t="shared" ca="1" si="202"/>
        <v>0</v>
      </c>
      <c r="BS39" s="83">
        <f t="shared" ca="1" si="203"/>
        <v>0</v>
      </c>
      <c r="BT39" s="84">
        <f t="shared" si="204"/>
        <v>31</v>
      </c>
      <c r="BU39" s="85">
        <f t="shared" ca="1" si="66"/>
        <v>0</v>
      </c>
      <c r="BV39" s="85">
        <f t="shared" si="67"/>
        <v>0</v>
      </c>
      <c r="BW39" s="85">
        <f t="shared" si="68"/>
        <v>0</v>
      </c>
      <c r="BX39" s="86">
        <f t="shared" ca="1" si="205"/>
        <v>0</v>
      </c>
      <c r="BY39" s="83">
        <f t="shared" ca="1" si="206"/>
        <v>0</v>
      </c>
      <c r="BZ39" s="84">
        <f t="shared" si="207"/>
        <v>31</v>
      </c>
      <c r="CA39" s="85">
        <f t="shared" ca="1" si="72"/>
        <v>0</v>
      </c>
      <c r="CB39" s="85">
        <f t="shared" si="73"/>
        <v>0</v>
      </c>
      <c r="CC39" s="85">
        <f t="shared" si="74"/>
        <v>0</v>
      </c>
      <c r="CD39" s="86">
        <f t="shared" ca="1" si="208"/>
        <v>0</v>
      </c>
      <c r="CE39" s="83">
        <f t="shared" ca="1" si="209"/>
        <v>0</v>
      </c>
      <c r="CF39" s="84">
        <f t="shared" si="210"/>
        <v>30</v>
      </c>
      <c r="CG39" s="85">
        <f t="shared" ca="1" si="78"/>
        <v>0</v>
      </c>
      <c r="CH39" s="85">
        <f t="shared" si="79"/>
        <v>0</v>
      </c>
      <c r="CI39" s="85">
        <f t="shared" si="80"/>
        <v>0</v>
      </c>
      <c r="CJ39" s="86">
        <f t="shared" ca="1" si="211"/>
        <v>0</v>
      </c>
      <c r="CK39" s="83">
        <f t="shared" ca="1" si="212"/>
        <v>0</v>
      </c>
      <c r="CL39" s="84">
        <f t="shared" si="213"/>
        <v>31</v>
      </c>
      <c r="CM39" s="85">
        <f t="shared" ca="1" si="84"/>
        <v>0</v>
      </c>
      <c r="CN39" s="85">
        <f t="shared" si="85"/>
        <v>0</v>
      </c>
      <c r="CO39" s="85">
        <f t="shared" si="86"/>
        <v>0</v>
      </c>
      <c r="CP39" s="86">
        <f t="shared" ca="1" si="214"/>
        <v>0</v>
      </c>
      <c r="CQ39" s="83">
        <f t="shared" ca="1" si="215"/>
        <v>0</v>
      </c>
      <c r="CR39" s="84">
        <f t="shared" si="216"/>
        <v>14</v>
      </c>
      <c r="CS39" s="85">
        <f t="shared" ca="1" si="90"/>
        <v>16</v>
      </c>
      <c r="CT39" s="85">
        <f t="shared" si="91"/>
        <v>0</v>
      </c>
      <c r="CU39" s="85">
        <f t="shared" si="92"/>
        <v>0</v>
      </c>
      <c r="CV39" s="86">
        <f t="shared" ca="1" si="217"/>
        <v>16</v>
      </c>
      <c r="CW39" s="83">
        <f t="shared" ca="1" si="218"/>
        <v>0</v>
      </c>
      <c r="CX39" s="84">
        <f t="shared" si="219"/>
        <v>0</v>
      </c>
      <c r="CY39" s="85">
        <f t="shared" ca="1" si="96"/>
        <v>31</v>
      </c>
      <c r="CZ39" s="85">
        <f t="shared" si="97"/>
        <v>0</v>
      </c>
      <c r="DA39" s="85">
        <f t="shared" si="98"/>
        <v>0</v>
      </c>
      <c r="DB39" s="86">
        <f t="shared" ca="1" si="220"/>
        <v>31</v>
      </c>
      <c r="DC39" s="83">
        <f t="shared" ca="1" si="221"/>
        <v>0</v>
      </c>
      <c r="DD39" s="84">
        <f t="shared" si="222"/>
        <v>0</v>
      </c>
      <c r="DE39" s="85">
        <f t="shared" ca="1" si="102"/>
        <v>31</v>
      </c>
      <c r="DF39" s="85">
        <f t="shared" si="103"/>
        <v>0</v>
      </c>
      <c r="DG39" s="85">
        <f t="shared" si="104"/>
        <v>0</v>
      </c>
      <c r="DH39" s="86">
        <f t="shared" ca="1" si="223"/>
        <v>31</v>
      </c>
      <c r="DI39" s="83">
        <f t="shared" ca="1" si="224"/>
        <v>0</v>
      </c>
      <c r="DJ39" s="84">
        <f t="shared" si="225"/>
        <v>0</v>
      </c>
      <c r="DK39" s="85">
        <f t="shared" ca="1" si="108"/>
        <v>28</v>
      </c>
      <c r="DL39" s="85">
        <f t="shared" si="109"/>
        <v>0</v>
      </c>
      <c r="DM39" s="85">
        <f t="shared" si="110"/>
        <v>0</v>
      </c>
      <c r="DN39" s="86">
        <f t="shared" ca="1" si="226"/>
        <v>28</v>
      </c>
      <c r="DO39" s="83">
        <f t="shared" ca="1" si="227"/>
        <v>0</v>
      </c>
      <c r="DP39" s="84">
        <f t="shared" si="228"/>
        <v>0</v>
      </c>
      <c r="DQ39" s="85">
        <f t="shared" ca="1" si="114"/>
        <v>31</v>
      </c>
      <c r="DR39" s="85">
        <f t="shared" si="115"/>
        <v>0</v>
      </c>
      <c r="DS39" s="85">
        <f t="shared" si="116"/>
        <v>0</v>
      </c>
      <c r="DT39" s="86">
        <f t="shared" ca="1" si="229"/>
        <v>31</v>
      </c>
      <c r="DU39" s="83">
        <f t="shared" ca="1" si="230"/>
        <v>0</v>
      </c>
      <c r="DV39" s="84">
        <f t="shared" si="231"/>
        <v>0</v>
      </c>
      <c r="DW39" s="85">
        <f t="shared" ca="1" si="120"/>
        <v>30</v>
      </c>
      <c r="DX39" s="85">
        <f t="shared" si="121"/>
        <v>0</v>
      </c>
      <c r="DY39" s="85">
        <f t="shared" si="122"/>
        <v>0</v>
      </c>
      <c r="DZ39" s="86">
        <f t="shared" ca="1" si="232"/>
        <v>30</v>
      </c>
      <c r="EA39" s="83">
        <f t="shared" ca="1" si="233"/>
        <v>0</v>
      </c>
      <c r="EB39" s="84">
        <f t="shared" si="234"/>
        <v>0</v>
      </c>
      <c r="EC39" s="85">
        <f t="shared" ca="1" si="126"/>
        <v>31</v>
      </c>
      <c r="ED39" s="85">
        <f t="shared" si="127"/>
        <v>0</v>
      </c>
      <c r="EE39" s="85">
        <f t="shared" si="128"/>
        <v>0</v>
      </c>
      <c r="EF39" s="86">
        <f t="shared" ca="1" si="235"/>
        <v>31</v>
      </c>
      <c r="EG39" s="83">
        <f t="shared" ca="1" si="236"/>
        <v>0</v>
      </c>
      <c r="EH39" s="84">
        <f t="shared" si="237"/>
        <v>0</v>
      </c>
      <c r="EI39" s="85">
        <f t="shared" ca="1" si="132"/>
        <v>30</v>
      </c>
      <c r="EJ39" s="85">
        <f t="shared" si="133"/>
        <v>0</v>
      </c>
      <c r="EK39" s="85">
        <f t="shared" si="134"/>
        <v>0</v>
      </c>
      <c r="EL39" s="86">
        <f t="shared" ca="1" si="238"/>
        <v>30</v>
      </c>
      <c r="EM39" s="83">
        <f t="shared" ca="1" si="239"/>
        <v>0</v>
      </c>
      <c r="EN39" s="84">
        <f t="shared" si="240"/>
        <v>0</v>
      </c>
      <c r="EO39" s="85">
        <f t="shared" ca="1" si="138"/>
        <v>31</v>
      </c>
      <c r="EP39" s="85">
        <f t="shared" si="139"/>
        <v>0</v>
      </c>
      <c r="EQ39" s="85">
        <f t="shared" si="140"/>
        <v>0</v>
      </c>
      <c r="ER39" s="86">
        <f t="shared" ca="1" si="241"/>
        <v>31</v>
      </c>
      <c r="ES39" s="83">
        <f t="shared" ca="1" si="242"/>
        <v>0</v>
      </c>
      <c r="ET39" s="84">
        <f t="shared" si="243"/>
        <v>0</v>
      </c>
      <c r="EU39" s="85">
        <f t="shared" ca="1" si="144"/>
        <v>31</v>
      </c>
      <c r="EV39" s="85">
        <f t="shared" si="145"/>
        <v>0</v>
      </c>
      <c r="EW39" s="85">
        <f t="shared" si="244"/>
        <v>0</v>
      </c>
      <c r="EX39" s="86">
        <f t="shared" ca="1" si="245"/>
        <v>31</v>
      </c>
      <c r="EY39" s="83">
        <f t="shared" ca="1" si="246"/>
        <v>0</v>
      </c>
      <c r="EZ39" s="84">
        <f t="shared" si="247"/>
        <v>0</v>
      </c>
      <c r="FA39" s="85">
        <f t="shared" ca="1" si="149"/>
        <v>30</v>
      </c>
      <c r="FB39" s="85">
        <f t="shared" si="248"/>
        <v>0</v>
      </c>
      <c r="FC39" s="85">
        <f t="shared" si="150"/>
        <v>0</v>
      </c>
      <c r="FD39" s="86">
        <f t="shared" ca="1" si="249"/>
        <v>30</v>
      </c>
      <c r="FE39" s="83">
        <f t="shared" ca="1" si="250"/>
        <v>0</v>
      </c>
      <c r="FF39" s="84">
        <f t="shared" si="251"/>
        <v>0</v>
      </c>
      <c r="FG39" s="85">
        <f t="shared" ca="1" si="252"/>
        <v>31</v>
      </c>
      <c r="FH39" s="85">
        <f t="shared" si="253"/>
        <v>0</v>
      </c>
      <c r="FI39" s="85">
        <f t="shared" si="254"/>
        <v>0</v>
      </c>
      <c r="FJ39" s="86">
        <f t="shared" ca="1" si="255"/>
        <v>31</v>
      </c>
      <c r="FK39" s="83">
        <f t="shared" ca="1" si="155"/>
        <v>0</v>
      </c>
      <c r="FL39" s="84">
        <f t="shared" si="156"/>
        <v>0</v>
      </c>
      <c r="FM39" s="85">
        <f t="shared" ca="1" si="256"/>
        <v>30</v>
      </c>
      <c r="FN39" s="85">
        <f t="shared" si="257"/>
        <v>0</v>
      </c>
      <c r="FO39" s="85">
        <f t="shared" si="258"/>
        <v>0</v>
      </c>
      <c r="FP39" s="86">
        <f t="shared" ca="1" si="157"/>
        <v>30</v>
      </c>
      <c r="FQ39" s="83">
        <f t="shared" ca="1" si="158"/>
        <v>0</v>
      </c>
      <c r="FR39" s="84">
        <f t="shared" si="159"/>
        <v>0</v>
      </c>
      <c r="FS39" s="85">
        <f t="shared" ca="1" si="259"/>
        <v>31</v>
      </c>
      <c r="FT39" s="85">
        <f t="shared" si="260"/>
        <v>0</v>
      </c>
      <c r="FU39" s="85">
        <f t="shared" si="261"/>
        <v>0</v>
      </c>
      <c r="FV39" s="86">
        <f t="shared" ca="1" si="160"/>
        <v>31</v>
      </c>
      <c r="FW39" s="83">
        <f t="shared" ca="1" si="161"/>
        <v>0</v>
      </c>
      <c r="FX39" s="84">
        <f t="shared" si="162"/>
        <v>0</v>
      </c>
      <c r="FY39" s="85">
        <f t="shared" ca="1" si="262"/>
        <v>31</v>
      </c>
      <c r="FZ39" s="85">
        <f t="shared" si="263"/>
        <v>0</v>
      </c>
      <c r="GA39" s="85">
        <f t="shared" si="264"/>
        <v>0</v>
      </c>
      <c r="GB39" s="86">
        <f t="shared" ca="1" si="163"/>
        <v>31</v>
      </c>
      <c r="GC39" s="83">
        <f t="shared" ca="1" si="164"/>
        <v>0</v>
      </c>
      <c r="GD39" s="84">
        <f t="shared" si="165"/>
        <v>0</v>
      </c>
      <c r="GE39" s="85">
        <f t="shared" ca="1" si="265"/>
        <v>28</v>
      </c>
      <c r="GF39" s="85">
        <f t="shared" si="266"/>
        <v>0</v>
      </c>
      <c r="GG39" s="85">
        <f t="shared" si="267"/>
        <v>0</v>
      </c>
      <c r="GH39" s="86">
        <f t="shared" ca="1" si="166"/>
        <v>28</v>
      </c>
      <c r="GI39" s="83">
        <f t="shared" ca="1" si="167"/>
        <v>0</v>
      </c>
      <c r="GJ39" s="84">
        <f t="shared" si="168"/>
        <v>0</v>
      </c>
      <c r="GK39" s="85">
        <f t="shared" ca="1" si="268"/>
        <v>31</v>
      </c>
      <c r="GL39" s="85">
        <f t="shared" si="269"/>
        <v>0</v>
      </c>
      <c r="GM39" s="85">
        <f t="shared" si="270"/>
        <v>0</v>
      </c>
      <c r="GN39" s="86">
        <f t="shared" ca="1" si="169"/>
        <v>31</v>
      </c>
    </row>
    <row r="40" spans="1:196" ht="14.6" x14ac:dyDescent="0.4">
      <c r="A40" s="81" t="str">
        <f>PSIRT!$S37</f>
        <v>SERVER</v>
      </c>
      <c r="B40" t="str">
        <f>PSIRT!$B37</f>
        <v>CSCvg76471</v>
      </c>
      <c r="C40" s="82">
        <f>PSIRT!$N37</f>
        <v>43053</v>
      </c>
      <c r="D40" s="123">
        <f ca="1">IF(PSIRT!$R37="",TODAY(), PSIRT!$R37)</f>
        <v>43223</v>
      </c>
      <c r="E40" s="83">
        <f t="shared" ca="1" si="170"/>
        <v>0</v>
      </c>
      <c r="F40" s="84">
        <f t="shared" si="171"/>
        <v>31</v>
      </c>
      <c r="G40" s="85">
        <f t="shared" ca="1" si="0"/>
        <v>0</v>
      </c>
      <c r="H40" s="85">
        <f t="shared" si="1"/>
        <v>0</v>
      </c>
      <c r="I40" s="85">
        <f t="shared" si="2"/>
        <v>0</v>
      </c>
      <c r="J40" s="86">
        <f t="shared" ca="1" si="172"/>
        <v>0</v>
      </c>
      <c r="K40" s="83">
        <f t="shared" ca="1" si="173"/>
        <v>0</v>
      </c>
      <c r="L40" s="84">
        <f t="shared" si="174"/>
        <v>30</v>
      </c>
      <c r="M40" s="85">
        <f t="shared" ca="1" si="6"/>
        <v>0</v>
      </c>
      <c r="N40" s="85">
        <f t="shared" si="7"/>
        <v>0</v>
      </c>
      <c r="O40" s="85">
        <f t="shared" si="8"/>
        <v>0</v>
      </c>
      <c r="P40" s="86">
        <f t="shared" ca="1" si="175"/>
        <v>0</v>
      </c>
      <c r="Q40" s="83">
        <f t="shared" ca="1" si="176"/>
        <v>0</v>
      </c>
      <c r="R40" s="84">
        <f t="shared" si="177"/>
        <v>31</v>
      </c>
      <c r="S40" s="85">
        <f t="shared" ca="1" si="12"/>
        <v>0</v>
      </c>
      <c r="T40" s="85">
        <f t="shared" si="13"/>
        <v>0</v>
      </c>
      <c r="U40" s="85">
        <f t="shared" si="14"/>
        <v>0</v>
      </c>
      <c r="V40" s="86">
        <f t="shared" ca="1" si="178"/>
        <v>0</v>
      </c>
      <c r="W40" s="83">
        <f t="shared" ca="1" si="179"/>
        <v>0</v>
      </c>
      <c r="X40" s="84">
        <f t="shared" si="180"/>
        <v>30</v>
      </c>
      <c r="Y40" s="85">
        <f t="shared" ca="1" si="18"/>
        <v>0</v>
      </c>
      <c r="Z40" s="85">
        <f t="shared" si="19"/>
        <v>0</v>
      </c>
      <c r="AA40" s="85">
        <f t="shared" si="20"/>
        <v>0</v>
      </c>
      <c r="AB40" s="86">
        <f t="shared" ca="1" si="181"/>
        <v>0</v>
      </c>
      <c r="AC40" s="83">
        <f t="shared" ca="1" si="182"/>
        <v>0</v>
      </c>
      <c r="AD40" s="84">
        <f t="shared" si="183"/>
        <v>31</v>
      </c>
      <c r="AE40" s="85">
        <f t="shared" ca="1" si="24"/>
        <v>0</v>
      </c>
      <c r="AF40" s="85">
        <f t="shared" si="25"/>
        <v>0</v>
      </c>
      <c r="AG40" s="85">
        <f t="shared" si="26"/>
        <v>0</v>
      </c>
      <c r="AH40" s="86">
        <f t="shared" ca="1" si="184"/>
        <v>0</v>
      </c>
      <c r="AI40" s="83">
        <f t="shared" ca="1" si="185"/>
        <v>0</v>
      </c>
      <c r="AJ40" s="84">
        <f t="shared" si="186"/>
        <v>31</v>
      </c>
      <c r="AK40" s="85">
        <f t="shared" ca="1" si="30"/>
        <v>0</v>
      </c>
      <c r="AL40" s="85">
        <f t="shared" si="31"/>
        <v>0</v>
      </c>
      <c r="AM40" s="85">
        <f t="shared" si="32"/>
        <v>0</v>
      </c>
      <c r="AN40" s="86">
        <f t="shared" ca="1" si="187"/>
        <v>0</v>
      </c>
      <c r="AO40" s="83">
        <f t="shared" ca="1" si="188"/>
        <v>0</v>
      </c>
      <c r="AP40" s="84">
        <f t="shared" si="189"/>
        <v>28</v>
      </c>
      <c r="AQ40" s="85">
        <f t="shared" ca="1" si="36"/>
        <v>0</v>
      </c>
      <c r="AR40" s="85">
        <f t="shared" si="37"/>
        <v>0</v>
      </c>
      <c r="AS40" s="85">
        <f t="shared" si="38"/>
        <v>0</v>
      </c>
      <c r="AT40" s="86">
        <f t="shared" ca="1" si="190"/>
        <v>0</v>
      </c>
      <c r="AU40" s="83">
        <f t="shared" ca="1" si="191"/>
        <v>0</v>
      </c>
      <c r="AV40" s="84">
        <f t="shared" si="192"/>
        <v>31</v>
      </c>
      <c r="AW40" s="85">
        <f t="shared" ca="1" si="42"/>
        <v>0</v>
      </c>
      <c r="AX40" s="85">
        <f t="shared" si="43"/>
        <v>0</v>
      </c>
      <c r="AY40" s="85">
        <f t="shared" si="44"/>
        <v>0</v>
      </c>
      <c r="AZ40" s="86">
        <f t="shared" ca="1" si="193"/>
        <v>0</v>
      </c>
      <c r="BA40" s="83">
        <f t="shared" ca="1" si="194"/>
        <v>0</v>
      </c>
      <c r="BB40" s="84">
        <f t="shared" si="195"/>
        <v>30</v>
      </c>
      <c r="BC40" s="85">
        <f t="shared" ca="1" si="48"/>
        <v>0</v>
      </c>
      <c r="BD40" s="85">
        <f t="shared" si="49"/>
        <v>0</v>
      </c>
      <c r="BE40" s="85">
        <f t="shared" si="50"/>
        <v>0</v>
      </c>
      <c r="BF40" s="86">
        <f t="shared" ca="1" si="196"/>
        <v>0</v>
      </c>
      <c r="BG40" s="83">
        <f t="shared" ca="1" si="197"/>
        <v>0</v>
      </c>
      <c r="BH40" s="84">
        <f t="shared" si="198"/>
        <v>31</v>
      </c>
      <c r="BI40" s="85">
        <f t="shared" ca="1" si="54"/>
        <v>0</v>
      </c>
      <c r="BJ40" s="85">
        <f t="shared" si="55"/>
        <v>0</v>
      </c>
      <c r="BK40" s="85">
        <f t="shared" si="56"/>
        <v>0</v>
      </c>
      <c r="BL40" s="86">
        <f t="shared" ca="1" si="199"/>
        <v>0</v>
      </c>
      <c r="BM40" s="83">
        <f t="shared" ca="1" si="200"/>
        <v>0</v>
      </c>
      <c r="BN40" s="84">
        <f t="shared" si="201"/>
        <v>30</v>
      </c>
      <c r="BO40" s="85">
        <f t="shared" ca="1" si="60"/>
        <v>0</v>
      </c>
      <c r="BP40" s="85">
        <f t="shared" si="61"/>
        <v>0</v>
      </c>
      <c r="BQ40" s="85">
        <f t="shared" si="62"/>
        <v>0</v>
      </c>
      <c r="BR40" s="86">
        <f t="shared" ca="1" si="202"/>
        <v>0</v>
      </c>
      <c r="BS40" s="83">
        <f t="shared" ca="1" si="203"/>
        <v>0</v>
      </c>
      <c r="BT40" s="84">
        <f t="shared" si="204"/>
        <v>31</v>
      </c>
      <c r="BU40" s="85">
        <f t="shared" ca="1" si="66"/>
        <v>0</v>
      </c>
      <c r="BV40" s="85">
        <f t="shared" si="67"/>
        <v>0</v>
      </c>
      <c r="BW40" s="85">
        <f t="shared" si="68"/>
        <v>0</v>
      </c>
      <c r="BX40" s="86">
        <f t="shared" ca="1" si="205"/>
        <v>0</v>
      </c>
      <c r="BY40" s="83">
        <f t="shared" ca="1" si="206"/>
        <v>0</v>
      </c>
      <c r="BZ40" s="84">
        <f t="shared" si="207"/>
        <v>31</v>
      </c>
      <c r="CA40" s="85">
        <f t="shared" ca="1" si="72"/>
        <v>0</v>
      </c>
      <c r="CB40" s="85">
        <f t="shared" si="73"/>
        <v>0</v>
      </c>
      <c r="CC40" s="85">
        <f t="shared" si="74"/>
        <v>0</v>
      </c>
      <c r="CD40" s="86">
        <f t="shared" ca="1" si="208"/>
        <v>0</v>
      </c>
      <c r="CE40" s="83">
        <f t="shared" ca="1" si="209"/>
        <v>0</v>
      </c>
      <c r="CF40" s="84">
        <f t="shared" si="210"/>
        <v>30</v>
      </c>
      <c r="CG40" s="85">
        <f t="shared" ca="1" si="78"/>
        <v>0</v>
      </c>
      <c r="CH40" s="85">
        <f t="shared" si="79"/>
        <v>0</v>
      </c>
      <c r="CI40" s="85">
        <f t="shared" si="80"/>
        <v>0</v>
      </c>
      <c r="CJ40" s="86">
        <f t="shared" ca="1" si="211"/>
        <v>0</v>
      </c>
      <c r="CK40" s="83">
        <f t="shared" ca="1" si="212"/>
        <v>0</v>
      </c>
      <c r="CL40" s="84">
        <f t="shared" si="213"/>
        <v>31</v>
      </c>
      <c r="CM40" s="85">
        <f t="shared" ca="1" si="84"/>
        <v>0</v>
      </c>
      <c r="CN40" s="85">
        <f t="shared" si="85"/>
        <v>0</v>
      </c>
      <c r="CO40" s="85">
        <f t="shared" si="86"/>
        <v>0</v>
      </c>
      <c r="CP40" s="86">
        <f t="shared" ca="1" si="214"/>
        <v>0</v>
      </c>
      <c r="CQ40" s="83">
        <f t="shared" ca="1" si="215"/>
        <v>0</v>
      </c>
      <c r="CR40" s="84">
        <f t="shared" si="216"/>
        <v>14</v>
      </c>
      <c r="CS40" s="85">
        <f t="shared" ca="1" si="90"/>
        <v>16</v>
      </c>
      <c r="CT40" s="85">
        <f t="shared" si="91"/>
        <v>0</v>
      </c>
      <c r="CU40" s="85">
        <f t="shared" si="92"/>
        <v>0</v>
      </c>
      <c r="CV40" s="86">
        <f t="shared" ca="1" si="217"/>
        <v>16</v>
      </c>
      <c r="CW40" s="83">
        <f t="shared" ca="1" si="218"/>
        <v>0</v>
      </c>
      <c r="CX40" s="84">
        <f t="shared" si="219"/>
        <v>0</v>
      </c>
      <c r="CY40" s="85">
        <f t="shared" ca="1" si="96"/>
        <v>31</v>
      </c>
      <c r="CZ40" s="85">
        <f t="shared" si="97"/>
        <v>0</v>
      </c>
      <c r="DA40" s="85">
        <f t="shared" si="98"/>
        <v>0</v>
      </c>
      <c r="DB40" s="86">
        <f t="shared" ca="1" si="220"/>
        <v>31</v>
      </c>
      <c r="DC40" s="83">
        <f t="shared" ca="1" si="221"/>
        <v>0</v>
      </c>
      <c r="DD40" s="84">
        <f t="shared" si="222"/>
        <v>0</v>
      </c>
      <c r="DE40" s="85">
        <f t="shared" ca="1" si="102"/>
        <v>31</v>
      </c>
      <c r="DF40" s="85">
        <f t="shared" si="103"/>
        <v>0</v>
      </c>
      <c r="DG40" s="85">
        <f t="shared" si="104"/>
        <v>0</v>
      </c>
      <c r="DH40" s="86">
        <f t="shared" ca="1" si="223"/>
        <v>31</v>
      </c>
      <c r="DI40" s="83">
        <f t="shared" ca="1" si="224"/>
        <v>0</v>
      </c>
      <c r="DJ40" s="84">
        <f t="shared" si="225"/>
        <v>0</v>
      </c>
      <c r="DK40" s="85">
        <f t="shared" ca="1" si="108"/>
        <v>28</v>
      </c>
      <c r="DL40" s="85">
        <f t="shared" si="109"/>
        <v>0</v>
      </c>
      <c r="DM40" s="85">
        <f t="shared" si="110"/>
        <v>0</v>
      </c>
      <c r="DN40" s="86">
        <f t="shared" ca="1" si="226"/>
        <v>28</v>
      </c>
      <c r="DO40" s="83">
        <f t="shared" ca="1" si="227"/>
        <v>0</v>
      </c>
      <c r="DP40" s="84">
        <f t="shared" si="228"/>
        <v>0</v>
      </c>
      <c r="DQ40" s="85">
        <f t="shared" ca="1" si="114"/>
        <v>31</v>
      </c>
      <c r="DR40" s="85">
        <f t="shared" si="115"/>
        <v>0</v>
      </c>
      <c r="DS40" s="85">
        <f t="shared" si="116"/>
        <v>0</v>
      </c>
      <c r="DT40" s="86">
        <f t="shared" ca="1" si="229"/>
        <v>31</v>
      </c>
      <c r="DU40" s="83">
        <f t="shared" ca="1" si="230"/>
        <v>0</v>
      </c>
      <c r="DV40" s="84">
        <f t="shared" si="231"/>
        <v>0</v>
      </c>
      <c r="DW40" s="85">
        <f t="shared" ca="1" si="120"/>
        <v>30</v>
      </c>
      <c r="DX40" s="85">
        <f t="shared" si="121"/>
        <v>0</v>
      </c>
      <c r="DY40" s="85">
        <f t="shared" si="122"/>
        <v>0</v>
      </c>
      <c r="DZ40" s="86">
        <f t="shared" ca="1" si="232"/>
        <v>30</v>
      </c>
      <c r="EA40" s="83">
        <f t="shared" ca="1" si="233"/>
        <v>28</v>
      </c>
      <c r="EB40" s="84">
        <f t="shared" si="234"/>
        <v>0</v>
      </c>
      <c r="EC40" s="85">
        <f t="shared" ca="1" si="126"/>
        <v>3</v>
      </c>
      <c r="ED40" s="85">
        <f t="shared" si="127"/>
        <v>0</v>
      </c>
      <c r="EE40" s="85">
        <f t="shared" si="128"/>
        <v>0</v>
      </c>
      <c r="EF40" s="86">
        <f t="shared" ca="1" si="235"/>
        <v>3</v>
      </c>
      <c r="EG40" s="83">
        <f t="shared" ca="1" si="236"/>
        <v>30</v>
      </c>
      <c r="EH40" s="84">
        <f t="shared" si="237"/>
        <v>0</v>
      </c>
      <c r="EI40" s="85">
        <f t="shared" ca="1" si="132"/>
        <v>0</v>
      </c>
      <c r="EJ40" s="85">
        <f t="shared" si="133"/>
        <v>0</v>
      </c>
      <c r="EK40" s="85">
        <f t="shared" si="134"/>
        <v>0</v>
      </c>
      <c r="EL40" s="86">
        <f t="shared" ca="1" si="238"/>
        <v>0</v>
      </c>
      <c r="EM40" s="83">
        <f t="shared" ca="1" si="239"/>
        <v>31</v>
      </c>
      <c r="EN40" s="84">
        <f t="shared" si="240"/>
        <v>0</v>
      </c>
      <c r="EO40" s="85">
        <f t="shared" ca="1" si="138"/>
        <v>0</v>
      </c>
      <c r="EP40" s="85">
        <f t="shared" si="139"/>
        <v>0</v>
      </c>
      <c r="EQ40" s="85">
        <f t="shared" si="140"/>
        <v>0</v>
      </c>
      <c r="ER40" s="86">
        <f t="shared" ca="1" si="241"/>
        <v>0</v>
      </c>
      <c r="ES40" s="83">
        <f t="shared" ca="1" si="242"/>
        <v>31</v>
      </c>
      <c r="ET40" s="84">
        <f t="shared" si="243"/>
        <v>0</v>
      </c>
      <c r="EU40" s="85">
        <f t="shared" ca="1" si="144"/>
        <v>0</v>
      </c>
      <c r="EV40" s="85">
        <f t="shared" si="145"/>
        <v>0</v>
      </c>
      <c r="EW40" s="85">
        <f t="shared" si="244"/>
        <v>0</v>
      </c>
      <c r="EX40" s="86">
        <f t="shared" ca="1" si="245"/>
        <v>0</v>
      </c>
      <c r="EY40" s="83">
        <f t="shared" ca="1" si="246"/>
        <v>30</v>
      </c>
      <c r="EZ40" s="84">
        <f t="shared" si="247"/>
        <v>0</v>
      </c>
      <c r="FA40" s="85">
        <f t="shared" ca="1" si="149"/>
        <v>0</v>
      </c>
      <c r="FB40" s="85">
        <f t="shared" si="248"/>
        <v>0</v>
      </c>
      <c r="FC40" s="85">
        <f t="shared" si="150"/>
        <v>0</v>
      </c>
      <c r="FD40" s="86">
        <f t="shared" ca="1" si="249"/>
        <v>0</v>
      </c>
      <c r="FE40" s="83">
        <f t="shared" ca="1" si="250"/>
        <v>31</v>
      </c>
      <c r="FF40" s="84">
        <f t="shared" si="251"/>
        <v>0</v>
      </c>
      <c r="FG40" s="85">
        <f t="shared" ca="1" si="252"/>
        <v>0</v>
      </c>
      <c r="FH40" s="85">
        <f t="shared" si="253"/>
        <v>0</v>
      </c>
      <c r="FI40" s="85">
        <f t="shared" si="254"/>
        <v>0</v>
      </c>
      <c r="FJ40" s="86">
        <f t="shared" ca="1" si="255"/>
        <v>0</v>
      </c>
      <c r="FK40" s="83">
        <f t="shared" ca="1" si="155"/>
        <v>30</v>
      </c>
      <c r="FL40" s="84">
        <f t="shared" si="156"/>
        <v>0</v>
      </c>
      <c r="FM40" s="85">
        <f t="shared" ca="1" si="256"/>
        <v>0</v>
      </c>
      <c r="FN40" s="85">
        <f t="shared" si="257"/>
        <v>0</v>
      </c>
      <c r="FO40" s="85">
        <f t="shared" si="258"/>
        <v>0</v>
      </c>
      <c r="FP40" s="86">
        <f t="shared" ca="1" si="157"/>
        <v>0</v>
      </c>
      <c r="FQ40" s="83">
        <f t="shared" ca="1" si="158"/>
        <v>31</v>
      </c>
      <c r="FR40" s="84">
        <f t="shared" si="159"/>
        <v>0</v>
      </c>
      <c r="FS40" s="85">
        <f t="shared" ca="1" si="259"/>
        <v>0</v>
      </c>
      <c r="FT40" s="85">
        <f t="shared" si="260"/>
        <v>0</v>
      </c>
      <c r="FU40" s="85">
        <f t="shared" si="261"/>
        <v>0</v>
      </c>
      <c r="FV40" s="86">
        <f t="shared" ca="1" si="160"/>
        <v>0</v>
      </c>
      <c r="FW40" s="83">
        <f t="shared" ca="1" si="161"/>
        <v>31</v>
      </c>
      <c r="FX40" s="84">
        <f t="shared" si="162"/>
        <v>0</v>
      </c>
      <c r="FY40" s="85">
        <f t="shared" ca="1" si="262"/>
        <v>0</v>
      </c>
      <c r="FZ40" s="85">
        <f t="shared" si="263"/>
        <v>0</v>
      </c>
      <c r="GA40" s="85">
        <f t="shared" si="264"/>
        <v>0</v>
      </c>
      <c r="GB40" s="86">
        <f t="shared" ca="1" si="163"/>
        <v>0</v>
      </c>
      <c r="GC40" s="83">
        <f t="shared" ca="1" si="164"/>
        <v>28</v>
      </c>
      <c r="GD40" s="84">
        <f t="shared" si="165"/>
        <v>0</v>
      </c>
      <c r="GE40" s="85">
        <f t="shared" ca="1" si="265"/>
        <v>0</v>
      </c>
      <c r="GF40" s="85">
        <f t="shared" si="266"/>
        <v>0</v>
      </c>
      <c r="GG40" s="85">
        <f t="shared" si="267"/>
        <v>0</v>
      </c>
      <c r="GH40" s="86">
        <f t="shared" ca="1" si="166"/>
        <v>0</v>
      </c>
      <c r="GI40" s="83">
        <f t="shared" ca="1" si="167"/>
        <v>31</v>
      </c>
      <c r="GJ40" s="84">
        <f t="shared" si="168"/>
        <v>0</v>
      </c>
      <c r="GK40" s="85">
        <f t="shared" ca="1" si="268"/>
        <v>0</v>
      </c>
      <c r="GL40" s="85">
        <f t="shared" si="269"/>
        <v>0</v>
      </c>
      <c r="GM40" s="85">
        <f t="shared" si="270"/>
        <v>0</v>
      </c>
      <c r="GN40" s="86">
        <f t="shared" ca="1" si="169"/>
        <v>0</v>
      </c>
    </row>
    <row r="41" spans="1:196" ht="14.6" x14ac:dyDescent="0.4">
      <c r="A41" s="81" t="str">
        <f>PSIRT!$S38</f>
        <v>SERVER</v>
      </c>
      <c r="B41" t="str">
        <f>PSIRT!$B38</f>
        <v>CSCvh30725</v>
      </c>
      <c r="C41" s="82">
        <f>PSIRT!$N38</f>
        <v>43103</v>
      </c>
      <c r="D41" s="123">
        <f ca="1">IF(PSIRT!$R38="",TODAY(), PSIRT!$R38)</f>
        <v>43119</v>
      </c>
      <c r="E41" s="83">
        <f t="shared" ca="1" si="170"/>
        <v>0</v>
      </c>
      <c r="F41" s="84">
        <f t="shared" si="171"/>
        <v>31</v>
      </c>
      <c r="G41" s="85">
        <f t="shared" ca="1" si="0"/>
        <v>0</v>
      </c>
      <c r="H41" s="85">
        <f t="shared" si="1"/>
        <v>0</v>
      </c>
      <c r="I41" s="85">
        <f t="shared" si="2"/>
        <v>0</v>
      </c>
      <c r="J41" s="86">
        <f t="shared" ca="1" si="172"/>
        <v>0</v>
      </c>
      <c r="K41" s="83">
        <f t="shared" ca="1" si="173"/>
        <v>0</v>
      </c>
      <c r="L41" s="84">
        <f t="shared" si="174"/>
        <v>30</v>
      </c>
      <c r="M41" s="85">
        <f t="shared" ca="1" si="6"/>
        <v>0</v>
      </c>
      <c r="N41" s="85">
        <f t="shared" si="7"/>
        <v>0</v>
      </c>
      <c r="O41" s="85">
        <f t="shared" si="8"/>
        <v>0</v>
      </c>
      <c r="P41" s="86">
        <f t="shared" ca="1" si="175"/>
        <v>0</v>
      </c>
      <c r="Q41" s="83">
        <f t="shared" ca="1" si="176"/>
        <v>0</v>
      </c>
      <c r="R41" s="84">
        <f t="shared" si="177"/>
        <v>31</v>
      </c>
      <c r="S41" s="85">
        <f t="shared" ca="1" si="12"/>
        <v>0</v>
      </c>
      <c r="T41" s="85">
        <f t="shared" si="13"/>
        <v>0</v>
      </c>
      <c r="U41" s="85">
        <f t="shared" si="14"/>
        <v>0</v>
      </c>
      <c r="V41" s="86">
        <f t="shared" ca="1" si="178"/>
        <v>0</v>
      </c>
      <c r="W41" s="83">
        <f t="shared" ca="1" si="179"/>
        <v>0</v>
      </c>
      <c r="X41" s="84">
        <f t="shared" si="180"/>
        <v>30</v>
      </c>
      <c r="Y41" s="85">
        <f t="shared" ca="1" si="18"/>
        <v>0</v>
      </c>
      <c r="Z41" s="85">
        <f t="shared" si="19"/>
        <v>0</v>
      </c>
      <c r="AA41" s="85">
        <f t="shared" si="20"/>
        <v>0</v>
      </c>
      <c r="AB41" s="86">
        <f t="shared" ca="1" si="181"/>
        <v>0</v>
      </c>
      <c r="AC41" s="83">
        <f t="shared" ca="1" si="182"/>
        <v>0</v>
      </c>
      <c r="AD41" s="84">
        <f t="shared" si="183"/>
        <v>31</v>
      </c>
      <c r="AE41" s="85">
        <f t="shared" ca="1" si="24"/>
        <v>0</v>
      </c>
      <c r="AF41" s="85">
        <f t="shared" si="25"/>
        <v>0</v>
      </c>
      <c r="AG41" s="85">
        <f t="shared" si="26"/>
        <v>0</v>
      </c>
      <c r="AH41" s="86">
        <f t="shared" ca="1" si="184"/>
        <v>0</v>
      </c>
      <c r="AI41" s="83">
        <f t="shared" ca="1" si="185"/>
        <v>0</v>
      </c>
      <c r="AJ41" s="84">
        <f t="shared" si="186"/>
        <v>31</v>
      </c>
      <c r="AK41" s="85">
        <f t="shared" ca="1" si="30"/>
        <v>0</v>
      </c>
      <c r="AL41" s="85">
        <f t="shared" si="31"/>
        <v>0</v>
      </c>
      <c r="AM41" s="85">
        <f t="shared" si="32"/>
        <v>0</v>
      </c>
      <c r="AN41" s="86">
        <f t="shared" ca="1" si="187"/>
        <v>0</v>
      </c>
      <c r="AO41" s="83">
        <f t="shared" ca="1" si="188"/>
        <v>0</v>
      </c>
      <c r="AP41" s="84">
        <f t="shared" si="189"/>
        <v>28</v>
      </c>
      <c r="AQ41" s="85">
        <f t="shared" ca="1" si="36"/>
        <v>0</v>
      </c>
      <c r="AR41" s="85">
        <f t="shared" si="37"/>
        <v>0</v>
      </c>
      <c r="AS41" s="85">
        <f t="shared" si="38"/>
        <v>0</v>
      </c>
      <c r="AT41" s="86">
        <f t="shared" ca="1" si="190"/>
        <v>0</v>
      </c>
      <c r="AU41" s="83">
        <f t="shared" ca="1" si="191"/>
        <v>0</v>
      </c>
      <c r="AV41" s="84">
        <f t="shared" si="192"/>
        <v>31</v>
      </c>
      <c r="AW41" s="85">
        <f t="shared" ca="1" si="42"/>
        <v>0</v>
      </c>
      <c r="AX41" s="85">
        <f t="shared" si="43"/>
        <v>0</v>
      </c>
      <c r="AY41" s="85">
        <f t="shared" si="44"/>
        <v>0</v>
      </c>
      <c r="AZ41" s="86">
        <f t="shared" ca="1" si="193"/>
        <v>0</v>
      </c>
      <c r="BA41" s="83">
        <f t="shared" ca="1" si="194"/>
        <v>0</v>
      </c>
      <c r="BB41" s="84">
        <f t="shared" si="195"/>
        <v>30</v>
      </c>
      <c r="BC41" s="85">
        <f t="shared" ca="1" si="48"/>
        <v>0</v>
      </c>
      <c r="BD41" s="85">
        <f t="shared" si="49"/>
        <v>0</v>
      </c>
      <c r="BE41" s="85">
        <f t="shared" si="50"/>
        <v>0</v>
      </c>
      <c r="BF41" s="86">
        <f t="shared" ca="1" si="196"/>
        <v>0</v>
      </c>
      <c r="BG41" s="83">
        <f t="shared" ca="1" si="197"/>
        <v>0</v>
      </c>
      <c r="BH41" s="84">
        <f t="shared" si="198"/>
        <v>31</v>
      </c>
      <c r="BI41" s="85">
        <f t="shared" ca="1" si="54"/>
        <v>0</v>
      </c>
      <c r="BJ41" s="85">
        <f t="shared" si="55"/>
        <v>0</v>
      </c>
      <c r="BK41" s="85">
        <f t="shared" si="56"/>
        <v>0</v>
      </c>
      <c r="BL41" s="86">
        <f t="shared" ca="1" si="199"/>
        <v>0</v>
      </c>
      <c r="BM41" s="83">
        <f t="shared" ca="1" si="200"/>
        <v>0</v>
      </c>
      <c r="BN41" s="84">
        <f t="shared" si="201"/>
        <v>30</v>
      </c>
      <c r="BO41" s="85">
        <f t="shared" ca="1" si="60"/>
        <v>0</v>
      </c>
      <c r="BP41" s="85">
        <f t="shared" si="61"/>
        <v>0</v>
      </c>
      <c r="BQ41" s="85">
        <f t="shared" si="62"/>
        <v>0</v>
      </c>
      <c r="BR41" s="86">
        <f t="shared" ca="1" si="202"/>
        <v>0</v>
      </c>
      <c r="BS41" s="83">
        <f t="shared" ca="1" si="203"/>
        <v>0</v>
      </c>
      <c r="BT41" s="84">
        <f t="shared" si="204"/>
        <v>31</v>
      </c>
      <c r="BU41" s="85">
        <f t="shared" ca="1" si="66"/>
        <v>0</v>
      </c>
      <c r="BV41" s="85">
        <f t="shared" si="67"/>
        <v>0</v>
      </c>
      <c r="BW41" s="85">
        <f t="shared" si="68"/>
        <v>0</v>
      </c>
      <c r="BX41" s="86">
        <f t="shared" ca="1" si="205"/>
        <v>0</v>
      </c>
      <c r="BY41" s="83">
        <f t="shared" ca="1" si="206"/>
        <v>0</v>
      </c>
      <c r="BZ41" s="84">
        <f t="shared" si="207"/>
        <v>31</v>
      </c>
      <c r="CA41" s="85">
        <f t="shared" ca="1" si="72"/>
        <v>0</v>
      </c>
      <c r="CB41" s="85">
        <f t="shared" si="73"/>
        <v>0</v>
      </c>
      <c r="CC41" s="85">
        <f t="shared" si="74"/>
        <v>0</v>
      </c>
      <c r="CD41" s="86">
        <f t="shared" ca="1" si="208"/>
        <v>0</v>
      </c>
      <c r="CE41" s="83">
        <f t="shared" ca="1" si="209"/>
        <v>0</v>
      </c>
      <c r="CF41" s="84">
        <f t="shared" si="210"/>
        <v>30</v>
      </c>
      <c r="CG41" s="85">
        <f t="shared" ca="1" si="78"/>
        <v>0</v>
      </c>
      <c r="CH41" s="85">
        <f t="shared" si="79"/>
        <v>0</v>
      </c>
      <c r="CI41" s="85">
        <f t="shared" si="80"/>
        <v>0</v>
      </c>
      <c r="CJ41" s="86">
        <f t="shared" ca="1" si="211"/>
        <v>0</v>
      </c>
      <c r="CK41" s="83">
        <f t="shared" ca="1" si="212"/>
        <v>0</v>
      </c>
      <c r="CL41" s="84">
        <f t="shared" si="213"/>
        <v>31</v>
      </c>
      <c r="CM41" s="85">
        <f t="shared" ca="1" si="84"/>
        <v>0</v>
      </c>
      <c r="CN41" s="85">
        <f t="shared" si="85"/>
        <v>0</v>
      </c>
      <c r="CO41" s="85">
        <f t="shared" si="86"/>
        <v>0</v>
      </c>
      <c r="CP41" s="86">
        <f t="shared" ca="1" si="214"/>
        <v>0</v>
      </c>
      <c r="CQ41" s="83">
        <f t="shared" ca="1" si="215"/>
        <v>0</v>
      </c>
      <c r="CR41" s="84">
        <f t="shared" si="216"/>
        <v>30</v>
      </c>
      <c r="CS41" s="85">
        <f t="shared" ca="1" si="90"/>
        <v>0</v>
      </c>
      <c r="CT41" s="85">
        <f t="shared" si="91"/>
        <v>0</v>
      </c>
      <c r="CU41" s="85">
        <f t="shared" si="92"/>
        <v>0</v>
      </c>
      <c r="CV41" s="86">
        <f t="shared" ca="1" si="217"/>
        <v>0</v>
      </c>
      <c r="CW41" s="83">
        <f t="shared" ca="1" si="218"/>
        <v>0</v>
      </c>
      <c r="CX41" s="84">
        <f t="shared" si="219"/>
        <v>31</v>
      </c>
      <c r="CY41" s="85">
        <f t="shared" ca="1" si="96"/>
        <v>0</v>
      </c>
      <c r="CZ41" s="85">
        <f t="shared" si="97"/>
        <v>0</v>
      </c>
      <c r="DA41" s="85">
        <f t="shared" si="98"/>
        <v>0</v>
      </c>
      <c r="DB41" s="86">
        <f t="shared" ca="1" si="220"/>
        <v>0</v>
      </c>
      <c r="DC41" s="83">
        <f t="shared" ca="1" si="221"/>
        <v>12</v>
      </c>
      <c r="DD41" s="84">
        <f t="shared" si="222"/>
        <v>3</v>
      </c>
      <c r="DE41" s="85">
        <f t="shared" ca="1" si="102"/>
        <v>16</v>
      </c>
      <c r="DF41" s="85">
        <f t="shared" si="103"/>
        <v>0</v>
      </c>
      <c r="DG41" s="85">
        <f t="shared" si="104"/>
        <v>0</v>
      </c>
      <c r="DH41" s="86">
        <f t="shared" ca="1" si="223"/>
        <v>16</v>
      </c>
      <c r="DI41" s="83">
        <f t="shared" ca="1" si="224"/>
        <v>28</v>
      </c>
      <c r="DJ41" s="84">
        <f t="shared" si="225"/>
        <v>0</v>
      </c>
      <c r="DK41" s="85">
        <f t="shared" ca="1" si="108"/>
        <v>0</v>
      </c>
      <c r="DL41" s="85">
        <f t="shared" si="109"/>
        <v>0</v>
      </c>
      <c r="DM41" s="85">
        <f t="shared" si="110"/>
        <v>0</v>
      </c>
      <c r="DN41" s="86">
        <f t="shared" ca="1" si="226"/>
        <v>0</v>
      </c>
      <c r="DO41" s="83">
        <f t="shared" ca="1" si="227"/>
        <v>31</v>
      </c>
      <c r="DP41" s="84">
        <f t="shared" si="228"/>
        <v>0</v>
      </c>
      <c r="DQ41" s="85">
        <f t="shared" ca="1" si="114"/>
        <v>0</v>
      </c>
      <c r="DR41" s="85">
        <f t="shared" si="115"/>
        <v>0</v>
      </c>
      <c r="DS41" s="85">
        <f t="shared" si="116"/>
        <v>0</v>
      </c>
      <c r="DT41" s="86">
        <f t="shared" ca="1" si="229"/>
        <v>0</v>
      </c>
      <c r="DU41" s="83">
        <f t="shared" ca="1" si="230"/>
        <v>30</v>
      </c>
      <c r="DV41" s="84">
        <f t="shared" si="231"/>
        <v>0</v>
      </c>
      <c r="DW41" s="85">
        <f t="shared" ca="1" si="120"/>
        <v>0</v>
      </c>
      <c r="DX41" s="85">
        <f t="shared" si="121"/>
        <v>0</v>
      </c>
      <c r="DY41" s="85">
        <f t="shared" si="122"/>
        <v>0</v>
      </c>
      <c r="DZ41" s="86">
        <f t="shared" ca="1" si="232"/>
        <v>0</v>
      </c>
      <c r="EA41" s="83">
        <f t="shared" ca="1" si="233"/>
        <v>31</v>
      </c>
      <c r="EB41" s="84">
        <f t="shared" si="234"/>
        <v>0</v>
      </c>
      <c r="EC41" s="85">
        <f t="shared" ca="1" si="126"/>
        <v>0</v>
      </c>
      <c r="ED41" s="85">
        <f t="shared" si="127"/>
        <v>0</v>
      </c>
      <c r="EE41" s="85">
        <f t="shared" si="128"/>
        <v>0</v>
      </c>
      <c r="EF41" s="86">
        <f t="shared" ca="1" si="235"/>
        <v>0</v>
      </c>
      <c r="EG41" s="83">
        <f t="shared" ca="1" si="236"/>
        <v>30</v>
      </c>
      <c r="EH41" s="84">
        <f t="shared" si="237"/>
        <v>0</v>
      </c>
      <c r="EI41" s="85">
        <f t="shared" ca="1" si="132"/>
        <v>0</v>
      </c>
      <c r="EJ41" s="85">
        <f t="shared" si="133"/>
        <v>0</v>
      </c>
      <c r="EK41" s="85">
        <f t="shared" si="134"/>
        <v>0</v>
      </c>
      <c r="EL41" s="86">
        <f t="shared" ca="1" si="238"/>
        <v>0</v>
      </c>
      <c r="EM41" s="83">
        <f t="shared" ca="1" si="239"/>
        <v>31</v>
      </c>
      <c r="EN41" s="84">
        <f t="shared" si="240"/>
        <v>0</v>
      </c>
      <c r="EO41" s="85">
        <f t="shared" ca="1" si="138"/>
        <v>0</v>
      </c>
      <c r="EP41" s="85">
        <f t="shared" si="139"/>
        <v>0</v>
      </c>
      <c r="EQ41" s="85">
        <f t="shared" si="140"/>
        <v>0</v>
      </c>
      <c r="ER41" s="86">
        <f t="shared" ca="1" si="241"/>
        <v>0</v>
      </c>
      <c r="ES41" s="83">
        <f t="shared" ca="1" si="242"/>
        <v>31</v>
      </c>
      <c r="ET41" s="84">
        <f t="shared" si="243"/>
        <v>0</v>
      </c>
      <c r="EU41" s="85">
        <f t="shared" ca="1" si="144"/>
        <v>0</v>
      </c>
      <c r="EV41" s="85">
        <f t="shared" si="145"/>
        <v>0</v>
      </c>
      <c r="EW41" s="85">
        <f t="shared" si="244"/>
        <v>0</v>
      </c>
      <c r="EX41" s="86">
        <f t="shared" ca="1" si="245"/>
        <v>0</v>
      </c>
      <c r="EY41" s="83">
        <f t="shared" ca="1" si="246"/>
        <v>30</v>
      </c>
      <c r="EZ41" s="84">
        <f t="shared" si="247"/>
        <v>0</v>
      </c>
      <c r="FA41" s="85">
        <f t="shared" ca="1" si="149"/>
        <v>0</v>
      </c>
      <c r="FB41" s="85">
        <f t="shared" si="248"/>
        <v>0</v>
      </c>
      <c r="FC41" s="85">
        <f t="shared" si="150"/>
        <v>0</v>
      </c>
      <c r="FD41" s="86">
        <f t="shared" ca="1" si="249"/>
        <v>0</v>
      </c>
      <c r="FE41" s="83">
        <f t="shared" ca="1" si="250"/>
        <v>31</v>
      </c>
      <c r="FF41" s="84">
        <f t="shared" si="251"/>
        <v>0</v>
      </c>
      <c r="FG41" s="85">
        <f t="shared" ca="1" si="252"/>
        <v>0</v>
      </c>
      <c r="FH41" s="85">
        <f t="shared" si="253"/>
        <v>0</v>
      </c>
      <c r="FI41" s="85">
        <f t="shared" si="254"/>
        <v>0</v>
      </c>
      <c r="FJ41" s="86">
        <f t="shared" ca="1" si="255"/>
        <v>0</v>
      </c>
      <c r="FK41" s="83">
        <f t="shared" ca="1" si="155"/>
        <v>30</v>
      </c>
      <c r="FL41" s="84">
        <f t="shared" si="156"/>
        <v>0</v>
      </c>
      <c r="FM41" s="85">
        <f t="shared" ca="1" si="256"/>
        <v>0</v>
      </c>
      <c r="FN41" s="85">
        <f t="shared" si="257"/>
        <v>0</v>
      </c>
      <c r="FO41" s="85">
        <f t="shared" si="258"/>
        <v>0</v>
      </c>
      <c r="FP41" s="86">
        <f t="shared" ca="1" si="157"/>
        <v>0</v>
      </c>
      <c r="FQ41" s="83">
        <f t="shared" ca="1" si="158"/>
        <v>31</v>
      </c>
      <c r="FR41" s="84">
        <f t="shared" si="159"/>
        <v>0</v>
      </c>
      <c r="FS41" s="85">
        <f t="shared" ca="1" si="259"/>
        <v>0</v>
      </c>
      <c r="FT41" s="85">
        <f t="shared" si="260"/>
        <v>0</v>
      </c>
      <c r="FU41" s="85">
        <f t="shared" si="261"/>
        <v>0</v>
      </c>
      <c r="FV41" s="86">
        <f t="shared" ca="1" si="160"/>
        <v>0</v>
      </c>
      <c r="FW41" s="83">
        <f t="shared" ca="1" si="161"/>
        <v>31</v>
      </c>
      <c r="FX41" s="84">
        <f t="shared" si="162"/>
        <v>0</v>
      </c>
      <c r="FY41" s="85">
        <f t="shared" ca="1" si="262"/>
        <v>0</v>
      </c>
      <c r="FZ41" s="85">
        <f t="shared" si="263"/>
        <v>0</v>
      </c>
      <c r="GA41" s="85">
        <f t="shared" si="264"/>
        <v>0</v>
      </c>
      <c r="GB41" s="86">
        <f t="shared" ca="1" si="163"/>
        <v>0</v>
      </c>
      <c r="GC41" s="83">
        <f t="shared" ca="1" si="164"/>
        <v>28</v>
      </c>
      <c r="GD41" s="84">
        <f t="shared" si="165"/>
        <v>0</v>
      </c>
      <c r="GE41" s="85">
        <f t="shared" ca="1" si="265"/>
        <v>0</v>
      </c>
      <c r="GF41" s="85">
        <f t="shared" si="266"/>
        <v>0</v>
      </c>
      <c r="GG41" s="85">
        <f t="shared" si="267"/>
        <v>0</v>
      </c>
      <c r="GH41" s="86">
        <f t="shared" ca="1" si="166"/>
        <v>0</v>
      </c>
      <c r="GI41" s="83">
        <f t="shared" ca="1" si="167"/>
        <v>31</v>
      </c>
      <c r="GJ41" s="84">
        <f t="shared" si="168"/>
        <v>0</v>
      </c>
      <c r="GK41" s="85">
        <f t="shared" ca="1" si="268"/>
        <v>0</v>
      </c>
      <c r="GL41" s="85">
        <f t="shared" si="269"/>
        <v>0</v>
      </c>
      <c r="GM41" s="85">
        <f t="shared" si="270"/>
        <v>0</v>
      </c>
      <c r="GN41" s="86">
        <f t="shared" ca="1" si="169"/>
        <v>0</v>
      </c>
    </row>
    <row r="42" spans="1:196" ht="14.6" x14ac:dyDescent="0.4">
      <c r="A42" s="81" t="str">
        <f>PSIRT!$S39</f>
        <v>SERVER</v>
      </c>
      <c r="B42" t="str">
        <f>PSIRT!$B39</f>
        <v>CSCvi02871</v>
      </c>
      <c r="C42" s="82">
        <f>PSIRT!$N39</f>
        <v>43147</v>
      </c>
      <c r="D42" s="123">
        <f ca="1">IF(PSIRT!$R39="",TODAY(), PSIRT!$R39)</f>
        <v>43242</v>
      </c>
      <c r="E42" s="83">
        <f t="shared" ca="1" si="170"/>
        <v>0</v>
      </c>
      <c r="F42" s="84">
        <f t="shared" si="171"/>
        <v>31</v>
      </c>
      <c r="G42" s="85">
        <f t="shared" ca="1" si="0"/>
        <v>0</v>
      </c>
      <c r="H42" s="85">
        <f t="shared" si="1"/>
        <v>0</v>
      </c>
      <c r="I42" s="85">
        <f t="shared" si="2"/>
        <v>0</v>
      </c>
      <c r="J42" s="86">
        <f t="shared" ca="1" si="172"/>
        <v>0</v>
      </c>
      <c r="K42" s="83">
        <f t="shared" ca="1" si="173"/>
        <v>0</v>
      </c>
      <c r="L42" s="84">
        <f t="shared" si="174"/>
        <v>30</v>
      </c>
      <c r="M42" s="85">
        <f t="shared" ca="1" si="6"/>
        <v>0</v>
      </c>
      <c r="N42" s="85">
        <f t="shared" si="7"/>
        <v>0</v>
      </c>
      <c r="O42" s="85">
        <f t="shared" si="8"/>
        <v>0</v>
      </c>
      <c r="P42" s="86">
        <f t="shared" ca="1" si="175"/>
        <v>0</v>
      </c>
      <c r="Q42" s="83">
        <f t="shared" ca="1" si="176"/>
        <v>0</v>
      </c>
      <c r="R42" s="84">
        <f t="shared" si="177"/>
        <v>31</v>
      </c>
      <c r="S42" s="85">
        <f t="shared" ca="1" si="12"/>
        <v>0</v>
      </c>
      <c r="T42" s="85">
        <f t="shared" si="13"/>
        <v>0</v>
      </c>
      <c r="U42" s="85">
        <f t="shared" si="14"/>
        <v>0</v>
      </c>
      <c r="V42" s="86">
        <f t="shared" ca="1" si="178"/>
        <v>0</v>
      </c>
      <c r="W42" s="83">
        <f t="shared" ca="1" si="179"/>
        <v>0</v>
      </c>
      <c r="X42" s="84">
        <f t="shared" si="180"/>
        <v>30</v>
      </c>
      <c r="Y42" s="85">
        <f t="shared" ca="1" si="18"/>
        <v>0</v>
      </c>
      <c r="Z42" s="85">
        <f t="shared" si="19"/>
        <v>0</v>
      </c>
      <c r="AA42" s="85">
        <f t="shared" si="20"/>
        <v>0</v>
      </c>
      <c r="AB42" s="86">
        <f t="shared" ca="1" si="181"/>
        <v>0</v>
      </c>
      <c r="AC42" s="83">
        <f t="shared" ca="1" si="182"/>
        <v>0</v>
      </c>
      <c r="AD42" s="84">
        <f t="shared" si="183"/>
        <v>31</v>
      </c>
      <c r="AE42" s="85">
        <f t="shared" ca="1" si="24"/>
        <v>0</v>
      </c>
      <c r="AF42" s="85">
        <f t="shared" si="25"/>
        <v>0</v>
      </c>
      <c r="AG42" s="85">
        <f t="shared" si="26"/>
        <v>0</v>
      </c>
      <c r="AH42" s="86">
        <f t="shared" ca="1" si="184"/>
        <v>0</v>
      </c>
      <c r="AI42" s="83">
        <f t="shared" ca="1" si="185"/>
        <v>0</v>
      </c>
      <c r="AJ42" s="84">
        <f t="shared" si="186"/>
        <v>31</v>
      </c>
      <c r="AK42" s="85">
        <f t="shared" ca="1" si="30"/>
        <v>0</v>
      </c>
      <c r="AL42" s="85">
        <f t="shared" si="31"/>
        <v>0</v>
      </c>
      <c r="AM42" s="85">
        <f t="shared" si="32"/>
        <v>0</v>
      </c>
      <c r="AN42" s="86">
        <f t="shared" ca="1" si="187"/>
        <v>0</v>
      </c>
      <c r="AO42" s="83">
        <f t="shared" ca="1" si="188"/>
        <v>0</v>
      </c>
      <c r="AP42" s="84">
        <f t="shared" si="189"/>
        <v>28</v>
      </c>
      <c r="AQ42" s="85">
        <f t="shared" ca="1" si="36"/>
        <v>0</v>
      </c>
      <c r="AR42" s="85">
        <f t="shared" si="37"/>
        <v>0</v>
      </c>
      <c r="AS42" s="85">
        <f t="shared" si="38"/>
        <v>0</v>
      </c>
      <c r="AT42" s="86">
        <f t="shared" ca="1" si="190"/>
        <v>0</v>
      </c>
      <c r="AU42" s="83">
        <f t="shared" ca="1" si="191"/>
        <v>0</v>
      </c>
      <c r="AV42" s="84">
        <f t="shared" si="192"/>
        <v>31</v>
      </c>
      <c r="AW42" s="85">
        <f t="shared" ca="1" si="42"/>
        <v>0</v>
      </c>
      <c r="AX42" s="85">
        <f t="shared" si="43"/>
        <v>0</v>
      </c>
      <c r="AY42" s="85">
        <f t="shared" si="44"/>
        <v>0</v>
      </c>
      <c r="AZ42" s="86">
        <f t="shared" ca="1" si="193"/>
        <v>0</v>
      </c>
      <c r="BA42" s="83">
        <f t="shared" ca="1" si="194"/>
        <v>0</v>
      </c>
      <c r="BB42" s="84">
        <f t="shared" si="195"/>
        <v>30</v>
      </c>
      <c r="BC42" s="85">
        <f t="shared" ca="1" si="48"/>
        <v>0</v>
      </c>
      <c r="BD42" s="85">
        <f t="shared" si="49"/>
        <v>0</v>
      </c>
      <c r="BE42" s="85">
        <f t="shared" si="50"/>
        <v>0</v>
      </c>
      <c r="BF42" s="86">
        <f t="shared" ca="1" si="196"/>
        <v>0</v>
      </c>
      <c r="BG42" s="83">
        <f t="shared" ca="1" si="197"/>
        <v>0</v>
      </c>
      <c r="BH42" s="84">
        <f t="shared" si="198"/>
        <v>31</v>
      </c>
      <c r="BI42" s="85">
        <f t="shared" ca="1" si="54"/>
        <v>0</v>
      </c>
      <c r="BJ42" s="85">
        <f t="shared" si="55"/>
        <v>0</v>
      </c>
      <c r="BK42" s="85">
        <f t="shared" si="56"/>
        <v>0</v>
      </c>
      <c r="BL42" s="86">
        <f t="shared" ca="1" si="199"/>
        <v>0</v>
      </c>
      <c r="BM42" s="83">
        <f t="shared" ca="1" si="200"/>
        <v>0</v>
      </c>
      <c r="BN42" s="84">
        <f t="shared" si="201"/>
        <v>30</v>
      </c>
      <c r="BO42" s="85">
        <f t="shared" ca="1" si="60"/>
        <v>0</v>
      </c>
      <c r="BP42" s="85">
        <f t="shared" si="61"/>
        <v>0</v>
      </c>
      <c r="BQ42" s="85">
        <f t="shared" si="62"/>
        <v>0</v>
      </c>
      <c r="BR42" s="86">
        <f t="shared" ca="1" si="202"/>
        <v>0</v>
      </c>
      <c r="BS42" s="83">
        <f t="shared" ca="1" si="203"/>
        <v>0</v>
      </c>
      <c r="BT42" s="84">
        <f t="shared" si="204"/>
        <v>31</v>
      </c>
      <c r="BU42" s="85">
        <f t="shared" ca="1" si="66"/>
        <v>0</v>
      </c>
      <c r="BV42" s="85">
        <f t="shared" si="67"/>
        <v>0</v>
      </c>
      <c r="BW42" s="85">
        <f t="shared" si="68"/>
        <v>0</v>
      </c>
      <c r="BX42" s="86">
        <f t="shared" ca="1" si="205"/>
        <v>0</v>
      </c>
      <c r="BY42" s="83">
        <f t="shared" ca="1" si="206"/>
        <v>0</v>
      </c>
      <c r="BZ42" s="84">
        <f t="shared" si="207"/>
        <v>31</v>
      </c>
      <c r="CA42" s="85">
        <f t="shared" ca="1" si="72"/>
        <v>0</v>
      </c>
      <c r="CB42" s="85">
        <f t="shared" si="73"/>
        <v>0</v>
      </c>
      <c r="CC42" s="85">
        <f t="shared" si="74"/>
        <v>0</v>
      </c>
      <c r="CD42" s="86">
        <f t="shared" ca="1" si="208"/>
        <v>0</v>
      </c>
      <c r="CE42" s="83">
        <f t="shared" ca="1" si="209"/>
        <v>0</v>
      </c>
      <c r="CF42" s="84">
        <f t="shared" si="210"/>
        <v>30</v>
      </c>
      <c r="CG42" s="85">
        <f t="shared" ca="1" si="78"/>
        <v>0</v>
      </c>
      <c r="CH42" s="85">
        <f t="shared" si="79"/>
        <v>0</v>
      </c>
      <c r="CI42" s="85">
        <f t="shared" si="80"/>
        <v>0</v>
      </c>
      <c r="CJ42" s="86">
        <f t="shared" ca="1" si="211"/>
        <v>0</v>
      </c>
      <c r="CK42" s="83">
        <f t="shared" ca="1" si="212"/>
        <v>0</v>
      </c>
      <c r="CL42" s="84">
        <f t="shared" si="213"/>
        <v>31</v>
      </c>
      <c r="CM42" s="85">
        <f t="shared" ca="1" si="84"/>
        <v>0</v>
      </c>
      <c r="CN42" s="85">
        <f t="shared" si="85"/>
        <v>0</v>
      </c>
      <c r="CO42" s="85">
        <f t="shared" si="86"/>
        <v>0</v>
      </c>
      <c r="CP42" s="86">
        <f t="shared" ca="1" si="214"/>
        <v>0</v>
      </c>
      <c r="CQ42" s="83">
        <f t="shared" ca="1" si="215"/>
        <v>0</v>
      </c>
      <c r="CR42" s="84">
        <f t="shared" si="216"/>
        <v>30</v>
      </c>
      <c r="CS42" s="85">
        <f t="shared" ca="1" si="90"/>
        <v>0</v>
      </c>
      <c r="CT42" s="85">
        <f t="shared" si="91"/>
        <v>0</v>
      </c>
      <c r="CU42" s="85">
        <f t="shared" si="92"/>
        <v>0</v>
      </c>
      <c r="CV42" s="86">
        <f t="shared" ca="1" si="217"/>
        <v>0</v>
      </c>
      <c r="CW42" s="83">
        <f t="shared" ca="1" si="218"/>
        <v>0</v>
      </c>
      <c r="CX42" s="84">
        <f t="shared" si="219"/>
        <v>31</v>
      </c>
      <c r="CY42" s="85">
        <f t="shared" ca="1" si="96"/>
        <v>0</v>
      </c>
      <c r="CZ42" s="85">
        <f t="shared" si="97"/>
        <v>0</v>
      </c>
      <c r="DA42" s="85">
        <f t="shared" si="98"/>
        <v>0</v>
      </c>
      <c r="DB42" s="86">
        <f t="shared" ca="1" si="220"/>
        <v>0</v>
      </c>
      <c r="DC42" s="83">
        <f t="shared" ca="1" si="221"/>
        <v>0</v>
      </c>
      <c r="DD42" s="84">
        <f t="shared" si="222"/>
        <v>31</v>
      </c>
      <c r="DE42" s="85">
        <f t="shared" ca="1" si="102"/>
        <v>0</v>
      </c>
      <c r="DF42" s="85">
        <f t="shared" si="103"/>
        <v>0</v>
      </c>
      <c r="DG42" s="85">
        <f t="shared" si="104"/>
        <v>0</v>
      </c>
      <c r="DH42" s="86">
        <f t="shared" ca="1" si="223"/>
        <v>0</v>
      </c>
      <c r="DI42" s="83">
        <f t="shared" ca="1" si="224"/>
        <v>0</v>
      </c>
      <c r="DJ42" s="84">
        <f t="shared" si="225"/>
        <v>16</v>
      </c>
      <c r="DK42" s="85">
        <f t="shared" ca="1" si="108"/>
        <v>12</v>
      </c>
      <c r="DL42" s="85">
        <f t="shared" si="109"/>
        <v>0</v>
      </c>
      <c r="DM42" s="85">
        <f t="shared" si="110"/>
        <v>0</v>
      </c>
      <c r="DN42" s="86">
        <f t="shared" ca="1" si="226"/>
        <v>12</v>
      </c>
      <c r="DO42" s="83">
        <f t="shared" ca="1" si="227"/>
        <v>0</v>
      </c>
      <c r="DP42" s="84">
        <f t="shared" si="228"/>
        <v>0</v>
      </c>
      <c r="DQ42" s="85">
        <f t="shared" ca="1" si="114"/>
        <v>31</v>
      </c>
      <c r="DR42" s="85">
        <f t="shared" si="115"/>
        <v>0</v>
      </c>
      <c r="DS42" s="85">
        <f t="shared" si="116"/>
        <v>0</v>
      </c>
      <c r="DT42" s="86">
        <f t="shared" ca="1" si="229"/>
        <v>31</v>
      </c>
      <c r="DU42" s="83">
        <f t="shared" ca="1" si="230"/>
        <v>0</v>
      </c>
      <c r="DV42" s="84">
        <f t="shared" si="231"/>
        <v>0</v>
      </c>
      <c r="DW42" s="85">
        <f t="shared" ca="1" si="120"/>
        <v>30</v>
      </c>
      <c r="DX42" s="85">
        <f t="shared" si="121"/>
        <v>0</v>
      </c>
      <c r="DY42" s="85">
        <f t="shared" si="122"/>
        <v>0</v>
      </c>
      <c r="DZ42" s="86">
        <f t="shared" ca="1" si="232"/>
        <v>30</v>
      </c>
      <c r="EA42" s="83">
        <f t="shared" ca="1" si="233"/>
        <v>9</v>
      </c>
      <c r="EB42" s="84">
        <f t="shared" si="234"/>
        <v>0</v>
      </c>
      <c r="EC42" s="85">
        <f t="shared" ca="1" si="126"/>
        <v>22</v>
      </c>
      <c r="ED42" s="85">
        <f t="shared" si="127"/>
        <v>0</v>
      </c>
      <c r="EE42" s="85">
        <f t="shared" si="128"/>
        <v>0</v>
      </c>
      <c r="EF42" s="86">
        <f t="shared" ca="1" si="235"/>
        <v>22</v>
      </c>
      <c r="EG42" s="83">
        <f t="shared" ca="1" si="236"/>
        <v>30</v>
      </c>
      <c r="EH42" s="84">
        <f t="shared" si="237"/>
        <v>0</v>
      </c>
      <c r="EI42" s="85">
        <f t="shared" ca="1" si="132"/>
        <v>0</v>
      </c>
      <c r="EJ42" s="85">
        <f t="shared" si="133"/>
        <v>0</v>
      </c>
      <c r="EK42" s="85">
        <f t="shared" si="134"/>
        <v>0</v>
      </c>
      <c r="EL42" s="86">
        <f t="shared" ca="1" si="238"/>
        <v>0</v>
      </c>
      <c r="EM42" s="83">
        <f t="shared" ca="1" si="239"/>
        <v>31</v>
      </c>
      <c r="EN42" s="84">
        <f t="shared" si="240"/>
        <v>0</v>
      </c>
      <c r="EO42" s="85">
        <f t="shared" ca="1" si="138"/>
        <v>0</v>
      </c>
      <c r="EP42" s="85">
        <f t="shared" si="139"/>
        <v>0</v>
      </c>
      <c r="EQ42" s="85">
        <f t="shared" si="140"/>
        <v>0</v>
      </c>
      <c r="ER42" s="86">
        <f t="shared" ca="1" si="241"/>
        <v>0</v>
      </c>
      <c r="ES42" s="83">
        <f t="shared" ca="1" si="242"/>
        <v>31</v>
      </c>
      <c r="ET42" s="84">
        <f t="shared" si="243"/>
        <v>0</v>
      </c>
      <c r="EU42" s="85">
        <f t="shared" ca="1" si="144"/>
        <v>0</v>
      </c>
      <c r="EV42" s="85">
        <f t="shared" si="145"/>
        <v>0</v>
      </c>
      <c r="EW42" s="85">
        <f t="shared" si="244"/>
        <v>0</v>
      </c>
      <c r="EX42" s="86">
        <f t="shared" ca="1" si="245"/>
        <v>0</v>
      </c>
      <c r="EY42" s="83">
        <f t="shared" ca="1" si="246"/>
        <v>30</v>
      </c>
      <c r="EZ42" s="84">
        <f t="shared" si="247"/>
        <v>0</v>
      </c>
      <c r="FA42" s="85">
        <f t="shared" ca="1" si="149"/>
        <v>0</v>
      </c>
      <c r="FB42" s="85">
        <f t="shared" si="248"/>
        <v>0</v>
      </c>
      <c r="FC42" s="85">
        <f t="shared" si="150"/>
        <v>0</v>
      </c>
      <c r="FD42" s="86">
        <f t="shared" ca="1" si="249"/>
        <v>0</v>
      </c>
      <c r="FE42" s="83">
        <f t="shared" ca="1" si="250"/>
        <v>31</v>
      </c>
      <c r="FF42" s="84">
        <f t="shared" si="251"/>
        <v>0</v>
      </c>
      <c r="FG42" s="85">
        <f t="shared" ca="1" si="252"/>
        <v>0</v>
      </c>
      <c r="FH42" s="85">
        <f t="shared" si="253"/>
        <v>0</v>
      </c>
      <c r="FI42" s="85">
        <f t="shared" si="254"/>
        <v>0</v>
      </c>
      <c r="FJ42" s="86">
        <f t="shared" ca="1" si="255"/>
        <v>0</v>
      </c>
      <c r="FK42" s="83">
        <f t="shared" ca="1" si="155"/>
        <v>30</v>
      </c>
      <c r="FL42" s="84">
        <f t="shared" si="156"/>
        <v>0</v>
      </c>
      <c r="FM42" s="85">
        <f t="shared" ca="1" si="256"/>
        <v>0</v>
      </c>
      <c r="FN42" s="85">
        <f t="shared" si="257"/>
        <v>0</v>
      </c>
      <c r="FO42" s="85">
        <f t="shared" si="258"/>
        <v>0</v>
      </c>
      <c r="FP42" s="86">
        <f t="shared" ca="1" si="157"/>
        <v>0</v>
      </c>
      <c r="FQ42" s="83">
        <f t="shared" ca="1" si="158"/>
        <v>31</v>
      </c>
      <c r="FR42" s="84">
        <f t="shared" si="159"/>
        <v>0</v>
      </c>
      <c r="FS42" s="85">
        <f t="shared" ca="1" si="259"/>
        <v>0</v>
      </c>
      <c r="FT42" s="85">
        <f t="shared" si="260"/>
        <v>0</v>
      </c>
      <c r="FU42" s="85">
        <f t="shared" si="261"/>
        <v>0</v>
      </c>
      <c r="FV42" s="86">
        <f t="shared" ca="1" si="160"/>
        <v>0</v>
      </c>
      <c r="FW42" s="83">
        <f t="shared" ca="1" si="161"/>
        <v>31</v>
      </c>
      <c r="FX42" s="84">
        <f t="shared" si="162"/>
        <v>0</v>
      </c>
      <c r="FY42" s="85">
        <f t="shared" ca="1" si="262"/>
        <v>0</v>
      </c>
      <c r="FZ42" s="85">
        <f t="shared" si="263"/>
        <v>0</v>
      </c>
      <c r="GA42" s="85">
        <f t="shared" si="264"/>
        <v>0</v>
      </c>
      <c r="GB42" s="86">
        <f t="shared" ca="1" si="163"/>
        <v>0</v>
      </c>
      <c r="GC42" s="83">
        <f t="shared" ca="1" si="164"/>
        <v>28</v>
      </c>
      <c r="GD42" s="84">
        <f t="shared" si="165"/>
        <v>0</v>
      </c>
      <c r="GE42" s="85">
        <f t="shared" ca="1" si="265"/>
        <v>0</v>
      </c>
      <c r="GF42" s="85">
        <f t="shared" si="266"/>
        <v>0</v>
      </c>
      <c r="GG42" s="85">
        <f t="shared" si="267"/>
        <v>0</v>
      </c>
      <c r="GH42" s="86">
        <f t="shared" ca="1" si="166"/>
        <v>0</v>
      </c>
      <c r="GI42" s="83">
        <f t="shared" ca="1" si="167"/>
        <v>31</v>
      </c>
      <c r="GJ42" s="84">
        <f t="shared" si="168"/>
        <v>0</v>
      </c>
      <c r="GK42" s="85">
        <f t="shared" ca="1" si="268"/>
        <v>0</v>
      </c>
      <c r="GL42" s="85">
        <f t="shared" si="269"/>
        <v>0</v>
      </c>
      <c r="GM42" s="85">
        <f t="shared" si="270"/>
        <v>0</v>
      </c>
      <c r="GN42" s="86">
        <f t="shared" ca="1" si="169"/>
        <v>0</v>
      </c>
    </row>
    <row r="43" spans="1:196" ht="14.6" x14ac:dyDescent="0.4">
      <c r="A43" s="81" t="str">
        <f>PSIRT!$S40</f>
        <v>SERVER</v>
      </c>
      <c r="B43" t="str">
        <f>PSIRT!$B40</f>
        <v>CSCvi08768</v>
      </c>
      <c r="C43" s="82">
        <f>PSIRT!$N40</f>
        <v>43152</v>
      </c>
      <c r="D43" s="123">
        <f ca="1">IF(PSIRT!$R40="",TODAY(), PSIRT!$R40)</f>
        <v>43564</v>
      </c>
      <c r="E43" s="83">
        <f t="shared" ca="1" si="170"/>
        <v>0</v>
      </c>
      <c r="F43" s="84">
        <f t="shared" si="171"/>
        <v>31</v>
      </c>
      <c r="G43" s="85">
        <f t="shared" ca="1" si="0"/>
        <v>0</v>
      </c>
      <c r="H43" s="85">
        <f t="shared" si="1"/>
        <v>0</v>
      </c>
      <c r="I43" s="85">
        <f t="shared" si="2"/>
        <v>0</v>
      </c>
      <c r="J43" s="86">
        <f t="shared" ca="1" si="172"/>
        <v>0</v>
      </c>
      <c r="K43" s="83">
        <f t="shared" ca="1" si="173"/>
        <v>0</v>
      </c>
      <c r="L43" s="84">
        <f t="shared" si="174"/>
        <v>30</v>
      </c>
      <c r="M43" s="85">
        <f t="shared" ca="1" si="6"/>
        <v>0</v>
      </c>
      <c r="N43" s="85">
        <f t="shared" si="7"/>
        <v>0</v>
      </c>
      <c r="O43" s="85">
        <f t="shared" si="8"/>
        <v>0</v>
      </c>
      <c r="P43" s="86">
        <f t="shared" ca="1" si="175"/>
        <v>0</v>
      </c>
      <c r="Q43" s="83">
        <f t="shared" ca="1" si="176"/>
        <v>0</v>
      </c>
      <c r="R43" s="84">
        <f t="shared" si="177"/>
        <v>31</v>
      </c>
      <c r="S43" s="85">
        <f t="shared" ca="1" si="12"/>
        <v>0</v>
      </c>
      <c r="T43" s="85">
        <f t="shared" si="13"/>
        <v>0</v>
      </c>
      <c r="U43" s="85">
        <f t="shared" si="14"/>
        <v>0</v>
      </c>
      <c r="V43" s="86">
        <f t="shared" ca="1" si="178"/>
        <v>0</v>
      </c>
      <c r="W43" s="83">
        <f t="shared" ca="1" si="179"/>
        <v>0</v>
      </c>
      <c r="X43" s="84">
        <f t="shared" si="180"/>
        <v>30</v>
      </c>
      <c r="Y43" s="85">
        <f t="shared" ca="1" si="18"/>
        <v>0</v>
      </c>
      <c r="Z43" s="85">
        <f t="shared" si="19"/>
        <v>0</v>
      </c>
      <c r="AA43" s="85">
        <f t="shared" si="20"/>
        <v>0</v>
      </c>
      <c r="AB43" s="86">
        <f t="shared" ca="1" si="181"/>
        <v>0</v>
      </c>
      <c r="AC43" s="83">
        <f t="shared" ca="1" si="182"/>
        <v>0</v>
      </c>
      <c r="AD43" s="84">
        <f t="shared" si="183"/>
        <v>31</v>
      </c>
      <c r="AE43" s="85">
        <f t="shared" ca="1" si="24"/>
        <v>0</v>
      </c>
      <c r="AF43" s="85">
        <f t="shared" si="25"/>
        <v>0</v>
      </c>
      <c r="AG43" s="85">
        <f t="shared" si="26"/>
        <v>0</v>
      </c>
      <c r="AH43" s="86">
        <f t="shared" ca="1" si="184"/>
        <v>0</v>
      </c>
      <c r="AI43" s="83">
        <f t="shared" ca="1" si="185"/>
        <v>0</v>
      </c>
      <c r="AJ43" s="84">
        <f t="shared" si="186"/>
        <v>31</v>
      </c>
      <c r="AK43" s="85">
        <f t="shared" ca="1" si="30"/>
        <v>0</v>
      </c>
      <c r="AL43" s="85">
        <f t="shared" si="31"/>
        <v>0</v>
      </c>
      <c r="AM43" s="85">
        <f t="shared" si="32"/>
        <v>0</v>
      </c>
      <c r="AN43" s="86">
        <f t="shared" ca="1" si="187"/>
        <v>0</v>
      </c>
      <c r="AO43" s="83">
        <f t="shared" ca="1" si="188"/>
        <v>0</v>
      </c>
      <c r="AP43" s="84">
        <f t="shared" si="189"/>
        <v>28</v>
      </c>
      <c r="AQ43" s="85">
        <f t="shared" ca="1" si="36"/>
        <v>0</v>
      </c>
      <c r="AR43" s="85">
        <f t="shared" si="37"/>
        <v>0</v>
      </c>
      <c r="AS43" s="85">
        <f t="shared" si="38"/>
        <v>0</v>
      </c>
      <c r="AT43" s="86">
        <f t="shared" ca="1" si="190"/>
        <v>0</v>
      </c>
      <c r="AU43" s="83">
        <f t="shared" ca="1" si="191"/>
        <v>0</v>
      </c>
      <c r="AV43" s="84">
        <f t="shared" si="192"/>
        <v>31</v>
      </c>
      <c r="AW43" s="85">
        <f t="shared" ca="1" si="42"/>
        <v>0</v>
      </c>
      <c r="AX43" s="85">
        <f t="shared" si="43"/>
        <v>0</v>
      </c>
      <c r="AY43" s="85">
        <f t="shared" si="44"/>
        <v>0</v>
      </c>
      <c r="AZ43" s="86">
        <f t="shared" ca="1" si="193"/>
        <v>0</v>
      </c>
      <c r="BA43" s="83">
        <f t="shared" ca="1" si="194"/>
        <v>0</v>
      </c>
      <c r="BB43" s="84">
        <f t="shared" si="195"/>
        <v>30</v>
      </c>
      <c r="BC43" s="85">
        <f t="shared" ca="1" si="48"/>
        <v>0</v>
      </c>
      <c r="BD43" s="85">
        <f t="shared" si="49"/>
        <v>0</v>
      </c>
      <c r="BE43" s="85">
        <f t="shared" si="50"/>
        <v>0</v>
      </c>
      <c r="BF43" s="86">
        <f t="shared" ca="1" si="196"/>
        <v>0</v>
      </c>
      <c r="BG43" s="83">
        <f t="shared" ca="1" si="197"/>
        <v>0</v>
      </c>
      <c r="BH43" s="84">
        <f t="shared" si="198"/>
        <v>31</v>
      </c>
      <c r="BI43" s="85">
        <f t="shared" ca="1" si="54"/>
        <v>0</v>
      </c>
      <c r="BJ43" s="85">
        <f t="shared" si="55"/>
        <v>0</v>
      </c>
      <c r="BK43" s="85">
        <f t="shared" si="56"/>
        <v>0</v>
      </c>
      <c r="BL43" s="86">
        <f t="shared" ca="1" si="199"/>
        <v>0</v>
      </c>
      <c r="BM43" s="83">
        <f t="shared" ca="1" si="200"/>
        <v>0</v>
      </c>
      <c r="BN43" s="84">
        <f t="shared" si="201"/>
        <v>30</v>
      </c>
      <c r="BO43" s="85">
        <f t="shared" ca="1" si="60"/>
        <v>0</v>
      </c>
      <c r="BP43" s="85">
        <f t="shared" si="61"/>
        <v>0</v>
      </c>
      <c r="BQ43" s="85">
        <f t="shared" si="62"/>
        <v>0</v>
      </c>
      <c r="BR43" s="86">
        <f t="shared" ca="1" si="202"/>
        <v>0</v>
      </c>
      <c r="BS43" s="83">
        <f t="shared" ca="1" si="203"/>
        <v>0</v>
      </c>
      <c r="BT43" s="84">
        <f t="shared" si="204"/>
        <v>31</v>
      </c>
      <c r="BU43" s="85">
        <f t="shared" ca="1" si="66"/>
        <v>0</v>
      </c>
      <c r="BV43" s="85">
        <f t="shared" si="67"/>
        <v>0</v>
      </c>
      <c r="BW43" s="85">
        <f t="shared" si="68"/>
        <v>0</v>
      </c>
      <c r="BX43" s="86">
        <f t="shared" ca="1" si="205"/>
        <v>0</v>
      </c>
      <c r="BY43" s="83">
        <f t="shared" ca="1" si="206"/>
        <v>0</v>
      </c>
      <c r="BZ43" s="84">
        <f t="shared" si="207"/>
        <v>31</v>
      </c>
      <c r="CA43" s="85">
        <f t="shared" ca="1" si="72"/>
        <v>0</v>
      </c>
      <c r="CB43" s="85">
        <f t="shared" si="73"/>
        <v>0</v>
      </c>
      <c r="CC43" s="85">
        <f t="shared" si="74"/>
        <v>0</v>
      </c>
      <c r="CD43" s="86">
        <f t="shared" ca="1" si="208"/>
        <v>0</v>
      </c>
      <c r="CE43" s="83">
        <f t="shared" ca="1" si="209"/>
        <v>0</v>
      </c>
      <c r="CF43" s="84">
        <f t="shared" si="210"/>
        <v>30</v>
      </c>
      <c r="CG43" s="85">
        <f t="shared" ca="1" si="78"/>
        <v>0</v>
      </c>
      <c r="CH43" s="85">
        <f t="shared" si="79"/>
        <v>0</v>
      </c>
      <c r="CI43" s="85">
        <f t="shared" si="80"/>
        <v>0</v>
      </c>
      <c r="CJ43" s="86">
        <f t="shared" ca="1" si="211"/>
        <v>0</v>
      </c>
      <c r="CK43" s="83">
        <f t="shared" ca="1" si="212"/>
        <v>0</v>
      </c>
      <c r="CL43" s="84">
        <f t="shared" si="213"/>
        <v>31</v>
      </c>
      <c r="CM43" s="85">
        <f t="shared" ca="1" si="84"/>
        <v>0</v>
      </c>
      <c r="CN43" s="85">
        <f t="shared" si="85"/>
        <v>0</v>
      </c>
      <c r="CO43" s="85">
        <f t="shared" si="86"/>
        <v>0</v>
      </c>
      <c r="CP43" s="86">
        <f t="shared" ca="1" si="214"/>
        <v>0</v>
      </c>
      <c r="CQ43" s="83">
        <f t="shared" ca="1" si="215"/>
        <v>0</v>
      </c>
      <c r="CR43" s="84">
        <f t="shared" si="216"/>
        <v>30</v>
      </c>
      <c r="CS43" s="85">
        <f t="shared" ca="1" si="90"/>
        <v>0</v>
      </c>
      <c r="CT43" s="85">
        <f t="shared" si="91"/>
        <v>0</v>
      </c>
      <c r="CU43" s="85">
        <f t="shared" si="92"/>
        <v>0</v>
      </c>
      <c r="CV43" s="86">
        <f t="shared" ca="1" si="217"/>
        <v>0</v>
      </c>
      <c r="CW43" s="83">
        <f t="shared" ca="1" si="218"/>
        <v>0</v>
      </c>
      <c r="CX43" s="84">
        <f t="shared" si="219"/>
        <v>31</v>
      </c>
      <c r="CY43" s="85">
        <f t="shared" ca="1" si="96"/>
        <v>0</v>
      </c>
      <c r="CZ43" s="85">
        <f t="shared" si="97"/>
        <v>0</v>
      </c>
      <c r="DA43" s="85">
        <f t="shared" si="98"/>
        <v>0</v>
      </c>
      <c r="DB43" s="86">
        <f t="shared" ca="1" si="220"/>
        <v>0</v>
      </c>
      <c r="DC43" s="83">
        <f t="shared" ca="1" si="221"/>
        <v>0</v>
      </c>
      <c r="DD43" s="84">
        <f t="shared" si="222"/>
        <v>31</v>
      </c>
      <c r="DE43" s="85">
        <f t="shared" ca="1" si="102"/>
        <v>0</v>
      </c>
      <c r="DF43" s="85">
        <f t="shared" si="103"/>
        <v>0</v>
      </c>
      <c r="DG43" s="85">
        <f t="shared" si="104"/>
        <v>0</v>
      </c>
      <c r="DH43" s="86">
        <f t="shared" ca="1" si="223"/>
        <v>0</v>
      </c>
      <c r="DI43" s="83">
        <f t="shared" ca="1" si="224"/>
        <v>0</v>
      </c>
      <c r="DJ43" s="84">
        <f t="shared" si="225"/>
        <v>21</v>
      </c>
      <c r="DK43" s="85">
        <f t="shared" ca="1" si="108"/>
        <v>7</v>
      </c>
      <c r="DL43" s="85">
        <f t="shared" si="109"/>
        <v>0</v>
      </c>
      <c r="DM43" s="85">
        <f t="shared" si="110"/>
        <v>0</v>
      </c>
      <c r="DN43" s="86">
        <f t="shared" ca="1" si="226"/>
        <v>7</v>
      </c>
      <c r="DO43" s="83">
        <f t="shared" ca="1" si="227"/>
        <v>0</v>
      </c>
      <c r="DP43" s="84">
        <f t="shared" si="228"/>
        <v>0</v>
      </c>
      <c r="DQ43" s="85">
        <f t="shared" ca="1" si="114"/>
        <v>31</v>
      </c>
      <c r="DR43" s="85">
        <f t="shared" si="115"/>
        <v>0</v>
      </c>
      <c r="DS43" s="85">
        <f t="shared" si="116"/>
        <v>0</v>
      </c>
      <c r="DT43" s="86">
        <f t="shared" ca="1" si="229"/>
        <v>31</v>
      </c>
      <c r="DU43" s="83">
        <f t="shared" ca="1" si="230"/>
        <v>0</v>
      </c>
      <c r="DV43" s="84">
        <f t="shared" si="231"/>
        <v>0</v>
      </c>
      <c r="DW43" s="85">
        <f t="shared" ca="1" si="120"/>
        <v>30</v>
      </c>
      <c r="DX43" s="85">
        <f t="shared" si="121"/>
        <v>0</v>
      </c>
      <c r="DY43" s="85">
        <f t="shared" si="122"/>
        <v>0</v>
      </c>
      <c r="DZ43" s="86">
        <f t="shared" ca="1" si="232"/>
        <v>30</v>
      </c>
      <c r="EA43" s="83">
        <f t="shared" ca="1" si="233"/>
        <v>0</v>
      </c>
      <c r="EB43" s="84">
        <f t="shared" si="234"/>
        <v>0</v>
      </c>
      <c r="EC43" s="85">
        <f t="shared" ca="1" si="126"/>
        <v>31</v>
      </c>
      <c r="ED43" s="85">
        <f t="shared" si="127"/>
        <v>0</v>
      </c>
      <c r="EE43" s="85">
        <f t="shared" si="128"/>
        <v>0</v>
      </c>
      <c r="EF43" s="86">
        <f t="shared" ca="1" si="235"/>
        <v>31</v>
      </c>
      <c r="EG43" s="83">
        <f t="shared" ca="1" si="236"/>
        <v>0</v>
      </c>
      <c r="EH43" s="84">
        <f t="shared" si="237"/>
        <v>0</v>
      </c>
      <c r="EI43" s="85">
        <f t="shared" ca="1" si="132"/>
        <v>30</v>
      </c>
      <c r="EJ43" s="85">
        <f t="shared" si="133"/>
        <v>0</v>
      </c>
      <c r="EK43" s="85">
        <f t="shared" si="134"/>
        <v>0</v>
      </c>
      <c r="EL43" s="86">
        <f t="shared" ca="1" si="238"/>
        <v>30</v>
      </c>
      <c r="EM43" s="83">
        <f t="shared" ca="1" si="239"/>
        <v>0</v>
      </c>
      <c r="EN43" s="84">
        <f t="shared" si="240"/>
        <v>0</v>
      </c>
      <c r="EO43" s="85">
        <f t="shared" ca="1" si="138"/>
        <v>31</v>
      </c>
      <c r="EP43" s="85">
        <f t="shared" si="139"/>
        <v>0</v>
      </c>
      <c r="EQ43" s="85">
        <f t="shared" si="140"/>
        <v>0</v>
      </c>
      <c r="ER43" s="86">
        <f t="shared" ca="1" si="241"/>
        <v>31</v>
      </c>
      <c r="ES43" s="83">
        <f t="shared" ca="1" si="242"/>
        <v>0</v>
      </c>
      <c r="ET43" s="84">
        <f t="shared" si="243"/>
        <v>0</v>
      </c>
      <c r="EU43" s="85">
        <f t="shared" ca="1" si="144"/>
        <v>31</v>
      </c>
      <c r="EV43" s="85">
        <f t="shared" si="145"/>
        <v>0</v>
      </c>
      <c r="EW43" s="85">
        <f t="shared" si="244"/>
        <v>0</v>
      </c>
      <c r="EX43" s="86">
        <f t="shared" ca="1" si="245"/>
        <v>31</v>
      </c>
      <c r="EY43" s="83">
        <f t="shared" ca="1" si="246"/>
        <v>0</v>
      </c>
      <c r="EZ43" s="84">
        <f t="shared" si="247"/>
        <v>0</v>
      </c>
      <c r="FA43" s="85">
        <f t="shared" ca="1" si="149"/>
        <v>30</v>
      </c>
      <c r="FB43" s="85">
        <f t="shared" si="248"/>
        <v>0</v>
      </c>
      <c r="FC43" s="85">
        <f t="shared" si="150"/>
        <v>0</v>
      </c>
      <c r="FD43" s="86">
        <f t="shared" ca="1" si="249"/>
        <v>30</v>
      </c>
      <c r="FE43" s="83">
        <f t="shared" ca="1" si="250"/>
        <v>0</v>
      </c>
      <c r="FF43" s="84">
        <f t="shared" si="251"/>
        <v>0</v>
      </c>
      <c r="FG43" s="85">
        <f t="shared" ca="1" si="252"/>
        <v>31</v>
      </c>
      <c r="FH43" s="85">
        <f t="shared" si="253"/>
        <v>0</v>
      </c>
      <c r="FI43" s="85">
        <f t="shared" si="254"/>
        <v>0</v>
      </c>
      <c r="FJ43" s="86">
        <f t="shared" ca="1" si="255"/>
        <v>31</v>
      </c>
      <c r="FK43" s="83">
        <f t="shared" ca="1" si="155"/>
        <v>0</v>
      </c>
      <c r="FL43" s="84">
        <f t="shared" si="156"/>
        <v>0</v>
      </c>
      <c r="FM43" s="85">
        <f t="shared" ca="1" si="256"/>
        <v>30</v>
      </c>
      <c r="FN43" s="85">
        <f t="shared" si="257"/>
        <v>0</v>
      </c>
      <c r="FO43" s="85">
        <f t="shared" si="258"/>
        <v>0</v>
      </c>
      <c r="FP43" s="86">
        <f t="shared" ca="1" si="157"/>
        <v>30</v>
      </c>
      <c r="FQ43" s="83">
        <f t="shared" ca="1" si="158"/>
        <v>0</v>
      </c>
      <c r="FR43" s="84">
        <f t="shared" si="159"/>
        <v>0</v>
      </c>
      <c r="FS43" s="85">
        <f t="shared" ca="1" si="259"/>
        <v>31</v>
      </c>
      <c r="FT43" s="85">
        <f t="shared" si="260"/>
        <v>0</v>
      </c>
      <c r="FU43" s="85">
        <f t="shared" si="261"/>
        <v>0</v>
      </c>
      <c r="FV43" s="86">
        <f t="shared" ca="1" si="160"/>
        <v>31</v>
      </c>
      <c r="FW43" s="83">
        <f t="shared" ca="1" si="161"/>
        <v>0</v>
      </c>
      <c r="FX43" s="84">
        <f t="shared" si="162"/>
        <v>0</v>
      </c>
      <c r="FY43" s="85">
        <f t="shared" ca="1" si="262"/>
        <v>31</v>
      </c>
      <c r="FZ43" s="85">
        <f t="shared" si="263"/>
        <v>0</v>
      </c>
      <c r="GA43" s="85">
        <f t="shared" si="264"/>
        <v>0</v>
      </c>
      <c r="GB43" s="86">
        <f t="shared" ca="1" si="163"/>
        <v>31</v>
      </c>
      <c r="GC43" s="83">
        <f t="shared" ca="1" si="164"/>
        <v>0</v>
      </c>
      <c r="GD43" s="84">
        <f t="shared" si="165"/>
        <v>0</v>
      </c>
      <c r="GE43" s="85">
        <f t="shared" ca="1" si="265"/>
        <v>28</v>
      </c>
      <c r="GF43" s="85">
        <f t="shared" si="266"/>
        <v>0</v>
      </c>
      <c r="GG43" s="85">
        <f t="shared" si="267"/>
        <v>0</v>
      </c>
      <c r="GH43" s="86">
        <f t="shared" ca="1" si="166"/>
        <v>28</v>
      </c>
      <c r="GI43" s="83">
        <f t="shared" ca="1" si="167"/>
        <v>0</v>
      </c>
      <c r="GJ43" s="84">
        <f t="shared" si="168"/>
        <v>0</v>
      </c>
      <c r="GK43" s="85">
        <f t="shared" ca="1" si="268"/>
        <v>31</v>
      </c>
      <c r="GL43" s="85">
        <f t="shared" si="269"/>
        <v>0</v>
      </c>
      <c r="GM43" s="85">
        <f t="shared" si="270"/>
        <v>0</v>
      </c>
      <c r="GN43" s="86">
        <f t="shared" ca="1" si="169"/>
        <v>31</v>
      </c>
    </row>
    <row r="44" spans="1:196" ht="14.6" x14ac:dyDescent="0.4">
      <c r="A44" s="81" t="str">
        <f>PSIRT!$S41</f>
        <v>SERVER</v>
      </c>
      <c r="B44" t="str">
        <f>PSIRT!$B41</f>
        <v>CSCvi23787</v>
      </c>
      <c r="C44" s="82">
        <f>PSIRT!$N41</f>
        <v>43160</v>
      </c>
      <c r="D44" s="123">
        <f ca="1">IF(PSIRT!$R41="",TODAY(), PSIRT!$R41)</f>
        <v>43210</v>
      </c>
      <c r="E44" s="83">
        <f t="shared" ca="1" si="170"/>
        <v>0</v>
      </c>
      <c r="F44" s="84">
        <f t="shared" si="171"/>
        <v>31</v>
      </c>
      <c r="G44" s="85">
        <f t="shared" ca="1" si="0"/>
        <v>0</v>
      </c>
      <c r="H44" s="85">
        <f t="shared" si="1"/>
        <v>0</v>
      </c>
      <c r="I44" s="85">
        <f t="shared" si="2"/>
        <v>0</v>
      </c>
      <c r="J44" s="86">
        <f t="shared" ca="1" si="172"/>
        <v>0</v>
      </c>
      <c r="K44" s="83">
        <f t="shared" ca="1" si="173"/>
        <v>0</v>
      </c>
      <c r="L44" s="84">
        <f t="shared" si="174"/>
        <v>30</v>
      </c>
      <c r="M44" s="85">
        <f t="shared" ca="1" si="6"/>
        <v>0</v>
      </c>
      <c r="N44" s="85">
        <f t="shared" si="7"/>
        <v>0</v>
      </c>
      <c r="O44" s="85">
        <f t="shared" si="8"/>
        <v>0</v>
      </c>
      <c r="P44" s="86">
        <f t="shared" ca="1" si="175"/>
        <v>0</v>
      </c>
      <c r="Q44" s="83">
        <f t="shared" ca="1" si="176"/>
        <v>0</v>
      </c>
      <c r="R44" s="84">
        <f t="shared" si="177"/>
        <v>31</v>
      </c>
      <c r="S44" s="85">
        <f t="shared" ca="1" si="12"/>
        <v>0</v>
      </c>
      <c r="T44" s="85">
        <f t="shared" si="13"/>
        <v>0</v>
      </c>
      <c r="U44" s="85">
        <f t="shared" si="14"/>
        <v>0</v>
      </c>
      <c r="V44" s="86">
        <f t="shared" ca="1" si="178"/>
        <v>0</v>
      </c>
      <c r="W44" s="83">
        <f t="shared" ca="1" si="179"/>
        <v>0</v>
      </c>
      <c r="X44" s="84">
        <f t="shared" si="180"/>
        <v>30</v>
      </c>
      <c r="Y44" s="85">
        <f t="shared" ca="1" si="18"/>
        <v>0</v>
      </c>
      <c r="Z44" s="85">
        <f t="shared" si="19"/>
        <v>0</v>
      </c>
      <c r="AA44" s="85">
        <f t="shared" si="20"/>
        <v>0</v>
      </c>
      <c r="AB44" s="86">
        <f t="shared" ca="1" si="181"/>
        <v>0</v>
      </c>
      <c r="AC44" s="83">
        <f t="shared" ca="1" si="182"/>
        <v>0</v>
      </c>
      <c r="AD44" s="84">
        <f t="shared" si="183"/>
        <v>31</v>
      </c>
      <c r="AE44" s="85">
        <f t="shared" ca="1" si="24"/>
        <v>0</v>
      </c>
      <c r="AF44" s="85">
        <f t="shared" si="25"/>
        <v>0</v>
      </c>
      <c r="AG44" s="85">
        <f t="shared" si="26"/>
        <v>0</v>
      </c>
      <c r="AH44" s="86">
        <f t="shared" ca="1" si="184"/>
        <v>0</v>
      </c>
      <c r="AI44" s="83">
        <f t="shared" ca="1" si="185"/>
        <v>0</v>
      </c>
      <c r="AJ44" s="84">
        <f t="shared" si="186"/>
        <v>31</v>
      </c>
      <c r="AK44" s="85">
        <f t="shared" ca="1" si="30"/>
        <v>0</v>
      </c>
      <c r="AL44" s="85">
        <f t="shared" si="31"/>
        <v>0</v>
      </c>
      <c r="AM44" s="85">
        <f t="shared" si="32"/>
        <v>0</v>
      </c>
      <c r="AN44" s="86">
        <f t="shared" ca="1" si="187"/>
        <v>0</v>
      </c>
      <c r="AO44" s="83">
        <f t="shared" ca="1" si="188"/>
        <v>0</v>
      </c>
      <c r="AP44" s="84">
        <f t="shared" si="189"/>
        <v>28</v>
      </c>
      <c r="AQ44" s="85">
        <f t="shared" ca="1" si="36"/>
        <v>0</v>
      </c>
      <c r="AR44" s="85">
        <f t="shared" si="37"/>
        <v>0</v>
      </c>
      <c r="AS44" s="85">
        <f t="shared" si="38"/>
        <v>0</v>
      </c>
      <c r="AT44" s="86">
        <f t="shared" ca="1" si="190"/>
        <v>0</v>
      </c>
      <c r="AU44" s="83">
        <f t="shared" ca="1" si="191"/>
        <v>0</v>
      </c>
      <c r="AV44" s="84">
        <f t="shared" si="192"/>
        <v>31</v>
      </c>
      <c r="AW44" s="85">
        <f t="shared" ca="1" si="42"/>
        <v>0</v>
      </c>
      <c r="AX44" s="85">
        <f t="shared" si="43"/>
        <v>0</v>
      </c>
      <c r="AY44" s="85">
        <f t="shared" si="44"/>
        <v>0</v>
      </c>
      <c r="AZ44" s="86">
        <f t="shared" ca="1" si="193"/>
        <v>0</v>
      </c>
      <c r="BA44" s="83">
        <f t="shared" ca="1" si="194"/>
        <v>0</v>
      </c>
      <c r="BB44" s="84">
        <f t="shared" si="195"/>
        <v>30</v>
      </c>
      <c r="BC44" s="85">
        <f t="shared" ca="1" si="48"/>
        <v>0</v>
      </c>
      <c r="BD44" s="85">
        <f t="shared" si="49"/>
        <v>0</v>
      </c>
      <c r="BE44" s="85">
        <f t="shared" si="50"/>
        <v>0</v>
      </c>
      <c r="BF44" s="86">
        <f t="shared" ca="1" si="196"/>
        <v>0</v>
      </c>
      <c r="BG44" s="83">
        <f t="shared" ca="1" si="197"/>
        <v>0</v>
      </c>
      <c r="BH44" s="84">
        <f t="shared" si="198"/>
        <v>31</v>
      </c>
      <c r="BI44" s="85">
        <f t="shared" ca="1" si="54"/>
        <v>0</v>
      </c>
      <c r="BJ44" s="85">
        <f t="shared" si="55"/>
        <v>0</v>
      </c>
      <c r="BK44" s="85">
        <f t="shared" si="56"/>
        <v>0</v>
      </c>
      <c r="BL44" s="86">
        <f t="shared" ca="1" si="199"/>
        <v>0</v>
      </c>
      <c r="BM44" s="83">
        <f t="shared" ca="1" si="200"/>
        <v>0</v>
      </c>
      <c r="BN44" s="84">
        <f t="shared" si="201"/>
        <v>30</v>
      </c>
      <c r="BO44" s="85">
        <f t="shared" ca="1" si="60"/>
        <v>0</v>
      </c>
      <c r="BP44" s="85">
        <f t="shared" si="61"/>
        <v>0</v>
      </c>
      <c r="BQ44" s="85">
        <f t="shared" si="62"/>
        <v>0</v>
      </c>
      <c r="BR44" s="86">
        <f t="shared" ca="1" si="202"/>
        <v>0</v>
      </c>
      <c r="BS44" s="83">
        <f t="shared" ca="1" si="203"/>
        <v>0</v>
      </c>
      <c r="BT44" s="84">
        <f t="shared" si="204"/>
        <v>31</v>
      </c>
      <c r="BU44" s="85">
        <f t="shared" ca="1" si="66"/>
        <v>0</v>
      </c>
      <c r="BV44" s="85">
        <f t="shared" si="67"/>
        <v>0</v>
      </c>
      <c r="BW44" s="85">
        <f t="shared" si="68"/>
        <v>0</v>
      </c>
      <c r="BX44" s="86">
        <f t="shared" ca="1" si="205"/>
        <v>0</v>
      </c>
      <c r="BY44" s="83">
        <f t="shared" ca="1" si="206"/>
        <v>0</v>
      </c>
      <c r="BZ44" s="84">
        <f t="shared" si="207"/>
        <v>31</v>
      </c>
      <c r="CA44" s="85">
        <f t="shared" ca="1" si="72"/>
        <v>0</v>
      </c>
      <c r="CB44" s="85">
        <f t="shared" si="73"/>
        <v>0</v>
      </c>
      <c r="CC44" s="85">
        <f t="shared" si="74"/>
        <v>0</v>
      </c>
      <c r="CD44" s="86">
        <f t="shared" ca="1" si="208"/>
        <v>0</v>
      </c>
      <c r="CE44" s="83">
        <f t="shared" ca="1" si="209"/>
        <v>0</v>
      </c>
      <c r="CF44" s="84">
        <f t="shared" si="210"/>
        <v>30</v>
      </c>
      <c r="CG44" s="85">
        <f t="shared" ca="1" si="78"/>
        <v>0</v>
      </c>
      <c r="CH44" s="85">
        <f t="shared" si="79"/>
        <v>0</v>
      </c>
      <c r="CI44" s="85">
        <f t="shared" si="80"/>
        <v>0</v>
      </c>
      <c r="CJ44" s="86">
        <f t="shared" ca="1" si="211"/>
        <v>0</v>
      </c>
      <c r="CK44" s="83">
        <f t="shared" ca="1" si="212"/>
        <v>0</v>
      </c>
      <c r="CL44" s="84">
        <f t="shared" si="213"/>
        <v>31</v>
      </c>
      <c r="CM44" s="85">
        <f t="shared" ca="1" si="84"/>
        <v>0</v>
      </c>
      <c r="CN44" s="85">
        <f t="shared" si="85"/>
        <v>0</v>
      </c>
      <c r="CO44" s="85">
        <f t="shared" si="86"/>
        <v>0</v>
      </c>
      <c r="CP44" s="86">
        <f t="shared" ca="1" si="214"/>
        <v>0</v>
      </c>
      <c r="CQ44" s="83">
        <f t="shared" ca="1" si="215"/>
        <v>0</v>
      </c>
      <c r="CR44" s="84">
        <f t="shared" si="216"/>
        <v>30</v>
      </c>
      <c r="CS44" s="85">
        <f t="shared" ca="1" si="90"/>
        <v>0</v>
      </c>
      <c r="CT44" s="85">
        <f t="shared" si="91"/>
        <v>0</v>
      </c>
      <c r="CU44" s="85">
        <f t="shared" si="92"/>
        <v>0</v>
      </c>
      <c r="CV44" s="86">
        <f t="shared" ca="1" si="217"/>
        <v>0</v>
      </c>
      <c r="CW44" s="83">
        <f t="shared" ca="1" si="218"/>
        <v>0</v>
      </c>
      <c r="CX44" s="84">
        <f t="shared" si="219"/>
        <v>31</v>
      </c>
      <c r="CY44" s="85">
        <f t="shared" ca="1" si="96"/>
        <v>0</v>
      </c>
      <c r="CZ44" s="85">
        <f t="shared" si="97"/>
        <v>0</v>
      </c>
      <c r="DA44" s="85">
        <f t="shared" si="98"/>
        <v>0</v>
      </c>
      <c r="DB44" s="86">
        <f t="shared" ca="1" si="220"/>
        <v>0</v>
      </c>
      <c r="DC44" s="83">
        <f t="shared" ca="1" si="221"/>
        <v>0</v>
      </c>
      <c r="DD44" s="84">
        <f t="shared" si="222"/>
        <v>31</v>
      </c>
      <c r="DE44" s="85">
        <f t="shared" ca="1" si="102"/>
        <v>0</v>
      </c>
      <c r="DF44" s="85">
        <f t="shared" si="103"/>
        <v>0</v>
      </c>
      <c r="DG44" s="85">
        <f t="shared" si="104"/>
        <v>0</v>
      </c>
      <c r="DH44" s="86">
        <f t="shared" ca="1" si="223"/>
        <v>0</v>
      </c>
      <c r="DI44" s="83">
        <f t="shared" ca="1" si="224"/>
        <v>0</v>
      </c>
      <c r="DJ44" s="84">
        <f t="shared" si="225"/>
        <v>28</v>
      </c>
      <c r="DK44" s="85">
        <f t="shared" ca="1" si="108"/>
        <v>0</v>
      </c>
      <c r="DL44" s="85">
        <f t="shared" si="109"/>
        <v>0</v>
      </c>
      <c r="DM44" s="85">
        <f t="shared" si="110"/>
        <v>0</v>
      </c>
      <c r="DN44" s="86">
        <f t="shared" ca="1" si="226"/>
        <v>0</v>
      </c>
      <c r="DO44" s="83">
        <f t="shared" ca="1" si="227"/>
        <v>0</v>
      </c>
      <c r="DP44" s="84">
        <f t="shared" si="228"/>
        <v>1</v>
      </c>
      <c r="DQ44" s="85">
        <f t="shared" ca="1" si="114"/>
        <v>30</v>
      </c>
      <c r="DR44" s="85">
        <f t="shared" si="115"/>
        <v>0</v>
      </c>
      <c r="DS44" s="85">
        <f t="shared" si="116"/>
        <v>0</v>
      </c>
      <c r="DT44" s="86">
        <f t="shared" ca="1" si="229"/>
        <v>30</v>
      </c>
      <c r="DU44" s="83">
        <f t="shared" ca="1" si="230"/>
        <v>10</v>
      </c>
      <c r="DV44" s="84">
        <f t="shared" si="231"/>
        <v>0</v>
      </c>
      <c r="DW44" s="85">
        <f t="shared" ca="1" si="120"/>
        <v>20</v>
      </c>
      <c r="DX44" s="85">
        <f t="shared" si="121"/>
        <v>0</v>
      </c>
      <c r="DY44" s="85">
        <f t="shared" si="122"/>
        <v>0</v>
      </c>
      <c r="DZ44" s="86">
        <f t="shared" ca="1" si="232"/>
        <v>20</v>
      </c>
      <c r="EA44" s="83">
        <f t="shared" ca="1" si="233"/>
        <v>31</v>
      </c>
      <c r="EB44" s="84">
        <f t="shared" si="234"/>
        <v>0</v>
      </c>
      <c r="EC44" s="85">
        <f t="shared" ca="1" si="126"/>
        <v>0</v>
      </c>
      <c r="ED44" s="85">
        <f t="shared" si="127"/>
        <v>0</v>
      </c>
      <c r="EE44" s="85">
        <f t="shared" si="128"/>
        <v>0</v>
      </c>
      <c r="EF44" s="86">
        <f t="shared" ca="1" si="235"/>
        <v>0</v>
      </c>
      <c r="EG44" s="83">
        <f t="shared" ca="1" si="236"/>
        <v>30</v>
      </c>
      <c r="EH44" s="84">
        <f t="shared" si="237"/>
        <v>0</v>
      </c>
      <c r="EI44" s="85">
        <f t="shared" ca="1" si="132"/>
        <v>0</v>
      </c>
      <c r="EJ44" s="85">
        <f t="shared" si="133"/>
        <v>0</v>
      </c>
      <c r="EK44" s="85">
        <f t="shared" si="134"/>
        <v>0</v>
      </c>
      <c r="EL44" s="86">
        <f t="shared" ca="1" si="238"/>
        <v>0</v>
      </c>
      <c r="EM44" s="83">
        <f t="shared" ca="1" si="239"/>
        <v>31</v>
      </c>
      <c r="EN44" s="84">
        <f t="shared" si="240"/>
        <v>0</v>
      </c>
      <c r="EO44" s="85">
        <f t="shared" ca="1" si="138"/>
        <v>0</v>
      </c>
      <c r="EP44" s="85">
        <f t="shared" si="139"/>
        <v>0</v>
      </c>
      <c r="EQ44" s="85">
        <f t="shared" si="140"/>
        <v>0</v>
      </c>
      <c r="ER44" s="86">
        <f t="shared" ca="1" si="241"/>
        <v>0</v>
      </c>
      <c r="ES44" s="83">
        <f t="shared" ca="1" si="242"/>
        <v>31</v>
      </c>
      <c r="ET44" s="84">
        <f t="shared" si="243"/>
        <v>0</v>
      </c>
      <c r="EU44" s="85">
        <f t="shared" ca="1" si="144"/>
        <v>0</v>
      </c>
      <c r="EV44" s="85">
        <f t="shared" si="145"/>
        <v>0</v>
      </c>
      <c r="EW44" s="85">
        <f t="shared" si="244"/>
        <v>0</v>
      </c>
      <c r="EX44" s="86">
        <f t="shared" ca="1" si="245"/>
        <v>0</v>
      </c>
      <c r="EY44" s="83">
        <f t="shared" ca="1" si="246"/>
        <v>30</v>
      </c>
      <c r="EZ44" s="84">
        <f t="shared" si="247"/>
        <v>0</v>
      </c>
      <c r="FA44" s="85">
        <f t="shared" ca="1" si="149"/>
        <v>0</v>
      </c>
      <c r="FB44" s="85">
        <f t="shared" si="248"/>
        <v>0</v>
      </c>
      <c r="FC44" s="85">
        <f t="shared" si="150"/>
        <v>0</v>
      </c>
      <c r="FD44" s="86">
        <f t="shared" ca="1" si="249"/>
        <v>0</v>
      </c>
      <c r="FE44" s="83">
        <f t="shared" ca="1" si="250"/>
        <v>31</v>
      </c>
      <c r="FF44" s="84">
        <f t="shared" si="251"/>
        <v>0</v>
      </c>
      <c r="FG44" s="85">
        <f t="shared" ca="1" si="252"/>
        <v>0</v>
      </c>
      <c r="FH44" s="85">
        <f t="shared" si="253"/>
        <v>0</v>
      </c>
      <c r="FI44" s="85">
        <f t="shared" si="254"/>
        <v>0</v>
      </c>
      <c r="FJ44" s="86">
        <f t="shared" ca="1" si="255"/>
        <v>0</v>
      </c>
      <c r="FK44" s="83">
        <f t="shared" ca="1" si="155"/>
        <v>30</v>
      </c>
      <c r="FL44" s="84">
        <f t="shared" si="156"/>
        <v>0</v>
      </c>
      <c r="FM44" s="85">
        <f t="shared" ca="1" si="256"/>
        <v>0</v>
      </c>
      <c r="FN44" s="85">
        <f t="shared" si="257"/>
        <v>0</v>
      </c>
      <c r="FO44" s="85">
        <f t="shared" si="258"/>
        <v>0</v>
      </c>
      <c r="FP44" s="86">
        <f t="shared" ca="1" si="157"/>
        <v>0</v>
      </c>
      <c r="FQ44" s="83">
        <f t="shared" ca="1" si="158"/>
        <v>31</v>
      </c>
      <c r="FR44" s="84">
        <f t="shared" si="159"/>
        <v>0</v>
      </c>
      <c r="FS44" s="85">
        <f t="shared" ca="1" si="259"/>
        <v>0</v>
      </c>
      <c r="FT44" s="85">
        <f t="shared" si="260"/>
        <v>0</v>
      </c>
      <c r="FU44" s="85">
        <f t="shared" si="261"/>
        <v>0</v>
      </c>
      <c r="FV44" s="86">
        <f t="shared" ca="1" si="160"/>
        <v>0</v>
      </c>
      <c r="FW44" s="83">
        <f t="shared" ca="1" si="161"/>
        <v>31</v>
      </c>
      <c r="FX44" s="84">
        <f t="shared" si="162"/>
        <v>0</v>
      </c>
      <c r="FY44" s="85">
        <f t="shared" ca="1" si="262"/>
        <v>0</v>
      </c>
      <c r="FZ44" s="85">
        <f t="shared" si="263"/>
        <v>0</v>
      </c>
      <c r="GA44" s="85">
        <f t="shared" si="264"/>
        <v>0</v>
      </c>
      <c r="GB44" s="86">
        <f t="shared" ca="1" si="163"/>
        <v>0</v>
      </c>
      <c r="GC44" s="83">
        <f t="shared" ca="1" si="164"/>
        <v>28</v>
      </c>
      <c r="GD44" s="84">
        <f t="shared" si="165"/>
        <v>0</v>
      </c>
      <c r="GE44" s="85">
        <f t="shared" ca="1" si="265"/>
        <v>0</v>
      </c>
      <c r="GF44" s="85">
        <f t="shared" si="266"/>
        <v>0</v>
      </c>
      <c r="GG44" s="85">
        <f t="shared" si="267"/>
        <v>0</v>
      </c>
      <c r="GH44" s="86">
        <f t="shared" ca="1" si="166"/>
        <v>0</v>
      </c>
      <c r="GI44" s="83">
        <f t="shared" ca="1" si="167"/>
        <v>31</v>
      </c>
      <c r="GJ44" s="84">
        <f t="shared" si="168"/>
        <v>0</v>
      </c>
      <c r="GK44" s="85">
        <f t="shared" ca="1" si="268"/>
        <v>0</v>
      </c>
      <c r="GL44" s="85">
        <f t="shared" si="269"/>
        <v>0</v>
      </c>
      <c r="GM44" s="85">
        <f t="shared" si="270"/>
        <v>0</v>
      </c>
      <c r="GN44" s="86">
        <f t="shared" ca="1" si="169"/>
        <v>0</v>
      </c>
    </row>
    <row r="45" spans="1:196" ht="14.6" x14ac:dyDescent="0.4">
      <c r="A45" s="81" t="str">
        <f>PSIRT!$S42</f>
        <v>CMM</v>
      </c>
      <c r="B45" t="str">
        <f>PSIRT!$B42</f>
        <v>CSCvi25626</v>
      </c>
      <c r="C45" s="82">
        <f>PSIRT!$N42</f>
        <v>43161</v>
      </c>
      <c r="D45" s="123">
        <f ca="1">IF(PSIRT!$R42="",TODAY(), PSIRT!$R42)</f>
        <v>43228</v>
      </c>
      <c r="E45" s="83">
        <f t="shared" ca="1" si="170"/>
        <v>0</v>
      </c>
      <c r="F45" s="84">
        <f t="shared" si="171"/>
        <v>31</v>
      </c>
      <c r="G45" s="85">
        <f t="shared" si="0"/>
        <v>0</v>
      </c>
      <c r="H45" s="85">
        <f t="shared" ca="1" si="1"/>
        <v>0</v>
      </c>
      <c r="I45" s="85">
        <f t="shared" si="2"/>
        <v>0</v>
      </c>
      <c r="J45" s="86">
        <f t="shared" ca="1" si="172"/>
        <v>0</v>
      </c>
      <c r="K45" s="83">
        <f t="shared" ca="1" si="173"/>
        <v>0</v>
      </c>
      <c r="L45" s="84">
        <f t="shared" si="174"/>
        <v>30</v>
      </c>
      <c r="M45" s="85">
        <f t="shared" si="6"/>
        <v>0</v>
      </c>
      <c r="N45" s="85">
        <f t="shared" ca="1" si="7"/>
        <v>0</v>
      </c>
      <c r="O45" s="85">
        <f t="shared" si="8"/>
        <v>0</v>
      </c>
      <c r="P45" s="86">
        <f t="shared" ca="1" si="175"/>
        <v>0</v>
      </c>
      <c r="Q45" s="83">
        <f t="shared" ca="1" si="176"/>
        <v>0</v>
      </c>
      <c r="R45" s="84">
        <f t="shared" si="177"/>
        <v>31</v>
      </c>
      <c r="S45" s="85">
        <f t="shared" si="12"/>
        <v>0</v>
      </c>
      <c r="T45" s="85">
        <f t="shared" ca="1" si="13"/>
        <v>0</v>
      </c>
      <c r="U45" s="85">
        <f t="shared" si="14"/>
        <v>0</v>
      </c>
      <c r="V45" s="86">
        <f t="shared" ca="1" si="178"/>
        <v>0</v>
      </c>
      <c r="W45" s="83">
        <f t="shared" ca="1" si="179"/>
        <v>0</v>
      </c>
      <c r="X45" s="84">
        <f t="shared" si="180"/>
        <v>30</v>
      </c>
      <c r="Y45" s="85">
        <f t="shared" si="18"/>
        <v>0</v>
      </c>
      <c r="Z45" s="85">
        <f t="shared" ca="1" si="19"/>
        <v>0</v>
      </c>
      <c r="AA45" s="85">
        <f t="shared" si="20"/>
        <v>0</v>
      </c>
      <c r="AB45" s="86">
        <f t="shared" ca="1" si="181"/>
        <v>0</v>
      </c>
      <c r="AC45" s="83">
        <f t="shared" ca="1" si="182"/>
        <v>0</v>
      </c>
      <c r="AD45" s="84">
        <f t="shared" si="183"/>
        <v>31</v>
      </c>
      <c r="AE45" s="85">
        <f t="shared" si="24"/>
        <v>0</v>
      </c>
      <c r="AF45" s="85">
        <f t="shared" ca="1" si="25"/>
        <v>0</v>
      </c>
      <c r="AG45" s="85">
        <f t="shared" si="26"/>
        <v>0</v>
      </c>
      <c r="AH45" s="86">
        <f t="shared" ca="1" si="184"/>
        <v>0</v>
      </c>
      <c r="AI45" s="83">
        <f t="shared" ca="1" si="185"/>
        <v>0</v>
      </c>
      <c r="AJ45" s="84">
        <f t="shared" si="186"/>
        <v>31</v>
      </c>
      <c r="AK45" s="85">
        <f t="shared" si="30"/>
        <v>0</v>
      </c>
      <c r="AL45" s="85">
        <f t="shared" ca="1" si="31"/>
        <v>0</v>
      </c>
      <c r="AM45" s="85">
        <f t="shared" si="32"/>
        <v>0</v>
      </c>
      <c r="AN45" s="86">
        <f t="shared" ca="1" si="187"/>
        <v>0</v>
      </c>
      <c r="AO45" s="83">
        <f t="shared" ca="1" si="188"/>
        <v>0</v>
      </c>
      <c r="AP45" s="84">
        <f t="shared" si="189"/>
        <v>28</v>
      </c>
      <c r="AQ45" s="85">
        <f t="shared" si="36"/>
        <v>0</v>
      </c>
      <c r="AR45" s="85">
        <f t="shared" ca="1" si="37"/>
        <v>0</v>
      </c>
      <c r="AS45" s="85">
        <f t="shared" si="38"/>
        <v>0</v>
      </c>
      <c r="AT45" s="86">
        <f t="shared" ca="1" si="190"/>
        <v>0</v>
      </c>
      <c r="AU45" s="83">
        <f t="shared" ca="1" si="191"/>
        <v>0</v>
      </c>
      <c r="AV45" s="84">
        <f t="shared" si="192"/>
        <v>31</v>
      </c>
      <c r="AW45" s="85">
        <f t="shared" si="42"/>
        <v>0</v>
      </c>
      <c r="AX45" s="85">
        <f t="shared" ca="1" si="43"/>
        <v>0</v>
      </c>
      <c r="AY45" s="85">
        <f t="shared" si="44"/>
        <v>0</v>
      </c>
      <c r="AZ45" s="86">
        <f t="shared" ca="1" si="193"/>
        <v>0</v>
      </c>
      <c r="BA45" s="83">
        <f t="shared" ca="1" si="194"/>
        <v>0</v>
      </c>
      <c r="BB45" s="84">
        <f t="shared" si="195"/>
        <v>30</v>
      </c>
      <c r="BC45" s="85">
        <f t="shared" si="48"/>
        <v>0</v>
      </c>
      <c r="BD45" s="85">
        <f t="shared" ca="1" si="49"/>
        <v>0</v>
      </c>
      <c r="BE45" s="85">
        <f t="shared" si="50"/>
        <v>0</v>
      </c>
      <c r="BF45" s="86">
        <f t="shared" ca="1" si="196"/>
        <v>0</v>
      </c>
      <c r="BG45" s="83">
        <f t="shared" ca="1" si="197"/>
        <v>0</v>
      </c>
      <c r="BH45" s="84">
        <f t="shared" si="198"/>
        <v>31</v>
      </c>
      <c r="BI45" s="85">
        <f t="shared" si="54"/>
        <v>0</v>
      </c>
      <c r="BJ45" s="85">
        <f t="shared" ca="1" si="55"/>
        <v>0</v>
      </c>
      <c r="BK45" s="85">
        <f t="shared" si="56"/>
        <v>0</v>
      </c>
      <c r="BL45" s="86">
        <f t="shared" ca="1" si="199"/>
        <v>0</v>
      </c>
      <c r="BM45" s="83">
        <f t="shared" ca="1" si="200"/>
        <v>0</v>
      </c>
      <c r="BN45" s="84">
        <f t="shared" si="201"/>
        <v>30</v>
      </c>
      <c r="BO45" s="85">
        <f t="shared" si="60"/>
        <v>0</v>
      </c>
      <c r="BP45" s="85">
        <f t="shared" ca="1" si="61"/>
        <v>0</v>
      </c>
      <c r="BQ45" s="85">
        <f t="shared" si="62"/>
        <v>0</v>
      </c>
      <c r="BR45" s="86">
        <f t="shared" ca="1" si="202"/>
        <v>0</v>
      </c>
      <c r="BS45" s="83">
        <f t="shared" ca="1" si="203"/>
        <v>0</v>
      </c>
      <c r="BT45" s="84">
        <f t="shared" si="204"/>
        <v>31</v>
      </c>
      <c r="BU45" s="85">
        <f t="shared" si="66"/>
        <v>0</v>
      </c>
      <c r="BV45" s="85">
        <f t="shared" ca="1" si="67"/>
        <v>0</v>
      </c>
      <c r="BW45" s="85">
        <f t="shared" si="68"/>
        <v>0</v>
      </c>
      <c r="BX45" s="86">
        <f t="shared" ca="1" si="205"/>
        <v>0</v>
      </c>
      <c r="BY45" s="83">
        <f t="shared" ca="1" si="206"/>
        <v>0</v>
      </c>
      <c r="BZ45" s="84">
        <f t="shared" si="207"/>
        <v>31</v>
      </c>
      <c r="CA45" s="85">
        <f t="shared" si="72"/>
        <v>0</v>
      </c>
      <c r="CB45" s="85">
        <f t="shared" ca="1" si="73"/>
        <v>0</v>
      </c>
      <c r="CC45" s="85">
        <f t="shared" si="74"/>
        <v>0</v>
      </c>
      <c r="CD45" s="86">
        <f t="shared" ca="1" si="208"/>
        <v>0</v>
      </c>
      <c r="CE45" s="83">
        <f t="shared" ca="1" si="209"/>
        <v>0</v>
      </c>
      <c r="CF45" s="84">
        <f t="shared" si="210"/>
        <v>30</v>
      </c>
      <c r="CG45" s="85">
        <f t="shared" si="78"/>
        <v>0</v>
      </c>
      <c r="CH45" s="85">
        <f t="shared" ca="1" si="79"/>
        <v>0</v>
      </c>
      <c r="CI45" s="85">
        <f t="shared" si="80"/>
        <v>0</v>
      </c>
      <c r="CJ45" s="86">
        <f t="shared" ca="1" si="211"/>
        <v>0</v>
      </c>
      <c r="CK45" s="83">
        <f t="shared" ca="1" si="212"/>
        <v>0</v>
      </c>
      <c r="CL45" s="84">
        <f t="shared" si="213"/>
        <v>31</v>
      </c>
      <c r="CM45" s="85">
        <f t="shared" si="84"/>
        <v>0</v>
      </c>
      <c r="CN45" s="85">
        <f t="shared" ca="1" si="85"/>
        <v>0</v>
      </c>
      <c r="CO45" s="85">
        <f t="shared" si="86"/>
        <v>0</v>
      </c>
      <c r="CP45" s="86">
        <f t="shared" ca="1" si="214"/>
        <v>0</v>
      </c>
      <c r="CQ45" s="83">
        <f t="shared" ca="1" si="215"/>
        <v>0</v>
      </c>
      <c r="CR45" s="84">
        <f t="shared" si="216"/>
        <v>30</v>
      </c>
      <c r="CS45" s="85">
        <f t="shared" si="90"/>
        <v>0</v>
      </c>
      <c r="CT45" s="85">
        <f t="shared" ca="1" si="91"/>
        <v>0</v>
      </c>
      <c r="CU45" s="85">
        <f t="shared" si="92"/>
        <v>0</v>
      </c>
      <c r="CV45" s="86">
        <f t="shared" ca="1" si="217"/>
        <v>0</v>
      </c>
      <c r="CW45" s="83">
        <f t="shared" ca="1" si="218"/>
        <v>0</v>
      </c>
      <c r="CX45" s="84">
        <f t="shared" si="219"/>
        <v>31</v>
      </c>
      <c r="CY45" s="85">
        <f t="shared" si="96"/>
        <v>0</v>
      </c>
      <c r="CZ45" s="85">
        <f t="shared" ca="1" si="97"/>
        <v>0</v>
      </c>
      <c r="DA45" s="85">
        <f t="shared" si="98"/>
        <v>0</v>
      </c>
      <c r="DB45" s="86">
        <f t="shared" ca="1" si="220"/>
        <v>0</v>
      </c>
      <c r="DC45" s="83">
        <f t="shared" ca="1" si="221"/>
        <v>0</v>
      </c>
      <c r="DD45" s="84">
        <f t="shared" si="222"/>
        <v>31</v>
      </c>
      <c r="DE45" s="85">
        <f t="shared" si="102"/>
        <v>0</v>
      </c>
      <c r="DF45" s="85">
        <f t="shared" ca="1" si="103"/>
        <v>0</v>
      </c>
      <c r="DG45" s="85">
        <f t="shared" si="104"/>
        <v>0</v>
      </c>
      <c r="DH45" s="86">
        <f t="shared" ca="1" si="223"/>
        <v>0</v>
      </c>
      <c r="DI45" s="83">
        <f t="shared" ca="1" si="224"/>
        <v>0</v>
      </c>
      <c r="DJ45" s="84">
        <f t="shared" si="225"/>
        <v>28</v>
      </c>
      <c r="DK45" s="85">
        <f t="shared" si="108"/>
        <v>0</v>
      </c>
      <c r="DL45" s="85">
        <f t="shared" ca="1" si="109"/>
        <v>0</v>
      </c>
      <c r="DM45" s="85">
        <f t="shared" si="110"/>
        <v>0</v>
      </c>
      <c r="DN45" s="86">
        <f t="shared" ca="1" si="226"/>
        <v>0</v>
      </c>
      <c r="DO45" s="83">
        <f t="shared" ca="1" si="227"/>
        <v>0</v>
      </c>
      <c r="DP45" s="84">
        <f t="shared" si="228"/>
        <v>2</v>
      </c>
      <c r="DQ45" s="85">
        <f t="shared" si="114"/>
        <v>0</v>
      </c>
      <c r="DR45" s="85">
        <f t="shared" ca="1" si="115"/>
        <v>29</v>
      </c>
      <c r="DS45" s="85">
        <f t="shared" si="116"/>
        <v>0</v>
      </c>
      <c r="DT45" s="86">
        <f t="shared" ca="1" si="229"/>
        <v>29</v>
      </c>
      <c r="DU45" s="83">
        <f t="shared" ca="1" si="230"/>
        <v>0</v>
      </c>
      <c r="DV45" s="84">
        <f t="shared" si="231"/>
        <v>0</v>
      </c>
      <c r="DW45" s="85">
        <f t="shared" si="120"/>
        <v>0</v>
      </c>
      <c r="DX45" s="85">
        <f t="shared" ca="1" si="121"/>
        <v>30</v>
      </c>
      <c r="DY45" s="85">
        <f t="shared" si="122"/>
        <v>0</v>
      </c>
      <c r="DZ45" s="86">
        <f t="shared" ca="1" si="232"/>
        <v>30</v>
      </c>
      <c r="EA45" s="83">
        <f t="shared" ca="1" si="233"/>
        <v>23</v>
      </c>
      <c r="EB45" s="84">
        <f t="shared" si="234"/>
        <v>0</v>
      </c>
      <c r="EC45" s="85">
        <f t="shared" si="126"/>
        <v>0</v>
      </c>
      <c r="ED45" s="85">
        <f t="shared" ca="1" si="127"/>
        <v>8</v>
      </c>
      <c r="EE45" s="85">
        <f t="shared" si="128"/>
        <v>0</v>
      </c>
      <c r="EF45" s="86">
        <f t="shared" ca="1" si="235"/>
        <v>8</v>
      </c>
      <c r="EG45" s="83">
        <f t="shared" ca="1" si="236"/>
        <v>30</v>
      </c>
      <c r="EH45" s="84">
        <f t="shared" si="237"/>
        <v>0</v>
      </c>
      <c r="EI45" s="85">
        <f t="shared" si="132"/>
        <v>0</v>
      </c>
      <c r="EJ45" s="85">
        <f t="shared" ca="1" si="133"/>
        <v>0</v>
      </c>
      <c r="EK45" s="85">
        <f t="shared" si="134"/>
        <v>0</v>
      </c>
      <c r="EL45" s="86">
        <f t="shared" ca="1" si="238"/>
        <v>0</v>
      </c>
      <c r="EM45" s="83">
        <f t="shared" ca="1" si="239"/>
        <v>31</v>
      </c>
      <c r="EN45" s="84">
        <f t="shared" si="240"/>
        <v>0</v>
      </c>
      <c r="EO45" s="85">
        <f t="shared" si="138"/>
        <v>0</v>
      </c>
      <c r="EP45" s="85">
        <f t="shared" ca="1" si="139"/>
        <v>0</v>
      </c>
      <c r="EQ45" s="85">
        <f t="shared" si="140"/>
        <v>0</v>
      </c>
      <c r="ER45" s="86">
        <f t="shared" ca="1" si="241"/>
        <v>0</v>
      </c>
      <c r="ES45" s="83">
        <f t="shared" ca="1" si="242"/>
        <v>31</v>
      </c>
      <c r="ET45" s="84">
        <f t="shared" si="243"/>
        <v>0</v>
      </c>
      <c r="EU45" s="85">
        <f t="shared" si="144"/>
        <v>0</v>
      </c>
      <c r="EV45" s="85">
        <f t="shared" ca="1" si="145"/>
        <v>0</v>
      </c>
      <c r="EW45" s="85">
        <f t="shared" si="244"/>
        <v>0</v>
      </c>
      <c r="EX45" s="86">
        <f t="shared" ca="1" si="245"/>
        <v>0</v>
      </c>
      <c r="EY45" s="83">
        <f t="shared" ca="1" si="246"/>
        <v>30</v>
      </c>
      <c r="EZ45" s="84">
        <f t="shared" si="247"/>
        <v>0</v>
      </c>
      <c r="FA45" s="85">
        <f t="shared" si="149"/>
        <v>0</v>
      </c>
      <c r="FB45" s="85">
        <f t="shared" ca="1" si="248"/>
        <v>0</v>
      </c>
      <c r="FC45" s="85">
        <f t="shared" si="150"/>
        <v>0</v>
      </c>
      <c r="FD45" s="86">
        <f t="shared" ca="1" si="249"/>
        <v>0</v>
      </c>
      <c r="FE45" s="83">
        <f t="shared" ca="1" si="250"/>
        <v>31</v>
      </c>
      <c r="FF45" s="84">
        <f t="shared" si="251"/>
        <v>0</v>
      </c>
      <c r="FG45" s="85">
        <f t="shared" si="252"/>
        <v>0</v>
      </c>
      <c r="FH45" s="85">
        <f t="shared" ca="1" si="253"/>
        <v>0</v>
      </c>
      <c r="FI45" s="85">
        <f t="shared" si="254"/>
        <v>0</v>
      </c>
      <c r="FJ45" s="86">
        <f t="shared" ca="1" si="255"/>
        <v>0</v>
      </c>
      <c r="FK45" s="83">
        <f t="shared" ca="1" si="155"/>
        <v>30</v>
      </c>
      <c r="FL45" s="84">
        <f t="shared" si="156"/>
        <v>0</v>
      </c>
      <c r="FM45" s="85">
        <f t="shared" si="256"/>
        <v>0</v>
      </c>
      <c r="FN45" s="85">
        <f t="shared" ca="1" si="257"/>
        <v>0</v>
      </c>
      <c r="FO45" s="85">
        <f t="shared" si="258"/>
        <v>0</v>
      </c>
      <c r="FP45" s="86">
        <f t="shared" ca="1" si="157"/>
        <v>0</v>
      </c>
      <c r="FQ45" s="83">
        <f t="shared" ca="1" si="158"/>
        <v>31</v>
      </c>
      <c r="FR45" s="84">
        <f t="shared" si="159"/>
        <v>0</v>
      </c>
      <c r="FS45" s="85">
        <f t="shared" si="259"/>
        <v>0</v>
      </c>
      <c r="FT45" s="85">
        <f t="shared" ca="1" si="260"/>
        <v>0</v>
      </c>
      <c r="FU45" s="85">
        <f t="shared" si="261"/>
        <v>0</v>
      </c>
      <c r="FV45" s="86">
        <f t="shared" ca="1" si="160"/>
        <v>0</v>
      </c>
      <c r="FW45" s="83">
        <f t="shared" ca="1" si="161"/>
        <v>31</v>
      </c>
      <c r="FX45" s="84">
        <f t="shared" si="162"/>
        <v>0</v>
      </c>
      <c r="FY45" s="85">
        <f t="shared" si="262"/>
        <v>0</v>
      </c>
      <c r="FZ45" s="85">
        <f t="shared" ca="1" si="263"/>
        <v>0</v>
      </c>
      <c r="GA45" s="85">
        <f t="shared" si="264"/>
        <v>0</v>
      </c>
      <c r="GB45" s="86">
        <f t="shared" ca="1" si="163"/>
        <v>0</v>
      </c>
      <c r="GC45" s="83">
        <f t="shared" ca="1" si="164"/>
        <v>28</v>
      </c>
      <c r="GD45" s="84">
        <f t="shared" si="165"/>
        <v>0</v>
      </c>
      <c r="GE45" s="85">
        <f t="shared" si="265"/>
        <v>0</v>
      </c>
      <c r="GF45" s="85">
        <f t="shared" ca="1" si="266"/>
        <v>0</v>
      </c>
      <c r="GG45" s="85">
        <f t="shared" si="267"/>
        <v>0</v>
      </c>
      <c r="GH45" s="86">
        <f t="shared" ca="1" si="166"/>
        <v>0</v>
      </c>
      <c r="GI45" s="83">
        <f t="shared" ca="1" si="167"/>
        <v>31</v>
      </c>
      <c r="GJ45" s="84">
        <f t="shared" si="168"/>
        <v>0</v>
      </c>
      <c r="GK45" s="85">
        <f t="shared" si="268"/>
        <v>0</v>
      </c>
      <c r="GL45" s="85">
        <f t="shared" ca="1" si="269"/>
        <v>0</v>
      </c>
      <c r="GM45" s="85">
        <f t="shared" si="270"/>
        <v>0</v>
      </c>
      <c r="GN45" s="86">
        <f t="shared" ca="1" si="169"/>
        <v>0</v>
      </c>
    </row>
    <row r="46" spans="1:196" ht="14.6" x14ac:dyDescent="0.4">
      <c r="A46" s="81" t="str">
        <f>PSIRT!$S43</f>
        <v>CMM</v>
      </c>
      <c r="B46" t="str">
        <f>PSIRT!$B43</f>
        <v>CSCvi25628</v>
      </c>
      <c r="C46" s="82">
        <f>PSIRT!$N43</f>
        <v>43161</v>
      </c>
      <c r="D46" s="123">
        <f ca="1">IF(PSIRT!$R43="",TODAY(), PSIRT!$R43)</f>
        <v>43228</v>
      </c>
      <c r="E46" s="83">
        <f t="shared" ca="1" si="170"/>
        <v>0</v>
      </c>
      <c r="F46" s="84">
        <f t="shared" si="171"/>
        <v>31</v>
      </c>
      <c r="G46" s="85">
        <f t="shared" si="0"/>
        <v>0</v>
      </c>
      <c r="H46" s="85">
        <f t="shared" ca="1" si="1"/>
        <v>0</v>
      </c>
      <c r="I46" s="85">
        <f t="shared" si="2"/>
        <v>0</v>
      </c>
      <c r="J46" s="86">
        <f t="shared" ca="1" si="172"/>
        <v>0</v>
      </c>
      <c r="K46" s="83">
        <f t="shared" ca="1" si="173"/>
        <v>0</v>
      </c>
      <c r="L46" s="84">
        <f t="shared" si="174"/>
        <v>30</v>
      </c>
      <c r="M46" s="85">
        <f t="shared" si="6"/>
        <v>0</v>
      </c>
      <c r="N46" s="85">
        <f t="shared" ca="1" si="7"/>
        <v>0</v>
      </c>
      <c r="O46" s="85">
        <f t="shared" si="8"/>
        <v>0</v>
      </c>
      <c r="P46" s="86">
        <f t="shared" ca="1" si="175"/>
        <v>0</v>
      </c>
      <c r="Q46" s="83">
        <f t="shared" ca="1" si="176"/>
        <v>0</v>
      </c>
      <c r="R46" s="84">
        <f t="shared" si="177"/>
        <v>31</v>
      </c>
      <c r="S46" s="85">
        <f t="shared" si="12"/>
        <v>0</v>
      </c>
      <c r="T46" s="85">
        <f t="shared" ca="1" si="13"/>
        <v>0</v>
      </c>
      <c r="U46" s="85">
        <f t="shared" si="14"/>
        <v>0</v>
      </c>
      <c r="V46" s="86">
        <f t="shared" ca="1" si="178"/>
        <v>0</v>
      </c>
      <c r="W46" s="83">
        <f t="shared" ca="1" si="179"/>
        <v>0</v>
      </c>
      <c r="X46" s="84">
        <f t="shared" si="180"/>
        <v>30</v>
      </c>
      <c r="Y46" s="85">
        <f t="shared" si="18"/>
        <v>0</v>
      </c>
      <c r="Z46" s="85">
        <f t="shared" ca="1" si="19"/>
        <v>0</v>
      </c>
      <c r="AA46" s="85">
        <f t="shared" si="20"/>
        <v>0</v>
      </c>
      <c r="AB46" s="86">
        <f t="shared" ca="1" si="181"/>
        <v>0</v>
      </c>
      <c r="AC46" s="83">
        <f t="shared" ca="1" si="182"/>
        <v>0</v>
      </c>
      <c r="AD46" s="84">
        <f t="shared" si="183"/>
        <v>31</v>
      </c>
      <c r="AE46" s="85">
        <f t="shared" si="24"/>
        <v>0</v>
      </c>
      <c r="AF46" s="85">
        <f t="shared" ca="1" si="25"/>
        <v>0</v>
      </c>
      <c r="AG46" s="85">
        <f t="shared" si="26"/>
        <v>0</v>
      </c>
      <c r="AH46" s="86">
        <f t="shared" ca="1" si="184"/>
        <v>0</v>
      </c>
      <c r="AI46" s="83">
        <f t="shared" ca="1" si="185"/>
        <v>0</v>
      </c>
      <c r="AJ46" s="84">
        <f t="shared" si="186"/>
        <v>31</v>
      </c>
      <c r="AK46" s="85">
        <f t="shared" si="30"/>
        <v>0</v>
      </c>
      <c r="AL46" s="85">
        <f t="shared" ca="1" si="31"/>
        <v>0</v>
      </c>
      <c r="AM46" s="85">
        <f t="shared" si="32"/>
        <v>0</v>
      </c>
      <c r="AN46" s="86">
        <f t="shared" ca="1" si="187"/>
        <v>0</v>
      </c>
      <c r="AO46" s="83">
        <f t="shared" ca="1" si="188"/>
        <v>0</v>
      </c>
      <c r="AP46" s="84">
        <f t="shared" si="189"/>
        <v>28</v>
      </c>
      <c r="AQ46" s="85">
        <f t="shared" si="36"/>
        <v>0</v>
      </c>
      <c r="AR46" s="85">
        <f t="shared" ca="1" si="37"/>
        <v>0</v>
      </c>
      <c r="AS46" s="85">
        <f t="shared" si="38"/>
        <v>0</v>
      </c>
      <c r="AT46" s="86">
        <f t="shared" ca="1" si="190"/>
        <v>0</v>
      </c>
      <c r="AU46" s="83">
        <f t="shared" ca="1" si="191"/>
        <v>0</v>
      </c>
      <c r="AV46" s="84">
        <f t="shared" si="192"/>
        <v>31</v>
      </c>
      <c r="AW46" s="85">
        <f t="shared" si="42"/>
        <v>0</v>
      </c>
      <c r="AX46" s="85">
        <f t="shared" ca="1" si="43"/>
        <v>0</v>
      </c>
      <c r="AY46" s="85">
        <f t="shared" si="44"/>
        <v>0</v>
      </c>
      <c r="AZ46" s="86">
        <f t="shared" ca="1" si="193"/>
        <v>0</v>
      </c>
      <c r="BA46" s="83">
        <f t="shared" ca="1" si="194"/>
        <v>0</v>
      </c>
      <c r="BB46" s="84">
        <f t="shared" si="195"/>
        <v>30</v>
      </c>
      <c r="BC46" s="85">
        <f t="shared" si="48"/>
        <v>0</v>
      </c>
      <c r="BD46" s="85">
        <f t="shared" ca="1" si="49"/>
        <v>0</v>
      </c>
      <c r="BE46" s="85">
        <f t="shared" si="50"/>
        <v>0</v>
      </c>
      <c r="BF46" s="86">
        <f t="shared" ca="1" si="196"/>
        <v>0</v>
      </c>
      <c r="BG46" s="83">
        <f t="shared" ca="1" si="197"/>
        <v>0</v>
      </c>
      <c r="BH46" s="84">
        <f t="shared" si="198"/>
        <v>31</v>
      </c>
      <c r="BI46" s="85">
        <f t="shared" si="54"/>
        <v>0</v>
      </c>
      <c r="BJ46" s="85">
        <f t="shared" ca="1" si="55"/>
        <v>0</v>
      </c>
      <c r="BK46" s="85">
        <f t="shared" si="56"/>
        <v>0</v>
      </c>
      <c r="BL46" s="86">
        <f t="shared" ca="1" si="199"/>
        <v>0</v>
      </c>
      <c r="BM46" s="83">
        <f t="shared" ca="1" si="200"/>
        <v>0</v>
      </c>
      <c r="BN46" s="84">
        <f t="shared" si="201"/>
        <v>30</v>
      </c>
      <c r="BO46" s="85">
        <f t="shared" si="60"/>
        <v>0</v>
      </c>
      <c r="BP46" s="85">
        <f t="shared" ca="1" si="61"/>
        <v>0</v>
      </c>
      <c r="BQ46" s="85">
        <f t="shared" si="62"/>
        <v>0</v>
      </c>
      <c r="BR46" s="86">
        <f t="shared" ca="1" si="202"/>
        <v>0</v>
      </c>
      <c r="BS46" s="83">
        <f t="shared" ca="1" si="203"/>
        <v>0</v>
      </c>
      <c r="BT46" s="84">
        <f t="shared" si="204"/>
        <v>31</v>
      </c>
      <c r="BU46" s="85">
        <f t="shared" si="66"/>
        <v>0</v>
      </c>
      <c r="BV46" s="85">
        <f t="shared" ca="1" si="67"/>
        <v>0</v>
      </c>
      <c r="BW46" s="85">
        <f t="shared" si="68"/>
        <v>0</v>
      </c>
      <c r="BX46" s="86">
        <f t="shared" ca="1" si="205"/>
        <v>0</v>
      </c>
      <c r="BY46" s="83">
        <f t="shared" ca="1" si="206"/>
        <v>0</v>
      </c>
      <c r="BZ46" s="84">
        <f t="shared" si="207"/>
        <v>31</v>
      </c>
      <c r="CA46" s="85">
        <f t="shared" si="72"/>
        <v>0</v>
      </c>
      <c r="CB46" s="85">
        <f t="shared" ca="1" si="73"/>
        <v>0</v>
      </c>
      <c r="CC46" s="85">
        <f t="shared" si="74"/>
        <v>0</v>
      </c>
      <c r="CD46" s="86">
        <f t="shared" ca="1" si="208"/>
        <v>0</v>
      </c>
      <c r="CE46" s="83">
        <f t="shared" ca="1" si="209"/>
        <v>0</v>
      </c>
      <c r="CF46" s="84">
        <f t="shared" si="210"/>
        <v>30</v>
      </c>
      <c r="CG46" s="85">
        <f t="shared" si="78"/>
        <v>0</v>
      </c>
      <c r="CH46" s="85">
        <f t="shared" ca="1" si="79"/>
        <v>0</v>
      </c>
      <c r="CI46" s="85">
        <f t="shared" si="80"/>
        <v>0</v>
      </c>
      <c r="CJ46" s="86">
        <f t="shared" ca="1" si="211"/>
        <v>0</v>
      </c>
      <c r="CK46" s="83">
        <f t="shared" ca="1" si="212"/>
        <v>0</v>
      </c>
      <c r="CL46" s="84">
        <f t="shared" si="213"/>
        <v>31</v>
      </c>
      <c r="CM46" s="85">
        <f t="shared" si="84"/>
        <v>0</v>
      </c>
      <c r="CN46" s="85">
        <f t="shared" ca="1" si="85"/>
        <v>0</v>
      </c>
      <c r="CO46" s="85">
        <f t="shared" si="86"/>
        <v>0</v>
      </c>
      <c r="CP46" s="86">
        <f t="shared" ca="1" si="214"/>
        <v>0</v>
      </c>
      <c r="CQ46" s="83">
        <f t="shared" ca="1" si="215"/>
        <v>0</v>
      </c>
      <c r="CR46" s="84">
        <f t="shared" si="216"/>
        <v>30</v>
      </c>
      <c r="CS46" s="85">
        <f t="shared" si="90"/>
        <v>0</v>
      </c>
      <c r="CT46" s="85">
        <f t="shared" ca="1" si="91"/>
        <v>0</v>
      </c>
      <c r="CU46" s="85">
        <f t="shared" si="92"/>
        <v>0</v>
      </c>
      <c r="CV46" s="86">
        <f t="shared" ca="1" si="217"/>
        <v>0</v>
      </c>
      <c r="CW46" s="83">
        <f t="shared" ca="1" si="218"/>
        <v>0</v>
      </c>
      <c r="CX46" s="84">
        <f t="shared" si="219"/>
        <v>31</v>
      </c>
      <c r="CY46" s="85">
        <f t="shared" si="96"/>
        <v>0</v>
      </c>
      <c r="CZ46" s="85">
        <f t="shared" ca="1" si="97"/>
        <v>0</v>
      </c>
      <c r="DA46" s="85">
        <f t="shared" si="98"/>
        <v>0</v>
      </c>
      <c r="DB46" s="86">
        <f t="shared" ca="1" si="220"/>
        <v>0</v>
      </c>
      <c r="DC46" s="83">
        <f t="shared" ca="1" si="221"/>
        <v>0</v>
      </c>
      <c r="DD46" s="84">
        <f t="shared" si="222"/>
        <v>31</v>
      </c>
      <c r="DE46" s="85">
        <f t="shared" si="102"/>
        <v>0</v>
      </c>
      <c r="DF46" s="85">
        <f t="shared" ca="1" si="103"/>
        <v>0</v>
      </c>
      <c r="DG46" s="85">
        <f t="shared" si="104"/>
        <v>0</v>
      </c>
      <c r="DH46" s="86">
        <f t="shared" ca="1" si="223"/>
        <v>0</v>
      </c>
      <c r="DI46" s="83">
        <f t="shared" ca="1" si="224"/>
        <v>0</v>
      </c>
      <c r="DJ46" s="84">
        <f t="shared" si="225"/>
        <v>28</v>
      </c>
      <c r="DK46" s="85">
        <f t="shared" si="108"/>
        <v>0</v>
      </c>
      <c r="DL46" s="85">
        <f t="shared" ca="1" si="109"/>
        <v>0</v>
      </c>
      <c r="DM46" s="85">
        <f t="shared" si="110"/>
        <v>0</v>
      </c>
      <c r="DN46" s="86">
        <f t="shared" ca="1" si="226"/>
        <v>0</v>
      </c>
      <c r="DO46" s="83">
        <f t="shared" ca="1" si="227"/>
        <v>0</v>
      </c>
      <c r="DP46" s="84">
        <f t="shared" si="228"/>
        <v>2</v>
      </c>
      <c r="DQ46" s="85">
        <f t="shared" si="114"/>
        <v>0</v>
      </c>
      <c r="DR46" s="85">
        <f t="shared" ca="1" si="115"/>
        <v>29</v>
      </c>
      <c r="DS46" s="85">
        <f t="shared" si="116"/>
        <v>0</v>
      </c>
      <c r="DT46" s="86">
        <f t="shared" ca="1" si="229"/>
        <v>29</v>
      </c>
      <c r="DU46" s="83">
        <f t="shared" ca="1" si="230"/>
        <v>0</v>
      </c>
      <c r="DV46" s="84">
        <f t="shared" si="231"/>
        <v>0</v>
      </c>
      <c r="DW46" s="85">
        <f t="shared" si="120"/>
        <v>0</v>
      </c>
      <c r="DX46" s="85">
        <f t="shared" ca="1" si="121"/>
        <v>30</v>
      </c>
      <c r="DY46" s="85">
        <f t="shared" si="122"/>
        <v>0</v>
      </c>
      <c r="DZ46" s="86">
        <f t="shared" ca="1" si="232"/>
        <v>30</v>
      </c>
      <c r="EA46" s="83">
        <f t="shared" ca="1" si="233"/>
        <v>23</v>
      </c>
      <c r="EB46" s="84">
        <f t="shared" si="234"/>
        <v>0</v>
      </c>
      <c r="EC46" s="85">
        <f t="shared" si="126"/>
        <v>0</v>
      </c>
      <c r="ED46" s="85">
        <f t="shared" ca="1" si="127"/>
        <v>8</v>
      </c>
      <c r="EE46" s="85">
        <f t="shared" si="128"/>
        <v>0</v>
      </c>
      <c r="EF46" s="86">
        <f t="shared" ca="1" si="235"/>
        <v>8</v>
      </c>
      <c r="EG46" s="83">
        <f t="shared" ca="1" si="236"/>
        <v>30</v>
      </c>
      <c r="EH46" s="84">
        <f t="shared" si="237"/>
        <v>0</v>
      </c>
      <c r="EI46" s="85">
        <f t="shared" si="132"/>
        <v>0</v>
      </c>
      <c r="EJ46" s="85">
        <f t="shared" ca="1" si="133"/>
        <v>0</v>
      </c>
      <c r="EK46" s="85">
        <f t="shared" si="134"/>
        <v>0</v>
      </c>
      <c r="EL46" s="86">
        <f t="shared" ca="1" si="238"/>
        <v>0</v>
      </c>
      <c r="EM46" s="83">
        <f t="shared" ca="1" si="239"/>
        <v>31</v>
      </c>
      <c r="EN46" s="84">
        <f t="shared" si="240"/>
        <v>0</v>
      </c>
      <c r="EO46" s="85">
        <f t="shared" si="138"/>
        <v>0</v>
      </c>
      <c r="EP46" s="85">
        <f t="shared" ca="1" si="139"/>
        <v>0</v>
      </c>
      <c r="EQ46" s="85">
        <f t="shared" si="140"/>
        <v>0</v>
      </c>
      <c r="ER46" s="86">
        <f t="shared" ca="1" si="241"/>
        <v>0</v>
      </c>
      <c r="ES46" s="83">
        <f t="shared" ca="1" si="242"/>
        <v>31</v>
      </c>
      <c r="ET46" s="84">
        <f t="shared" si="243"/>
        <v>0</v>
      </c>
      <c r="EU46" s="85">
        <f t="shared" si="144"/>
        <v>0</v>
      </c>
      <c r="EV46" s="85">
        <f t="shared" ca="1" si="145"/>
        <v>0</v>
      </c>
      <c r="EW46" s="85">
        <f t="shared" si="244"/>
        <v>0</v>
      </c>
      <c r="EX46" s="86">
        <f t="shared" ca="1" si="245"/>
        <v>0</v>
      </c>
      <c r="EY46" s="83">
        <f t="shared" ca="1" si="246"/>
        <v>30</v>
      </c>
      <c r="EZ46" s="84">
        <f t="shared" si="247"/>
        <v>0</v>
      </c>
      <c r="FA46" s="85">
        <f t="shared" si="149"/>
        <v>0</v>
      </c>
      <c r="FB46" s="85">
        <f t="shared" ca="1" si="248"/>
        <v>0</v>
      </c>
      <c r="FC46" s="85">
        <f t="shared" si="150"/>
        <v>0</v>
      </c>
      <c r="FD46" s="86">
        <f t="shared" ca="1" si="249"/>
        <v>0</v>
      </c>
      <c r="FE46" s="83">
        <f t="shared" ca="1" si="250"/>
        <v>31</v>
      </c>
      <c r="FF46" s="84">
        <f t="shared" si="251"/>
        <v>0</v>
      </c>
      <c r="FG46" s="85">
        <f t="shared" si="252"/>
        <v>0</v>
      </c>
      <c r="FH46" s="85">
        <f t="shared" ca="1" si="253"/>
        <v>0</v>
      </c>
      <c r="FI46" s="85">
        <f t="shared" si="254"/>
        <v>0</v>
      </c>
      <c r="FJ46" s="86">
        <f t="shared" ca="1" si="255"/>
        <v>0</v>
      </c>
      <c r="FK46" s="83">
        <f t="shared" ca="1" si="155"/>
        <v>30</v>
      </c>
      <c r="FL46" s="84">
        <f t="shared" si="156"/>
        <v>0</v>
      </c>
      <c r="FM46" s="85">
        <f t="shared" si="256"/>
        <v>0</v>
      </c>
      <c r="FN46" s="85">
        <f t="shared" ca="1" si="257"/>
        <v>0</v>
      </c>
      <c r="FO46" s="85">
        <f t="shared" si="258"/>
        <v>0</v>
      </c>
      <c r="FP46" s="86">
        <f t="shared" ca="1" si="157"/>
        <v>0</v>
      </c>
      <c r="FQ46" s="83">
        <f t="shared" ca="1" si="158"/>
        <v>31</v>
      </c>
      <c r="FR46" s="84">
        <f t="shared" si="159"/>
        <v>0</v>
      </c>
      <c r="FS46" s="85">
        <f t="shared" si="259"/>
        <v>0</v>
      </c>
      <c r="FT46" s="85">
        <f t="shared" ca="1" si="260"/>
        <v>0</v>
      </c>
      <c r="FU46" s="85">
        <f t="shared" si="261"/>
        <v>0</v>
      </c>
      <c r="FV46" s="86">
        <f t="shared" ca="1" si="160"/>
        <v>0</v>
      </c>
      <c r="FW46" s="83">
        <f t="shared" ca="1" si="161"/>
        <v>31</v>
      </c>
      <c r="FX46" s="84">
        <f t="shared" si="162"/>
        <v>0</v>
      </c>
      <c r="FY46" s="85">
        <f t="shared" si="262"/>
        <v>0</v>
      </c>
      <c r="FZ46" s="85">
        <f t="shared" ca="1" si="263"/>
        <v>0</v>
      </c>
      <c r="GA46" s="85">
        <f t="shared" si="264"/>
        <v>0</v>
      </c>
      <c r="GB46" s="86">
        <f t="shared" ca="1" si="163"/>
        <v>0</v>
      </c>
      <c r="GC46" s="83">
        <f t="shared" ca="1" si="164"/>
        <v>28</v>
      </c>
      <c r="GD46" s="84">
        <f t="shared" si="165"/>
        <v>0</v>
      </c>
      <c r="GE46" s="85">
        <f t="shared" si="265"/>
        <v>0</v>
      </c>
      <c r="GF46" s="85">
        <f t="shared" ca="1" si="266"/>
        <v>0</v>
      </c>
      <c r="GG46" s="85">
        <f t="shared" si="267"/>
        <v>0</v>
      </c>
      <c r="GH46" s="86">
        <f t="shared" ca="1" si="166"/>
        <v>0</v>
      </c>
      <c r="GI46" s="83">
        <f t="shared" ca="1" si="167"/>
        <v>31</v>
      </c>
      <c r="GJ46" s="84">
        <f t="shared" si="168"/>
        <v>0</v>
      </c>
      <c r="GK46" s="85">
        <f t="shared" si="268"/>
        <v>0</v>
      </c>
      <c r="GL46" s="85">
        <f t="shared" ca="1" si="269"/>
        <v>0</v>
      </c>
      <c r="GM46" s="85">
        <f t="shared" si="270"/>
        <v>0</v>
      </c>
      <c r="GN46" s="86">
        <f t="shared" ca="1" si="169"/>
        <v>0</v>
      </c>
    </row>
    <row r="47" spans="1:196" ht="14.6" x14ac:dyDescent="0.4">
      <c r="A47" s="81" t="str">
        <f>PSIRT!$S44</f>
        <v>CMM</v>
      </c>
      <c r="B47" t="str">
        <f>PSIRT!$B44</f>
        <v>CSCvi25629</v>
      </c>
      <c r="C47" s="82">
        <f>PSIRT!$N44</f>
        <v>43161</v>
      </c>
      <c r="D47" s="123">
        <f ca="1">IF(PSIRT!$R44="",TODAY(), PSIRT!$R44)</f>
        <v>43228</v>
      </c>
      <c r="E47" s="83">
        <f t="shared" ca="1" si="170"/>
        <v>0</v>
      </c>
      <c r="F47" s="84">
        <f t="shared" si="171"/>
        <v>31</v>
      </c>
      <c r="G47" s="85">
        <f t="shared" si="0"/>
        <v>0</v>
      </c>
      <c r="H47" s="85">
        <f t="shared" ca="1" si="1"/>
        <v>0</v>
      </c>
      <c r="I47" s="85">
        <f t="shared" si="2"/>
        <v>0</v>
      </c>
      <c r="J47" s="86">
        <f t="shared" ca="1" si="172"/>
        <v>0</v>
      </c>
      <c r="K47" s="83">
        <f t="shared" ca="1" si="173"/>
        <v>0</v>
      </c>
      <c r="L47" s="84">
        <f t="shared" si="174"/>
        <v>30</v>
      </c>
      <c r="M47" s="85">
        <f t="shared" si="6"/>
        <v>0</v>
      </c>
      <c r="N47" s="85">
        <f t="shared" ca="1" si="7"/>
        <v>0</v>
      </c>
      <c r="O47" s="85">
        <f t="shared" si="8"/>
        <v>0</v>
      </c>
      <c r="P47" s="86">
        <f t="shared" ca="1" si="175"/>
        <v>0</v>
      </c>
      <c r="Q47" s="83">
        <f t="shared" ca="1" si="176"/>
        <v>0</v>
      </c>
      <c r="R47" s="84">
        <f t="shared" si="177"/>
        <v>31</v>
      </c>
      <c r="S47" s="85">
        <f t="shared" si="12"/>
        <v>0</v>
      </c>
      <c r="T47" s="85">
        <f t="shared" ca="1" si="13"/>
        <v>0</v>
      </c>
      <c r="U47" s="85">
        <f t="shared" si="14"/>
        <v>0</v>
      </c>
      <c r="V47" s="86">
        <f t="shared" ca="1" si="178"/>
        <v>0</v>
      </c>
      <c r="W47" s="83">
        <f t="shared" ca="1" si="179"/>
        <v>0</v>
      </c>
      <c r="X47" s="84">
        <f t="shared" si="180"/>
        <v>30</v>
      </c>
      <c r="Y47" s="85">
        <f t="shared" si="18"/>
        <v>0</v>
      </c>
      <c r="Z47" s="85">
        <f t="shared" ca="1" si="19"/>
        <v>0</v>
      </c>
      <c r="AA47" s="85">
        <f t="shared" si="20"/>
        <v>0</v>
      </c>
      <c r="AB47" s="86">
        <f t="shared" ca="1" si="181"/>
        <v>0</v>
      </c>
      <c r="AC47" s="83">
        <f t="shared" ca="1" si="182"/>
        <v>0</v>
      </c>
      <c r="AD47" s="84">
        <f t="shared" si="183"/>
        <v>31</v>
      </c>
      <c r="AE47" s="85">
        <f t="shared" si="24"/>
        <v>0</v>
      </c>
      <c r="AF47" s="85">
        <f t="shared" ca="1" si="25"/>
        <v>0</v>
      </c>
      <c r="AG47" s="85">
        <f t="shared" si="26"/>
        <v>0</v>
      </c>
      <c r="AH47" s="86">
        <f t="shared" ca="1" si="184"/>
        <v>0</v>
      </c>
      <c r="AI47" s="83">
        <f t="shared" ca="1" si="185"/>
        <v>0</v>
      </c>
      <c r="AJ47" s="84">
        <f t="shared" si="186"/>
        <v>31</v>
      </c>
      <c r="AK47" s="85">
        <f t="shared" si="30"/>
        <v>0</v>
      </c>
      <c r="AL47" s="85">
        <f t="shared" ca="1" si="31"/>
        <v>0</v>
      </c>
      <c r="AM47" s="85">
        <f t="shared" si="32"/>
        <v>0</v>
      </c>
      <c r="AN47" s="86">
        <f t="shared" ca="1" si="187"/>
        <v>0</v>
      </c>
      <c r="AO47" s="83">
        <f t="shared" ca="1" si="188"/>
        <v>0</v>
      </c>
      <c r="AP47" s="84">
        <f t="shared" si="189"/>
        <v>28</v>
      </c>
      <c r="AQ47" s="85">
        <f t="shared" si="36"/>
        <v>0</v>
      </c>
      <c r="AR47" s="85">
        <f t="shared" ca="1" si="37"/>
        <v>0</v>
      </c>
      <c r="AS47" s="85">
        <f t="shared" si="38"/>
        <v>0</v>
      </c>
      <c r="AT47" s="86">
        <f t="shared" ca="1" si="190"/>
        <v>0</v>
      </c>
      <c r="AU47" s="83">
        <f t="shared" ca="1" si="191"/>
        <v>0</v>
      </c>
      <c r="AV47" s="84">
        <f t="shared" si="192"/>
        <v>31</v>
      </c>
      <c r="AW47" s="85">
        <f t="shared" si="42"/>
        <v>0</v>
      </c>
      <c r="AX47" s="85">
        <f t="shared" ca="1" si="43"/>
        <v>0</v>
      </c>
      <c r="AY47" s="85">
        <f t="shared" si="44"/>
        <v>0</v>
      </c>
      <c r="AZ47" s="86">
        <f t="shared" ca="1" si="193"/>
        <v>0</v>
      </c>
      <c r="BA47" s="83">
        <f t="shared" ca="1" si="194"/>
        <v>0</v>
      </c>
      <c r="BB47" s="84">
        <f t="shared" si="195"/>
        <v>30</v>
      </c>
      <c r="BC47" s="85">
        <f t="shared" si="48"/>
        <v>0</v>
      </c>
      <c r="BD47" s="85">
        <f t="shared" ca="1" si="49"/>
        <v>0</v>
      </c>
      <c r="BE47" s="85">
        <f t="shared" si="50"/>
        <v>0</v>
      </c>
      <c r="BF47" s="86">
        <f t="shared" ca="1" si="196"/>
        <v>0</v>
      </c>
      <c r="BG47" s="83">
        <f t="shared" ca="1" si="197"/>
        <v>0</v>
      </c>
      <c r="BH47" s="84">
        <f t="shared" si="198"/>
        <v>31</v>
      </c>
      <c r="BI47" s="85">
        <f t="shared" si="54"/>
        <v>0</v>
      </c>
      <c r="BJ47" s="85">
        <f t="shared" ca="1" si="55"/>
        <v>0</v>
      </c>
      <c r="BK47" s="85">
        <f t="shared" si="56"/>
        <v>0</v>
      </c>
      <c r="BL47" s="86">
        <f t="shared" ca="1" si="199"/>
        <v>0</v>
      </c>
      <c r="BM47" s="83">
        <f t="shared" ca="1" si="200"/>
        <v>0</v>
      </c>
      <c r="BN47" s="84">
        <f t="shared" si="201"/>
        <v>30</v>
      </c>
      <c r="BO47" s="85">
        <f t="shared" si="60"/>
        <v>0</v>
      </c>
      <c r="BP47" s="85">
        <f t="shared" ca="1" si="61"/>
        <v>0</v>
      </c>
      <c r="BQ47" s="85">
        <f t="shared" si="62"/>
        <v>0</v>
      </c>
      <c r="BR47" s="86">
        <f t="shared" ca="1" si="202"/>
        <v>0</v>
      </c>
      <c r="BS47" s="83">
        <f t="shared" ca="1" si="203"/>
        <v>0</v>
      </c>
      <c r="BT47" s="84">
        <f t="shared" si="204"/>
        <v>31</v>
      </c>
      <c r="BU47" s="85">
        <f t="shared" si="66"/>
        <v>0</v>
      </c>
      <c r="BV47" s="85">
        <f t="shared" ca="1" si="67"/>
        <v>0</v>
      </c>
      <c r="BW47" s="85">
        <f t="shared" si="68"/>
        <v>0</v>
      </c>
      <c r="BX47" s="86">
        <f t="shared" ca="1" si="205"/>
        <v>0</v>
      </c>
      <c r="BY47" s="83">
        <f t="shared" ca="1" si="206"/>
        <v>0</v>
      </c>
      <c r="BZ47" s="84">
        <f t="shared" si="207"/>
        <v>31</v>
      </c>
      <c r="CA47" s="85">
        <f t="shared" si="72"/>
        <v>0</v>
      </c>
      <c r="CB47" s="85">
        <f t="shared" ca="1" si="73"/>
        <v>0</v>
      </c>
      <c r="CC47" s="85">
        <f t="shared" si="74"/>
        <v>0</v>
      </c>
      <c r="CD47" s="86">
        <f t="shared" ca="1" si="208"/>
        <v>0</v>
      </c>
      <c r="CE47" s="83">
        <f t="shared" ca="1" si="209"/>
        <v>0</v>
      </c>
      <c r="CF47" s="84">
        <f t="shared" si="210"/>
        <v>30</v>
      </c>
      <c r="CG47" s="85">
        <f t="shared" si="78"/>
        <v>0</v>
      </c>
      <c r="CH47" s="85">
        <f t="shared" ca="1" si="79"/>
        <v>0</v>
      </c>
      <c r="CI47" s="85">
        <f t="shared" si="80"/>
        <v>0</v>
      </c>
      <c r="CJ47" s="86">
        <f t="shared" ca="1" si="211"/>
        <v>0</v>
      </c>
      <c r="CK47" s="83">
        <f t="shared" ca="1" si="212"/>
        <v>0</v>
      </c>
      <c r="CL47" s="84">
        <f t="shared" si="213"/>
        <v>31</v>
      </c>
      <c r="CM47" s="85">
        <f t="shared" si="84"/>
        <v>0</v>
      </c>
      <c r="CN47" s="85">
        <f t="shared" ca="1" si="85"/>
        <v>0</v>
      </c>
      <c r="CO47" s="85">
        <f t="shared" si="86"/>
        <v>0</v>
      </c>
      <c r="CP47" s="86">
        <f t="shared" ca="1" si="214"/>
        <v>0</v>
      </c>
      <c r="CQ47" s="83">
        <f t="shared" ca="1" si="215"/>
        <v>0</v>
      </c>
      <c r="CR47" s="84">
        <f t="shared" si="216"/>
        <v>30</v>
      </c>
      <c r="CS47" s="85">
        <f t="shared" si="90"/>
        <v>0</v>
      </c>
      <c r="CT47" s="85">
        <f t="shared" ca="1" si="91"/>
        <v>0</v>
      </c>
      <c r="CU47" s="85">
        <f t="shared" si="92"/>
        <v>0</v>
      </c>
      <c r="CV47" s="86">
        <f t="shared" ca="1" si="217"/>
        <v>0</v>
      </c>
      <c r="CW47" s="83">
        <f t="shared" ca="1" si="218"/>
        <v>0</v>
      </c>
      <c r="CX47" s="84">
        <f t="shared" si="219"/>
        <v>31</v>
      </c>
      <c r="CY47" s="85">
        <f t="shared" si="96"/>
        <v>0</v>
      </c>
      <c r="CZ47" s="85">
        <f t="shared" ca="1" si="97"/>
        <v>0</v>
      </c>
      <c r="DA47" s="85">
        <f t="shared" si="98"/>
        <v>0</v>
      </c>
      <c r="DB47" s="86">
        <f t="shared" ca="1" si="220"/>
        <v>0</v>
      </c>
      <c r="DC47" s="83">
        <f t="shared" ca="1" si="221"/>
        <v>0</v>
      </c>
      <c r="DD47" s="84">
        <f t="shared" si="222"/>
        <v>31</v>
      </c>
      <c r="DE47" s="85">
        <f t="shared" si="102"/>
        <v>0</v>
      </c>
      <c r="DF47" s="85">
        <f t="shared" ca="1" si="103"/>
        <v>0</v>
      </c>
      <c r="DG47" s="85">
        <f t="shared" si="104"/>
        <v>0</v>
      </c>
      <c r="DH47" s="86">
        <f t="shared" ca="1" si="223"/>
        <v>0</v>
      </c>
      <c r="DI47" s="83">
        <f t="shared" ca="1" si="224"/>
        <v>0</v>
      </c>
      <c r="DJ47" s="84">
        <f t="shared" si="225"/>
        <v>28</v>
      </c>
      <c r="DK47" s="85">
        <f t="shared" si="108"/>
        <v>0</v>
      </c>
      <c r="DL47" s="85">
        <f t="shared" ca="1" si="109"/>
        <v>0</v>
      </c>
      <c r="DM47" s="85">
        <f t="shared" si="110"/>
        <v>0</v>
      </c>
      <c r="DN47" s="86">
        <f t="shared" ca="1" si="226"/>
        <v>0</v>
      </c>
      <c r="DO47" s="83">
        <f t="shared" ca="1" si="227"/>
        <v>0</v>
      </c>
      <c r="DP47" s="84">
        <f t="shared" si="228"/>
        <v>2</v>
      </c>
      <c r="DQ47" s="85">
        <f t="shared" si="114"/>
        <v>0</v>
      </c>
      <c r="DR47" s="85">
        <f t="shared" ca="1" si="115"/>
        <v>29</v>
      </c>
      <c r="DS47" s="85">
        <f t="shared" si="116"/>
        <v>0</v>
      </c>
      <c r="DT47" s="86">
        <f t="shared" ca="1" si="229"/>
        <v>29</v>
      </c>
      <c r="DU47" s="83">
        <f t="shared" ca="1" si="230"/>
        <v>0</v>
      </c>
      <c r="DV47" s="84">
        <f t="shared" si="231"/>
        <v>0</v>
      </c>
      <c r="DW47" s="85">
        <f t="shared" si="120"/>
        <v>0</v>
      </c>
      <c r="DX47" s="85">
        <f t="shared" ca="1" si="121"/>
        <v>30</v>
      </c>
      <c r="DY47" s="85">
        <f t="shared" si="122"/>
        <v>0</v>
      </c>
      <c r="DZ47" s="86">
        <f t="shared" ca="1" si="232"/>
        <v>30</v>
      </c>
      <c r="EA47" s="83">
        <f t="shared" ca="1" si="233"/>
        <v>23</v>
      </c>
      <c r="EB47" s="84">
        <f t="shared" si="234"/>
        <v>0</v>
      </c>
      <c r="EC47" s="85">
        <f t="shared" si="126"/>
        <v>0</v>
      </c>
      <c r="ED47" s="85">
        <f t="shared" ca="1" si="127"/>
        <v>8</v>
      </c>
      <c r="EE47" s="85">
        <f t="shared" si="128"/>
        <v>0</v>
      </c>
      <c r="EF47" s="86">
        <f t="shared" ca="1" si="235"/>
        <v>8</v>
      </c>
      <c r="EG47" s="83">
        <f t="shared" ca="1" si="236"/>
        <v>30</v>
      </c>
      <c r="EH47" s="84">
        <f t="shared" si="237"/>
        <v>0</v>
      </c>
      <c r="EI47" s="85">
        <f t="shared" si="132"/>
        <v>0</v>
      </c>
      <c r="EJ47" s="85">
        <f t="shared" ca="1" si="133"/>
        <v>0</v>
      </c>
      <c r="EK47" s="85">
        <f t="shared" si="134"/>
        <v>0</v>
      </c>
      <c r="EL47" s="86">
        <f t="shared" ca="1" si="238"/>
        <v>0</v>
      </c>
      <c r="EM47" s="83">
        <f t="shared" ca="1" si="239"/>
        <v>31</v>
      </c>
      <c r="EN47" s="84">
        <f t="shared" si="240"/>
        <v>0</v>
      </c>
      <c r="EO47" s="85">
        <f t="shared" si="138"/>
        <v>0</v>
      </c>
      <c r="EP47" s="85">
        <f t="shared" ca="1" si="139"/>
        <v>0</v>
      </c>
      <c r="EQ47" s="85">
        <f t="shared" si="140"/>
        <v>0</v>
      </c>
      <c r="ER47" s="86">
        <f t="shared" ca="1" si="241"/>
        <v>0</v>
      </c>
      <c r="ES47" s="83">
        <f t="shared" ca="1" si="242"/>
        <v>31</v>
      </c>
      <c r="ET47" s="84">
        <f t="shared" si="243"/>
        <v>0</v>
      </c>
      <c r="EU47" s="85">
        <f t="shared" si="144"/>
        <v>0</v>
      </c>
      <c r="EV47" s="85">
        <f t="shared" ca="1" si="145"/>
        <v>0</v>
      </c>
      <c r="EW47" s="85">
        <f t="shared" si="244"/>
        <v>0</v>
      </c>
      <c r="EX47" s="86">
        <f t="shared" ca="1" si="245"/>
        <v>0</v>
      </c>
      <c r="EY47" s="83">
        <f t="shared" ca="1" si="246"/>
        <v>30</v>
      </c>
      <c r="EZ47" s="84">
        <f t="shared" si="247"/>
        <v>0</v>
      </c>
      <c r="FA47" s="85">
        <f t="shared" si="149"/>
        <v>0</v>
      </c>
      <c r="FB47" s="85">
        <f t="shared" ca="1" si="248"/>
        <v>0</v>
      </c>
      <c r="FC47" s="85">
        <f t="shared" si="150"/>
        <v>0</v>
      </c>
      <c r="FD47" s="86">
        <f t="shared" ca="1" si="249"/>
        <v>0</v>
      </c>
      <c r="FE47" s="83">
        <f t="shared" ca="1" si="250"/>
        <v>31</v>
      </c>
      <c r="FF47" s="84">
        <f t="shared" si="251"/>
        <v>0</v>
      </c>
      <c r="FG47" s="85">
        <f t="shared" si="252"/>
        <v>0</v>
      </c>
      <c r="FH47" s="85">
        <f t="shared" ca="1" si="253"/>
        <v>0</v>
      </c>
      <c r="FI47" s="85">
        <f t="shared" si="254"/>
        <v>0</v>
      </c>
      <c r="FJ47" s="86">
        <f t="shared" ca="1" si="255"/>
        <v>0</v>
      </c>
      <c r="FK47" s="83">
        <f t="shared" ca="1" si="155"/>
        <v>30</v>
      </c>
      <c r="FL47" s="84">
        <f t="shared" si="156"/>
        <v>0</v>
      </c>
      <c r="FM47" s="85">
        <f t="shared" si="256"/>
        <v>0</v>
      </c>
      <c r="FN47" s="85">
        <f t="shared" ca="1" si="257"/>
        <v>0</v>
      </c>
      <c r="FO47" s="85">
        <f t="shared" si="258"/>
        <v>0</v>
      </c>
      <c r="FP47" s="86">
        <f t="shared" ca="1" si="157"/>
        <v>0</v>
      </c>
      <c r="FQ47" s="83">
        <f t="shared" ca="1" si="158"/>
        <v>31</v>
      </c>
      <c r="FR47" s="84">
        <f t="shared" si="159"/>
        <v>0</v>
      </c>
      <c r="FS47" s="85">
        <f t="shared" si="259"/>
        <v>0</v>
      </c>
      <c r="FT47" s="85">
        <f t="shared" ca="1" si="260"/>
        <v>0</v>
      </c>
      <c r="FU47" s="85">
        <f t="shared" si="261"/>
        <v>0</v>
      </c>
      <c r="FV47" s="86">
        <f t="shared" ca="1" si="160"/>
        <v>0</v>
      </c>
      <c r="FW47" s="83">
        <f t="shared" ca="1" si="161"/>
        <v>31</v>
      </c>
      <c r="FX47" s="84">
        <f t="shared" si="162"/>
        <v>0</v>
      </c>
      <c r="FY47" s="85">
        <f t="shared" si="262"/>
        <v>0</v>
      </c>
      <c r="FZ47" s="85">
        <f t="shared" ca="1" si="263"/>
        <v>0</v>
      </c>
      <c r="GA47" s="85">
        <f t="shared" si="264"/>
        <v>0</v>
      </c>
      <c r="GB47" s="86">
        <f t="shared" ca="1" si="163"/>
        <v>0</v>
      </c>
      <c r="GC47" s="83">
        <f t="shared" ca="1" si="164"/>
        <v>28</v>
      </c>
      <c r="GD47" s="84">
        <f t="shared" si="165"/>
        <v>0</v>
      </c>
      <c r="GE47" s="85">
        <f t="shared" si="265"/>
        <v>0</v>
      </c>
      <c r="GF47" s="85">
        <f t="shared" ca="1" si="266"/>
        <v>0</v>
      </c>
      <c r="GG47" s="85">
        <f t="shared" si="267"/>
        <v>0</v>
      </c>
      <c r="GH47" s="86">
        <f t="shared" ca="1" si="166"/>
        <v>0</v>
      </c>
      <c r="GI47" s="83">
        <f t="shared" ca="1" si="167"/>
        <v>31</v>
      </c>
      <c r="GJ47" s="84">
        <f t="shared" si="168"/>
        <v>0</v>
      </c>
      <c r="GK47" s="85">
        <f t="shared" si="268"/>
        <v>0</v>
      </c>
      <c r="GL47" s="85">
        <f t="shared" ca="1" si="269"/>
        <v>0</v>
      </c>
      <c r="GM47" s="85">
        <f t="shared" si="270"/>
        <v>0</v>
      </c>
      <c r="GN47" s="86">
        <f t="shared" ca="1" si="169"/>
        <v>0</v>
      </c>
    </row>
    <row r="48" spans="1:196" ht="14.6" x14ac:dyDescent="0.4">
      <c r="A48" s="81" t="str">
        <f>PSIRT!$S45</f>
        <v>CMM</v>
      </c>
      <c r="B48" t="str">
        <f>PSIRT!$B45</f>
        <v>CSCvi25630</v>
      </c>
      <c r="C48" s="82">
        <f>PSIRT!$N45</f>
        <v>43161</v>
      </c>
      <c r="D48" s="123">
        <f ca="1">IF(PSIRT!$R45="",TODAY(), PSIRT!$R45)</f>
        <v>43209</v>
      </c>
      <c r="E48" s="83">
        <f t="shared" ca="1" si="170"/>
        <v>0</v>
      </c>
      <c r="F48" s="84">
        <f t="shared" si="171"/>
        <v>31</v>
      </c>
      <c r="G48" s="85">
        <f t="shared" si="0"/>
        <v>0</v>
      </c>
      <c r="H48" s="85">
        <f t="shared" ca="1" si="1"/>
        <v>0</v>
      </c>
      <c r="I48" s="85">
        <f t="shared" si="2"/>
        <v>0</v>
      </c>
      <c r="J48" s="86">
        <f t="shared" ca="1" si="172"/>
        <v>0</v>
      </c>
      <c r="K48" s="83">
        <f t="shared" ca="1" si="173"/>
        <v>0</v>
      </c>
      <c r="L48" s="84">
        <f t="shared" si="174"/>
        <v>30</v>
      </c>
      <c r="M48" s="85">
        <f t="shared" si="6"/>
        <v>0</v>
      </c>
      <c r="N48" s="85">
        <f t="shared" ca="1" si="7"/>
        <v>0</v>
      </c>
      <c r="O48" s="85">
        <f t="shared" si="8"/>
        <v>0</v>
      </c>
      <c r="P48" s="86">
        <f t="shared" ca="1" si="175"/>
        <v>0</v>
      </c>
      <c r="Q48" s="83">
        <f t="shared" ca="1" si="176"/>
        <v>0</v>
      </c>
      <c r="R48" s="84">
        <f t="shared" si="177"/>
        <v>31</v>
      </c>
      <c r="S48" s="85">
        <f t="shared" si="12"/>
        <v>0</v>
      </c>
      <c r="T48" s="85">
        <f t="shared" ca="1" si="13"/>
        <v>0</v>
      </c>
      <c r="U48" s="85">
        <f t="shared" si="14"/>
        <v>0</v>
      </c>
      <c r="V48" s="86">
        <f t="shared" ca="1" si="178"/>
        <v>0</v>
      </c>
      <c r="W48" s="83">
        <f t="shared" ca="1" si="179"/>
        <v>0</v>
      </c>
      <c r="X48" s="84">
        <f t="shared" si="180"/>
        <v>30</v>
      </c>
      <c r="Y48" s="85">
        <f t="shared" si="18"/>
        <v>0</v>
      </c>
      <c r="Z48" s="85">
        <f t="shared" ca="1" si="19"/>
        <v>0</v>
      </c>
      <c r="AA48" s="85">
        <f t="shared" si="20"/>
        <v>0</v>
      </c>
      <c r="AB48" s="86">
        <f t="shared" ca="1" si="181"/>
        <v>0</v>
      </c>
      <c r="AC48" s="83">
        <f t="shared" ca="1" si="182"/>
        <v>0</v>
      </c>
      <c r="AD48" s="84">
        <f t="shared" si="183"/>
        <v>31</v>
      </c>
      <c r="AE48" s="85">
        <f t="shared" si="24"/>
        <v>0</v>
      </c>
      <c r="AF48" s="85">
        <f t="shared" ca="1" si="25"/>
        <v>0</v>
      </c>
      <c r="AG48" s="85">
        <f t="shared" si="26"/>
        <v>0</v>
      </c>
      <c r="AH48" s="86">
        <f t="shared" ca="1" si="184"/>
        <v>0</v>
      </c>
      <c r="AI48" s="83">
        <f t="shared" ca="1" si="185"/>
        <v>0</v>
      </c>
      <c r="AJ48" s="84">
        <f t="shared" si="186"/>
        <v>31</v>
      </c>
      <c r="AK48" s="85">
        <f t="shared" si="30"/>
        <v>0</v>
      </c>
      <c r="AL48" s="85">
        <f t="shared" ca="1" si="31"/>
        <v>0</v>
      </c>
      <c r="AM48" s="85">
        <f t="shared" si="32"/>
        <v>0</v>
      </c>
      <c r="AN48" s="86">
        <f t="shared" ca="1" si="187"/>
        <v>0</v>
      </c>
      <c r="AO48" s="83">
        <f t="shared" ca="1" si="188"/>
        <v>0</v>
      </c>
      <c r="AP48" s="84">
        <f t="shared" si="189"/>
        <v>28</v>
      </c>
      <c r="AQ48" s="85">
        <f t="shared" si="36"/>
        <v>0</v>
      </c>
      <c r="AR48" s="85">
        <f t="shared" ca="1" si="37"/>
        <v>0</v>
      </c>
      <c r="AS48" s="85">
        <f t="shared" si="38"/>
        <v>0</v>
      </c>
      <c r="AT48" s="86">
        <f t="shared" ca="1" si="190"/>
        <v>0</v>
      </c>
      <c r="AU48" s="83">
        <f t="shared" ca="1" si="191"/>
        <v>0</v>
      </c>
      <c r="AV48" s="84">
        <f t="shared" si="192"/>
        <v>31</v>
      </c>
      <c r="AW48" s="85">
        <f t="shared" si="42"/>
        <v>0</v>
      </c>
      <c r="AX48" s="85">
        <f t="shared" ca="1" si="43"/>
        <v>0</v>
      </c>
      <c r="AY48" s="85">
        <f t="shared" si="44"/>
        <v>0</v>
      </c>
      <c r="AZ48" s="86">
        <f t="shared" ca="1" si="193"/>
        <v>0</v>
      </c>
      <c r="BA48" s="83">
        <f t="shared" ca="1" si="194"/>
        <v>0</v>
      </c>
      <c r="BB48" s="84">
        <f t="shared" si="195"/>
        <v>30</v>
      </c>
      <c r="BC48" s="85">
        <f t="shared" si="48"/>
        <v>0</v>
      </c>
      <c r="BD48" s="85">
        <f t="shared" ca="1" si="49"/>
        <v>0</v>
      </c>
      <c r="BE48" s="85">
        <f t="shared" si="50"/>
        <v>0</v>
      </c>
      <c r="BF48" s="86">
        <f t="shared" ca="1" si="196"/>
        <v>0</v>
      </c>
      <c r="BG48" s="83">
        <f t="shared" ca="1" si="197"/>
        <v>0</v>
      </c>
      <c r="BH48" s="84">
        <f t="shared" si="198"/>
        <v>31</v>
      </c>
      <c r="BI48" s="85">
        <f t="shared" si="54"/>
        <v>0</v>
      </c>
      <c r="BJ48" s="85">
        <f t="shared" ca="1" si="55"/>
        <v>0</v>
      </c>
      <c r="BK48" s="85">
        <f t="shared" si="56"/>
        <v>0</v>
      </c>
      <c r="BL48" s="86">
        <f t="shared" ca="1" si="199"/>
        <v>0</v>
      </c>
      <c r="BM48" s="83">
        <f t="shared" ca="1" si="200"/>
        <v>0</v>
      </c>
      <c r="BN48" s="84">
        <f t="shared" si="201"/>
        <v>30</v>
      </c>
      <c r="BO48" s="85">
        <f t="shared" si="60"/>
        <v>0</v>
      </c>
      <c r="BP48" s="85">
        <f t="shared" ca="1" si="61"/>
        <v>0</v>
      </c>
      <c r="BQ48" s="85">
        <f t="shared" si="62"/>
        <v>0</v>
      </c>
      <c r="BR48" s="86">
        <f t="shared" ca="1" si="202"/>
        <v>0</v>
      </c>
      <c r="BS48" s="83">
        <f t="shared" ca="1" si="203"/>
        <v>0</v>
      </c>
      <c r="BT48" s="84">
        <f t="shared" si="204"/>
        <v>31</v>
      </c>
      <c r="BU48" s="85">
        <f t="shared" si="66"/>
        <v>0</v>
      </c>
      <c r="BV48" s="85">
        <f t="shared" ca="1" si="67"/>
        <v>0</v>
      </c>
      <c r="BW48" s="85">
        <f t="shared" si="68"/>
        <v>0</v>
      </c>
      <c r="BX48" s="86">
        <f t="shared" ca="1" si="205"/>
        <v>0</v>
      </c>
      <c r="BY48" s="83">
        <f t="shared" ca="1" si="206"/>
        <v>0</v>
      </c>
      <c r="BZ48" s="84">
        <f t="shared" si="207"/>
        <v>31</v>
      </c>
      <c r="CA48" s="85">
        <f t="shared" si="72"/>
        <v>0</v>
      </c>
      <c r="CB48" s="85">
        <f t="shared" ca="1" si="73"/>
        <v>0</v>
      </c>
      <c r="CC48" s="85">
        <f t="shared" si="74"/>
        <v>0</v>
      </c>
      <c r="CD48" s="86">
        <f t="shared" ca="1" si="208"/>
        <v>0</v>
      </c>
      <c r="CE48" s="83">
        <f t="shared" ca="1" si="209"/>
        <v>0</v>
      </c>
      <c r="CF48" s="84">
        <f t="shared" si="210"/>
        <v>30</v>
      </c>
      <c r="CG48" s="85">
        <f t="shared" si="78"/>
        <v>0</v>
      </c>
      <c r="CH48" s="85">
        <f t="shared" ca="1" si="79"/>
        <v>0</v>
      </c>
      <c r="CI48" s="85">
        <f t="shared" si="80"/>
        <v>0</v>
      </c>
      <c r="CJ48" s="86">
        <f t="shared" ca="1" si="211"/>
        <v>0</v>
      </c>
      <c r="CK48" s="83">
        <f t="shared" ca="1" si="212"/>
        <v>0</v>
      </c>
      <c r="CL48" s="84">
        <f t="shared" si="213"/>
        <v>31</v>
      </c>
      <c r="CM48" s="85">
        <f t="shared" si="84"/>
        <v>0</v>
      </c>
      <c r="CN48" s="85">
        <f t="shared" ca="1" si="85"/>
        <v>0</v>
      </c>
      <c r="CO48" s="85">
        <f t="shared" si="86"/>
        <v>0</v>
      </c>
      <c r="CP48" s="86">
        <f t="shared" ca="1" si="214"/>
        <v>0</v>
      </c>
      <c r="CQ48" s="83">
        <f t="shared" ca="1" si="215"/>
        <v>0</v>
      </c>
      <c r="CR48" s="84">
        <f t="shared" si="216"/>
        <v>30</v>
      </c>
      <c r="CS48" s="85">
        <f t="shared" si="90"/>
        <v>0</v>
      </c>
      <c r="CT48" s="85">
        <f t="shared" ca="1" si="91"/>
        <v>0</v>
      </c>
      <c r="CU48" s="85">
        <f t="shared" si="92"/>
        <v>0</v>
      </c>
      <c r="CV48" s="86">
        <f t="shared" ca="1" si="217"/>
        <v>0</v>
      </c>
      <c r="CW48" s="83">
        <f t="shared" ca="1" si="218"/>
        <v>0</v>
      </c>
      <c r="CX48" s="84">
        <f t="shared" si="219"/>
        <v>31</v>
      </c>
      <c r="CY48" s="85">
        <f t="shared" si="96"/>
        <v>0</v>
      </c>
      <c r="CZ48" s="85">
        <f t="shared" ca="1" si="97"/>
        <v>0</v>
      </c>
      <c r="DA48" s="85">
        <f t="shared" si="98"/>
        <v>0</v>
      </c>
      <c r="DB48" s="86">
        <f t="shared" ca="1" si="220"/>
        <v>0</v>
      </c>
      <c r="DC48" s="83">
        <f t="shared" ca="1" si="221"/>
        <v>0</v>
      </c>
      <c r="DD48" s="84">
        <f t="shared" si="222"/>
        <v>31</v>
      </c>
      <c r="DE48" s="85">
        <f t="shared" si="102"/>
        <v>0</v>
      </c>
      <c r="DF48" s="85">
        <f t="shared" ca="1" si="103"/>
        <v>0</v>
      </c>
      <c r="DG48" s="85">
        <f t="shared" si="104"/>
        <v>0</v>
      </c>
      <c r="DH48" s="86">
        <f t="shared" ca="1" si="223"/>
        <v>0</v>
      </c>
      <c r="DI48" s="83">
        <f t="shared" ca="1" si="224"/>
        <v>0</v>
      </c>
      <c r="DJ48" s="84">
        <f t="shared" si="225"/>
        <v>28</v>
      </c>
      <c r="DK48" s="85">
        <f t="shared" si="108"/>
        <v>0</v>
      </c>
      <c r="DL48" s="85">
        <f t="shared" ca="1" si="109"/>
        <v>0</v>
      </c>
      <c r="DM48" s="85">
        <f t="shared" si="110"/>
        <v>0</v>
      </c>
      <c r="DN48" s="86">
        <f t="shared" ca="1" si="226"/>
        <v>0</v>
      </c>
      <c r="DO48" s="83">
        <f t="shared" ca="1" si="227"/>
        <v>0</v>
      </c>
      <c r="DP48" s="84">
        <f t="shared" si="228"/>
        <v>2</v>
      </c>
      <c r="DQ48" s="85">
        <f t="shared" si="114"/>
        <v>0</v>
      </c>
      <c r="DR48" s="85">
        <f t="shared" ca="1" si="115"/>
        <v>29</v>
      </c>
      <c r="DS48" s="85">
        <f t="shared" si="116"/>
        <v>0</v>
      </c>
      <c r="DT48" s="86">
        <f t="shared" ca="1" si="229"/>
        <v>29</v>
      </c>
      <c r="DU48" s="83">
        <f t="shared" ca="1" si="230"/>
        <v>11</v>
      </c>
      <c r="DV48" s="84">
        <f t="shared" si="231"/>
        <v>0</v>
      </c>
      <c r="DW48" s="85">
        <f t="shared" si="120"/>
        <v>0</v>
      </c>
      <c r="DX48" s="85">
        <f t="shared" ca="1" si="121"/>
        <v>19</v>
      </c>
      <c r="DY48" s="85">
        <f t="shared" si="122"/>
        <v>0</v>
      </c>
      <c r="DZ48" s="86">
        <f t="shared" ca="1" si="232"/>
        <v>19</v>
      </c>
      <c r="EA48" s="83">
        <f t="shared" ca="1" si="233"/>
        <v>31</v>
      </c>
      <c r="EB48" s="84">
        <f t="shared" si="234"/>
        <v>0</v>
      </c>
      <c r="EC48" s="85">
        <f t="shared" si="126"/>
        <v>0</v>
      </c>
      <c r="ED48" s="85">
        <f t="shared" ca="1" si="127"/>
        <v>0</v>
      </c>
      <c r="EE48" s="85">
        <f t="shared" si="128"/>
        <v>0</v>
      </c>
      <c r="EF48" s="86">
        <f t="shared" ca="1" si="235"/>
        <v>0</v>
      </c>
      <c r="EG48" s="83">
        <f t="shared" ca="1" si="236"/>
        <v>30</v>
      </c>
      <c r="EH48" s="84">
        <f t="shared" si="237"/>
        <v>0</v>
      </c>
      <c r="EI48" s="85">
        <f t="shared" si="132"/>
        <v>0</v>
      </c>
      <c r="EJ48" s="85">
        <f t="shared" ca="1" si="133"/>
        <v>0</v>
      </c>
      <c r="EK48" s="85">
        <f t="shared" si="134"/>
        <v>0</v>
      </c>
      <c r="EL48" s="86">
        <f t="shared" ca="1" si="238"/>
        <v>0</v>
      </c>
      <c r="EM48" s="83">
        <f t="shared" ca="1" si="239"/>
        <v>31</v>
      </c>
      <c r="EN48" s="84">
        <f t="shared" si="240"/>
        <v>0</v>
      </c>
      <c r="EO48" s="85">
        <f t="shared" si="138"/>
        <v>0</v>
      </c>
      <c r="EP48" s="85">
        <f t="shared" ca="1" si="139"/>
        <v>0</v>
      </c>
      <c r="EQ48" s="85">
        <f t="shared" si="140"/>
        <v>0</v>
      </c>
      <c r="ER48" s="86">
        <f t="shared" ca="1" si="241"/>
        <v>0</v>
      </c>
      <c r="ES48" s="83">
        <f t="shared" ca="1" si="242"/>
        <v>31</v>
      </c>
      <c r="ET48" s="84">
        <f t="shared" si="243"/>
        <v>0</v>
      </c>
      <c r="EU48" s="85">
        <f t="shared" si="144"/>
        <v>0</v>
      </c>
      <c r="EV48" s="85">
        <f t="shared" ca="1" si="145"/>
        <v>0</v>
      </c>
      <c r="EW48" s="85">
        <f t="shared" si="244"/>
        <v>0</v>
      </c>
      <c r="EX48" s="86">
        <f t="shared" ca="1" si="245"/>
        <v>0</v>
      </c>
      <c r="EY48" s="83">
        <f t="shared" ca="1" si="246"/>
        <v>30</v>
      </c>
      <c r="EZ48" s="84">
        <f t="shared" si="247"/>
        <v>0</v>
      </c>
      <c r="FA48" s="85">
        <f t="shared" si="149"/>
        <v>0</v>
      </c>
      <c r="FB48" s="85">
        <f t="shared" ca="1" si="248"/>
        <v>0</v>
      </c>
      <c r="FC48" s="85">
        <f t="shared" si="150"/>
        <v>0</v>
      </c>
      <c r="FD48" s="86">
        <f t="shared" ca="1" si="249"/>
        <v>0</v>
      </c>
      <c r="FE48" s="83">
        <f t="shared" ca="1" si="250"/>
        <v>31</v>
      </c>
      <c r="FF48" s="84">
        <f t="shared" si="251"/>
        <v>0</v>
      </c>
      <c r="FG48" s="85">
        <f t="shared" si="252"/>
        <v>0</v>
      </c>
      <c r="FH48" s="85">
        <f t="shared" ca="1" si="253"/>
        <v>0</v>
      </c>
      <c r="FI48" s="85">
        <f t="shared" si="254"/>
        <v>0</v>
      </c>
      <c r="FJ48" s="86">
        <f t="shared" ca="1" si="255"/>
        <v>0</v>
      </c>
      <c r="FK48" s="83">
        <f t="shared" ca="1" si="155"/>
        <v>30</v>
      </c>
      <c r="FL48" s="84">
        <f t="shared" si="156"/>
        <v>0</v>
      </c>
      <c r="FM48" s="85">
        <f t="shared" si="256"/>
        <v>0</v>
      </c>
      <c r="FN48" s="85">
        <f t="shared" ca="1" si="257"/>
        <v>0</v>
      </c>
      <c r="FO48" s="85">
        <f t="shared" si="258"/>
        <v>0</v>
      </c>
      <c r="FP48" s="86">
        <f t="shared" ca="1" si="157"/>
        <v>0</v>
      </c>
      <c r="FQ48" s="83">
        <f t="shared" ca="1" si="158"/>
        <v>31</v>
      </c>
      <c r="FR48" s="84">
        <f t="shared" si="159"/>
        <v>0</v>
      </c>
      <c r="FS48" s="85">
        <f t="shared" si="259"/>
        <v>0</v>
      </c>
      <c r="FT48" s="85">
        <f t="shared" ca="1" si="260"/>
        <v>0</v>
      </c>
      <c r="FU48" s="85">
        <f t="shared" si="261"/>
        <v>0</v>
      </c>
      <c r="FV48" s="86">
        <f t="shared" ca="1" si="160"/>
        <v>0</v>
      </c>
      <c r="FW48" s="83">
        <f t="shared" ca="1" si="161"/>
        <v>31</v>
      </c>
      <c r="FX48" s="84">
        <f t="shared" si="162"/>
        <v>0</v>
      </c>
      <c r="FY48" s="85">
        <f t="shared" si="262"/>
        <v>0</v>
      </c>
      <c r="FZ48" s="85">
        <f t="shared" ca="1" si="263"/>
        <v>0</v>
      </c>
      <c r="GA48" s="85">
        <f t="shared" si="264"/>
        <v>0</v>
      </c>
      <c r="GB48" s="86">
        <f t="shared" ca="1" si="163"/>
        <v>0</v>
      </c>
      <c r="GC48" s="83">
        <f t="shared" ca="1" si="164"/>
        <v>28</v>
      </c>
      <c r="GD48" s="84">
        <f t="shared" si="165"/>
        <v>0</v>
      </c>
      <c r="GE48" s="85">
        <f t="shared" si="265"/>
        <v>0</v>
      </c>
      <c r="GF48" s="85">
        <f t="shared" ca="1" si="266"/>
        <v>0</v>
      </c>
      <c r="GG48" s="85">
        <f t="shared" si="267"/>
        <v>0</v>
      </c>
      <c r="GH48" s="86">
        <f t="shared" ca="1" si="166"/>
        <v>0</v>
      </c>
      <c r="GI48" s="83">
        <f t="shared" ca="1" si="167"/>
        <v>31</v>
      </c>
      <c r="GJ48" s="84">
        <f t="shared" si="168"/>
        <v>0</v>
      </c>
      <c r="GK48" s="85">
        <f t="shared" si="268"/>
        <v>0</v>
      </c>
      <c r="GL48" s="85">
        <f t="shared" ca="1" si="269"/>
        <v>0</v>
      </c>
      <c r="GM48" s="85">
        <f t="shared" si="270"/>
        <v>0</v>
      </c>
      <c r="GN48" s="86">
        <f t="shared" ca="1" si="169"/>
        <v>0</v>
      </c>
    </row>
    <row r="49" spans="1:196" ht="14.6" x14ac:dyDescent="0.4">
      <c r="A49" s="81" t="str">
        <f>PSIRT!$S46</f>
        <v>CMM</v>
      </c>
      <c r="B49" t="str">
        <f>PSIRT!$B46</f>
        <v>CSCvi25632</v>
      </c>
      <c r="C49" s="82">
        <f>PSIRT!$N46</f>
        <v>43161</v>
      </c>
      <c r="D49" s="123">
        <f ca="1">IF(PSIRT!$R46="",TODAY(), PSIRT!$R46)</f>
        <v>43209</v>
      </c>
      <c r="E49" s="83">
        <f t="shared" ca="1" si="170"/>
        <v>0</v>
      </c>
      <c r="F49" s="84">
        <f t="shared" si="171"/>
        <v>31</v>
      </c>
      <c r="G49" s="85">
        <f t="shared" si="0"/>
        <v>0</v>
      </c>
      <c r="H49" s="85">
        <f t="shared" ca="1" si="1"/>
        <v>0</v>
      </c>
      <c r="I49" s="85">
        <f t="shared" si="2"/>
        <v>0</v>
      </c>
      <c r="J49" s="86">
        <f t="shared" ca="1" si="172"/>
        <v>0</v>
      </c>
      <c r="K49" s="83">
        <f t="shared" ca="1" si="173"/>
        <v>0</v>
      </c>
      <c r="L49" s="84">
        <f t="shared" si="174"/>
        <v>30</v>
      </c>
      <c r="M49" s="85">
        <f t="shared" si="6"/>
        <v>0</v>
      </c>
      <c r="N49" s="85">
        <f t="shared" ca="1" si="7"/>
        <v>0</v>
      </c>
      <c r="O49" s="85">
        <f t="shared" si="8"/>
        <v>0</v>
      </c>
      <c r="P49" s="86">
        <f t="shared" ca="1" si="175"/>
        <v>0</v>
      </c>
      <c r="Q49" s="83">
        <f t="shared" ca="1" si="176"/>
        <v>0</v>
      </c>
      <c r="R49" s="84">
        <f t="shared" si="177"/>
        <v>31</v>
      </c>
      <c r="S49" s="85">
        <f t="shared" si="12"/>
        <v>0</v>
      </c>
      <c r="T49" s="85">
        <f t="shared" ca="1" si="13"/>
        <v>0</v>
      </c>
      <c r="U49" s="85">
        <f t="shared" si="14"/>
        <v>0</v>
      </c>
      <c r="V49" s="86">
        <f t="shared" ca="1" si="178"/>
        <v>0</v>
      </c>
      <c r="W49" s="83">
        <f t="shared" ca="1" si="179"/>
        <v>0</v>
      </c>
      <c r="X49" s="84">
        <f t="shared" si="180"/>
        <v>30</v>
      </c>
      <c r="Y49" s="85">
        <f t="shared" si="18"/>
        <v>0</v>
      </c>
      <c r="Z49" s="85">
        <f t="shared" ca="1" si="19"/>
        <v>0</v>
      </c>
      <c r="AA49" s="85">
        <f t="shared" si="20"/>
        <v>0</v>
      </c>
      <c r="AB49" s="86">
        <f t="shared" ca="1" si="181"/>
        <v>0</v>
      </c>
      <c r="AC49" s="83">
        <f t="shared" ca="1" si="182"/>
        <v>0</v>
      </c>
      <c r="AD49" s="84">
        <f t="shared" si="183"/>
        <v>31</v>
      </c>
      <c r="AE49" s="85">
        <f t="shared" si="24"/>
        <v>0</v>
      </c>
      <c r="AF49" s="85">
        <f t="shared" ca="1" si="25"/>
        <v>0</v>
      </c>
      <c r="AG49" s="85">
        <f t="shared" si="26"/>
        <v>0</v>
      </c>
      <c r="AH49" s="86">
        <f t="shared" ca="1" si="184"/>
        <v>0</v>
      </c>
      <c r="AI49" s="83">
        <f t="shared" ca="1" si="185"/>
        <v>0</v>
      </c>
      <c r="AJ49" s="84">
        <f t="shared" si="186"/>
        <v>31</v>
      </c>
      <c r="AK49" s="85">
        <f t="shared" si="30"/>
        <v>0</v>
      </c>
      <c r="AL49" s="85">
        <f t="shared" ca="1" si="31"/>
        <v>0</v>
      </c>
      <c r="AM49" s="85">
        <f t="shared" si="32"/>
        <v>0</v>
      </c>
      <c r="AN49" s="86">
        <f t="shared" ca="1" si="187"/>
        <v>0</v>
      </c>
      <c r="AO49" s="83">
        <f t="shared" ca="1" si="188"/>
        <v>0</v>
      </c>
      <c r="AP49" s="84">
        <f t="shared" si="189"/>
        <v>28</v>
      </c>
      <c r="AQ49" s="85">
        <f t="shared" si="36"/>
        <v>0</v>
      </c>
      <c r="AR49" s="85">
        <f t="shared" ca="1" si="37"/>
        <v>0</v>
      </c>
      <c r="AS49" s="85">
        <f t="shared" si="38"/>
        <v>0</v>
      </c>
      <c r="AT49" s="86">
        <f t="shared" ca="1" si="190"/>
        <v>0</v>
      </c>
      <c r="AU49" s="83">
        <f t="shared" ca="1" si="191"/>
        <v>0</v>
      </c>
      <c r="AV49" s="84">
        <f t="shared" si="192"/>
        <v>31</v>
      </c>
      <c r="AW49" s="85">
        <f t="shared" si="42"/>
        <v>0</v>
      </c>
      <c r="AX49" s="85">
        <f t="shared" ca="1" si="43"/>
        <v>0</v>
      </c>
      <c r="AY49" s="85">
        <f t="shared" si="44"/>
        <v>0</v>
      </c>
      <c r="AZ49" s="86">
        <f t="shared" ca="1" si="193"/>
        <v>0</v>
      </c>
      <c r="BA49" s="83">
        <f t="shared" ca="1" si="194"/>
        <v>0</v>
      </c>
      <c r="BB49" s="84">
        <f t="shared" si="195"/>
        <v>30</v>
      </c>
      <c r="BC49" s="85">
        <f t="shared" si="48"/>
        <v>0</v>
      </c>
      <c r="BD49" s="85">
        <f t="shared" ca="1" si="49"/>
        <v>0</v>
      </c>
      <c r="BE49" s="85">
        <f t="shared" si="50"/>
        <v>0</v>
      </c>
      <c r="BF49" s="86">
        <f t="shared" ca="1" si="196"/>
        <v>0</v>
      </c>
      <c r="BG49" s="83">
        <f t="shared" ca="1" si="197"/>
        <v>0</v>
      </c>
      <c r="BH49" s="84">
        <f t="shared" si="198"/>
        <v>31</v>
      </c>
      <c r="BI49" s="85">
        <f t="shared" si="54"/>
        <v>0</v>
      </c>
      <c r="BJ49" s="85">
        <f t="shared" ca="1" si="55"/>
        <v>0</v>
      </c>
      <c r="BK49" s="85">
        <f t="shared" si="56"/>
        <v>0</v>
      </c>
      <c r="BL49" s="86">
        <f t="shared" ca="1" si="199"/>
        <v>0</v>
      </c>
      <c r="BM49" s="83">
        <f t="shared" ca="1" si="200"/>
        <v>0</v>
      </c>
      <c r="BN49" s="84">
        <f t="shared" si="201"/>
        <v>30</v>
      </c>
      <c r="BO49" s="85">
        <f t="shared" si="60"/>
        <v>0</v>
      </c>
      <c r="BP49" s="85">
        <f t="shared" ca="1" si="61"/>
        <v>0</v>
      </c>
      <c r="BQ49" s="85">
        <f t="shared" si="62"/>
        <v>0</v>
      </c>
      <c r="BR49" s="86">
        <f t="shared" ca="1" si="202"/>
        <v>0</v>
      </c>
      <c r="BS49" s="83">
        <f t="shared" ca="1" si="203"/>
        <v>0</v>
      </c>
      <c r="BT49" s="84">
        <f t="shared" si="204"/>
        <v>31</v>
      </c>
      <c r="BU49" s="85">
        <f t="shared" si="66"/>
        <v>0</v>
      </c>
      <c r="BV49" s="85">
        <f t="shared" ca="1" si="67"/>
        <v>0</v>
      </c>
      <c r="BW49" s="85">
        <f t="shared" si="68"/>
        <v>0</v>
      </c>
      <c r="BX49" s="86">
        <f t="shared" ca="1" si="205"/>
        <v>0</v>
      </c>
      <c r="BY49" s="83">
        <f t="shared" ca="1" si="206"/>
        <v>0</v>
      </c>
      <c r="BZ49" s="84">
        <f t="shared" si="207"/>
        <v>31</v>
      </c>
      <c r="CA49" s="85">
        <f t="shared" si="72"/>
        <v>0</v>
      </c>
      <c r="CB49" s="85">
        <f t="shared" ca="1" si="73"/>
        <v>0</v>
      </c>
      <c r="CC49" s="85">
        <f t="shared" si="74"/>
        <v>0</v>
      </c>
      <c r="CD49" s="86">
        <f t="shared" ca="1" si="208"/>
        <v>0</v>
      </c>
      <c r="CE49" s="83">
        <f t="shared" ca="1" si="209"/>
        <v>0</v>
      </c>
      <c r="CF49" s="84">
        <f t="shared" si="210"/>
        <v>30</v>
      </c>
      <c r="CG49" s="85">
        <f t="shared" si="78"/>
        <v>0</v>
      </c>
      <c r="CH49" s="85">
        <f t="shared" ca="1" si="79"/>
        <v>0</v>
      </c>
      <c r="CI49" s="85">
        <f t="shared" si="80"/>
        <v>0</v>
      </c>
      <c r="CJ49" s="86">
        <f t="shared" ca="1" si="211"/>
        <v>0</v>
      </c>
      <c r="CK49" s="83">
        <f t="shared" ca="1" si="212"/>
        <v>0</v>
      </c>
      <c r="CL49" s="84">
        <f t="shared" si="213"/>
        <v>31</v>
      </c>
      <c r="CM49" s="85">
        <f t="shared" si="84"/>
        <v>0</v>
      </c>
      <c r="CN49" s="85">
        <f t="shared" ca="1" si="85"/>
        <v>0</v>
      </c>
      <c r="CO49" s="85">
        <f t="shared" si="86"/>
        <v>0</v>
      </c>
      <c r="CP49" s="86">
        <f t="shared" ca="1" si="214"/>
        <v>0</v>
      </c>
      <c r="CQ49" s="83">
        <f t="shared" ca="1" si="215"/>
        <v>0</v>
      </c>
      <c r="CR49" s="84">
        <f t="shared" si="216"/>
        <v>30</v>
      </c>
      <c r="CS49" s="85">
        <f t="shared" si="90"/>
        <v>0</v>
      </c>
      <c r="CT49" s="85">
        <f t="shared" ca="1" si="91"/>
        <v>0</v>
      </c>
      <c r="CU49" s="85">
        <f t="shared" si="92"/>
        <v>0</v>
      </c>
      <c r="CV49" s="86">
        <f t="shared" ca="1" si="217"/>
        <v>0</v>
      </c>
      <c r="CW49" s="83">
        <f t="shared" ca="1" si="218"/>
        <v>0</v>
      </c>
      <c r="CX49" s="84">
        <f t="shared" si="219"/>
        <v>31</v>
      </c>
      <c r="CY49" s="85">
        <f t="shared" si="96"/>
        <v>0</v>
      </c>
      <c r="CZ49" s="85">
        <f t="shared" ca="1" si="97"/>
        <v>0</v>
      </c>
      <c r="DA49" s="85">
        <f t="shared" si="98"/>
        <v>0</v>
      </c>
      <c r="DB49" s="86">
        <f t="shared" ca="1" si="220"/>
        <v>0</v>
      </c>
      <c r="DC49" s="83">
        <f t="shared" ca="1" si="221"/>
        <v>0</v>
      </c>
      <c r="DD49" s="84">
        <f t="shared" si="222"/>
        <v>31</v>
      </c>
      <c r="DE49" s="85">
        <f t="shared" si="102"/>
        <v>0</v>
      </c>
      <c r="DF49" s="85">
        <f t="shared" ca="1" si="103"/>
        <v>0</v>
      </c>
      <c r="DG49" s="85">
        <f t="shared" si="104"/>
        <v>0</v>
      </c>
      <c r="DH49" s="86">
        <f t="shared" ca="1" si="223"/>
        <v>0</v>
      </c>
      <c r="DI49" s="83">
        <f t="shared" ca="1" si="224"/>
        <v>0</v>
      </c>
      <c r="DJ49" s="84">
        <f t="shared" si="225"/>
        <v>28</v>
      </c>
      <c r="DK49" s="85">
        <f t="shared" si="108"/>
        <v>0</v>
      </c>
      <c r="DL49" s="85">
        <f t="shared" ca="1" si="109"/>
        <v>0</v>
      </c>
      <c r="DM49" s="85">
        <f t="shared" si="110"/>
        <v>0</v>
      </c>
      <c r="DN49" s="86">
        <f t="shared" ca="1" si="226"/>
        <v>0</v>
      </c>
      <c r="DO49" s="83">
        <f t="shared" ca="1" si="227"/>
        <v>0</v>
      </c>
      <c r="DP49" s="84">
        <f t="shared" si="228"/>
        <v>2</v>
      </c>
      <c r="DQ49" s="85">
        <f t="shared" si="114"/>
        <v>0</v>
      </c>
      <c r="DR49" s="85">
        <f t="shared" ca="1" si="115"/>
        <v>29</v>
      </c>
      <c r="DS49" s="85">
        <f t="shared" si="116"/>
        <v>0</v>
      </c>
      <c r="DT49" s="86">
        <f t="shared" ca="1" si="229"/>
        <v>29</v>
      </c>
      <c r="DU49" s="83">
        <f t="shared" ca="1" si="230"/>
        <v>11</v>
      </c>
      <c r="DV49" s="84">
        <f t="shared" si="231"/>
        <v>0</v>
      </c>
      <c r="DW49" s="85">
        <f t="shared" si="120"/>
        <v>0</v>
      </c>
      <c r="DX49" s="85">
        <f t="shared" ca="1" si="121"/>
        <v>19</v>
      </c>
      <c r="DY49" s="85">
        <f t="shared" si="122"/>
        <v>0</v>
      </c>
      <c r="DZ49" s="86">
        <f t="shared" ca="1" si="232"/>
        <v>19</v>
      </c>
      <c r="EA49" s="83">
        <f t="shared" ca="1" si="233"/>
        <v>31</v>
      </c>
      <c r="EB49" s="84">
        <f t="shared" si="234"/>
        <v>0</v>
      </c>
      <c r="EC49" s="85">
        <f t="shared" si="126"/>
        <v>0</v>
      </c>
      <c r="ED49" s="85">
        <f t="shared" ca="1" si="127"/>
        <v>0</v>
      </c>
      <c r="EE49" s="85">
        <f t="shared" si="128"/>
        <v>0</v>
      </c>
      <c r="EF49" s="86">
        <f t="shared" ca="1" si="235"/>
        <v>0</v>
      </c>
      <c r="EG49" s="83">
        <f t="shared" ca="1" si="236"/>
        <v>30</v>
      </c>
      <c r="EH49" s="84">
        <f t="shared" si="237"/>
        <v>0</v>
      </c>
      <c r="EI49" s="85">
        <f t="shared" si="132"/>
        <v>0</v>
      </c>
      <c r="EJ49" s="85">
        <f t="shared" ca="1" si="133"/>
        <v>0</v>
      </c>
      <c r="EK49" s="85">
        <f t="shared" si="134"/>
        <v>0</v>
      </c>
      <c r="EL49" s="86">
        <f t="shared" ca="1" si="238"/>
        <v>0</v>
      </c>
      <c r="EM49" s="83">
        <f t="shared" ca="1" si="239"/>
        <v>31</v>
      </c>
      <c r="EN49" s="84">
        <f t="shared" si="240"/>
        <v>0</v>
      </c>
      <c r="EO49" s="85">
        <f t="shared" si="138"/>
        <v>0</v>
      </c>
      <c r="EP49" s="85">
        <f t="shared" ca="1" si="139"/>
        <v>0</v>
      </c>
      <c r="EQ49" s="85">
        <f t="shared" si="140"/>
        <v>0</v>
      </c>
      <c r="ER49" s="86">
        <f t="shared" ca="1" si="241"/>
        <v>0</v>
      </c>
      <c r="ES49" s="83">
        <f t="shared" ca="1" si="242"/>
        <v>31</v>
      </c>
      <c r="ET49" s="84">
        <f t="shared" si="243"/>
        <v>0</v>
      </c>
      <c r="EU49" s="85">
        <f t="shared" si="144"/>
        <v>0</v>
      </c>
      <c r="EV49" s="85">
        <f t="shared" ca="1" si="145"/>
        <v>0</v>
      </c>
      <c r="EW49" s="85">
        <f t="shared" si="244"/>
        <v>0</v>
      </c>
      <c r="EX49" s="86">
        <f t="shared" ca="1" si="245"/>
        <v>0</v>
      </c>
      <c r="EY49" s="83">
        <f t="shared" ca="1" si="246"/>
        <v>30</v>
      </c>
      <c r="EZ49" s="84">
        <f t="shared" si="247"/>
        <v>0</v>
      </c>
      <c r="FA49" s="85">
        <f t="shared" si="149"/>
        <v>0</v>
      </c>
      <c r="FB49" s="85">
        <f t="shared" ca="1" si="248"/>
        <v>0</v>
      </c>
      <c r="FC49" s="85">
        <f t="shared" si="150"/>
        <v>0</v>
      </c>
      <c r="FD49" s="86">
        <f t="shared" ca="1" si="249"/>
        <v>0</v>
      </c>
      <c r="FE49" s="83">
        <f t="shared" ca="1" si="250"/>
        <v>31</v>
      </c>
      <c r="FF49" s="84">
        <f t="shared" si="251"/>
        <v>0</v>
      </c>
      <c r="FG49" s="85">
        <f t="shared" si="252"/>
        <v>0</v>
      </c>
      <c r="FH49" s="85">
        <f t="shared" ca="1" si="253"/>
        <v>0</v>
      </c>
      <c r="FI49" s="85">
        <f t="shared" si="254"/>
        <v>0</v>
      </c>
      <c r="FJ49" s="86">
        <f t="shared" ca="1" si="255"/>
        <v>0</v>
      </c>
      <c r="FK49" s="83">
        <f t="shared" ca="1" si="155"/>
        <v>30</v>
      </c>
      <c r="FL49" s="84">
        <f t="shared" si="156"/>
        <v>0</v>
      </c>
      <c r="FM49" s="85">
        <f t="shared" si="256"/>
        <v>0</v>
      </c>
      <c r="FN49" s="85">
        <f t="shared" ca="1" si="257"/>
        <v>0</v>
      </c>
      <c r="FO49" s="85">
        <f t="shared" si="258"/>
        <v>0</v>
      </c>
      <c r="FP49" s="86">
        <f t="shared" ca="1" si="157"/>
        <v>0</v>
      </c>
      <c r="FQ49" s="83">
        <f t="shared" ca="1" si="158"/>
        <v>31</v>
      </c>
      <c r="FR49" s="84">
        <f t="shared" si="159"/>
        <v>0</v>
      </c>
      <c r="FS49" s="85">
        <f t="shared" si="259"/>
        <v>0</v>
      </c>
      <c r="FT49" s="85">
        <f t="shared" ca="1" si="260"/>
        <v>0</v>
      </c>
      <c r="FU49" s="85">
        <f t="shared" si="261"/>
        <v>0</v>
      </c>
      <c r="FV49" s="86">
        <f t="shared" ca="1" si="160"/>
        <v>0</v>
      </c>
      <c r="FW49" s="83">
        <f t="shared" ca="1" si="161"/>
        <v>31</v>
      </c>
      <c r="FX49" s="84">
        <f t="shared" si="162"/>
        <v>0</v>
      </c>
      <c r="FY49" s="85">
        <f t="shared" si="262"/>
        <v>0</v>
      </c>
      <c r="FZ49" s="85">
        <f t="shared" ca="1" si="263"/>
        <v>0</v>
      </c>
      <c r="GA49" s="85">
        <f t="shared" si="264"/>
        <v>0</v>
      </c>
      <c r="GB49" s="86">
        <f t="shared" ca="1" si="163"/>
        <v>0</v>
      </c>
      <c r="GC49" s="83">
        <f t="shared" ca="1" si="164"/>
        <v>28</v>
      </c>
      <c r="GD49" s="84">
        <f t="shared" si="165"/>
        <v>0</v>
      </c>
      <c r="GE49" s="85">
        <f t="shared" si="265"/>
        <v>0</v>
      </c>
      <c r="GF49" s="85">
        <f t="shared" ca="1" si="266"/>
        <v>0</v>
      </c>
      <c r="GG49" s="85">
        <f t="shared" si="267"/>
        <v>0</v>
      </c>
      <c r="GH49" s="86">
        <f t="shared" ca="1" si="166"/>
        <v>0</v>
      </c>
      <c r="GI49" s="83">
        <f t="shared" ca="1" si="167"/>
        <v>31</v>
      </c>
      <c r="GJ49" s="84">
        <f t="shared" si="168"/>
        <v>0</v>
      </c>
      <c r="GK49" s="85">
        <f t="shared" si="268"/>
        <v>0</v>
      </c>
      <c r="GL49" s="85">
        <f t="shared" ca="1" si="269"/>
        <v>0</v>
      </c>
      <c r="GM49" s="85">
        <f t="shared" si="270"/>
        <v>0</v>
      </c>
      <c r="GN49" s="86">
        <f t="shared" ca="1" si="169"/>
        <v>0</v>
      </c>
    </row>
    <row r="50" spans="1:196" ht="14.6" x14ac:dyDescent="0.4">
      <c r="A50" s="81" t="str">
        <f>PSIRT!$S47</f>
        <v>CMM</v>
      </c>
      <c r="B50" t="str">
        <f>PSIRT!$B47</f>
        <v>CSCvi25633</v>
      </c>
      <c r="C50" s="82">
        <f>PSIRT!$N47</f>
        <v>43161</v>
      </c>
      <c r="D50" s="123">
        <f ca="1">IF(PSIRT!$R47="",TODAY(), PSIRT!$R47)</f>
        <v>43209</v>
      </c>
      <c r="E50" s="83">
        <f t="shared" ca="1" si="170"/>
        <v>0</v>
      </c>
      <c r="F50" s="84">
        <f t="shared" si="171"/>
        <v>31</v>
      </c>
      <c r="G50" s="85">
        <f t="shared" si="0"/>
        <v>0</v>
      </c>
      <c r="H50" s="85">
        <f t="shared" ca="1" si="1"/>
        <v>0</v>
      </c>
      <c r="I50" s="85">
        <f t="shared" si="2"/>
        <v>0</v>
      </c>
      <c r="J50" s="86">
        <f t="shared" ca="1" si="172"/>
        <v>0</v>
      </c>
      <c r="K50" s="83">
        <f t="shared" ca="1" si="173"/>
        <v>0</v>
      </c>
      <c r="L50" s="84">
        <f t="shared" si="174"/>
        <v>30</v>
      </c>
      <c r="M50" s="85">
        <f t="shared" si="6"/>
        <v>0</v>
      </c>
      <c r="N50" s="85">
        <f t="shared" ca="1" si="7"/>
        <v>0</v>
      </c>
      <c r="O50" s="85">
        <f t="shared" si="8"/>
        <v>0</v>
      </c>
      <c r="P50" s="86">
        <f t="shared" ca="1" si="175"/>
        <v>0</v>
      </c>
      <c r="Q50" s="83">
        <f t="shared" ca="1" si="176"/>
        <v>0</v>
      </c>
      <c r="R50" s="84">
        <f t="shared" si="177"/>
        <v>31</v>
      </c>
      <c r="S50" s="85">
        <f t="shared" si="12"/>
        <v>0</v>
      </c>
      <c r="T50" s="85">
        <f t="shared" ca="1" si="13"/>
        <v>0</v>
      </c>
      <c r="U50" s="85">
        <f t="shared" si="14"/>
        <v>0</v>
      </c>
      <c r="V50" s="86">
        <f t="shared" ca="1" si="178"/>
        <v>0</v>
      </c>
      <c r="W50" s="83">
        <f t="shared" ca="1" si="179"/>
        <v>0</v>
      </c>
      <c r="X50" s="84">
        <f t="shared" si="180"/>
        <v>30</v>
      </c>
      <c r="Y50" s="85">
        <f t="shared" si="18"/>
        <v>0</v>
      </c>
      <c r="Z50" s="85">
        <f t="shared" ca="1" si="19"/>
        <v>0</v>
      </c>
      <c r="AA50" s="85">
        <f t="shared" si="20"/>
        <v>0</v>
      </c>
      <c r="AB50" s="86">
        <f t="shared" ca="1" si="181"/>
        <v>0</v>
      </c>
      <c r="AC50" s="83">
        <f t="shared" ca="1" si="182"/>
        <v>0</v>
      </c>
      <c r="AD50" s="84">
        <f t="shared" si="183"/>
        <v>31</v>
      </c>
      <c r="AE50" s="85">
        <f t="shared" si="24"/>
        <v>0</v>
      </c>
      <c r="AF50" s="85">
        <f t="shared" ca="1" si="25"/>
        <v>0</v>
      </c>
      <c r="AG50" s="85">
        <f t="shared" si="26"/>
        <v>0</v>
      </c>
      <c r="AH50" s="86">
        <f t="shared" ca="1" si="184"/>
        <v>0</v>
      </c>
      <c r="AI50" s="83">
        <f t="shared" ca="1" si="185"/>
        <v>0</v>
      </c>
      <c r="AJ50" s="84">
        <f t="shared" si="186"/>
        <v>31</v>
      </c>
      <c r="AK50" s="85">
        <f t="shared" si="30"/>
        <v>0</v>
      </c>
      <c r="AL50" s="85">
        <f t="shared" ca="1" si="31"/>
        <v>0</v>
      </c>
      <c r="AM50" s="85">
        <f t="shared" si="32"/>
        <v>0</v>
      </c>
      <c r="AN50" s="86">
        <f t="shared" ca="1" si="187"/>
        <v>0</v>
      </c>
      <c r="AO50" s="83">
        <f t="shared" ca="1" si="188"/>
        <v>0</v>
      </c>
      <c r="AP50" s="84">
        <f t="shared" si="189"/>
        <v>28</v>
      </c>
      <c r="AQ50" s="85">
        <f t="shared" si="36"/>
        <v>0</v>
      </c>
      <c r="AR50" s="85">
        <f t="shared" ca="1" si="37"/>
        <v>0</v>
      </c>
      <c r="AS50" s="85">
        <f t="shared" si="38"/>
        <v>0</v>
      </c>
      <c r="AT50" s="86">
        <f t="shared" ca="1" si="190"/>
        <v>0</v>
      </c>
      <c r="AU50" s="83">
        <f t="shared" ca="1" si="191"/>
        <v>0</v>
      </c>
      <c r="AV50" s="84">
        <f t="shared" si="192"/>
        <v>31</v>
      </c>
      <c r="AW50" s="85">
        <f t="shared" si="42"/>
        <v>0</v>
      </c>
      <c r="AX50" s="85">
        <f t="shared" ca="1" si="43"/>
        <v>0</v>
      </c>
      <c r="AY50" s="85">
        <f t="shared" si="44"/>
        <v>0</v>
      </c>
      <c r="AZ50" s="86">
        <f t="shared" ca="1" si="193"/>
        <v>0</v>
      </c>
      <c r="BA50" s="83">
        <f t="shared" ca="1" si="194"/>
        <v>0</v>
      </c>
      <c r="BB50" s="84">
        <f t="shared" si="195"/>
        <v>30</v>
      </c>
      <c r="BC50" s="85">
        <f t="shared" si="48"/>
        <v>0</v>
      </c>
      <c r="BD50" s="85">
        <f t="shared" ca="1" si="49"/>
        <v>0</v>
      </c>
      <c r="BE50" s="85">
        <f t="shared" si="50"/>
        <v>0</v>
      </c>
      <c r="BF50" s="86">
        <f t="shared" ca="1" si="196"/>
        <v>0</v>
      </c>
      <c r="BG50" s="83">
        <f t="shared" ca="1" si="197"/>
        <v>0</v>
      </c>
      <c r="BH50" s="84">
        <f t="shared" si="198"/>
        <v>31</v>
      </c>
      <c r="BI50" s="85">
        <f t="shared" si="54"/>
        <v>0</v>
      </c>
      <c r="BJ50" s="85">
        <f t="shared" ca="1" si="55"/>
        <v>0</v>
      </c>
      <c r="BK50" s="85">
        <f t="shared" si="56"/>
        <v>0</v>
      </c>
      <c r="BL50" s="86">
        <f t="shared" ca="1" si="199"/>
        <v>0</v>
      </c>
      <c r="BM50" s="83">
        <f t="shared" ca="1" si="200"/>
        <v>0</v>
      </c>
      <c r="BN50" s="84">
        <f t="shared" si="201"/>
        <v>30</v>
      </c>
      <c r="BO50" s="85">
        <f t="shared" si="60"/>
        <v>0</v>
      </c>
      <c r="BP50" s="85">
        <f t="shared" ca="1" si="61"/>
        <v>0</v>
      </c>
      <c r="BQ50" s="85">
        <f t="shared" si="62"/>
        <v>0</v>
      </c>
      <c r="BR50" s="86">
        <f t="shared" ca="1" si="202"/>
        <v>0</v>
      </c>
      <c r="BS50" s="83">
        <f t="shared" ca="1" si="203"/>
        <v>0</v>
      </c>
      <c r="BT50" s="84">
        <f t="shared" si="204"/>
        <v>31</v>
      </c>
      <c r="BU50" s="85">
        <f t="shared" si="66"/>
        <v>0</v>
      </c>
      <c r="BV50" s="85">
        <f t="shared" ca="1" si="67"/>
        <v>0</v>
      </c>
      <c r="BW50" s="85">
        <f t="shared" si="68"/>
        <v>0</v>
      </c>
      <c r="BX50" s="86">
        <f t="shared" ca="1" si="205"/>
        <v>0</v>
      </c>
      <c r="BY50" s="83">
        <f t="shared" ca="1" si="206"/>
        <v>0</v>
      </c>
      <c r="BZ50" s="84">
        <f t="shared" si="207"/>
        <v>31</v>
      </c>
      <c r="CA50" s="85">
        <f t="shared" si="72"/>
        <v>0</v>
      </c>
      <c r="CB50" s="85">
        <f t="shared" ca="1" si="73"/>
        <v>0</v>
      </c>
      <c r="CC50" s="85">
        <f t="shared" si="74"/>
        <v>0</v>
      </c>
      <c r="CD50" s="86">
        <f t="shared" ca="1" si="208"/>
        <v>0</v>
      </c>
      <c r="CE50" s="83">
        <f t="shared" ca="1" si="209"/>
        <v>0</v>
      </c>
      <c r="CF50" s="84">
        <f t="shared" si="210"/>
        <v>30</v>
      </c>
      <c r="CG50" s="85">
        <f t="shared" si="78"/>
        <v>0</v>
      </c>
      <c r="CH50" s="85">
        <f t="shared" ca="1" si="79"/>
        <v>0</v>
      </c>
      <c r="CI50" s="85">
        <f t="shared" si="80"/>
        <v>0</v>
      </c>
      <c r="CJ50" s="86">
        <f t="shared" ca="1" si="211"/>
        <v>0</v>
      </c>
      <c r="CK50" s="83">
        <f t="shared" ca="1" si="212"/>
        <v>0</v>
      </c>
      <c r="CL50" s="84">
        <f t="shared" si="213"/>
        <v>31</v>
      </c>
      <c r="CM50" s="85">
        <f t="shared" si="84"/>
        <v>0</v>
      </c>
      <c r="CN50" s="85">
        <f t="shared" ca="1" si="85"/>
        <v>0</v>
      </c>
      <c r="CO50" s="85">
        <f t="shared" si="86"/>
        <v>0</v>
      </c>
      <c r="CP50" s="86">
        <f t="shared" ca="1" si="214"/>
        <v>0</v>
      </c>
      <c r="CQ50" s="83">
        <f t="shared" ca="1" si="215"/>
        <v>0</v>
      </c>
      <c r="CR50" s="84">
        <f t="shared" si="216"/>
        <v>30</v>
      </c>
      <c r="CS50" s="85">
        <f t="shared" si="90"/>
        <v>0</v>
      </c>
      <c r="CT50" s="85">
        <f t="shared" ca="1" si="91"/>
        <v>0</v>
      </c>
      <c r="CU50" s="85">
        <f t="shared" si="92"/>
        <v>0</v>
      </c>
      <c r="CV50" s="86">
        <f t="shared" ca="1" si="217"/>
        <v>0</v>
      </c>
      <c r="CW50" s="83">
        <f t="shared" ca="1" si="218"/>
        <v>0</v>
      </c>
      <c r="CX50" s="84">
        <f t="shared" si="219"/>
        <v>31</v>
      </c>
      <c r="CY50" s="85">
        <f t="shared" si="96"/>
        <v>0</v>
      </c>
      <c r="CZ50" s="85">
        <f t="shared" ca="1" si="97"/>
        <v>0</v>
      </c>
      <c r="DA50" s="85">
        <f t="shared" si="98"/>
        <v>0</v>
      </c>
      <c r="DB50" s="86">
        <f t="shared" ca="1" si="220"/>
        <v>0</v>
      </c>
      <c r="DC50" s="83">
        <f t="shared" ca="1" si="221"/>
        <v>0</v>
      </c>
      <c r="DD50" s="84">
        <f t="shared" si="222"/>
        <v>31</v>
      </c>
      <c r="DE50" s="85">
        <f t="shared" si="102"/>
        <v>0</v>
      </c>
      <c r="DF50" s="85">
        <f t="shared" ca="1" si="103"/>
        <v>0</v>
      </c>
      <c r="DG50" s="85">
        <f t="shared" si="104"/>
        <v>0</v>
      </c>
      <c r="DH50" s="86">
        <f t="shared" ca="1" si="223"/>
        <v>0</v>
      </c>
      <c r="DI50" s="83">
        <f t="shared" ca="1" si="224"/>
        <v>0</v>
      </c>
      <c r="DJ50" s="84">
        <f t="shared" si="225"/>
        <v>28</v>
      </c>
      <c r="DK50" s="85">
        <f t="shared" si="108"/>
        <v>0</v>
      </c>
      <c r="DL50" s="85">
        <f t="shared" ca="1" si="109"/>
        <v>0</v>
      </c>
      <c r="DM50" s="85">
        <f t="shared" si="110"/>
        <v>0</v>
      </c>
      <c r="DN50" s="86">
        <f t="shared" ca="1" si="226"/>
        <v>0</v>
      </c>
      <c r="DO50" s="83">
        <f t="shared" ca="1" si="227"/>
        <v>0</v>
      </c>
      <c r="DP50" s="84">
        <f t="shared" si="228"/>
        <v>2</v>
      </c>
      <c r="DQ50" s="85">
        <f t="shared" si="114"/>
        <v>0</v>
      </c>
      <c r="DR50" s="85">
        <f t="shared" ca="1" si="115"/>
        <v>29</v>
      </c>
      <c r="DS50" s="85">
        <f t="shared" si="116"/>
        <v>0</v>
      </c>
      <c r="DT50" s="86">
        <f t="shared" ca="1" si="229"/>
        <v>29</v>
      </c>
      <c r="DU50" s="83">
        <f t="shared" ca="1" si="230"/>
        <v>11</v>
      </c>
      <c r="DV50" s="84">
        <f t="shared" si="231"/>
        <v>0</v>
      </c>
      <c r="DW50" s="85">
        <f t="shared" si="120"/>
        <v>0</v>
      </c>
      <c r="DX50" s="85">
        <f t="shared" ca="1" si="121"/>
        <v>19</v>
      </c>
      <c r="DY50" s="85">
        <f t="shared" si="122"/>
        <v>0</v>
      </c>
      <c r="DZ50" s="86">
        <f t="shared" ca="1" si="232"/>
        <v>19</v>
      </c>
      <c r="EA50" s="83">
        <f t="shared" ca="1" si="233"/>
        <v>31</v>
      </c>
      <c r="EB50" s="84">
        <f t="shared" si="234"/>
        <v>0</v>
      </c>
      <c r="EC50" s="85">
        <f t="shared" si="126"/>
        <v>0</v>
      </c>
      <c r="ED50" s="85">
        <f t="shared" ca="1" si="127"/>
        <v>0</v>
      </c>
      <c r="EE50" s="85">
        <f t="shared" si="128"/>
        <v>0</v>
      </c>
      <c r="EF50" s="86">
        <f t="shared" ca="1" si="235"/>
        <v>0</v>
      </c>
      <c r="EG50" s="83">
        <f t="shared" ca="1" si="236"/>
        <v>30</v>
      </c>
      <c r="EH50" s="84">
        <f t="shared" si="237"/>
        <v>0</v>
      </c>
      <c r="EI50" s="85">
        <f t="shared" si="132"/>
        <v>0</v>
      </c>
      <c r="EJ50" s="85">
        <f t="shared" ca="1" si="133"/>
        <v>0</v>
      </c>
      <c r="EK50" s="85">
        <f t="shared" si="134"/>
        <v>0</v>
      </c>
      <c r="EL50" s="86">
        <f t="shared" ca="1" si="238"/>
        <v>0</v>
      </c>
      <c r="EM50" s="83">
        <f t="shared" ca="1" si="239"/>
        <v>31</v>
      </c>
      <c r="EN50" s="84">
        <f t="shared" si="240"/>
        <v>0</v>
      </c>
      <c r="EO50" s="85">
        <f t="shared" si="138"/>
        <v>0</v>
      </c>
      <c r="EP50" s="85">
        <f t="shared" ca="1" si="139"/>
        <v>0</v>
      </c>
      <c r="EQ50" s="85">
        <f t="shared" si="140"/>
        <v>0</v>
      </c>
      <c r="ER50" s="86">
        <f t="shared" ca="1" si="241"/>
        <v>0</v>
      </c>
      <c r="ES50" s="83">
        <f t="shared" ca="1" si="242"/>
        <v>31</v>
      </c>
      <c r="ET50" s="84">
        <f t="shared" si="243"/>
        <v>0</v>
      </c>
      <c r="EU50" s="85">
        <f t="shared" si="144"/>
        <v>0</v>
      </c>
      <c r="EV50" s="85">
        <f t="shared" ca="1" si="145"/>
        <v>0</v>
      </c>
      <c r="EW50" s="85">
        <f t="shared" si="244"/>
        <v>0</v>
      </c>
      <c r="EX50" s="86">
        <f t="shared" ca="1" si="245"/>
        <v>0</v>
      </c>
      <c r="EY50" s="83">
        <f t="shared" ca="1" si="246"/>
        <v>30</v>
      </c>
      <c r="EZ50" s="84">
        <f t="shared" si="247"/>
        <v>0</v>
      </c>
      <c r="FA50" s="85">
        <f t="shared" si="149"/>
        <v>0</v>
      </c>
      <c r="FB50" s="85">
        <f t="shared" ca="1" si="248"/>
        <v>0</v>
      </c>
      <c r="FC50" s="85">
        <f t="shared" si="150"/>
        <v>0</v>
      </c>
      <c r="FD50" s="86">
        <f t="shared" ca="1" si="249"/>
        <v>0</v>
      </c>
      <c r="FE50" s="83">
        <f t="shared" ca="1" si="250"/>
        <v>31</v>
      </c>
      <c r="FF50" s="84">
        <f t="shared" si="251"/>
        <v>0</v>
      </c>
      <c r="FG50" s="85">
        <f t="shared" si="252"/>
        <v>0</v>
      </c>
      <c r="FH50" s="85">
        <f t="shared" ca="1" si="253"/>
        <v>0</v>
      </c>
      <c r="FI50" s="85">
        <f t="shared" si="254"/>
        <v>0</v>
      </c>
      <c r="FJ50" s="86">
        <f t="shared" ca="1" si="255"/>
        <v>0</v>
      </c>
      <c r="FK50" s="83">
        <f t="shared" ca="1" si="155"/>
        <v>30</v>
      </c>
      <c r="FL50" s="84">
        <f t="shared" si="156"/>
        <v>0</v>
      </c>
      <c r="FM50" s="85">
        <f t="shared" si="256"/>
        <v>0</v>
      </c>
      <c r="FN50" s="85">
        <f t="shared" ca="1" si="257"/>
        <v>0</v>
      </c>
      <c r="FO50" s="85">
        <f t="shared" si="258"/>
        <v>0</v>
      </c>
      <c r="FP50" s="86">
        <f t="shared" ca="1" si="157"/>
        <v>0</v>
      </c>
      <c r="FQ50" s="83">
        <f t="shared" ca="1" si="158"/>
        <v>31</v>
      </c>
      <c r="FR50" s="84">
        <f t="shared" si="159"/>
        <v>0</v>
      </c>
      <c r="FS50" s="85">
        <f t="shared" si="259"/>
        <v>0</v>
      </c>
      <c r="FT50" s="85">
        <f t="shared" ca="1" si="260"/>
        <v>0</v>
      </c>
      <c r="FU50" s="85">
        <f t="shared" si="261"/>
        <v>0</v>
      </c>
      <c r="FV50" s="86">
        <f t="shared" ca="1" si="160"/>
        <v>0</v>
      </c>
      <c r="FW50" s="83">
        <f t="shared" ca="1" si="161"/>
        <v>31</v>
      </c>
      <c r="FX50" s="84">
        <f t="shared" si="162"/>
        <v>0</v>
      </c>
      <c r="FY50" s="85">
        <f t="shared" si="262"/>
        <v>0</v>
      </c>
      <c r="FZ50" s="85">
        <f t="shared" ca="1" si="263"/>
        <v>0</v>
      </c>
      <c r="GA50" s="85">
        <f t="shared" si="264"/>
        <v>0</v>
      </c>
      <c r="GB50" s="86">
        <f t="shared" ca="1" si="163"/>
        <v>0</v>
      </c>
      <c r="GC50" s="83">
        <f t="shared" ca="1" si="164"/>
        <v>28</v>
      </c>
      <c r="GD50" s="84">
        <f t="shared" si="165"/>
        <v>0</v>
      </c>
      <c r="GE50" s="85">
        <f t="shared" si="265"/>
        <v>0</v>
      </c>
      <c r="GF50" s="85">
        <f t="shared" ca="1" si="266"/>
        <v>0</v>
      </c>
      <c r="GG50" s="85">
        <f t="shared" si="267"/>
        <v>0</v>
      </c>
      <c r="GH50" s="86">
        <f t="shared" ca="1" si="166"/>
        <v>0</v>
      </c>
      <c r="GI50" s="83">
        <f t="shared" ca="1" si="167"/>
        <v>31</v>
      </c>
      <c r="GJ50" s="84">
        <f t="shared" si="168"/>
        <v>0</v>
      </c>
      <c r="GK50" s="85">
        <f t="shared" si="268"/>
        <v>0</v>
      </c>
      <c r="GL50" s="85">
        <f t="shared" ca="1" si="269"/>
        <v>0</v>
      </c>
      <c r="GM50" s="85">
        <f t="shared" si="270"/>
        <v>0</v>
      </c>
      <c r="GN50" s="86">
        <f t="shared" ca="1" si="169"/>
        <v>0</v>
      </c>
    </row>
    <row r="51" spans="1:196" ht="14.6" x14ac:dyDescent="0.4">
      <c r="A51" s="81" t="str">
        <f>PSIRT!$S48</f>
        <v>SERVER</v>
      </c>
      <c r="B51" t="str">
        <f>PSIRT!$B48</f>
        <v>CSCvi48644</v>
      </c>
      <c r="C51" s="82">
        <f>PSIRT!$N48</f>
        <v>43174</v>
      </c>
      <c r="D51" s="123">
        <f ca="1">IF(PSIRT!$R48="",TODAY(), PSIRT!$R48)</f>
        <v>43307</v>
      </c>
      <c r="E51" s="83">
        <f t="shared" ca="1" si="170"/>
        <v>0</v>
      </c>
      <c r="F51" s="84">
        <f t="shared" si="171"/>
        <v>31</v>
      </c>
      <c r="G51" s="85">
        <f t="shared" ca="1" si="0"/>
        <v>0</v>
      </c>
      <c r="H51" s="85">
        <f t="shared" si="1"/>
        <v>0</v>
      </c>
      <c r="I51" s="85">
        <f t="shared" si="2"/>
        <v>0</v>
      </c>
      <c r="J51" s="86">
        <f t="shared" ca="1" si="172"/>
        <v>0</v>
      </c>
      <c r="K51" s="83">
        <f t="shared" ca="1" si="173"/>
        <v>0</v>
      </c>
      <c r="L51" s="84">
        <f t="shared" si="174"/>
        <v>30</v>
      </c>
      <c r="M51" s="85">
        <f t="shared" ca="1" si="6"/>
        <v>0</v>
      </c>
      <c r="N51" s="85">
        <f t="shared" si="7"/>
        <v>0</v>
      </c>
      <c r="O51" s="85">
        <f t="shared" si="8"/>
        <v>0</v>
      </c>
      <c r="P51" s="86">
        <f t="shared" ca="1" si="175"/>
        <v>0</v>
      </c>
      <c r="Q51" s="83">
        <f t="shared" ca="1" si="176"/>
        <v>0</v>
      </c>
      <c r="R51" s="84">
        <f t="shared" si="177"/>
        <v>31</v>
      </c>
      <c r="S51" s="85">
        <f t="shared" ca="1" si="12"/>
        <v>0</v>
      </c>
      <c r="T51" s="85">
        <f t="shared" si="13"/>
        <v>0</v>
      </c>
      <c r="U51" s="85">
        <f t="shared" si="14"/>
        <v>0</v>
      </c>
      <c r="V51" s="86">
        <f t="shared" ca="1" si="178"/>
        <v>0</v>
      </c>
      <c r="W51" s="83">
        <f t="shared" ca="1" si="179"/>
        <v>0</v>
      </c>
      <c r="X51" s="84">
        <f t="shared" si="180"/>
        <v>30</v>
      </c>
      <c r="Y51" s="85">
        <f t="shared" ca="1" si="18"/>
        <v>0</v>
      </c>
      <c r="Z51" s="85">
        <f t="shared" si="19"/>
        <v>0</v>
      </c>
      <c r="AA51" s="85">
        <f t="shared" si="20"/>
        <v>0</v>
      </c>
      <c r="AB51" s="86">
        <f t="shared" ca="1" si="181"/>
        <v>0</v>
      </c>
      <c r="AC51" s="83">
        <f t="shared" ca="1" si="182"/>
        <v>0</v>
      </c>
      <c r="AD51" s="84">
        <f t="shared" si="183"/>
        <v>31</v>
      </c>
      <c r="AE51" s="85">
        <f t="shared" ca="1" si="24"/>
        <v>0</v>
      </c>
      <c r="AF51" s="85">
        <f t="shared" si="25"/>
        <v>0</v>
      </c>
      <c r="AG51" s="85">
        <f t="shared" si="26"/>
        <v>0</v>
      </c>
      <c r="AH51" s="86">
        <f t="shared" ca="1" si="184"/>
        <v>0</v>
      </c>
      <c r="AI51" s="83">
        <f t="shared" ca="1" si="185"/>
        <v>0</v>
      </c>
      <c r="AJ51" s="84">
        <f t="shared" si="186"/>
        <v>31</v>
      </c>
      <c r="AK51" s="85">
        <f t="shared" ca="1" si="30"/>
        <v>0</v>
      </c>
      <c r="AL51" s="85">
        <f t="shared" si="31"/>
        <v>0</v>
      </c>
      <c r="AM51" s="85">
        <f t="shared" si="32"/>
        <v>0</v>
      </c>
      <c r="AN51" s="86">
        <f t="shared" ca="1" si="187"/>
        <v>0</v>
      </c>
      <c r="AO51" s="83">
        <f t="shared" ca="1" si="188"/>
        <v>0</v>
      </c>
      <c r="AP51" s="84">
        <f t="shared" si="189"/>
        <v>28</v>
      </c>
      <c r="AQ51" s="85">
        <f t="shared" ca="1" si="36"/>
        <v>0</v>
      </c>
      <c r="AR51" s="85">
        <f t="shared" si="37"/>
        <v>0</v>
      </c>
      <c r="AS51" s="85">
        <f t="shared" si="38"/>
        <v>0</v>
      </c>
      <c r="AT51" s="86">
        <f t="shared" ca="1" si="190"/>
        <v>0</v>
      </c>
      <c r="AU51" s="83">
        <f t="shared" ca="1" si="191"/>
        <v>0</v>
      </c>
      <c r="AV51" s="84">
        <f t="shared" si="192"/>
        <v>31</v>
      </c>
      <c r="AW51" s="85">
        <f t="shared" ca="1" si="42"/>
        <v>0</v>
      </c>
      <c r="AX51" s="85">
        <f t="shared" si="43"/>
        <v>0</v>
      </c>
      <c r="AY51" s="85">
        <f t="shared" si="44"/>
        <v>0</v>
      </c>
      <c r="AZ51" s="86">
        <f t="shared" ca="1" si="193"/>
        <v>0</v>
      </c>
      <c r="BA51" s="83">
        <f t="shared" ca="1" si="194"/>
        <v>0</v>
      </c>
      <c r="BB51" s="84">
        <f t="shared" si="195"/>
        <v>30</v>
      </c>
      <c r="BC51" s="85">
        <f t="shared" ca="1" si="48"/>
        <v>0</v>
      </c>
      <c r="BD51" s="85">
        <f t="shared" si="49"/>
        <v>0</v>
      </c>
      <c r="BE51" s="85">
        <f t="shared" si="50"/>
        <v>0</v>
      </c>
      <c r="BF51" s="86">
        <f t="shared" ca="1" si="196"/>
        <v>0</v>
      </c>
      <c r="BG51" s="83">
        <f t="shared" ca="1" si="197"/>
        <v>0</v>
      </c>
      <c r="BH51" s="84">
        <f t="shared" si="198"/>
        <v>31</v>
      </c>
      <c r="BI51" s="85">
        <f t="shared" ca="1" si="54"/>
        <v>0</v>
      </c>
      <c r="BJ51" s="85">
        <f t="shared" si="55"/>
        <v>0</v>
      </c>
      <c r="BK51" s="85">
        <f t="shared" si="56"/>
        <v>0</v>
      </c>
      <c r="BL51" s="86">
        <f t="shared" ca="1" si="199"/>
        <v>0</v>
      </c>
      <c r="BM51" s="83">
        <f t="shared" ca="1" si="200"/>
        <v>0</v>
      </c>
      <c r="BN51" s="84">
        <f t="shared" si="201"/>
        <v>30</v>
      </c>
      <c r="BO51" s="85">
        <f t="shared" ca="1" si="60"/>
        <v>0</v>
      </c>
      <c r="BP51" s="85">
        <f t="shared" si="61"/>
        <v>0</v>
      </c>
      <c r="BQ51" s="85">
        <f t="shared" si="62"/>
        <v>0</v>
      </c>
      <c r="BR51" s="86">
        <f t="shared" ca="1" si="202"/>
        <v>0</v>
      </c>
      <c r="BS51" s="83">
        <f t="shared" ca="1" si="203"/>
        <v>0</v>
      </c>
      <c r="BT51" s="84">
        <f t="shared" si="204"/>
        <v>31</v>
      </c>
      <c r="BU51" s="85">
        <f t="shared" ca="1" si="66"/>
        <v>0</v>
      </c>
      <c r="BV51" s="85">
        <f t="shared" si="67"/>
        <v>0</v>
      </c>
      <c r="BW51" s="85">
        <f t="shared" si="68"/>
        <v>0</v>
      </c>
      <c r="BX51" s="86">
        <f t="shared" ca="1" si="205"/>
        <v>0</v>
      </c>
      <c r="BY51" s="83">
        <f t="shared" ca="1" si="206"/>
        <v>0</v>
      </c>
      <c r="BZ51" s="84">
        <f t="shared" si="207"/>
        <v>31</v>
      </c>
      <c r="CA51" s="85">
        <f t="shared" ca="1" si="72"/>
        <v>0</v>
      </c>
      <c r="CB51" s="85">
        <f t="shared" si="73"/>
        <v>0</v>
      </c>
      <c r="CC51" s="85">
        <f t="shared" si="74"/>
        <v>0</v>
      </c>
      <c r="CD51" s="86">
        <f t="shared" ca="1" si="208"/>
        <v>0</v>
      </c>
      <c r="CE51" s="83">
        <f t="shared" ca="1" si="209"/>
        <v>0</v>
      </c>
      <c r="CF51" s="84">
        <f t="shared" si="210"/>
        <v>30</v>
      </c>
      <c r="CG51" s="85">
        <f t="shared" ca="1" si="78"/>
        <v>0</v>
      </c>
      <c r="CH51" s="85">
        <f t="shared" si="79"/>
        <v>0</v>
      </c>
      <c r="CI51" s="85">
        <f t="shared" si="80"/>
        <v>0</v>
      </c>
      <c r="CJ51" s="86">
        <f t="shared" ca="1" si="211"/>
        <v>0</v>
      </c>
      <c r="CK51" s="83">
        <f t="shared" ca="1" si="212"/>
        <v>0</v>
      </c>
      <c r="CL51" s="84">
        <f t="shared" si="213"/>
        <v>31</v>
      </c>
      <c r="CM51" s="85">
        <f t="shared" ca="1" si="84"/>
        <v>0</v>
      </c>
      <c r="CN51" s="85">
        <f t="shared" si="85"/>
        <v>0</v>
      </c>
      <c r="CO51" s="85">
        <f t="shared" si="86"/>
        <v>0</v>
      </c>
      <c r="CP51" s="86">
        <f t="shared" ca="1" si="214"/>
        <v>0</v>
      </c>
      <c r="CQ51" s="83">
        <f t="shared" ca="1" si="215"/>
        <v>0</v>
      </c>
      <c r="CR51" s="84">
        <f t="shared" si="216"/>
        <v>30</v>
      </c>
      <c r="CS51" s="85">
        <f t="shared" ca="1" si="90"/>
        <v>0</v>
      </c>
      <c r="CT51" s="85">
        <f t="shared" si="91"/>
        <v>0</v>
      </c>
      <c r="CU51" s="85">
        <f t="shared" si="92"/>
        <v>0</v>
      </c>
      <c r="CV51" s="86">
        <f t="shared" ca="1" si="217"/>
        <v>0</v>
      </c>
      <c r="CW51" s="83">
        <f t="shared" ca="1" si="218"/>
        <v>0</v>
      </c>
      <c r="CX51" s="84">
        <f t="shared" si="219"/>
        <v>31</v>
      </c>
      <c r="CY51" s="85">
        <f t="shared" ca="1" si="96"/>
        <v>0</v>
      </c>
      <c r="CZ51" s="85">
        <f t="shared" si="97"/>
        <v>0</v>
      </c>
      <c r="DA51" s="85">
        <f t="shared" si="98"/>
        <v>0</v>
      </c>
      <c r="DB51" s="86">
        <f t="shared" ca="1" si="220"/>
        <v>0</v>
      </c>
      <c r="DC51" s="83">
        <f t="shared" ca="1" si="221"/>
        <v>0</v>
      </c>
      <c r="DD51" s="84">
        <f t="shared" si="222"/>
        <v>31</v>
      </c>
      <c r="DE51" s="85">
        <f t="shared" ca="1" si="102"/>
        <v>0</v>
      </c>
      <c r="DF51" s="85">
        <f t="shared" si="103"/>
        <v>0</v>
      </c>
      <c r="DG51" s="85">
        <f t="shared" si="104"/>
        <v>0</v>
      </c>
      <c r="DH51" s="86">
        <f t="shared" ca="1" si="223"/>
        <v>0</v>
      </c>
      <c r="DI51" s="83">
        <f t="shared" ca="1" si="224"/>
        <v>0</v>
      </c>
      <c r="DJ51" s="84">
        <f t="shared" si="225"/>
        <v>28</v>
      </c>
      <c r="DK51" s="85">
        <f t="shared" ca="1" si="108"/>
        <v>0</v>
      </c>
      <c r="DL51" s="85">
        <f t="shared" si="109"/>
        <v>0</v>
      </c>
      <c r="DM51" s="85">
        <f t="shared" si="110"/>
        <v>0</v>
      </c>
      <c r="DN51" s="86">
        <f t="shared" ca="1" si="226"/>
        <v>0</v>
      </c>
      <c r="DO51" s="83">
        <f t="shared" ca="1" si="227"/>
        <v>0</v>
      </c>
      <c r="DP51" s="84">
        <f t="shared" si="228"/>
        <v>15</v>
      </c>
      <c r="DQ51" s="85">
        <f t="shared" ca="1" si="114"/>
        <v>16</v>
      </c>
      <c r="DR51" s="85">
        <f t="shared" si="115"/>
        <v>0</v>
      </c>
      <c r="DS51" s="85">
        <f t="shared" si="116"/>
        <v>0</v>
      </c>
      <c r="DT51" s="86">
        <f t="shared" ca="1" si="229"/>
        <v>16</v>
      </c>
      <c r="DU51" s="83">
        <f t="shared" ca="1" si="230"/>
        <v>0</v>
      </c>
      <c r="DV51" s="84">
        <f t="shared" si="231"/>
        <v>0</v>
      </c>
      <c r="DW51" s="85">
        <f t="shared" ca="1" si="120"/>
        <v>30</v>
      </c>
      <c r="DX51" s="85">
        <f t="shared" si="121"/>
        <v>0</v>
      </c>
      <c r="DY51" s="85">
        <f t="shared" si="122"/>
        <v>0</v>
      </c>
      <c r="DZ51" s="86">
        <f t="shared" ca="1" si="232"/>
        <v>30</v>
      </c>
      <c r="EA51" s="83">
        <f t="shared" ca="1" si="233"/>
        <v>0</v>
      </c>
      <c r="EB51" s="84">
        <f t="shared" si="234"/>
        <v>0</v>
      </c>
      <c r="EC51" s="85">
        <f t="shared" ca="1" si="126"/>
        <v>31</v>
      </c>
      <c r="ED51" s="85">
        <f t="shared" si="127"/>
        <v>0</v>
      </c>
      <c r="EE51" s="85">
        <f t="shared" si="128"/>
        <v>0</v>
      </c>
      <c r="EF51" s="86">
        <f t="shared" ca="1" si="235"/>
        <v>31</v>
      </c>
      <c r="EG51" s="83">
        <f t="shared" ca="1" si="236"/>
        <v>0</v>
      </c>
      <c r="EH51" s="84">
        <f t="shared" si="237"/>
        <v>0</v>
      </c>
      <c r="EI51" s="85">
        <f t="shared" ca="1" si="132"/>
        <v>30</v>
      </c>
      <c r="EJ51" s="85">
        <f t="shared" si="133"/>
        <v>0</v>
      </c>
      <c r="EK51" s="85">
        <f t="shared" si="134"/>
        <v>0</v>
      </c>
      <c r="EL51" s="86">
        <f t="shared" ca="1" si="238"/>
        <v>30</v>
      </c>
      <c r="EM51" s="83">
        <f t="shared" ca="1" si="239"/>
        <v>5</v>
      </c>
      <c r="EN51" s="84">
        <f t="shared" si="240"/>
        <v>0</v>
      </c>
      <c r="EO51" s="85">
        <f t="shared" ca="1" si="138"/>
        <v>26</v>
      </c>
      <c r="EP51" s="85">
        <f t="shared" si="139"/>
        <v>0</v>
      </c>
      <c r="EQ51" s="85">
        <f t="shared" si="140"/>
        <v>0</v>
      </c>
      <c r="ER51" s="86">
        <f t="shared" ca="1" si="241"/>
        <v>26</v>
      </c>
      <c r="ES51" s="83">
        <f t="shared" ca="1" si="242"/>
        <v>31</v>
      </c>
      <c r="ET51" s="84">
        <f t="shared" si="243"/>
        <v>0</v>
      </c>
      <c r="EU51" s="85">
        <f t="shared" ca="1" si="144"/>
        <v>0</v>
      </c>
      <c r="EV51" s="85">
        <f t="shared" si="145"/>
        <v>0</v>
      </c>
      <c r="EW51" s="85">
        <f t="shared" si="244"/>
        <v>0</v>
      </c>
      <c r="EX51" s="86">
        <f t="shared" ca="1" si="245"/>
        <v>0</v>
      </c>
      <c r="EY51" s="83">
        <f t="shared" ca="1" si="246"/>
        <v>30</v>
      </c>
      <c r="EZ51" s="84">
        <f t="shared" si="247"/>
        <v>0</v>
      </c>
      <c r="FA51" s="85">
        <f t="shared" ca="1" si="149"/>
        <v>0</v>
      </c>
      <c r="FB51" s="85">
        <f t="shared" si="248"/>
        <v>0</v>
      </c>
      <c r="FC51" s="85">
        <f t="shared" si="150"/>
        <v>0</v>
      </c>
      <c r="FD51" s="86">
        <f t="shared" ca="1" si="249"/>
        <v>0</v>
      </c>
      <c r="FE51" s="83">
        <f t="shared" ca="1" si="250"/>
        <v>31</v>
      </c>
      <c r="FF51" s="84">
        <f t="shared" si="251"/>
        <v>0</v>
      </c>
      <c r="FG51" s="85">
        <f t="shared" ca="1" si="252"/>
        <v>0</v>
      </c>
      <c r="FH51" s="85">
        <f t="shared" si="253"/>
        <v>0</v>
      </c>
      <c r="FI51" s="85">
        <f t="shared" si="254"/>
        <v>0</v>
      </c>
      <c r="FJ51" s="86">
        <f t="shared" ca="1" si="255"/>
        <v>0</v>
      </c>
      <c r="FK51" s="83">
        <f t="shared" ca="1" si="155"/>
        <v>30</v>
      </c>
      <c r="FL51" s="84">
        <f t="shared" si="156"/>
        <v>0</v>
      </c>
      <c r="FM51" s="85">
        <f t="shared" ca="1" si="256"/>
        <v>0</v>
      </c>
      <c r="FN51" s="85">
        <f t="shared" si="257"/>
        <v>0</v>
      </c>
      <c r="FO51" s="85">
        <f t="shared" si="258"/>
        <v>0</v>
      </c>
      <c r="FP51" s="86">
        <f t="shared" ca="1" si="157"/>
        <v>0</v>
      </c>
      <c r="FQ51" s="83">
        <f t="shared" ca="1" si="158"/>
        <v>31</v>
      </c>
      <c r="FR51" s="84">
        <f t="shared" si="159"/>
        <v>0</v>
      </c>
      <c r="FS51" s="85">
        <f t="shared" ca="1" si="259"/>
        <v>0</v>
      </c>
      <c r="FT51" s="85">
        <f t="shared" si="260"/>
        <v>0</v>
      </c>
      <c r="FU51" s="85">
        <f t="shared" si="261"/>
        <v>0</v>
      </c>
      <c r="FV51" s="86">
        <f t="shared" ca="1" si="160"/>
        <v>0</v>
      </c>
      <c r="FW51" s="83">
        <f t="shared" ca="1" si="161"/>
        <v>31</v>
      </c>
      <c r="FX51" s="84">
        <f t="shared" si="162"/>
        <v>0</v>
      </c>
      <c r="FY51" s="85">
        <f t="shared" ca="1" si="262"/>
        <v>0</v>
      </c>
      <c r="FZ51" s="85">
        <f t="shared" si="263"/>
        <v>0</v>
      </c>
      <c r="GA51" s="85">
        <f t="shared" si="264"/>
        <v>0</v>
      </c>
      <c r="GB51" s="86">
        <f t="shared" ca="1" si="163"/>
        <v>0</v>
      </c>
      <c r="GC51" s="83">
        <f t="shared" ca="1" si="164"/>
        <v>28</v>
      </c>
      <c r="GD51" s="84">
        <f t="shared" si="165"/>
        <v>0</v>
      </c>
      <c r="GE51" s="85">
        <f t="shared" ca="1" si="265"/>
        <v>0</v>
      </c>
      <c r="GF51" s="85">
        <f t="shared" si="266"/>
        <v>0</v>
      </c>
      <c r="GG51" s="85">
        <f t="shared" si="267"/>
        <v>0</v>
      </c>
      <c r="GH51" s="86">
        <f t="shared" ca="1" si="166"/>
        <v>0</v>
      </c>
      <c r="GI51" s="83">
        <f t="shared" ca="1" si="167"/>
        <v>31</v>
      </c>
      <c r="GJ51" s="84">
        <f t="shared" si="168"/>
        <v>0</v>
      </c>
      <c r="GK51" s="85">
        <f t="shared" ca="1" si="268"/>
        <v>0</v>
      </c>
      <c r="GL51" s="85">
        <f t="shared" si="269"/>
        <v>0</v>
      </c>
      <c r="GM51" s="85">
        <f t="shared" si="270"/>
        <v>0</v>
      </c>
      <c r="GN51" s="86">
        <f t="shared" ca="1" si="169"/>
        <v>0</v>
      </c>
    </row>
    <row r="52" spans="1:196" ht="14.6" x14ac:dyDescent="0.4">
      <c r="A52" s="81" t="str">
        <f>PSIRT!$S49</f>
        <v>SERVER</v>
      </c>
      <c r="B52" t="str">
        <f>PSIRT!$B49</f>
        <v>CSCvi48624</v>
      </c>
      <c r="C52" s="82">
        <f>PSIRT!$N49</f>
        <v>43174</v>
      </c>
      <c r="D52" s="123">
        <f ca="1">IF(PSIRT!$R49="",TODAY(), PSIRT!$R49)</f>
        <v>43185</v>
      </c>
      <c r="E52" s="83">
        <f t="shared" ca="1" si="170"/>
        <v>0</v>
      </c>
      <c r="F52" s="84">
        <f t="shared" si="171"/>
        <v>31</v>
      </c>
      <c r="G52" s="85">
        <f t="shared" ca="1" si="0"/>
        <v>0</v>
      </c>
      <c r="H52" s="85">
        <f t="shared" si="1"/>
        <v>0</v>
      </c>
      <c r="I52" s="85">
        <f t="shared" si="2"/>
        <v>0</v>
      </c>
      <c r="J52" s="86">
        <f t="shared" ca="1" si="172"/>
        <v>0</v>
      </c>
      <c r="K52" s="83">
        <f t="shared" ca="1" si="173"/>
        <v>0</v>
      </c>
      <c r="L52" s="84">
        <f t="shared" si="174"/>
        <v>30</v>
      </c>
      <c r="M52" s="85">
        <f t="shared" ca="1" si="6"/>
        <v>0</v>
      </c>
      <c r="N52" s="85">
        <f t="shared" si="7"/>
        <v>0</v>
      </c>
      <c r="O52" s="85">
        <f t="shared" si="8"/>
        <v>0</v>
      </c>
      <c r="P52" s="86">
        <f t="shared" ca="1" si="175"/>
        <v>0</v>
      </c>
      <c r="Q52" s="83">
        <f t="shared" ca="1" si="176"/>
        <v>0</v>
      </c>
      <c r="R52" s="84">
        <f t="shared" si="177"/>
        <v>31</v>
      </c>
      <c r="S52" s="85">
        <f t="shared" ca="1" si="12"/>
        <v>0</v>
      </c>
      <c r="T52" s="85">
        <f t="shared" si="13"/>
        <v>0</v>
      </c>
      <c r="U52" s="85">
        <f t="shared" si="14"/>
        <v>0</v>
      </c>
      <c r="V52" s="86">
        <f t="shared" ca="1" si="178"/>
        <v>0</v>
      </c>
      <c r="W52" s="83">
        <f t="shared" ca="1" si="179"/>
        <v>0</v>
      </c>
      <c r="X52" s="84">
        <f t="shared" si="180"/>
        <v>30</v>
      </c>
      <c r="Y52" s="85">
        <f t="shared" ca="1" si="18"/>
        <v>0</v>
      </c>
      <c r="Z52" s="85">
        <f t="shared" si="19"/>
        <v>0</v>
      </c>
      <c r="AA52" s="85">
        <f t="shared" si="20"/>
        <v>0</v>
      </c>
      <c r="AB52" s="86">
        <f t="shared" ca="1" si="181"/>
        <v>0</v>
      </c>
      <c r="AC52" s="83">
        <f t="shared" ca="1" si="182"/>
        <v>0</v>
      </c>
      <c r="AD52" s="84">
        <f t="shared" si="183"/>
        <v>31</v>
      </c>
      <c r="AE52" s="85">
        <f t="shared" ca="1" si="24"/>
        <v>0</v>
      </c>
      <c r="AF52" s="85">
        <f t="shared" si="25"/>
        <v>0</v>
      </c>
      <c r="AG52" s="85">
        <f t="shared" si="26"/>
        <v>0</v>
      </c>
      <c r="AH52" s="86">
        <f t="shared" ca="1" si="184"/>
        <v>0</v>
      </c>
      <c r="AI52" s="83">
        <f t="shared" ca="1" si="185"/>
        <v>0</v>
      </c>
      <c r="AJ52" s="84">
        <f t="shared" si="186"/>
        <v>31</v>
      </c>
      <c r="AK52" s="85">
        <f t="shared" ca="1" si="30"/>
        <v>0</v>
      </c>
      <c r="AL52" s="85">
        <f t="shared" si="31"/>
        <v>0</v>
      </c>
      <c r="AM52" s="85">
        <f t="shared" si="32"/>
        <v>0</v>
      </c>
      <c r="AN52" s="86">
        <f t="shared" ca="1" si="187"/>
        <v>0</v>
      </c>
      <c r="AO52" s="83">
        <f t="shared" ca="1" si="188"/>
        <v>0</v>
      </c>
      <c r="AP52" s="84">
        <f t="shared" si="189"/>
        <v>28</v>
      </c>
      <c r="AQ52" s="85">
        <f t="shared" ca="1" si="36"/>
        <v>0</v>
      </c>
      <c r="AR52" s="85">
        <f t="shared" si="37"/>
        <v>0</v>
      </c>
      <c r="AS52" s="85">
        <f t="shared" si="38"/>
        <v>0</v>
      </c>
      <c r="AT52" s="86">
        <f t="shared" ca="1" si="190"/>
        <v>0</v>
      </c>
      <c r="AU52" s="83">
        <f t="shared" ca="1" si="191"/>
        <v>0</v>
      </c>
      <c r="AV52" s="84">
        <f t="shared" si="192"/>
        <v>31</v>
      </c>
      <c r="AW52" s="85">
        <f t="shared" ca="1" si="42"/>
        <v>0</v>
      </c>
      <c r="AX52" s="85">
        <f t="shared" si="43"/>
        <v>0</v>
      </c>
      <c r="AY52" s="85">
        <f t="shared" si="44"/>
        <v>0</v>
      </c>
      <c r="AZ52" s="86">
        <f t="shared" ca="1" si="193"/>
        <v>0</v>
      </c>
      <c r="BA52" s="83">
        <f t="shared" ca="1" si="194"/>
        <v>0</v>
      </c>
      <c r="BB52" s="84">
        <f t="shared" si="195"/>
        <v>30</v>
      </c>
      <c r="BC52" s="85">
        <f t="shared" ca="1" si="48"/>
        <v>0</v>
      </c>
      <c r="BD52" s="85">
        <f t="shared" si="49"/>
        <v>0</v>
      </c>
      <c r="BE52" s="85">
        <f t="shared" si="50"/>
        <v>0</v>
      </c>
      <c r="BF52" s="86">
        <f t="shared" ca="1" si="196"/>
        <v>0</v>
      </c>
      <c r="BG52" s="83">
        <f t="shared" ca="1" si="197"/>
        <v>0</v>
      </c>
      <c r="BH52" s="84">
        <f t="shared" si="198"/>
        <v>31</v>
      </c>
      <c r="BI52" s="85">
        <f t="shared" ca="1" si="54"/>
        <v>0</v>
      </c>
      <c r="BJ52" s="85">
        <f t="shared" si="55"/>
        <v>0</v>
      </c>
      <c r="BK52" s="85">
        <f t="shared" si="56"/>
        <v>0</v>
      </c>
      <c r="BL52" s="86">
        <f t="shared" ca="1" si="199"/>
        <v>0</v>
      </c>
      <c r="BM52" s="83">
        <f t="shared" ca="1" si="200"/>
        <v>0</v>
      </c>
      <c r="BN52" s="84">
        <f t="shared" si="201"/>
        <v>30</v>
      </c>
      <c r="BO52" s="85">
        <f t="shared" ca="1" si="60"/>
        <v>0</v>
      </c>
      <c r="BP52" s="85">
        <f t="shared" si="61"/>
        <v>0</v>
      </c>
      <c r="BQ52" s="85">
        <f t="shared" si="62"/>
        <v>0</v>
      </c>
      <c r="BR52" s="86">
        <f t="shared" ca="1" si="202"/>
        <v>0</v>
      </c>
      <c r="BS52" s="83">
        <f t="shared" ca="1" si="203"/>
        <v>0</v>
      </c>
      <c r="BT52" s="84">
        <f t="shared" si="204"/>
        <v>31</v>
      </c>
      <c r="BU52" s="85">
        <f t="shared" ca="1" si="66"/>
        <v>0</v>
      </c>
      <c r="BV52" s="85">
        <f t="shared" si="67"/>
        <v>0</v>
      </c>
      <c r="BW52" s="85">
        <f t="shared" si="68"/>
        <v>0</v>
      </c>
      <c r="BX52" s="86">
        <f t="shared" ca="1" si="205"/>
        <v>0</v>
      </c>
      <c r="BY52" s="83">
        <f t="shared" ca="1" si="206"/>
        <v>0</v>
      </c>
      <c r="BZ52" s="84">
        <f t="shared" si="207"/>
        <v>31</v>
      </c>
      <c r="CA52" s="85">
        <f t="shared" ca="1" si="72"/>
        <v>0</v>
      </c>
      <c r="CB52" s="85">
        <f t="shared" si="73"/>
        <v>0</v>
      </c>
      <c r="CC52" s="85">
        <f t="shared" si="74"/>
        <v>0</v>
      </c>
      <c r="CD52" s="86">
        <f t="shared" ca="1" si="208"/>
        <v>0</v>
      </c>
      <c r="CE52" s="83">
        <f t="shared" ca="1" si="209"/>
        <v>0</v>
      </c>
      <c r="CF52" s="84">
        <f t="shared" si="210"/>
        <v>30</v>
      </c>
      <c r="CG52" s="85">
        <f t="shared" ca="1" si="78"/>
        <v>0</v>
      </c>
      <c r="CH52" s="85">
        <f t="shared" si="79"/>
        <v>0</v>
      </c>
      <c r="CI52" s="85">
        <f t="shared" si="80"/>
        <v>0</v>
      </c>
      <c r="CJ52" s="86">
        <f t="shared" ca="1" si="211"/>
        <v>0</v>
      </c>
      <c r="CK52" s="83">
        <f t="shared" ca="1" si="212"/>
        <v>0</v>
      </c>
      <c r="CL52" s="84">
        <f t="shared" si="213"/>
        <v>31</v>
      </c>
      <c r="CM52" s="85">
        <f t="shared" ca="1" si="84"/>
        <v>0</v>
      </c>
      <c r="CN52" s="85">
        <f t="shared" si="85"/>
        <v>0</v>
      </c>
      <c r="CO52" s="85">
        <f t="shared" si="86"/>
        <v>0</v>
      </c>
      <c r="CP52" s="86">
        <f t="shared" ca="1" si="214"/>
        <v>0</v>
      </c>
      <c r="CQ52" s="83">
        <f t="shared" ca="1" si="215"/>
        <v>0</v>
      </c>
      <c r="CR52" s="84">
        <f t="shared" si="216"/>
        <v>30</v>
      </c>
      <c r="CS52" s="85">
        <f t="shared" ca="1" si="90"/>
        <v>0</v>
      </c>
      <c r="CT52" s="85">
        <f t="shared" si="91"/>
        <v>0</v>
      </c>
      <c r="CU52" s="85">
        <f t="shared" si="92"/>
        <v>0</v>
      </c>
      <c r="CV52" s="86">
        <f t="shared" ca="1" si="217"/>
        <v>0</v>
      </c>
      <c r="CW52" s="83">
        <f t="shared" ca="1" si="218"/>
        <v>0</v>
      </c>
      <c r="CX52" s="84">
        <f t="shared" si="219"/>
        <v>31</v>
      </c>
      <c r="CY52" s="85">
        <f t="shared" ca="1" si="96"/>
        <v>0</v>
      </c>
      <c r="CZ52" s="85">
        <f t="shared" si="97"/>
        <v>0</v>
      </c>
      <c r="DA52" s="85">
        <f t="shared" si="98"/>
        <v>0</v>
      </c>
      <c r="DB52" s="86">
        <f t="shared" ca="1" si="220"/>
        <v>0</v>
      </c>
      <c r="DC52" s="83">
        <f t="shared" ca="1" si="221"/>
        <v>0</v>
      </c>
      <c r="DD52" s="84">
        <f t="shared" si="222"/>
        <v>31</v>
      </c>
      <c r="DE52" s="85">
        <f t="shared" ca="1" si="102"/>
        <v>0</v>
      </c>
      <c r="DF52" s="85">
        <f t="shared" si="103"/>
        <v>0</v>
      </c>
      <c r="DG52" s="85">
        <f t="shared" si="104"/>
        <v>0</v>
      </c>
      <c r="DH52" s="86">
        <f t="shared" ca="1" si="223"/>
        <v>0</v>
      </c>
      <c r="DI52" s="83">
        <f t="shared" ca="1" si="224"/>
        <v>0</v>
      </c>
      <c r="DJ52" s="84">
        <f t="shared" si="225"/>
        <v>28</v>
      </c>
      <c r="DK52" s="85">
        <f t="shared" ca="1" si="108"/>
        <v>0</v>
      </c>
      <c r="DL52" s="85">
        <f t="shared" si="109"/>
        <v>0</v>
      </c>
      <c r="DM52" s="85">
        <f t="shared" si="110"/>
        <v>0</v>
      </c>
      <c r="DN52" s="86">
        <f t="shared" ca="1" si="226"/>
        <v>0</v>
      </c>
      <c r="DO52" s="83">
        <f t="shared" ca="1" si="227"/>
        <v>5</v>
      </c>
      <c r="DP52" s="84">
        <f t="shared" si="228"/>
        <v>15</v>
      </c>
      <c r="DQ52" s="85">
        <f t="shared" ca="1" si="114"/>
        <v>11</v>
      </c>
      <c r="DR52" s="85">
        <f t="shared" si="115"/>
        <v>0</v>
      </c>
      <c r="DS52" s="85">
        <f t="shared" si="116"/>
        <v>0</v>
      </c>
      <c r="DT52" s="86">
        <f t="shared" ca="1" si="229"/>
        <v>11</v>
      </c>
      <c r="DU52" s="83">
        <f t="shared" ca="1" si="230"/>
        <v>30</v>
      </c>
      <c r="DV52" s="84">
        <f t="shared" si="231"/>
        <v>0</v>
      </c>
      <c r="DW52" s="85">
        <f t="shared" ca="1" si="120"/>
        <v>0</v>
      </c>
      <c r="DX52" s="85">
        <f t="shared" si="121"/>
        <v>0</v>
      </c>
      <c r="DY52" s="85">
        <f t="shared" si="122"/>
        <v>0</v>
      </c>
      <c r="DZ52" s="86">
        <f t="shared" ca="1" si="232"/>
        <v>0</v>
      </c>
      <c r="EA52" s="83">
        <f t="shared" ca="1" si="233"/>
        <v>31</v>
      </c>
      <c r="EB52" s="84">
        <f t="shared" si="234"/>
        <v>0</v>
      </c>
      <c r="EC52" s="85">
        <f t="shared" ca="1" si="126"/>
        <v>0</v>
      </c>
      <c r="ED52" s="85">
        <f t="shared" si="127"/>
        <v>0</v>
      </c>
      <c r="EE52" s="85">
        <f t="shared" si="128"/>
        <v>0</v>
      </c>
      <c r="EF52" s="86">
        <f t="shared" ca="1" si="235"/>
        <v>0</v>
      </c>
      <c r="EG52" s="83">
        <f t="shared" ca="1" si="236"/>
        <v>30</v>
      </c>
      <c r="EH52" s="84">
        <f t="shared" si="237"/>
        <v>0</v>
      </c>
      <c r="EI52" s="85">
        <f t="shared" ca="1" si="132"/>
        <v>0</v>
      </c>
      <c r="EJ52" s="85">
        <f t="shared" si="133"/>
        <v>0</v>
      </c>
      <c r="EK52" s="85">
        <f t="shared" si="134"/>
        <v>0</v>
      </c>
      <c r="EL52" s="86">
        <f t="shared" ca="1" si="238"/>
        <v>0</v>
      </c>
      <c r="EM52" s="83">
        <f t="shared" ca="1" si="239"/>
        <v>31</v>
      </c>
      <c r="EN52" s="84">
        <f t="shared" si="240"/>
        <v>0</v>
      </c>
      <c r="EO52" s="85">
        <f t="shared" ca="1" si="138"/>
        <v>0</v>
      </c>
      <c r="EP52" s="85">
        <f t="shared" si="139"/>
        <v>0</v>
      </c>
      <c r="EQ52" s="85">
        <f t="shared" si="140"/>
        <v>0</v>
      </c>
      <c r="ER52" s="86">
        <f t="shared" ca="1" si="241"/>
        <v>0</v>
      </c>
      <c r="ES52" s="83">
        <f t="shared" ca="1" si="242"/>
        <v>31</v>
      </c>
      <c r="ET52" s="84">
        <f t="shared" si="243"/>
        <v>0</v>
      </c>
      <c r="EU52" s="85">
        <f t="shared" ca="1" si="144"/>
        <v>0</v>
      </c>
      <c r="EV52" s="85">
        <f t="shared" si="145"/>
        <v>0</v>
      </c>
      <c r="EW52" s="85">
        <f t="shared" si="244"/>
        <v>0</v>
      </c>
      <c r="EX52" s="86">
        <f t="shared" ca="1" si="245"/>
        <v>0</v>
      </c>
      <c r="EY52" s="83">
        <f t="shared" ca="1" si="246"/>
        <v>30</v>
      </c>
      <c r="EZ52" s="84">
        <f t="shared" si="247"/>
        <v>0</v>
      </c>
      <c r="FA52" s="85">
        <f t="shared" ca="1" si="149"/>
        <v>0</v>
      </c>
      <c r="FB52" s="85">
        <f t="shared" si="248"/>
        <v>0</v>
      </c>
      <c r="FC52" s="85">
        <f t="shared" si="150"/>
        <v>0</v>
      </c>
      <c r="FD52" s="86">
        <f t="shared" ca="1" si="249"/>
        <v>0</v>
      </c>
      <c r="FE52" s="83">
        <f t="shared" ca="1" si="250"/>
        <v>31</v>
      </c>
      <c r="FF52" s="84">
        <f t="shared" si="251"/>
        <v>0</v>
      </c>
      <c r="FG52" s="85">
        <f t="shared" ca="1" si="252"/>
        <v>0</v>
      </c>
      <c r="FH52" s="85">
        <f t="shared" si="253"/>
        <v>0</v>
      </c>
      <c r="FI52" s="85">
        <f t="shared" si="254"/>
        <v>0</v>
      </c>
      <c r="FJ52" s="86">
        <f t="shared" ca="1" si="255"/>
        <v>0</v>
      </c>
      <c r="FK52" s="83">
        <f t="shared" ca="1" si="155"/>
        <v>30</v>
      </c>
      <c r="FL52" s="84">
        <f t="shared" si="156"/>
        <v>0</v>
      </c>
      <c r="FM52" s="85">
        <f t="shared" ca="1" si="256"/>
        <v>0</v>
      </c>
      <c r="FN52" s="85">
        <f t="shared" si="257"/>
        <v>0</v>
      </c>
      <c r="FO52" s="85">
        <f t="shared" si="258"/>
        <v>0</v>
      </c>
      <c r="FP52" s="86">
        <f t="shared" ca="1" si="157"/>
        <v>0</v>
      </c>
      <c r="FQ52" s="83">
        <f t="shared" ca="1" si="158"/>
        <v>31</v>
      </c>
      <c r="FR52" s="84">
        <f t="shared" si="159"/>
        <v>0</v>
      </c>
      <c r="FS52" s="85">
        <f t="shared" ca="1" si="259"/>
        <v>0</v>
      </c>
      <c r="FT52" s="85">
        <f t="shared" si="260"/>
        <v>0</v>
      </c>
      <c r="FU52" s="85">
        <f t="shared" si="261"/>
        <v>0</v>
      </c>
      <c r="FV52" s="86">
        <f t="shared" ca="1" si="160"/>
        <v>0</v>
      </c>
      <c r="FW52" s="83">
        <f t="shared" ca="1" si="161"/>
        <v>31</v>
      </c>
      <c r="FX52" s="84">
        <f t="shared" si="162"/>
        <v>0</v>
      </c>
      <c r="FY52" s="85">
        <f t="shared" ca="1" si="262"/>
        <v>0</v>
      </c>
      <c r="FZ52" s="85">
        <f t="shared" si="263"/>
        <v>0</v>
      </c>
      <c r="GA52" s="85">
        <f t="shared" si="264"/>
        <v>0</v>
      </c>
      <c r="GB52" s="86">
        <f t="shared" ca="1" si="163"/>
        <v>0</v>
      </c>
      <c r="GC52" s="83">
        <f t="shared" ca="1" si="164"/>
        <v>28</v>
      </c>
      <c r="GD52" s="84">
        <f t="shared" si="165"/>
        <v>0</v>
      </c>
      <c r="GE52" s="85">
        <f t="shared" ca="1" si="265"/>
        <v>0</v>
      </c>
      <c r="GF52" s="85">
        <f t="shared" si="266"/>
        <v>0</v>
      </c>
      <c r="GG52" s="85">
        <f t="shared" si="267"/>
        <v>0</v>
      </c>
      <c r="GH52" s="86">
        <f t="shared" ca="1" si="166"/>
        <v>0</v>
      </c>
      <c r="GI52" s="83">
        <f t="shared" ca="1" si="167"/>
        <v>31</v>
      </c>
      <c r="GJ52" s="84">
        <f t="shared" si="168"/>
        <v>0</v>
      </c>
      <c r="GK52" s="85">
        <f t="shared" ca="1" si="268"/>
        <v>0</v>
      </c>
      <c r="GL52" s="85">
        <f t="shared" si="269"/>
        <v>0</v>
      </c>
      <c r="GM52" s="85">
        <f t="shared" si="270"/>
        <v>0</v>
      </c>
      <c r="GN52" s="86">
        <f t="shared" ca="1" si="169"/>
        <v>0</v>
      </c>
    </row>
    <row r="53" spans="1:196" ht="14.6" x14ac:dyDescent="0.4">
      <c r="A53" s="81" t="str">
        <f>PSIRT!$S50</f>
        <v>CMM</v>
      </c>
      <c r="B53" t="str">
        <f>PSIRT!$B50</f>
        <v>CSCvi62836</v>
      </c>
      <c r="C53" s="82">
        <f>PSIRT!$N50</f>
        <v>43182</v>
      </c>
      <c r="D53" s="123">
        <f ca="1">IF(PSIRT!$R50="",TODAY(), PSIRT!$R50)</f>
        <v>43257</v>
      </c>
      <c r="E53" s="83">
        <f t="shared" ca="1" si="170"/>
        <v>0</v>
      </c>
      <c r="F53" s="84">
        <f t="shared" si="171"/>
        <v>31</v>
      </c>
      <c r="G53" s="85">
        <f t="shared" si="0"/>
        <v>0</v>
      </c>
      <c r="H53" s="85">
        <f t="shared" ca="1" si="1"/>
        <v>0</v>
      </c>
      <c r="I53" s="85">
        <f t="shared" si="2"/>
        <v>0</v>
      </c>
      <c r="J53" s="86">
        <f t="shared" ca="1" si="172"/>
        <v>0</v>
      </c>
      <c r="K53" s="83">
        <f t="shared" ca="1" si="173"/>
        <v>0</v>
      </c>
      <c r="L53" s="84">
        <f t="shared" si="174"/>
        <v>30</v>
      </c>
      <c r="M53" s="85">
        <f t="shared" si="6"/>
        <v>0</v>
      </c>
      <c r="N53" s="85">
        <f t="shared" ca="1" si="7"/>
        <v>0</v>
      </c>
      <c r="O53" s="85">
        <f t="shared" si="8"/>
        <v>0</v>
      </c>
      <c r="P53" s="86">
        <f t="shared" ca="1" si="175"/>
        <v>0</v>
      </c>
      <c r="Q53" s="83">
        <f t="shared" ca="1" si="176"/>
        <v>0</v>
      </c>
      <c r="R53" s="84">
        <f t="shared" si="177"/>
        <v>31</v>
      </c>
      <c r="S53" s="85">
        <f t="shared" si="12"/>
        <v>0</v>
      </c>
      <c r="T53" s="85">
        <f t="shared" ca="1" si="13"/>
        <v>0</v>
      </c>
      <c r="U53" s="85">
        <f t="shared" si="14"/>
        <v>0</v>
      </c>
      <c r="V53" s="86">
        <f t="shared" ca="1" si="178"/>
        <v>0</v>
      </c>
      <c r="W53" s="83">
        <f t="shared" ca="1" si="179"/>
        <v>0</v>
      </c>
      <c r="X53" s="84">
        <f t="shared" si="180"/>
        <v>30</v>
      </c>
      <c r="Y53" s="85">
        <f t="shared" si="18"/>
        <v>0</v>
      </c>
      <c r="Z53" s="85">
        <f t="shared" ca="1" si="19"/>
        <v>0</v>
      </c>
      <c r="AA53" s="85">
        <f t="shared" si="20"/>
        <v>0</v>
      </c>
      <c r="AB53" s="86">
        <f t="shared" ca="1" si="181"/>
        <v>0</v>
      </c>
      <c r="AC53" s="83">
        <f t="shared" ca="1" si="182"/>
        <v>0</v>
      </c>
      <c r="AD53" s="84">
        <f t="shared" si="183"/>
        <v>31</v>
      </c>
      <c r="AE53" s="85">
        <f t="shared" si="24"/>
        <v>0</v>
      </c>
      <c r="AF53" s="85">
        <f t="shared" ca="1" si="25"/>
        <v>0</v>
      </c>
      <c r="AG53" s="85">
        <f t="shared" si="26"/>
        <v>0</v>
      </c>
      <c r="AH53" s="86">
        <f t="shared" ca="1" si="184"/>
        <v>0</v>
      </c>
      <c r="AI53" s="83">
        <f t="shared" ca="1" si="185"/>
        <v>0</v>
      </c>
      <c r="AJ53" s="84">
        <f t="shared" si="186"/>
        <v>31</v>
      </c>
      <c r="AK53" s="85">
        <f t="shared" si="30"/>
        <v>0</v>
      </c>
      <c r="AL53" s="85">
        <f t="shared" ca="1" si="31"/>
        <v>0</v>
      </c>
      <c r="AM53" s="85">
        <f t="shared" si="32"/>
        <v>0</v>
      </c>
      <c r="AN53" s="86">
        <f t="shared" ca="1" si="187"/>
        <v>0</v>
      </c>
      <c r="AO53" s="83">
        <f t="shared" ca="1" si="188"/>
        <v>0</v>
      </c>
      <c r="AP53" s="84">
        <f t="shared" si="189"/>
        <v>28</v>
      </c>
      <c r="AQ53" s="85">
        <f t="shared" si="36"/>
        <v>0</v>
      </c>
      <c r="AR53" s="85">
        <f t="shared" ca="1" si="37"/>
        <v>0</v>
      </c>
      <c r="AS53" s="85">
        <f t="shared" si="38"/>
        <v>0</v>
      </c>
      <c r="AT53" s="86">
        <f t="shared" ca="1" si="190"/>
        <v>0</v>
      </c>
      <c r="AU53" s="83">
        <f t="shared" ca="1" si="191"/>
        <v>0</v>
      </c>
      <c r="AV53" s="84">
        <f t="shared" si="192"/>
        <v>31</v>
      </c>
      <c r="AW53" s="85">
        <f t="shared" si="42"/>
        <v>0</v>
      </c>
      <c r="AX53" s="85">
        <f t="shared" ca="1" si="43"/>
        <v>0</v>
      </c>
      <c r="AY53" s="85">
        <f t="shared" si="44"/>
        <v>0</v>
      </c>
      <c r="AZ53" s="86">
        <f t="shared" ca="1" si="193"/>
        <v>0</v>
      </c>
      <c r="BA53" s="83">
        <f t="shared" ca="1" si="194"/>
        <v>0</v>
      </c>
      <c r="BB53" s="84">
        <f t="shared" si="195"/>
        <v>30</v>
      </c>
      <c r="BC53" s="85">
        <f t="shared" si="48"/>
        <v>0</v>
      </c>
      <c r="BD53" s="85">
        <f t="shared" ca="1" si="49"/>
        <v>0</v>
      </c>
      <c r="BE53" s="85">
        <f t="shared" si="50"/>
        <v>0</v>
      </c>
      <c r="BF53" s="86">
        <f t="shared" ca="1" si="196"/>
        <v>0</v>
      </c>
      <c r="BG53" s="83">
        <f t="shared" ca="1" si="197"/>
        <v>0</v>
      </c>
      <c r="BH53" s="84">
        <f t="shared" si="198"/>
        <v>31</v>
      </c>
      <c r="BI53" s="85">
        <f t="shared" si="54"/>
        <v>0</v>
      </c>
      <c r="BJ53" s="85">
        <f t="shared" ca="1" si="55"/>
        <v>0</v>
      </c>
      <c r="BK53" s="85">
        <f t="shared" si="56"/>
        <v>0</v>
      </c>
      <c r="BL53" s="86">
        <f t="shared" ca="1" si="199"/>
        <v>0</v>
      </c>
      <c r="BM53" s="83">
        <f t="shared" ca="1" si="200"/>
        <v>0</v>
      </c>
      <c r="BN53" s="84">
        <f t="shared" si="201"/>
        <v>30</v>
      </c>
      <c r="BO53" s="85">
        <f t="shared" si="60"/>
        <v>0</v>
      </c>
      <c r="BP53" s="85">
        <f t="shared" ca="1" si="61"/>
        <v>0</v>
      </c>
      <c r="BQ53" s="85">
        <f t="shared" si="62"/>
        <v>0</v>
      </c>
      <c r="BR53" s="86">
        <f t="shared" ca="1" si="202"/>
        <v>0</v>
      </c>
      <c r="BS53" s="83">
        <f t="shared" ca="1" si="203"/>
        <v>0</v>
      </c>
      <c r="BT53" s="84">
        <f t="shared" si="204"/>
        <v>31</v>
      </c>
      <c r="BU53" s="85">
        <f t="shared" si="66"/>
        <v>0</v>
      </c>
      <c r="BV53" s="85">
        <f t="shared" ca="1" si="67"/>
        <v>0</v>
      </c>
      <c r="BW53" s="85">
        <f t="shared" si="68"/>
        <v>0</v>
      </c>
      <c r="BX53" s="86">
        <f t="shared" ca="1" si="205"/>
        <v>0</v>
      </c>
      <c r="BY53" s="83">
        <f t="shared" ca="1" si="206"/>
        <v>0</v>
      </c>
      <c r="BZ53" s="84">
        <f t="shared" si="207"/>
        <v>31</v>
      </c>
      <c r="CA53" s="85">
        <f t="shared" si="72"/>
        <v>0</v>
      </c>
      <c r="CB53" s="85">
        <f t="shared" ca="1" si="73"/>
        <v>0</v>
      </c>
      <c r="CC53" s="85">
        <f t="shared" si="74"/>
        <v>0</v>
      </c>
      <c r="CD53" s="86">
        <f t="shared" ca="1" si="208"/>
        <v>0</v>
      </c>
      <c r="CE53" s="83">
        <f t="shared" ca="1" si="209"/>
        <v>0</v>
      </c>
      <c r="CF53" s="84">
        <f t="shared" si="210"/>
        <v>30</v>
      </c>
      <c r="CG53" s="85">
        <f t="shared" si="78"/>
        <v>0</v>
      </c>
      <c r="CH53" s="85">
        <f t="shared" ca="1" si="79"/>
        <v>0</v>
      </c>
      <c r="CI53" s="85">
        <f t="shared" si="80"/>
        <v>0</v>
      </c>
      <c r="CJ53" s="86">
        <f t="shared" ca="1" si="211"/>
        <v>0</v>
      </c>
      <c r="CK53" s="83">
        <f t="shared" ca="1" si="212"/>
        <v>0</v>
      </c>
      <c r="CL53" s="84">
        <f t="shared" si="213"/>
        <v>31</v>
      </c>
      <c r="CM53" s="85">
        <f t="shared" si="84"/>
        <v>0</v>
      </c>
      <c r="CN53" s="85">
        <f t="shared" ca="1" si="85"/>
        <v>0</v>
      </c>
      <c r="CO53" s="85">
        <f t="shared" si="86"/>
        <v>0</v>
      </c>
      <c r="CP53" s="86">
        <f t="shared" ca="1" si="214"/>
        <v>0</v>
      </c>
      <c r="CQ53" s="83">
        <f t="shared" ca="1" si="215"/>
        <v>0</v>
      </c>
      <c r="CR53" s="84">
        <f t="shared" si="216"/>
        <v>30</v>
      </c>
      <c r="CS53" s="85">
        <f t="shared" si="90"/>
        <v>0</v>
      </c>
      <c r="CT53" s="85">
        <f t="shared" ca="1" si="91"/>
        <v>0</v>
      </c>
      <c r="CU53" s="85">
        <f t="shared" si="92"/>
        <v>0</v>
      </c>
      <c r="CV53" s="86">
        <f t="shared" ca="1" si="217"/>
        <v>0</v>
      </c>
      <c r="CW53" s="83">
        <f t="shared" ca="1" si="218"/>
        <v>0</v>
      </c>
      <c r="CX53" s="84">
        <f t="shared" si="219"/>
        <v>31</v>
      </c>
      <c r="CY53" s="85">
        <f t="shared" si="96"/>
        <v>0</v>
      </c>
      <c r="CZ53" s="85">
        <f t="shared" ca="1" si="97"/>
        <v>0</v>
      </c>
      <c r="DA53" s="85">
        <f t="shared" si="98"/>
        <v>0</v>
      </c>
      <c r="DB53" s="86">
        <f t="shared" ca="1" si="220"/>
        <v>0</v>
      </c>
      <c r="DC53" s="83">
        <f t="shared" ca="1" si="221"/>
        <v>0</v>
      </c>
      <c r="DD53" s="84">
        <f t="shared" si="222"/>
        <v>31</v>
      </c>
      <c r="DE53" s="85">
        <f t="shared" si="102"/>
        <v>0</v>
      </c>
      <c r="DF53" s="85">
        <f t="shared" ca="1" si="103"/>
        <v>0</v>
      </c>
      <c r="DG53" s="85">
        <f t="shared" si="104"/>
        <v>0</v>
      </c>
      <c r="DH53" s="86">
        <f t="shared" ca="1" si="223"/>
        <v>0</v>
      </c>
      <c r="DI53" s="83">
        <f t="shared" ca="1" si="224"/>
        <v>0</v>
      </c>
      <c r="DJ53" s="84">
        <f t="shared" si="225"/>
        <v>28</v>
      </c>
      <c r="DK53" s="85">
        <f t="shared" si="108"/>
        <v>0</v>
      </c>
      <c r="DL53" s="85">
        <f t="shared" ca="1" si="109"/>
        <v>0</v>
      </c>
      <c r="DM53" s="85">
        <f t="shared" si="110"/>
        <v>0</v>
      </c>
      <c r="DN53" s="86">
        <f t="shared" ca="1" si="226"/>
        <v>0</v>
      </c>
      <c r="DO53" s="83">
        <f t="shared" ca="1" si="227"/>
        <v>0</v>
      </c>
      <c r="DP53" s="84">
        <f t="shared" si="228"/>
        <v>23</v>
      </c>
      <c r="DQ53" s="85">
        <f t="shared" si="114"/>
        <v>0</v>
      </c>
      <c r="DR53" s="85">
        <f t="shared" ca="1" si="115"/>
        <v>8</v>
      </c>
      <c r="DS53" s="85">
        <f t="shared" si="116"/>
        <v>0</v>
      </c>
      <c r="DT53" s="86">
        <f t="shared" ca="1" si="229"/>
        <v>8</v>
      </c>
      <c r="DU53" s="83">
        <f t="shared" ca="1" si="230"/>
        <v>0</v>
      </c>
      <c r="DV53" s="84">
        <f t="shared" si="231"/>
        <v>0</v>
      </c>
      <c r="DW53" s="85">
        <f t="shared" si="120"/>
        <v>0</v>
      </c>
      <c r="DX53" s="85">
        <f t="shared" ca="1" si="121"/>
        <v>30</v>
      </c>
      <c r="DY53" s="85">
        <f t="shared" si="122"/>
        <v>0</v>
      </c>
      <c r="DZ53" s="86">
        <f t="shared" ca="1" si="232"/>
        <v>30</v>
      </c>
      <c r="EA53" s="83">
        <f t="shared" ca="1" si="233"/>
        <v>0</v>
      </c>
      <c r="EB53" s="84">
        <f t="shared" si="234"/>
        <v>0</v>
      </c>
      <c r="EC53" s="85">
        <f t="shared" si="126"/>
        <v>0</v>
      </c>
      <c r="ED53" s="85">
        <f t="shared" ca="1" si="127"/>
        <v>31</v>
      </c>
      <c r="EE53" s="85">
        <f t="shared" si="128"/>
        <v>0</v>
      </c>
      <c r="EF53" s="86">
        <f t="shared" ca="1" si="235"/>
        <v>31</v>
      </c>
      <c r="EG53" s="83">
        <f t="shared" ca="1" si="236"/>
        <v>24</v>
      </c>
      <c r="EH53" s="84">
        <f t="shared" si="237"/>
        <v>0</v>
      </c>
      <c r="EI53" s="85">
        <f t="shared" si="132"/>
        <v>0</v>
      </c>
      <c r="EJ53" s="85">
        <f t="shared" ca="1" si="133"/>
        <v>6</v>
      </c>
      <c r="EK53" s="85">
        <f t="shared" si="134"/>
        <v>0</v>
      </c>
      <c r="EL53" s="86">
        <f t="shared" ca="1" si="238"/>
        <v>6</v>
      </c>
      <c r="EM53" s="83">
        <f t="shared" ca="1" si="239"/>
        <v>31</v>
      </c>
      <c r="EN53" s="84">
        <f t="shared" si="240"/>
        <v>0</v>
      </c>
      <c r="EO53" s="85">
        <f t="shared" si="138"/>
        <v>0</v>
      </c>
      <c r="EP53" s="85">
        <f t="shared" ca="1" si="139"/>
        <v>0</v>
      </c>
      <c r="EQ53" s="85">
        <f t="shared" si="140"/>
        <v>0</v>
      </c>
      <c r="ER53" s="86">
        <f t="shared" ca="1" si="241"/>
        <v>0</v>
      </c>
      <c r="ES53" s="83">
        <f t="shared" ca="1" si="242"/>
        <v>31</v>
      </c>
      <c r="ET53" s="84">
        <f t="shared" si="243"/>
        <v>0</v>
      </c>
      <c r="EU53" s="85">
        <f t="shared" si="144"/>
        <v>0</v>
      </c>
      <c r="EV53" s="85">
        <f t="shared" ca="1" si="145"/>
        <v>0</v>
      </c>
      <c r="EW53" s="85">
        <f t="shared" si="244"/>
        <v>0</v>
      </c>
      <c r="EX53" s="86">
        <f t="shared" ca="1" si="245"/>
        <v>0</v>
      </c>
      <c r="EY53" s="83">
        <f t="shared" ca="1" si="246"/>
        <v>30</v>
      </c>
      <c r="EZ53" s="84">
        <f t="shared" si="247"/>
        <v>0</v>
      </c>
      <c r="FA53" s="85">
        <f t="shared" si="149"/>
        <v>0</v>
      </c>
      <c r="FB53" s="85">
        <f t="shared" ca="1" si="248"/>
        <v>0</v>
      </c>
      <c r="FC53" s="85">
        <f t="shared" si="150"/>
        <v>0</v>
      </c>
      <c r="FD53" s="86">
        <f t="shared" ca="1" si="249"/>
        <v>0</v>
      </c>
      <c r="FE53" s="83">
        <f t="shared" ca="1" si="250"/>
        <v>31</v>
      </c>
      <c r="FF53" s="84">
        <f t="shared" si="251"/>
        <v>0</v>
      </c>
      <c r="FG53" s="85">
        <f t="shared" si="252"/>
        <v>0</v>
      </c>
      <c r="FH53" s="85">
        <f t="shared" ca="1" si="253"/>
        <v>0</v>
      </c>
      <c r="FI53" s="85">
        <f t="shared" si="254"/>
        <v>0</v>
      </c>
      <c r="FJ53" s="86">
        <f t="shared" ca="1" si="255"/>
        <v>0</v>
      </c>
      <c r="FK53" s="83">
        <f t="shared" ca="1" si="155"/>
        <v>30</v>
      </c>
      <c r="FL53" s="84">
        <f t="shared" si="156"/>
        <v>0</v>
      </c>
      <c r="FM53" s="85">
        <f t="shared" si="256"/>
        <v>0</v>
      </c>
      <c r="FN53" s="85">
        <f t="shared" ca="1" si="257"/>
        <v>0</v>
      </c>
      <c r="FO53" s="85">
        <f t="shared" si="258"/>
        <v>0</v>
      </c>
      <c r="FP53" s="86">
        <f t="shared" ca="1" si="157"/>
        <v>0</v>
      </c>
      <c r="FQ53" s="83">
        <f t="shared" ca="1" si="158"/>
        <v>31</v>
      </c>
      <c r="FR53" s="84">
        <f t="shared" si="159"/>
        <v>0</v>
      </c>
      <c r="FS53" s="85">
        <f t="shared" si="259"/>
        <v>0</v>
      </c>
      <c r="FT53" s="85">
        <f t="shared" ca="1" si="260"/>
        <v>0</v>
      </c>
      <c r="FU53" s="85">
        <f t="shared" si="261"/>
        <v>0</v>
      </c>
      <c r="FV53" s="86">
        <f t="shared" ca="1" si="160"/>
        <v>0</v>
      </c>
      <c r="FW53" s="83">
        <f t="shared" ca="1" si="161"/>
        <v>31</v>
      </c>
      <c r="FX53" s="84">
        <f t="shared" si="162"/>
        <v>0</v>
      </c>
      <c r="FY53" s="85">
        <f t="shared" si="262"/>
        <v>0</v>
      </c>
      <c r="FZ53" s="85">
        <f t="shared" ca="1" si="263"/>
        <v>0</v>
      </c>
      <c r="GA53" s="85">
        <f t="shared" si="264"/>
        <v>0</v>
      </c>
      <c r="GB53" s="86">
        <f t="shared" ca="1" si="163"/>
        <v>0</v>
      </c>
      <c r="GC53" s="83">
        <f t="shared" ca="1" si="164"/>
        <v>28</v>
      </c>
      <c r="GD53" s="84">
        <f t="shared" si="165"/>
        <v>0</v>
      </c>
      <c r="GE53" s="85">
        <f t="shared" si="265"/>
        <v>0</v>
      </c>
      <c r="GF53" s="85">
        <f t="shared" ca="1" si="266"/>
        <v>0</v>
      </c>
      <c r="GG53" s="85">
        <f t="shared" si="267"/>
        <v>0</v>
      </c>
      <c r="GH53" s="86">
        <f t="shared" ca="1" si="166"/>
        <v>0</v>
      </c>
      <c r="GI53" s="83">
        <f t="shared" ca="1" si="167"/>
        <v>31</v>
      </c>
      <c r="GJ53" s="84">
        <f t="shared" si="168"/>
        <v>0</v>
      </c>
      <c r="GK53" s="85">
        <f t="shared" si="268"/>
        <v>0</v>
      </c>
      <c r="GL53" s="85">
        <f t="shared" ca="1" si="269"/>
        <v>0</v>
      </c>
      <c r="GM53" s="85">
        <f t="shared" si="270"/>
        <v>0</v>
      </c>
      <c r="GN53" s="86">
        <f t="shared" ca="1" si="169"/>
        <v>0</v>
      </c>
    </row>
    <row r="54" spans="1:196" ht="14.6" x14ac:dyDescent="0.4">
      <c r="A54" s="81" t="str">
        <f>PSIRT!$S51</f>
        <v>CMM</v>
      </c>
      <c r="B54" t="str">
        <f>PSIRT!$B51</f>
        <v>CSCvi62837</v>
      </c>
      <c r="C54" s="82">
        <f>PSIRT!$N51</f>
        <v>43182</v>
      </c>
      <c r="D54" s="123">
        <f ca="1">IF(PSIRT!$R51="",TODAY(), PSIRT!$R51)</f>
        <v>43257</v>
      </c>
      <c r="E54" s="83">
        <f t="shared" ca="1" si="170"/>
        <v>0</v>
      </c>
      <c r="F54" s="84">
        <f t="shared" si="171"/>
        <v>31</v>
      </c>
      <c r="G54" s="85">
        <f t="shared" si="0"/>
        <v>0</v>
      </c>
      <c r="H54" s="85">
        <f t="shared" ca="1" si="1"/>
        <v>0</v>
      </c>
      <c r="I54" s="85">
        <f t="shared" si="2"/>
        <v>0</v>
      </c>
      <c r="J54" s="86">
        <f t="shared" ca="1" si="172"/>
        <v>0</v>
      </c>
      <c r="K54" s="83">
        <f t="shared" ca="1" si="173"/>
        <v>0</v>
      </c>
      <c r="L54" s="84">
        <f t="shared" si="174"/>
        <v>30</v>
      </c>
      <c r="M54" s="85">
        <f t="shared" si="6"/>
        <v>0</v>
      </c>
      <c r="N54" s="85">
        <f t="shared" ca="1" si="7"/>
        <v>0</v>
      </c>
      <c r="O54" s="85">
        <f t="shared" si="8"/>
        <v>0</v>
      </c>
      <c r="P54" s="86">
        <f t="shared" ca="1" si="175"/>
        <v>0</v>
      </c>
      <c r="Q54" s="83">
        <f t="shared" ca="1" si="176"/>
        <v>0</v>
      </c>
      <c r="R54" s="84">
        <f t="shared" si="177"/>
        <v>31</v>
      </c>
      <c r="S54" s="85">
        <f t="shared" si="12"/>
        <v>0</v>
      </c>
      <c r="T54" s="85">
        <f t="shared" ca="1" si="13"/>
        <v>0</v>
      </c>
      <c r="U54" s="85">
        <f t="shared" si="14"/>
        <v>0</v>
      </c>
      <c r="V54" s="86">
        <f t="shared" ca="1" si="178"/>
        <v>0</v>
      </c>
      <c r="W54" s="83">
        <f t="shared" ca="1" si="179"/>
        <v>0</v>
      </c>
      <c r="X54" s="84">
        <f t="shared" si="180"/>
        <v>30</v>
      </c>
      <c r="Y54" s="85">
        <f t="shared" si="18"/>
        <v>0</v>
      </c>
      <c r="Z54" s="85">
        <f t="shared" ca="1" si="19"/>
        <v>0</v>
      </c>
      <c r="AA54" s="85">
        <f t="shared" si="20"/>
        <v>0</v>
      </c>
      <c r="AB54" s="86">
        <f t="shared" ca="1" si="181"/>
        <v>0</v>
      </c>
      <c r="AC54" s="83">
        <f t="shared" ca="1" si="182"/>
        <v>0</v>
      </c>
      <c r="AD54" s="84">
        <f t="shared" si="183"/>
        <v>31</v>
      </c>
      <c r="AE54" s="85">
        <f t="shared" si="24"/>
        <v>0</v>
      </c>
      <c r="AF54" s="85">
        <f t="shared" ca="1" si="25"/>
        <v>0</v>
      </c>
      <c r="AG54" s="85">
        <f t="shared" si="26"/>
        <v>0</v>
      </c>
      <c r="AH54" s="86">
        <f t="shared" ca="1" si="184"/>
        <v>0</v>
      </c>
      <c r="AI54" s="83">
        <f t="shared" ca="1" si="185"/>
        <v>0</v>
      </c>
      <c r="AJ54" s="84">
        <f t="shared" si="186"/>
        <v>31</v>
      </c>
      <c r="AK54" s="85">
        <f t="shared" si="30"/>
        <v>0</v>
      </c>
      <c r="AL54" s="85">
        <f t="shared" ca="1" si="31"/>
        <v>0</v>
      </c>
      <c r="AM54" s="85">
        <f t="shared" si="32"/>
        <v>0</v>
      </c>
      <c r="AN54" s="86">
        <f t="shared" ca="1" si="187"/>
        <v>0</v>
      </c>
      <c r="AO54" s="83">
        <f t="shared" ca="1" si="188"/>
        <v>0</v>
      </c>
      <c r="AP54" s="84">
        <f t="shared" si="189"/>
        <v>28</v>
      </c>
      <c r="AQ54" s="85">
        <f t="shared" si="36"/>
        <v>0</v>
      </c>
      <c r="AR54" s="85">
        <f t="shared" ca="1" si="37"/>
        <v>0</v>
      </c>
      <c r="AS54" s="85">
        <f t="shared" si="38"/>
        <v>0</v>
      </c>
      <c r="AT54" s="86">
        <f t="shared" ca="1" si="190"/>
        <v>0</v>
      </c>
      <c r="AU54" s="83">
        <f t="shared" ca="1" si="191"/>
        <v>0</v>
      </c>
      <c r="AV54" s="84">
        <f t="shared" si="192"/>
        <v>31</v>
      </c>
      <c r="AW54" s="85">
        <f t="shared" si="42"/>
        <v>0</v>
      </c>
      <c r="AX54" s="85">
        <f t="shared" ca="1" si="43"/>
        <v>0</v>
      </c>
      <c r="AY54" s="85">
        <f t="shared" si="44"/>
        <v>0</v>
      </c>
      <c r="AZ54" s="86">
        <f t="shared" ca="1" si="193"/>
        <v>0</v>
      </c>
      <c r="BA54" s="83">
        <f t="shared" ca="1" si="194"/>
        <v>0</v>
      </c>
      <c r="BB54" s="84">
        <f t="shared" si="195"/>
        <v>30</v>
      </c>
      <c r="BC54" s="85">
        <f t="shared" si="48"/>
        <v>0</v>
      </c>
      <c r="BD54" s="85">
        <f t="shared" ca="1" si="49"/>
        <v>0</v>
      </c>
      <c r="BE54" s="85">
        <f t="shared" si="50"/>
        <v>0</v>
      </c>
      <c r="BF54" s="86">
        <f t="shared" ca="1" si="196"/>
        <v>0</v>
      </c>
      <c r="BG54" s="83">
        <f t="shared" ca="1" si="197"/>
        <v>0</v>
      </c>
      <c r="BH54" s="84">
        <f t="shared" si="198"/>
        <v>31</v>
      </c>
      <c r="BI54" s="85">
        <f t="shared" si="54"/>
        <v>0</v>
      </c>
      <c r="BJ54" s="85">
        <f t="shared" ca="1" si="55"/>
        <v>0</v>
      </c>
      <c r="BK54" s="85">
        <f t="shared" si="56"/>
        <v>0</v>
      </c>
      <c r="BL54" s="86">
        <f t="shared" ca="1" si="199"/>
        <v>0</v>
      </c>
      <c r="BM54" s="83">
        <f t="shared" ca="1" si="200"/>
        <v>0</v>
      </c>
      <c r="BN54" s="84">
        <f t="shared" si="201"/>
        <v>30</v>
      </c>
      <c r="BO54" s="85">
        <f t="shared" si="60"/>
        <v>0</v>
      </c>
      <c r="BP54" s="85">
        <f t="shared" ca="1" si="61"/>
        <v>0</v>
      </c>
      <c r="BQ54" s="85">
        <f t="shared" si="62"/>
        <v>0</v>
      </c>
      <c r="BR54" s="86">
        <f t="shared" ca="1" si="202"/>
        <v>0</v>
      </c>
      <c r="BS54" s="83">
        <f t="shared" ca="1" si="203"/>
        <v>0</v>
      </c>
      <c r="BT54" s="84">
        <f t="shared" si="204"/>
        <v>31</v>
      </c>
      <c r="BU54" s="85">
        <f t="shared" si="66"/>
        <v>0</v>
      </c>
      <c r="BV54" s="85">
        <f t="shared" ca="1" si="67"/>
        <v>0</v>
      </c>
      <c r="BW54" s="85">
        <f t="shared" si="68"/>
        <v>0</v>
      </c>
      <c r="BX54" s="86">
        <f t="shared" ca="1" si="205"/>
        <v>0</v>
      </c>
      <c r="BY54" s="83">
        <f t="shared" ca="1" si="206"/>
        <v>0</v>
      </c>
      <c r="BZ54" s="84">
        <f t="shared" si="207"/>
        <v>31</v>
      </c>
      <c r="CA54" s="85">
        <f t="shared" si="72"/>
        <v>0</v>
      </c>
      <c r="CB54" s="85">
        <f t="shared" ca="1" si="73"/>
        <v>0</v>
      </c>
      <c r="CC54" s="85">
        <f t="shared" si="74"/>
        <v>0</v>
      </c>
      <c r="CD54" s="86">
        <f t="shared" ca="1" si="208"/>
        <v>0</v>
      </c>
      <c r="CE54" s="83">
        <f t="shared" ca="1" si="209"/>
        <v>0</v>
      </c>
      <c r="CF54" s="84">
        <f t="shared" si="210"/>
        <v>30</v>
      </c>
      <c r="CG54" s="85">
        <f t="shared" si="78"/>
        <v>0</v>
      </c>
      <c r="CH54" s="85">
        <f t="shared" ca="1" si="79"/>
        <v>0</v>
      </c>
      <c r="CI54" s="85">
        <f t="shared" si="80"/>
        <v>0</v>
      </c>
      <c r="CJ54" s="86">
        <f t="shared" ca="1" si="211"/>
        <v>0</v>
      </c>
      <c r="CK54" s="83">
        <f t="shared" ca="1" si="212"/>
        <v>0</v>
      </c>
      <c r="CL54" s="84">
        <f t="shared" si="213"/>
        <v>31</v>
      </c>
      <c r="CM54" s="85">
        <f t="shared" si="84"/>
        <v>0</v>
      </c>
      <c r="CN54" s="85">
        <f t="shared" ca="1" si="85"/>
        <v>0</v>
      </c>
      <c r="CO54" s="85">
        <f t="shared" si="86"/>
        <v>0</v>
      </c>
      <c r="CP54" s="86">
        <f t="shared" ca="1" si="214"/>
        <v>0</v>
      </c>
      <c r="CQ54" s="83">
        <f t="shared" ca="1" si="215"/>
        <v>0</v>
      </c>
      <c r="CR54" s="84">
        <f t="shared" si="216"/>
        <v>30</v>
      </c>
      <c r="CS54" s="85">
        <f t="shared" si="90"/>
        <v>0</v>
      </c>
      <c r="CT54" s="85">
        <f t="shared" ca="1" si="91"/>
        <v>0</v>
      </c>
      <c r="CU54" s="85">
        <f t="shared" si="92"/>
        <v>0</v>
      </c>
      <c r="CV54" s="86">
        <f t="shared" ca="1" si="217"/>
        <v>0</v>
      </c>
      <c r="CW54" s="83">
        <f t="shared" ca="1" si="218"/>
        <v>0</v>
      </c>
      <c r="CX54" s="84">
        <f t="shared" si="219"/>
        <v>31</v>
      </c>
      <c r="CY54" s="85">
        <f t="shared" si="96"/>
        <v>0</v>
      </c>
      <c r="CZ54" s="85">
        <f t="shared" ca="1" si="97"/>
        <v>0</v>
      </c>
      <c r="DA54" s="85">
        <f t="shared" si="98"/>
        <v>0</v>
      </c>
      <c r="DB54" s="86">
        <f t="shared" ca="1" si="220"/>
        <v>0</v>
      </c>
      <c r="DC54" s="83">
        <f t="shared" ca="1" si="221"/>
        <v>0</v>
      </c>
      <c r="DD54" s="84">
        <f t="shared" si="222"/>
        <v>31</v>
      </c>
      <c r="DE54" s="85">
        <f t="shared" si="102"/>
        <v>0</v>
      </c>
      <c r="DF54" s="85">
        <f t="shared" ca="1" si="103"/>
        <v>0</v>
      </c>
      <c r="DG54" s="85">
        <f t="shared" si="104"/>
        <v>0</v>
      </c>
      <c r="DH54" s="86">
        <f t="shared" ca="1" si="223"/>
        <v>0</v>
      </c>
      <c r="DI54" s="83">
        <f t="shared" ca="1" si="224"/>
        <v>0</v>
      </c>
      <c r="DJ54" s="84">
        <f t="shared" si="225"/>
        <v>28</v>
      </c>
      <c r="DK54" s="85">
        <f t="shared" si="108"/>
        <v>0</v>
      </c>
      <c r="DL54" s="85">
        <f t="shared" ca="1" si="109"/>
        <v>0</v>
      </c>
      <c r="DM54" s="85">
        <f t="shared" si="110"/>
        <v>0</v>
      </c>
      <c r="DN54" s="86">
        <f t="shared" ca="1" si="226"/>
        <v>0</v>
      </c>
      <c r="DO54" s="83">
        <f t="shared" ca="1" si="227"/>
        <v>0</v>
      </c>
      <c r="DP54" s="84">
        <f t="shared" si="228"/>
        <v>23</v>
      </c>
      <c r="DQ54" s="85">
        <f t="shared" si="114"/>
        <v>0</v>
      </c>
      <c r="DR54" s="85">
        <f t="shared" ca="1" si="115"/>
        <v>8</v>
      </c>
      <c r="DS54" s="85">
        <f t="shared" si="116"/>
        <v>0</v>
      </c>
      <c r="DT54" s="86">
        <f t="shared" ca="1" si="229"/>
        <v>8</v>
      </c>
      <c r="DU54" s="83">
        <f t="shared" ca="1" si="230"/>
        <v>0</v>
      </c>
      <c r="DV54" s="84">
        <f t="shared" si="231"/>
        <v>0</v>
      </c>
      <c r="DW54" s="85">
        <f t="shared" si="120"/>
        <v>0</v>
      </c>
      <c r="DX54" s="85">
        <f t="shared" ca="1" si="121"/>
        <v>30</v>
      </c>
      <c r="DY54" s="85">
        <f t="shared" si="122"/>
        <v>0</v>
      </c>
      <c r="DZ54" s="86">
        <f t="shared" ca="1" si="232"/>
        <v>30</v>
      </c>
      <c r="EA54" s="83">
        <f t="shared" ca="1" si="233"/>
        <v>0</v>
      </c>
      <c r="EB54" s="84">
        <f t="shared" si="234"/>
        <v>0</v>
      </c>
      <c r="EC54" s="85">
        <f t="shared" si="126"/>
        <v>0</v>
      </c>
      <c r="ED54" s="85">
        <f t="shared" ca="1" si="127"/>
        <v>31</v>
      </c>
      <c r="EE54" s="85">
        <f t="shared" si="128"/>
        <v>0</v>
      </c>
      <c r="EF54" s="86">
        <f t="shared" ca="1" si="235"/>
        <v>31</v>
      </c>
      <c r="EG54" s="83">
        <f t="shared" ca="1" si="236"/>
        <v>24</v>
      </c>
      <c r="EH54" s="84">
        <f t="shared" si="237"/>
        <v>0</v>
      </c>
      <c r="EI54" s="85">
        <f t="shared" si="132"/>
        <v>0</v>
      </c>
      <c r="EJ54" s="85">
        <f t="shared" ca="1" si="133"/>
        <v>6</v>
      </c>
      <c r="EK54" s="85">
        <f t="shared" si="134"/>
        <v>0</v>
      </c>
      <c r="EL54" s="86">
        <f t="shared" ca="1" si="238"/>
        <v>6</v>
      </c>
      <c r="EM54" s="83">
        <f t="shared" ca="1" si="239"/>
        <v>31</v>
      </c>
      <c r="EN54" s="84">
        <f t="shared" si="240"/>
        <v>0</v>
      </c>
      <c r="EO54" s="85">
        <f t="shared" si="138"/>
        <v>0</v>
      </c>
      <c r="EP54" s="85">
        <f t="shared" ca="1" si="139"/>
        <v>0</v>
      </c>
      <c r="EQ54" s="85">
        <f t="shared" si="140"/>
        <v>0</v>
      </c>
      <c r="ER54" s="86">
        <f t="shared" ca="1" si="241"/>
        <v>0</v>
      </c>
      <c r="ES54" s="83">
        <f t="shared" ca="1" si="242"/>
        <v>31</v>
      </c>
      <c r="ET54" s="84">
        <f t="shared" si="243"/>
        <v>0</v>
      </c>
      <c r="EU54" s="85">
        <f t="shared" si="144"/>
        <v>0</v>
      </c>
      <c r="EV54" s="85">
        <f t="shared" ca="1" si="145"/>
        <v>0</v>
      </c>
      <c r="EW54" s="85">
        <f t="shared" si="244"/>
        <v>0</v>
      </c>
      <c r="EX54" s="86">
        <f t="shared" ca="1" si="245"/>
        <v>0</v>
      </c>
      <c r="EY54" s="83">
        <f t="shared" ca="1" si="246"/>
        <v>30</v>
      </c>
      <c r="EZ54" s="84">
        <f t="shared" si="247"/>
        <v>0</v>
      </c>
      <c r="FA54" s="85">
        <f t="shared" si="149"/>
        <v>0</v>
      </c>
      <c r="FB54" s="85">
        <f t="shared" ca="1" si="248"/>
        <v>0</v>
      </c>
      <c r="FC54" s="85">
        <f t="shared" si="150"/>
        <v>0</v>
      </c>
      <c r="FD54" s="86">
        <f t="shared" ca="1" si="249"/>
        <v>0</v>
      </c>
      <c r="FE54" s="83">
        <f t="shared" ca="1" si="250"/>
        <v>31</v>
      </c>
      <c r="FF54" s="84">
        <f t="shared" si="251"/>
        <v>0</v>
      </c>
      <c r="FG54" s="85">
        <f t="shared" si="252"/>
        <v>0</v>
      </c>
      <c r="FH54" s="85">
        <f t="shared" ca="1" si="253"/>
        <v>0</v>
      </c>
      <c r="FI54" s="85">
        <f t="shared" si="254"/>
        <v>0</v>
      </c>
      <c r="FJ54" s="86">
        <f t="shared" ca="1" si="255"/>
        <v>0</v>
      </c>
      <c r="FK54" s="83">
        <f t="shared" ca="1" si="155"/>
        <v>30</v>
      </c>
      <c r="FL54" s="84">
        <f t="shared" si="156"/>
        <v>0</v>
      </c>
      <c r="FM54" s="85">
        <f t="shared" si="256"/>
        <v>0</v>
      </c>
      <c r="FN54" s="85">
        <f t="shared" ca="1" si="257"/>
        <v>0</v>
      </c>
      <c r="FO54" s="85">
        <f t="shared" si="258"/>
        <v>0</v>
      </c>
      <c r="FP54" s="86">
        <f t="shared" ca="1" si="157"/>
        <v>0</v>
      </c>
      <c r="FQ54" s="83">
        <f t="shared" ca="1" si="158"/>
        <v>31</v>
      </c>
      <c r="FR54" s="84">
        <f t="shared" si="159"/>
        <v>0</v>
      </c>
      <c r="FS54" s="85">
        <f t="shared" si="259"/>
        <v>0</v>
      </c>
      <c r="FT54" s="85">
        <f t="shared" ca="1" si="260"/>
        <v>0</v>
      </c>
      <c r="FU54" s="85">
        <f t="shared" si="261"/>
        <v>0</v>
      </c>
      <c r="FV54" s="86">
        <f t="shared" ca="1" si="160"/>
        <v>0</v>
      </c>
      <c r="FW54" s="83">
        <f t="shared" ca="1" si="161"/>
        <v>31</v>
      </c>
      <c r="FX54" s="84">
        <f t="shared" si="162"/>
        <v>0</v>
      </c>
      <c r="FY54" s="85">
        <f t="shared" si="262"/>
        <v>0</v>
      </c>
      <c r="FZ54" s="85">
        <f t="shared" ca="1" si="263"/>
        <v>0</v>
      </c>
      <c r="GA54" s="85">
        <f t="shared" si="264"/>
        <v>0</v>
      </c>
      <c r="GB54" s="86">
        <f t="shared" ca="1" si="163"/>
        <v>0</v>
      </c>
      <c r="GC54" s="83">
        <f t="shared" ca="1" si="164"/>
        <v>28</v>
      </c>
      <c r="GD54" s="84">
        <f t="shared" si="165"/>
        <v>0</v>
      </c>
      <c r="GE54" s="85">
        <f t="shared" si="265"/>
        <v>0</v>
      </c>
      <c r="GF54" s="85">
        <f t="shared" ca="1" si="266"/>
        <v>0</v>
      </c>
      <c r="GG54" s="85">
        <f t="shared" si="267"/>
        <v>0</v>
      </c>
      <c r="GH54" s="86">
        <f t="shared" ca="1" si="166"/>
        <v>0</v>
      </c>
      <c r="GI54" s="83">
        <f t="shared" ca="1" si="167"/>
        <v>31</v>
      </c>
      <c r="GJ54" s="84">
        <f t="shared" si="168"/>
        <v>0</v>
      </c>
      <c r="GK54" s="85">
        <f t="shared" si="268"/>
        <v>0</v>
      </c>
      <c r="GL54" s="85">
        <f t="shared" ca="1" si="269"/>
        <v>0</v>
      </c>
      <c r="GM54" s="85">
        <f t="shared" si="270"/>
        <v>0</v>
      </c>
      <c r="GN54" s="86">
        <f t="shared" ca="1" si="169"/>
        <v>0</v>
      </c>
    </row>
    <row r="55" spans="1:196" ht="14.6" x14ac:dyDescent="0.4">
      <c r="A55" s="81" t="str">
        <f>PSIRT!$S52</f>
        <v>SERVER</v>
      </c>
      <c r="B55" t="str">
        <f>PSIRT!$B52</f>
        <v>CSCvi86363</v>
      </c>
      <c r="C55" s="82">
        <f>PSIRT!$N52</f>
        <v>43196</v>
      </c>
      <c r="D55" s="123">
        <f ca="1">IF(PSIRT!$R52="",TODAY(), PSIRT!$R52)</f>
        <v>43241</v>
      </c>
      <c r="E55" s="83">
        <f t="shared" ca="1" si="170"/>
        <v>0</v>
      </c>
      <c r="F55" s="84">
        <f t="shared" si="171"/>
        <v>31</v>
      </c>
      <c r="G55" s="85">
        <f t="shared" ca="1" si="0"/>
        <v>0</v>
      </c>
      <c r="H55" s="85">
        <f t="shared" si="1"/>
        <v>0</v>
      </c>
      <c r="I55" s="85">
        <f t="shared" si="2"/>
        <v>0</v>
      </c>
      <c r="J55" s="86">
        <f t="shared" ca="1" si="172"/>
        <v>0</v>
      </c>
      <c r="K55" s="83">
        <f t="shared" ca="1" si="173"/>
        <v>0</v>
      </c>
      <c r="L55" s="84">
        <f t="shared" si="174"/>
        <v>30</v>
      </c>
      <c r="M55" s="85">
        <f t="shared" ca="1" si="6"/>
        <v>0</v>
      </c>
      <c r="N55" s="85">
        <f t="shared" si="7"/>
        <v>0</v>
      </c>
      <c r="O55" s="85">
        <f t="shared" si="8"/>
        <v>0</v>
      </c>
      <c r="P55" s="86">
        <f t="shared" ca="1" si="175"/>
        <v>0</v>
      </c>
      <c r="Q55" s="83">
        <f t="shared" ca="1" si="176"/>
        <v>0</v>
      </c>
      <c r="R55" s="84">
        <f t="shared" si="177"/>
        <v>31</v>
      </c>
      <c r="S55" s="85">
        <f t="shared" ca="1" si="12"/>
        <v>0</v>
      </c>
      <c r="T55" s="85">
        <f t="shared" si="13"/>
        <v>0</v>
      </c>
      <c r="U55" s="85">
        <f t="shared" si="14"/>
        <v>0</v>
      </c>
      <c r="V55" s="86">
        <f t="shared" ca="1" si="178"/>
        <v>0</v>
      </c>
      <c r="W55" s="83">
        <f t="shared" ca="1" si="179"/>
        <v>0</v>
      </c>
      <c r="X55" s="84">
        <f t="shared" si="180"/>
        <v>30</v>
      </c>
      <c r="Y55" s="85">
        <f t="shared" ca="1" si="18"/>
        <v>0</v>
      </c>
      <c r="Z55" s="85">
        <f t="shared" si="19"/>
        <v>0</v>
      </c>
      <c r="AA55" s="85">
        <f t="shared" si="20"/>
        <v>0</v>
      </c>
      <c r="AB55" s="86">
        <f t="shared" ca="1" si="181"/>
        <v>0</v>
      </c>
      <c r="AC55" s="83">
        <f t="shared" ca="1" si="182"/>
        <v>0</v>
      </c>
      <c r="AD55" s="84">
        <f t="shared" si="183"/>
        <v>31</v>
      </c>
      <c r="AE55" s="85">
        <f t="shared" ca="1" si="24"/>
        <v>0</v>
      </c>
      <c r="AF55" s="85">
        <f t="shared" si="25"/>
        <v>0</v>
      </c>
      <c r="AG55" s="85">
        <f t="shared" si="26"/>
        <v>0</v>
      </c>
      <c r="AH55" s="86">
        <f t="shared" ca="1" si="184"/>
        <v>0</v>
      </c>
      <c r="AI55" s="83">
        <f t="shared" ca="1" si="185"/>
        <v>0</v>
      </c>
      <c r="AJ55" s="84">
        <f t="shared" si="186"/>
        <v>31</v>
      </c>
      <c r="AK55" s="85">
        <f t="shared" ca="1" si="30"/>
        <v>0</v>
      </c>
      <c r="AL55" s="85">
        <f t="shared" si="31"/>
        <v>0</v>
      </c>
      <c r="AM55" s="85">
        <f t="shared" si="32"/>
        <v>0</v>
      </c>
      <c r="AN55" s="86">
        <f t="shared" ca="1" si="187"/>
        <v>0</v>
      </c>
      <c r="AO55" s="83">
        <f t="shared" ca="1" si="188"/>
        <v>0</v>
      </c>
      <c r="AP55" s="84">
        <f t="shared" si="189"/>
        <v>28</v>
      </c>
      <c r="AQ55" s="85">
        <f t="shared" ca="1" si="36"/>
        <v>0</v>
      </c>
      <c r="AR55" s="85">
        <f t="shared" si="37"/>
        <v>0</v>
      </c>
      <c r="AS55" s="85">
        <f t="shared" si="38"/>
        <v>0</v>
      </c>
      <c r="AT55" s="86">
        <f t="shared" ca="1" si="190"/>
        <v>0</v>
      </c>
      <c r="AU55" s="83">
        <f t="shared" ca="1" si="191"/>
        <v>0</v>
      </c>
      <c r="AV55" s="84">
        <f t="shared" si="192"/>
        <v>31</v>
      </c>
      <c r="AW55" s="85">
        <f t="shared" ca="1" si="42"/>
        <v>0</v>
      </c>
      <c r="AX55" s="85">
        <f t="shared" si="43"/>
        <v>0</v>
      </c>
      <c r="AY55" s="85">
        <f t="shared" si="44"/>
        <v>0</v>
      </c>
      <c r="AZ55" s="86">
        <f t="shared" ca="1" si="193"/>
        <v>0</v>
      </c>
      <c r="BA55" s="83">
        <f t="shared" ca="1" si="194"/>
        <v>0</v>
      </c>
      <c r="BB55" s="84">
        <f t="shared" si="195"/>
        <v>30</v>
      </c>
      <c r="BC55" s="85">
        <f t="shared" ca="1" si="48"/>
        <v>0</v>
      </c>
      <c r="BD55" s="85">
        <f t="shared" si="49"/>
        <v>0</v>
      </c>
      <c r="BE55" s="85">
        <f t="shared" si="50"/>
        <v>0</v>
      </c>
      <c r="BF55" s="86">
        <f t="shared" ca="1" si="196"/>
        <v>0</v>
      </c>
      <c r="BG55" s="83">
        <f t="shared" ca="1" si="197"/>
        <v>0</v>
      </c>
      <c r="BH55" s="84">
        <f t="shared" si="198"/>
        <v>31</v>
      </c>
      <c r="BI55" s="85">
        <f t="shared" ca="1" si="54"/>
        <v>0</v>
      </c>
      <c r="BJ55" s="85">
        <f t="shared" si="55"/>
        <v>0</v>
      </c>
      <c r="BK55" s="85">
        <f t="shared" si="56"/>
        <v>0</v>
      </c>
      <c r="BL55" s="86">
        <f t="shared" ca="1" si="199"/>
        <v>0</v>
      </c>
      <c r="BM55" s="83">
        <f t="shared" ca="1" si="200"/>
        <v>0</v>
      </c>
      <c r="BN55" s="84">
        <f t="shared" si="201"/>
        <v>30</v>
      </c>
      <c r="BO55" s="85">
        <f t="shared" ca="1" si="60"/>
        <v>0</v>
      </c>
      <c r="BP55" s="85">
        <f t="shared" si="61"/>
        <v>0</v>
      </c>
      <c r="BQ55" s="85">
        <f t="shared" si="62"/>
        <v>0</v>
      </c>
      <c r="BR55" s="86">
        <f t="shared" ca="1" si="202"/>
        <v>0</v>
      </c>
      <c r="BS55" s="83">
        <f t="shared" ca="1" si="203"/>
        <v>0</v>
      </c>
      <c r="BT55" s="84">
        <f t="shared" si="204"/>
        <v>31</v>
      </c>
      <c r="BU55" s="85">
        <f t="shared" ca="1" si="66"/>
        <v>0</v>
      </c>
      <c r="BV55" s="85">
        <f t="shared" si="67"/>
        <v>0</v>
      </c>
      <c r="BW55" s="85">
        <f t="shared" si="68"/>
        <v>0</v>
      </c>
      <c r="BX55" s="86">
        <f t="shared" ca="1" si="205"/>
        <v>0</v>
      </c>
      <c r="BY55" s="83">
        <f t="shared" ca="1" si="206"/>
        <v>0</v>
      </c>
      <c r="BZ55" s="84">
        <f t="shared" si="207"/>
        <v>31</v>
      </c>
      <c r="CA55" s="85">
        <f t="shared" ca="1" si="72"/>
        <v>0</v>
      </c>
      <c r="CB55" s="85">
        <f t="shared" si="73"/>
        <v>0</v>
      </c>
      <c r="CC55" s="85">
        <f t="shared" si="74"/>
        <v>0</v>
      </c>
      <c r="CD55" s="86">
        <f t="shared" ca="1" si="208"/>
        <v>0</v>
      </c>
      <c r="CE55" s="83">
        <f t="shared" ca="1" si="209"/>
        <v>0</v>
      </c>
      <c r="CF55" s="84">
        <f t="shared" si="210"/>
        <v>30</v>
      </c>
      <c r="CG55" s="85">
        <f t="shared" ca="1" si="78"/>
        <v>0</v>
      </c>
      <c r="CH55" s="85">
        <f t="shared" si="79"/>
        <v>0</v>
      </c>
      <c r="CI55" s="85">
        <f t="shared" si="80"/>
        <v>0</v>
      </c>
      <c r="CJ55" s="86">
        <f t="shared" ca="1" si="211"/>
        <v>0</v>
      </c>
      <c r="CK55" s="83">
        <f t="shared" ca="1" si="212"/>
        <v>0</v>
      </c>
      <c r="CL55" s="84">
        <f t="shared" si="213"/>
        <v>31</v>
      </c>
      <c r="CM55" s="85">
        <f t="shared" ca="1" si="84"/>
        <v>0</v>
      </c>
      <c r="CN55" s="85">
        <f t="shared" si="85"/>
        <v>0</v>
      </c>
      <c r="CO55" s="85">
        <f t="shared" si="86"/>
        <v>0</v>
      </c>
      <c r="CP55" s="86">
        <f t="shared" ca="1" si="214"/>
        <v>0</v>
      </c>
      <c r="CQ55" s="83">
        <f t="shared" ca="1" si="215"/>
        <v>0</v>
      </c>
      <c r="CR55" s="84">
        <f t="shared" si="216"/>
        <v>30</v>
      </c>
      <c r="CS55" s="85">
        <f t="shared" ca="1" si="90"/>
        <v>0</v>
      </c>
      <c r="CT55" s="85">
        <f t="shared" si="91"/>
        <v>0</v>
      </c>
      <c r="CU55" s="85">
        <f t="shared" si="92"/>
        <v>0</v>
      </c>
      <c r="CV55" s="86">
        <f t="shared" ca="1" si="217"/>
        <v>0</v>
      </c>
      <c r="CW55" s="83">
        <f t="shared" ca="1" si="218"/>
        <v>0</v>
      </c>
      <c r="CX55" s="84">
        <f t="shared" si="219"/>
        <v>31</v>
      </c>
      <c r="CY55" s="85">
        <f t="shared" ca="1" si="96"/>
        <v>0</v>
      </c>
      <c r="CZ55" s="85">
        <f t="shared" si="97"/>
        <v>0</v>
      </c>
      <c r="DA55" s="85">
        <f t="shared" si="98"/>
        <v>0</v>
      </c>
      <c r="DB55" s="86">
        <f t="shared" ca="1" si="220"/>
        <v>0</v>
      </c>
      <c r="DC55" s="83">
        <f t="shared" ca="1" si="221"/>
        <v>0</v>
      </c>
      <c r="DD55" s="84">
        <f t="shared" si="222"/>
        <v>31</v>
      </c>
      <c r="DE55" s="85">
        <f t="shared" ca="1" si="102"/>
        <v>0</v>
      </c>
      <c r="DF55" s="85">
        <f t="shared" si="103"/>
        <v>0</v>
      </c>
      <c r="DG55" s="85">
        <f t="shared" si="104"/>
        <v>0</v>
      </c>
      <c r="DH55" s="86">
        <f t="shared" ca="1" si="223"/>
        <v>0</v>
      </c>
      <c r="DI55" s="83">
        <f t="shared" ca="1" si="224"/>
        <v>0</v>
      </c>
      <c r="DJ55" s="84">
        <f t="shared" si="225"/>
        <v>28</v>
      </c>
      <c r="DK55" s="85">
        <f t="shared" ca="1" si="108"/>
        <v>0</v>
      </c>
      <c r="DL55" s="85">
        <f t="shared" si="109"/>
        <v>0</v>
      </c>
      <c r="DM55" s="85">
        <f t="shared" si="110"/>
        <v>0</v>
      </c>
      <c r="DN55" s="86">
        <f t="shared" ca="1" si="226"/>
        <v>0</v>
      </c>
      <c r="DO55" s="83">
        <f t="shared" ca="1" si="227"/>
        <v>0</v>
      </c>
      <c r="DP55" s="84">
        <f t="shared" si="228"/>
        <v>31</v>
      </c>
      <c r="DQ55" s="85">
        <f t="shared" ca="1" si="114"/>
        <v>0</v>
      </c>
      <c r="DR55" s="85">
        <f t="shared" si="115"/>
        <v>0</v>
      </c>
      <c r="DS55" s="85">
        <f t="shared" si="116"/>
        <v>0</v>
      </c>
      <c r="DT55" s="86">
        <f t="shared" ca="1" si="229"/>
        <v>0</v>
      </c>
      <c r="DU55" s="83">
        <f t="shared" ca="1" si="230"/>
        <v>0</v>
      </c>
      <c r="DV55" s="84">
        <f t="shared" si="231"/>
        <v>6</v>
      </c>
      <c r="DW55" s="85">
        <f t="shared" ca="1" si="120"/>
        <v>24</v>
      </c>
      <c r="DX55" s="85">
        <f t="shared" si="121"/>
        <v>0</v>
      </c>
      <c r="DY55" s="85">
        <f t="shared" si="122"/>
        <v>0</v>
      </c>
      <c r="DZ55" s="86">
        <f t="shared" ca="1" si="232"/>
        <v>24</v>
      </c>
      <c r="EA55" s="83">
        <f t="shared" ca="1" si="233"/>
        <v>10</v>
      </c>
      <c r="EB55" s="84">
        <f t="shared" si="234"/>
        <v>0</v>
      </c>
      <c r="EC55" s="85">
        <f t="shared" ca="1" si="126"/>
        <v>21</v>
      </c>
      <c r="ED55" s="85">
        <f t="shared" si="127"/>
        <v>0</v>
      </c>
      <c r="EE55" s="85">
        <f t="shared" si="128"/>
        <v>0</v>
      </c>
      <c r="EF55" s="86">
        <f t="shared" ca="1" si="235"/>
        <v>21</v>
      </c>
      <c r="EG55" s="83">
        <f t="shared" ca="1" si="236"/>
        <v>30</v>
      </c>
      <c r="EH55" s="84">
        <f t="shared" si="237"/>
        <v>0</v>
      </c>
      <c r="EI55" s="85">
        <f t="shared" ca="1" si="132"/>
        <v>0</v>
      </c>
      <c r="EJ55" s="85">
        <f t="shared" si="133"/>
        <v>0</v>
      </c>
      <c r="EK55" s="85">
        <f t="shared" si="134"/>
        <v>0</v>
      </c>
      <c r="EL55" s="86">
        <f t="shared" ca="1" si="238"/>
        <v>0</v>
      </c>
      <c r="EM55" s="83">
        <f t="shared" ca="1" si="239"/>
        <v>31</v>
      </c>
      <c r="EN55" s="84">
        <f t="shared" si="240"/>
        <v>0</v>
      </c>
      <c r="EO55" s="85">
        <f t="shared" ca="1" si="138"/>
        <v>0</v>
      </c>
      <c r="EP55" s="85">
        <f t="shared" si="139"/>
        <v>0</v>
      </c>
      <c r="EQ55" s="85">
        <f t="shared" si="140"/>
        <v>0</v>
      </c>
      <c r="ER55" s="86">
        <f t="shared" ca="1" si="241"/>
        <v>0</v>
      </c>
      <c r="ES55" s="83">
        <f t="shared" ca="1" si="242"/>
        <v>31</v>
      </c>
      <c r="ET55" s="84">
        <f t="shared" si="243"/>
        <v>0</v>
      </c>
      <c r="EU55" s="85">
        <f t="shared" ca="1" si="144"/>
        <v>0</v>
      </c>
      <c r="EV55" s="85">
        <f t="shared" si="145"/>
        <v>0</v>
      </c>
      <c r="EW55" s="85">
        <f t="shared" si="244"/>
        <v>0</v>
      </c>
      <c r="EX55" s="86">
        <f t="shared" ca="1" si="245"/>
        <v>0</v>
      </c>
      <c r="EY55" s="83">
        <f t="shared" ca="1" si="246"/>
        <v>30</v>
      </c>
      <c r="EZ55" s="84">
        <f t="shared" si="247"/>
        <v>0</v>
      </c>
      <c r="FA55" s="85">
        <f t="shared" ca="1" si="149"/>
        <v>0</v>
      </c>
      <c r="FB55" s="85">
        <f t="shared" si="248"/>
        <v>0</v>
      </c>
      <c r="FC55" s="85">
        <f t="shared" si="150"/>
        <v>0</v>
      </c>
      <c r="FD55" s="86">
        <f t="shared" ca="1" si="249"/>
        <v>0</v>
      </c>
      <c r="FE55" s="83">
        <f t="shared" ca="1" si="250"/>
        <v>31</v>
      </c>
      <c r="FF55" s="84">
        <f t="shared" si="251"/>
        <v>0</v>
      </c>
      <c r="FG55" s="85">
        <f t="shared" ca="1" si="252"/>
        <v>0</v>
      </c>
      <c r="FH55" s="85">
        <f t="shared" si="253"/>
        <v>0</v>
      </c>
      <c r="FI55" s="85">
        <f t="shared" si="254"/>
        <v>0</v>
      </c>
      <c r="FJ55" s="86">
        <f t="shared" ca="1" si="255"/>
        <v>0</v>
      </c>
      <c r="FK55" s="83">
        <f t="shared" ca="1" si="155"/>
        <v>30</v>
      </c>
      <c r="FL55" s="84">
        <f t="shared" si="156"/>
        <v>0</v>
      </c>
      <c r="FM55" s="85">
        <f t="shared" ca="1" si="256"/>
        <v>0</v>
      </c>
      <c r="FN55" s="85">
        <f t="shared" si="257"/>
        <v>0</v>
      </c>
      <c r="FO55" s="85">
        <f t="shared" si="258"/>
        <v>0</v>
      </c>
      <c r="FP55" s="86">
        <f t="shared" ca="1" si="157"/>
        <v>0</v>
      </c>
      <c r="FQ55" s="83">
        <f t="shared" ca="1" si="158"/>
        <v>31</v>
      </c>
      <c r="FR55" s="84">
        <f t="shared" si="159"/>
        <v>0</v>
      </c>
      <c r="FS55" s="85">
        <f t="shared" ca="1" si="259"/>
        <v>0</v>
      </c>
      <c r="FT55" s="85">
        <f t="shared" si="260"/>
        <v>0</v>
      </c>
      <c r="FU55" s="85">
        <f t="shared" si="261"/>
        <v>0</v>
      </c>
      <c r="FV55" s="86">
        <f t="shared" ca="1" si="160"/>
        <v>0</v>
      </c>
      <c r="FW55" s="83">
        <f t="shared" ca="1" si="161"/>
        <v>31</v>
      </c>
      <c r="FX55" s="84">
        <f t="shared" si="162"/>
        <v>0</v>
      </c>
      <c r="FY55" s="85">
        <f t="shared" ca="1" si="262"/>
        <v>0</v>
      </c>
      <c r="FZ55" s="85">
        <f t="shared" si="263"/>
        <v>0</v>
      </c>
      <c r="GA55" s="85">
        <f t="shared" si="264"/>
        <v>0</v>
      </c>
      <c r="GB55" s="86">
        <f t="shared" ca="1" si="163"/>
        <v>0</v>
      </c>
      <c r="GC55" s="83">
        <f t="shared" ca="1" si="164"/>
        <v>28</v>
      </c>
      <c r="GD55" s="84">
        <f t="shared" si="165"/>
        <v>0</v>
      </c>
      <c r="GE55" s="85">
        <f t="shared" ca="1" si="265"/>
        <v>0</v>
      </c>
      <c r="GF55" s="85">
        <f t="shared" si="266"/>
        <v>0</v>
      </c>
      <c r="GG55" s="85">
        <f t="shared" si="267"/>
        <v>0</v>
      </c>
      <c r="GH55" s="86">
        <f t="shared" ca="1" si="166"/>
        <v>0</v>
      </c>
      <c r="GI55" s="83">
        <f t="shared" ca="1" si="167"/>
        <v>31</v>
      </c>
      <c r="GJ55" s="84">
        <f t="shared" si="168"/>
        <v>0</v>
      </c>
      <c r="GK55" s="85">
        <f t="shared" ca="1" si="268"/>
        <v>0</v>
      </c>
      <c r="GL55" s="85">
        <f t="shared" si="269"/>
        <v>0</v>
      </c>
      <c r="GM55" s="85">
        <f t="shared" si="270"/>
        <v>0</v>
      </c>
      <c r="GN55" s="86">
        <f t="shared" ca="1" si="169"/>
        <v>0</v>
      </c>
    </row>
    <row r="56" spans="1:196" ht="14.6" x14ac:dyDescent="0.4">
      <c r="A56" s="81" t="str">
        <f>PSIRT!$S53</f>
        <v>SERVER</v>
      </c>
      <c r="B56" t="str">
        <f>PSIRT!$B53</f>
        <v>CSCvj65551</v>
      </c>
      <c r="C56" s="82">
        <f>PSIRT!$N53</f>
        <v>43244</v>
      </c>
      <c r="D56" s="123">
        <f ca="1">IF(PSIRT!$R53="",TODAY(), PSIRT!$R53)</f>
        <v>43426</v>
      </c>
      <c r="E56" s="83">
        <f t="shared" ca="1" si="170"/>
        <v>0</v>
      </c>
      <c r="F56" s="84">
        <f t="shared" si="171"/>
        <v>31</v>
      </c>
      <c r="G56" s="85">
        <f t="shared" ca="1" si="0"/>
        <v>0</v>
      </c>
      <c r="H56" s="85">
        <f t="shared" si="1"/>
        <v>0</v>
      </c>
      <c r="I56" s="85">
        <f t="shared" si="2"/>
        <v>0</v>
      </c>
      <c r="J56" s="86">
        <f t="shared" ca="1" si="172"/>
        <v>0</v>
      </c>
      <c r="K56" s="83">
        <f t="shared" ca="1" si="173"/>
        <v>0</v>
      </c>
      <c r="L56" s="84">
        <f t="shared" si="174"/>
        <v>30</v>
      </c>
      <c r="M56" s="85">
        <f t="shared" ca="1" si="6"/>
        <v>0</v>
      </c>
      <c r="N56" s="85">
        <f t="shared" si="7"/>
        <v>0</v>
      </c>
      <c r="O56" s="85">
        <f t="shared" si="8"/>
        <v>0</v>
      </c>
      <c r="P56" s="86">
        <f t="shared" ca="1" si="175"/>
        <v>0</v>
      </c>
      <c r="Q56" s="83">
        <f t="shared" ca="1" si="176"/>
        <v>0</v>
      </c>
      <c r="R56" s="84">
        <f t="shared" si="177"/>
        <v>31</v>
      </c>
      <c r="S56" s="85">
        <f t="shared" ca="1" si="12"/>
        <v>0</v>
      </c>
      <c r="T56" s="85">
        <f t="shared" si="13"/>
        <v>0</v>
      </c>
      <c r="U56" s="85">
        <f t="shared" si="14"/>
        <v>0</v>
      </c>
      <c r="V56" s="86">
        <f t="shared" ca="1" si="178"/>
        <v>0</v>
      </c>
      <c r="W56" s="83">
        <f t="shared" ca="1" si="179"/>
        <v>0</v>
      </c>
      <c r="X56" s="84">
        <f t="shared" si="180"/>
        <v>30</v>
      </c>
      <c r="Y56" s="85">
        <f t="shared" ca="1" si="18"/>
        <v>0</v>
      </c>
      <c r="Z56" s="85">
        <f t="shared" si="19"/>
        <v>0</v>
      </c>
      <c r="AA56" s="85">
        <f t="shared" si="20"/>
        <v>0</v>
      </c>
      <c r="AB56" s="86">
        <f t="shared" ca="1" si="181"/>
        <v>0</v>
      </c>
      <c r="AC56" s="83">
        <f t="shared" ca="1" si="182"/>
        <v>0</v>
      </c>
      <c r="AD56" s="84">
        <f t="shared" si="183"/>
        <v>31</v>
      </c>
      <c r="AE56" s="85">
        <f t="shared" ca="1" si="24"/>
        <v>0</v>
      </c>
      <c r="AF56" s="85">
        <f t="shared" si="25"/>
        <v>0</v>
      </c>
      <c r="AG56" s="85">
        <f t="shared" si="26"/>
        <v>0</v>
      </c>
      <c r="AH56" s="86">
        <f t="shared" ca="1" si="184"/>
        <v>0</v>
      </c>
      <c r="AI56" s="83">
        <f t="shared" ca="1" si="185"/>
        <v>0</v>
      </c>
      <c r="AJ56" s="84">
        <f t="shared" si="186"/>
        <v>31</v>
      </c>
      <c r="AK56" s="85">
        <f t="shared" ca="1" si="30"/>
        <v>0</v>
      </c>
      <c r="AL56" s="85">
        <f t="shared" si="31"/>
        <v>0</v>
      </c>
      <c r="AM56" s="85">
        <f t="shared" si="32"/>
        <v>0</v>
      </c>
      <c r="AN56" s="86">
        <f t="shared" ca="1" si="187"/>
        <v>0</v>
      </c>
      <c r="AO56" s="83">
        <f t="shared" ca="1" si="188"/>
        <v>0</v>
      </c>
      <c r="AP56" s="84">
        <f t="shared" si="189"/>
        <v>28</v>
      </c>
      <c r="AQ56" s="85">
        <f t="shared" ca="1" si="36"/>
        <v>0</v>
      </c>
      <c r="AR56" s="85">
        <f t="shared" si="37"/>
        <v>0</v>
      </c>
      <c r="AS56" s="85">
        <f t="shared" si="38"/>
        <v>0</v>
      </c>
      <c r="AT56" s="86">
        <f t="shared" ca="1" si="190"/>
        <v>0</v>
      </c>
      <c r="AU56" s="83">
        <f t="shared" ca="1" si="191"/>
        <v>0</v>
      </c>
      <c r="AV56" s="84">
        <f t="shared" si="192"/>
        <v>31</v>
      </c>
      <c r="AW56" s="85">
        <f t="shared" ca="1" si="42"/>
        <v>0</v>
      </c>
      <c r="AX56" s="85">
        <f t="shared" si="43"/>
        <v>0</v>
      </c>
      <c r="AY56" s="85">
        <f t="shared" si="44"/>
        <v>0</v>
      </c>
      <c r="AZ56" s="86">
        <f t="shared" ca="1" si="193"/>
        <v>0</v>
      </c>
      <c r="BA56" s="83">
        <f t="shared" ca="1" si="194"/>
        <v>0</v>
      </c>
      <c r="BB56" s="84">
        <f t="shared" si="195"/>
        <v>30</v>
      </c>
      <c r="BC56" s="85">
        <f t="shared" ca="1" si="48"/>
        <v>0</v>
      </c>
      <c r="BD56" s="85">
        <f t="shared" si="49"/>
        <v>0</v>
      </c>
      <c r="BE56" s="85">
        <f t="shared" si="50"/>
        <v>0</v>
      </c>
      <c r="BF56" s="86">
        <f t="shared" ca="1" si="196"/>
        <v>0</v>
      </c>
      <c r="BG56" s="83">
        <f t="shared" ca="1" si="197"/>
        <v>0</v>
      </c>
      <c r="BH56" s="84">
        <f t="shared" si="198"/>
        <v>31</v>
      </c>
      <c r="BI56" s="85">
        <f t="shared" ca="1" si="54"/>
        <v>0</v>
      </c>
      <c r="BJ56" s="85">
        <f t="shared" si="55"/>
        <v>0</v>
      </c>
      <c r="BK56" s="85">
        <f t="shared" si="56"/>
        <v>0</v>
      </c>
      <c r="BL56" s="86">
        <f t="shared" ca="1" si="199"/>
        <v>0</v>
      </c>
      <c r="BM56" s="83">
        <f t="shared" ca="1" si="200"/>
        <v>0</v>
      </c>
      <c r="BN56" s="84">
        <f t="shared" si="201"/>
        <v>30</v>
      </c>
      <c r="BO56" s="85">
        <f t="shared" ca="1" si="60"/>
        <v>0</v>
      </c>
      <c r="BP56" s="85">
        <f t="shared" si="61"/>
        <v>0</v>
      </c>
      <c r="BQ56" s="85">
        <f t="shared" si="62"/>
        <v>0</v>
      </c>
      <c r="BR56" s="86">
        <f t="shared" ca="1" si="202"/>
        <v>0</v>
      </c>
      <c r="BS56" s="83">
        <f t="shared" ca="1" si="203"/>
        <v>0</v>
      </c>
      <c r="BT56" s="84">
        <f t="shared" si="204"/>
        <v>31</v>
      </c>
      <c r="BU56" s="85">
        <f t="shared" ca="1" si="66"/>
        <v>0</v>
      </c>
      <c r="BV56" s="85">
        <f t="shared" si="67"/>
        <v>0</v>
      </c>
      <c r="BW56" s="85">
        <f t="shared" si="68"/>
        <v>0</v>
      </c>
      <c r="BX56" s="86">
        <f t="shared" ca="1" si="205"/>
        <v>0</v>
      </c>
      <c r="BY56" s="83">
        <f t="shared" ca="1" si="206"/>
        <v>0</v>
      </c>
      <c r="BZ56" s="84">
        <f t="shared" si="207"/>
        <v>31</v>
      </c>
      <c r="CA56" s="85">
        <f t="shared" ca="1" si="72"/>
        <v>0</v>
      </c>
      <c r="CB56" s="85">
        <f t="shared" si="73"/>
        <v>0</v>
      </c>
      <c r="CC56" s="85">
        <f t="shared" si="74"/>
        <v>0</v>
      </c>
      <c r="CD56" s="86">
        <f t="shared" ca="1" si="208"/>
        <v>0</v>
      </c>
      <c r="CE56" s="83">
        <f t="shared" ca="1" si="209"/>
        <v>0</v>
      </c>
      <c r="CF56" s="84">
        <f t="shared" si="210"/>
        <v>30</v>
      </c>
      <c r="CG56" s="85">
        <f t="shared" ca="1" si="78"/>
        <v>0</v>
      </c>
      <c r="CH56" s="85">
        <f t="shared" si="79"/>
        <v>0</v>
      </c>
      <c r="CI56" s="85">
        <f t="shared" si="80"/>
        <v>0</v>
      </c>
      <c r="CJ56" s="86">
        <f t="shared" ca="1" si="211"/>
        <v>0</v>
      </c>
      <c r="CK56" s="83">
        <f t="shared" ca="1" si="212"/>
        <v>0</v>
      </c>
      <c r="CL56" s="84">
        <f t="shared" si="213"/>
        <v>31</v>
      </c>
      <c r="CM56" s="85">
        <f t="shared" ca="1" si="84"/>
        <v>0</v>
      </c>
      <c r="CN56" s="85">
        <f t="shared" si="85"/>
        <v>0</v>
      </c>
      <c r="CO56" s="85">
        <f t="shared" si="86"/>
        <v>0</v>
      </c>
      <c r="CP56" s="86">
        <f t="shared" ca="1" si="214"/>
        <v>0</v>
      </c>
      <c r="CQ56" s="83">
        <f t="shared" ca="1" si="215"/>
        <v>0</v>
      </c>
      <c r="CR56" s="84">
        <f t="shared" si="216"/>
        <v>30</v>
      </c>
      <c r="CS56" s="85">
        <f t="shared" ca="1" si="90"/>
        <v>0</v>
      </c>
      <c r="CT56" s="85">
        <f t="shared" si="91"/>
        <v>0</v>
      </c>
      <c r="CU56" s="85">
        <f t="shared" si="92"/>
        <v>0</v>
      </c>
      <c r="CV56" s="86">
        <f t="shared" ca="1" si="217"/>
        <v>0</v>
      </c>
      <c r="CW56" s="83">
        <f t="shared" ca="1" si="218"/>
        <v>0</v>
      </c>
      <c r="CX56" s="84">
        <f t="shared" si="219"/>
        <v>31</v>
      </c>
      <c r="CY56" s="85">
        <f t="shared" ca="1" si="96"/>
        <v>0</v>
      </c>
      <c r="CZ56" s="85">
        <f t="shared" si="97"/>
        <v>0</v>
      </c>
      <c r="DA56" s="85">
        <f t="shared" si="98"/>
        <v>0</v>
      </c>
      <c r="DB56" s="86">
        <f t="shared" ca="1" si="220"/>
        <v>0</v>
      </c>
      <c r="DC56" s="83">
        <f t="shared" ca="1" si="221"/>
        <v>0</v>
      </c>
      <c r="DD56" s="84">
        <f t="shared" si="222"/>
        <v>31</v>
      </c>
      <c r="DE56" s="85">
        <f t="shared" ca="1" si="102"/>
        <v>0</v>
      </c>
      <c r="DF56" s="85">
        <f t="shared" si="103"/>
        <v>0</v>
      </c>
      <c r="DG56" s="85">
        <f t="shared" si="104"/>
        <v>0</v>
      </c>
      <c r="DH56" s="86">
        <f t="shared" ca="1" si="223"/>
        <v>0</v>
      </c>
      <c r="DI56" s="83">
        <f t="shared" ca="1" si="224"/>
        <v>0</v>
      </c>
      <c r="DJ56" s="84">
        <f t="shared" si="225"/>
        <v>28</v>
      </c>
      <c r="DK56" s="85">
        <f t="shared" ca="1" si="108"/>
        <v>0</v>
      </c>
      <c r="DL56" s="85">
        <f t="shared" si="109"/>
        <v>0</v>
      </c>
      <c r="DM56" s="85">
        <f t="shared" si="110"/>
        <v>0</v>
      </c>
      <c r="DN56" s="86">
        <f t="shared" ca="1" si="226"/>
        <v>0</v>
      </c>
      <c r="DO56" s="83">
        <f t="shared" ca="1" si="227"/>
        <v>0</v>
      </c>
      <c r="DP56" s="84">
        <f t="shared" si="228"/>
        <v>31</v>
      </c>
      <c r="DQ56" s="85">
        <f t="shared" ca="1" si="114"/>
        <v>0</v>
      </c>
      <c r="DR56" s="85">
        <f t="shared" si="115"/>
        <v>0</v>
      </c>
      <c r="DS56" s="85">
        <f t="shared" si="116"/>
        <v>0</v>
      </c>
      <c r="DT56" s="86">
        <f t="shared" ca="1" si="229"/>
        <v>0</v>
      </c>
      <c r="DU56" s="83">
        <f t="shared" ca="1" si="230"/>
        <v>0</v>
      </c>
      <c r="DV56" s="84">
        <f t="shared" si="231"/>
        <v>30</v>
      </c>
      <c r="DW56" s="85">
        <f t="shared" ca="1" si="120"/>
        <v>0</v>
      </c>
      <c r="DX56" s="85">
        <f t="shared" si="121"/>
        <v>0</v>
      </c>
      <c r="DY56" s="85">
        <f t="shared" si="122"/>
        <v>0</v>
      </c>
      <c r="DZ56" s="86">
        <f t="shared" ca="1" si="232"/>
        <v>0</v>
      </c>
      <c r="EA56" s="83">
        <f t="shared" ca="1" si="233"/>
        <v>0</v>
      </c>
      <c r="EB56" s="84">
        <f t="shared" si="234"/>
        <v>24</v>
      </c>
      <c r="EC56" s="85">
        <f t="shared" ca="1" si="126"/>
        <v>7</v>
      </c>
      <c r="ED56" s="85">
        <f t="shared" si="127"/>
        <v>0</v>
      </c>
      <c r="EE56" s="85">
        <f t="shared" si="128"/>
        <v>0</v>
      </c>
      <c r="EF56" s="86">
        <f t="shared" ca="1" si="235"/>
        <v>7</v>
      </c>
      <c r="EG56" s="83">
        <f t="shared" ca="1" si="236"/>
        <v>0</v>
      </c>
      <c r="EH56" s="84">
        <f t="shared" si="237"/>
        <v>0</v>
      </c>
      <c r="EI56" s="85">
        <f t="shared" ca="1" si="132"/>
        <v>30</v>
      </c>
      <c r="EJ56" s="85">
        <f t="shared" si="133"/>
        <v>0</v>
      </c>
      <c r="EK56" s="85">
        <f t="shared" si="134"/>
        <v>0</v>
      </c>
      <c r="EL56" s="86">
        <f t="shared" ca="1" si="238"/>
        <v>30</v>
      </c>
      <c r="EM56" s="83">
        <f t="shared" ca="1" si="239"/>
        <v>0</v>
      </c>
      <c r="EN56" s="84">
        <f t="shared" si="240"/>
        <v>0</v>
      </c>
      <c r="EO56" s="85">
        <f t="shared" ca="1" si="138"/>
        <v>31</v>
      </c>
      <c r="EP56" s="85">
        <f t="shared" si="139"/>
        <v>0</v>
      </c>
      <c r="EQ56" s="85">
        <f t="shared" si="140"/>
        <v>0</v>
      </c>
      <c r="ER56" s="86">
        <f t="shared" ca="1" si="241"/>
        <v>31</v>
      </c>
      <c r="ES56" s="83">
        <f t="shared" ca="1" si="242"/>
        <v>0</v>
      </c>
      <c r="ET56" s="84">
        <f t="shared" si="243"/>
        <v>0</v>
      </c>
      <c r="EU56" s="85">
        <f t="shared" ca="1" si="144"/>
        <v>31</v>
      </c>
      <c r="EV56" s="85">
        <f t="shared" si="145"/>
        <v>0</v>
      </c>
      <c r="EW56" s="85">
        <f t="shared" si="244"/>
        <v>0</v>
      </c>
      <c r="EX56" s="86">
        <f t="shared" ca="1" si="245"/>
        <v>31</v>
      </c>
      <c r="EY56" s="83">
        <f t="shared" ca="1" si="246"/>
        <v>0</v>
      </c>
      <c r="EZ56" s="84">
        <f t="shared" si="247"/>
        <v>0</v>
      </c>
      <c r="FA56" s="85">
        <f t="shared" ca="1" si="149"/>
        <v>30</v>
      </c>
      <c r="FB56" s="85">
        <f t="shared" si="248"/>
        <v>0</v>
      </c>
      <c r="FC56" s="85">
        <f t="shared" si="150"/>
        <v>0</v>
      </c>
      <c r="FD56" s="86">
        <f t="shared" ca="1" si="249"/>
        <v>30</v>
      </c>
      <c r="FE56" s="83">
        <f t="shared" ca="1" si="250"/>
        <v>0</v>
      </c>
      <c r="FF56" s="84">
        <f t="shared" si="251"/>
        <v>0</v>
      </c>
      <c r="FG56" s="85">
        <f t="shared" ca="1" si="252"/>
        <v>31</v>
      </c>
      <c r="FH56" s="85">
        <f t="shared" si="253"/>
        <v>0</v>
      </c>
      <c r="FI56" s="85">
        <f t="shared" si="254"/>
        <v>0</v>
      </c>
      <c r="FJ56" s="86">
        <f t="shared" ca="1" si="255"/>
        <v>31</v>
      </c>
      <c r="FK56" s="83">
        <f t="shared" ca="1" si="155"/>
        <v>8</v>
      </c>
      <c r="FL56" s="84">
        <f t="shared" si="156"/>
        <v>0</v>
      </c>
      <c r="FM56" s="85">
        <f t="shared" ca="1" si="256"/>
        <v>22</v>
      </c>
      <c r="FN56" s="85">
        <f t="shared" si="257"/>
        <v>0</v>
      </c>
      <c r="FO56" s="85">
        <f t="shared" si="258"/>
        <v>0</v>
      </c>
      <c r="FP56" s="86">
        <f t="shared" ca="1" si="157"/>
        <v>22</v>
      </c>
      <c r="FQ56" s="83">
        <f t="shared" ca="1" si="158"/>
        <v>31</v>
      </c>
      <c r="FR56" s="84">
        <f t="shared" si="159"/>
        <v>0</v>
      </c>
      <c r="FS56" s="85">
        <f t="shared" ca="1" si="259"/>
        <v>0</v>
      </c>
      <c r="FT56" s="85">
        <f t="shared" si="260"/>
        <v>0</v>
      </c>
      <c r="FU56" s="85">
        <f t="shared" si="261"/>
        <v>0</v>
      </c>
      <c r="FV56" s="86">
        <f t="shared" ca="1" si="160"/>
        <v>0</v>
      </c>
      <c r="FW56" s="83">
        <f t="shared" ca="1" si="161"/>
        <v>31</v>
      </c>
      <c r="FX56" s="84">
        <f t="shared" si="162"/>
        <v>0</v>
      </c>
      <c r="FY56" s="85">
        <f t="shared" ca="1" si="262"/>
        <v>0</v>
      </c>
      <c r="FZ56" s="85">
        <f t="shared" si="263"/>
        <v>0</v>
      </c>
      <c r="GA56" s="85">
        <f t="shared" si="264"/>
        <v>0</v>
      </c>
      <c r="GB56" s="86">
        <f t="shared" ca="1" si="163"/>
        <v>0</v>
      </c>
      <c r="GC56" s="83">
        <f t="shared" ca="1" si="164"/>
        <v>28</v>
      </c>
      <c r="GD56" s="84">
        <f t="shared" si="165"/>
        <v>0</v>
      </c>
      <c r="GE56" s="85">
        <f t="shared" ca="1" si="265"/>
        <v>0</v>
      </c>
      <c r="GF56" s="85">
        <f t="shared" si="266"/>
        <v>0</v>
      </c>
      <c r="GG56" s="85">
        <f t="shared" si="267"/>
        <v>0</v>
      </c>
      <c r="GH56" s="86">
        <f t="shared" ca="1" si="166"/>
        <v>0</v>
      </c>
      <c r="GI56" s="83">
        <f t="shared" ca="1" si="167"/>
        <v>31</v>
      </c>
      <c r="GJ56" s="84">
        <f t="shared" si="168"/>
        <v>0</v>
      </c>
      <c r="GK56" s="85">
        <f t="shared" ca="1" si="268"/>
        <v>0</v>
      </c>
      <c r="GL56" s="85">
        <f t="shared" si="269"/>
        <v>0</v>
      </c>
      <c r="GM56" s="85">
        <f t="shared" si="270"/>
        <v>0</v>
      </c>
      <c r="GN56" s="86">
        <f t="shared" ca="1" si="169"/>
        <v>0</v>
      </c>
    </row>
    <row r="57" spans="1:196" ht="14.6" x14ac:dyDescent="0.4">
      <c r="A57" s="81" t="str">
        <f>PSIRT!$S54</f>
        <v>CMM</v>
      </c>
      <c r="B57" t="str">
        <f>PSIRT!$B54</f>
        <v>CSCvj99669</v>
      </c>
      <c r="C57" s="82">
        <f>PSIRT!$N54</f>
        <v>43269</v>
      </c>
      <c r="D57" s="123">
        <f ca="1">IF(PSIRT!$R54="",TODAY(), PSIRT!$R54)</f>
        <v>43411</v>
      </c>
      <c r="E57" s="83">
        <f t="shared" ca="1" si="170"/>
        <v>0</v>
      </c>
      <c r="F57" s="84">
        <f t="shared" si="171"/>
        <v>31</v>
      </c>
      <c r="G57" s="85">
        <f t="shared" si="0"/>
        <v>0</v>
      </c>
      <c r="H57" s="85">
        <f t="shared" ca="1" si="1"/>
        <v>0</v>
      </c>
      <c r="I57" s="85">
        <f t="shared" si="2"/>
        <v>0</v>
      </c>
      <c r="J57" s="86">
        <f t="shared" ca="1" si="172"/>
        <v>0</v>
      </c>
      <c r="K57" s="83">
        <f t="shared" ca="1" si="173"/>
        <v>0</v>
      </c>
      <c r="L57" s="84">
        <f t="shared" si="174"/>
        <v>30</v>
      </c>
      <c r="M57" s="85">
        <f t="shared" si="6"/>
        <v>0</v>
      </c>
      <c r="N57" s="85">
        <f t="shared" ca="1" si="7"/>
        <v>0</v>
      </c>
      <c r="O57" s="85">
        <f t="shared" si="8"/>
        <v>0</v>
      </c>
      <c r="P57" s="86">
        <f t="shared" ca="1" si="175"/>
        <v>0</v>
      </c>
      <c r="Q57" s="83">
        <f t="shared" ca="1" si="176"/>
        <v>0</v>
      </c>
      <c r="R57" s="84">
        <f t="shared" si="177"/>
        <v>31</v>
      </c>
      <c r="S57" s="85">
        <f t="shared" si="12"/>
        <v>0</v>
      </c>
      <c r="T57" s="85">
        <f t="shared" ca="1" si="13"/>
        <v>0</v>
      </c>
      <c r="U57" s="85">
        <f t="shared" si="14"/>
        <v>0</v>
      </c>
      <c r="V57" s="86">
        <f t="shared" ca="1" si="178"/>
        <v>0</v>
      </c>
      <c r="W57" s="83">
        <f t="shared" ca="1" si="179"/>
        <v>0</v>
      </c>
      <c r="X57" s="84">
        <f t="shared" si="180"/>
        <v>30</v>
      </c>
      <c r="Y57" s="85">
        <f t="shared" si="18"/>
        <v>0</v>
      </c>
      <c r="Z57" s="85">
        <f t="shared" ca="1" si="19"/>
        <v>0</v>
      </c>
      <c r="AA57" s="85">
        <f t="shared" si="20"/>
        <v>0</v>
      </c>
      <c r="AB57" s="86">
        <f t="shared" ca="1" si="181"/>
        <v>0</v>
      </c>
      <c r="AC57" s="83">
        <f t="shared" ca="1" si="182"/>
        <v>0</v>
      </c>
      <c r="AD57" s="84">
        <f t="shared" si="183"/>
        <v>31</v>
      </c>
      <c r="AE57" s="85">
        <f t="shared" si="24"/>
        <v>0</v>
      </c>
      <c r="AF57" s="85">
        <f t="shared" ca="1" si="25"/>
        <v>0</v>
      </c>
      <c r="AG57" s="85">
        <f t="shared" si="26"/>
        <v>0</v>
      </c>
      <c r="AH57" s="86">
        <f t="shared" ca="1" si="184"/>
        <v>0</v>
      </c>
      <c r="AI57" s="83">
        <f t="shared" ca="1" si="185"/>
        <v>0</v>
      </c>
      <c r="AJ57" s="84">
        <f t="shared" si="186"/>
        <v>31</v>
      </c>
      <c r="AK57" s="85">
        <f t="shared" si="30"/>
        <v>0</v>
      </c>
      <c r="AL57" s="85">
        <f t="shared" ca="1" si="31"/>
        <v>0</v>
      </c>
      <c r="AM57" s="85">
        <f t="shared" si="32"/>
        <v>0</v>
      </c>
      <c r="AN57" s="86">
        <f t="shared" ca="1" si="187"/>
        <v>0</v>
      </c>
      <c r="AO57" s="83">
        <f t="shared" ca="1" si="188"/>
        <v>0</v>
      </c>
      <c r="AP57" s="84">
        <f t="shared" si="189"/>
        <v>28</v>
      </c>
      <c r="AQ57" s="85">
        <f t="shared" si="36"/>
        <v>0</v>
      </c>
      <c r="AR57" s="85">
        <f t="shared" ca="1" si="37"/>
        <v>0</v>
      </c>
      <c r="AS57" s="85">
        <f t="shared" si="38"/>
        <v>0</v>
      </c>
      <c r="AT57" s="86">
        <f t="shared" ca="1" si="190"/>
        <v>0</v>
      </c>
      <c r="AU57" s="83">
        <f t="shared" ca="1" si="191"/>
        <v>0</v>
      </c>
      <c r="AV57" s="84">
        <f t="shared" si="192"/>
        <v>31</v>
      </c>
      <c r="AW57" s="85">
        <f t="shared" si="42"/>
        <v>0</v>
      </c>
      <c r="AX57" s="85">
        <f t="shared" ca="1" si="43"/>
        <v>0</v>
      </c>
      <c r="AY57" s="85">
        <f t="shared" si="44"/>
        <v>0</v>
      </c>
      <c r="AZ57" s="86">
        <f t="shared" ca="1" si="193"/>
        <v>0</v>
      </c>
      <c r="BA57" s="83">
        <f t="shared" ca="1" si="194"/>
        <v>0</v>
      </c>
      <c r="BB57" s="84">
        <f t="shared" si="195"/>
        <v>30</v>
      </c>
      <c r="BC57" s="85">
        <f t="shared" si="48"/>
        <v>0</v>
      </c>
      <c r="BD57" s="85">
        <f t="shared" ca="1" si="49"/>
        <v>0</v>
      </c>
      <c r="BE57" s="85">
        <f t="shared" si="50"/>
        <v>0</v>
      </c>
      <c r="BF57" s="86">
        <f t="shared" ca="1" si="196"/>
        <v>0</v>
      </c>
      <c r="BG57" s="83">
        <f t="shared" ca="1" si="197"/>
        <v>0</v>
      </c>
      <c r="BH57" s="84">
        <f t="shared" si="198"/>
        <v>31</v>
      </c>
      <c r="BI57" s="85">
        <f t="shared" si="54"/>
        <v>0</v>
      </c>
      <c r="BJ57" s="85">
        <f t="shared" ca="1" si="55"/>
        <v>0</v>
      </c>
      <c r="BK57" s="85">
        <f t="shared" si="56"/>
        <v>0</v>
      </c>
      <c r="BL57" s="86">
        <f t="shared" ca="1" si="199"/>
        <v>0</v>
      </c>
      <c r="BM57" s="83">
        <f t="shared" ca="1" si="200"/>
        <v>0</v>
      </c>
      <c r="BN57" s="84">
        <f t="shared" si="201"/>
        <v>30</v>
      </c>
      <c r="BO57" s="85">
        <f t="shared" si="60"/>
        <v>0</v>
      </c>
      <c r="BP57" s="85">
        <f t="shared" ca="1" si="61"/>
        <v>0</v>
      </c>
      <c r="BQ57" s="85">
        <f t="shared" si="62"/>
        <v>0</v>
      </c>
      <c r="BR57" s="86">
        <f t="shared" ca="1" si="202"/>
        <v>0</v>
      </c>
      <c r="BS57" s="83">
        <f t="shared" ca="1" si="203"/>
        <v>0</v>
      </c>
      <c r="BT57" s="84">
        <f t="shared" si="204"/>
        <v>31</v>
      </c>
      <c r="BU57" s="85">
        <f t="shared" si="66"/>
        <v>0</v>
      </c>
      <c r="BV57" s="85">
        <f t="shared" ca="1" si="67"/>
        <v>0</v>
      </c>
      <c r="BW57" s="85">
        <f t="shared" si="68"/>
        <v>0</v>
      </c>
      <c r="BX57" s="86">
        <f t="shared" ca="1" si="205"/>
        <v>0</v>
      </c>
      <c r="BY57" s="83">
        <f t="shared" ca="1" si="206"/>
        <v>0</v>
      </c>
      <c r="BZ57" s="84">
        <f t="shared" si="207"/>
        <v>31</v>
      </c>
      <c r="CA57" s="85">
        <f t="shared" si="72"/>
        <v>0</v>
      </c>
      <c r="CB57" s="85">
        <f t="shared" ca="1" si="73"/>
        <v>0</v>
      </c>
      <c r="CC57" s="85">
        <f t="shared" si="74"/>
        <v>0</v>
      </c>
      <c r="CD57" s="86">
        <f t="shared" ca="1" si="208"/>
        <v>0</v>
      </c>
      <c r="CE57" s="83">
        <f t="shared" ca="1" si="209"/>
        <v>0</v>
      </c>
      <c r="CF57" s="84">
        <f t="shared" si="210"/>
        <v>30</v>
      </c>
      <c r="CG57" s="85">
        <f t="shared" si="78"/>
        <v>0</v>
      </c>
      <c r="CH57" s="85">
        <f t="shared" ca="1" si="79"/>
        <v>0</v>
      </c>
      <c r="CI57" s="85">
        <f t="shared" si="80"/>
        <v>0</v>
      </c>
      <c r="CJ57" s="86">
        <f t="shared" ca="1" si="211"/>
        <v>0</v>
      </c>
      <c r="CK57" s="83">
        <f t="shared" ca="1" si="212"/>
        <v>0</v>
      </c>
      <c r="CL57" s="84">
        <f t="shared" si="213"/>
        <v>31</v>
      </c>
      <c r="CM57" s="85">
        <f t="shared" si="84"/>
        <v>0</v>
      </c>
      <c r="CN57" s="85">
        <f t="shared" ca="1" si="85"/>
        <v>0</v>
      </c>
      <c r="CO57" s="85">
        <f t="shared" si="86"/>
        <v>0</v>
      </c>
      <c r="CP57" s="86">
        <f t="shared" ca="1" si="214"/>
        <v>0</v>
      </c>
      <c r="CQ57" s="83">
        <f t="shared" ca="1" si="215"/>
        <v>0</v>
      </c>
      <c r="CR57" s="84">
        <f t="shared" si="216"/>
        <v>30</v>
      </c>
      <c r="CS57" s="85">
        <f t="shared" si="90"/>
        <v>0</v>
      </c>
      <c r="CT57" s="85">
        <f t="shared" ca="1" si="91"/>
        <v>0</v>
      </c>
      <c r="CU57" s="85">
        <f t="shared" si="92"/>
        <v>0</v>
      </c>
      <c r="CV57" s="86">
        <f t="shared" ca="1" si="217"/>
        <v>0</v>
      </c>
      <c r="CW57" s="83">
        <f t="shared" ca="1" si="218"/>
        <v>0</v>
      </c>
      <c r="CX57" s="84">
        <f t="shared" si="219"/>
        <v>31</v>
      </c>
      <c r="CY57" s="85">
        <f t="shared" si="96"/>
        <v>0</v>
      </c>
      <c r="CZ57" s="85">
        <f t="shared" ca="1" si="97"/>
        <v>0</v>
      </c>
      <c r="DA57" s="85">
        <f t="shared" si="98"/>
        <v>0</v>
      </c>
      <c r="DB57" s="86">
        <f t="shared" ca="1" si="220"/>
        <v>0</v>
      </c>
      <c r="DC57" s="83">
        <f t="shared" ca="1" si="221"/>
        <v>0</v>
      </c>
      <c r="DD57" s="84">
        <f t="shared" si="222"/>
        <v>31</v>
      </c>
      <c r="DE57" s="85">
        <f t="shared" si="102"/>
        <v>0</v>
      </c>
      <c r="DF57" s="85">
        <f t="shared" ca="1" si="103"/>
        <v>0</v>
      </c>
      <c r="DG57" s="85">
        <f t="shared" si="104"/>
        <v>0</v>
      </c>
      <c r="DH57" s="86">
        <f t="shared" ca="1" si="223"/>
        <v>0</v>
      </c>
      <c r="DI57" s="83">
        <f t="shared" ca="1" si="224"/>
        <v>0</v>
      </c>
      <c r="DJ57" s="84">
        <f t="shared" si="225"/>
        <v>28</v>
      </c>
      <c r="DK57" s="85">
        <f t="shared" si="108"/>
        <v>0</v>
      </c>
      <c r="DL57" s="85">
        <f t="shared" ca="1" si="109"/>
        <v>0</v>
      </c>
      <c r="DM57" s="85">
        <f t="shared" si="110"/>
        <v>0</v>
      </c>
      <c r="DN57" s="86">
        <f t="shared" ca="1" si="226"/>
        <v>0</v>
      </c>
      <c r="DO57" s="83">
        <f t="shared" ca="1" si="227"/>
        <v>0</v>
      </c>
      <c r="DP57" s="84">
        <f t="shared" si="228"/>
        <v>31</v>
      </c>
      <c r="DQ57" s="85">
        <f t="shared" si="114"/>
        <v>0</v>
      </c>
      <c r="DR57" s="85">
        <f t="shared" ca="1" si="115"/>
        <v>0</v>
      </c>
      <c r="DS57" s="85">
        <f t="shared" si="116"/>
        <v>0</v>
      </c>
      <c r="DT57" s="86">
        <f t="shared" ca="1" si="229"/>
        <v>0</v>
      </c>
      <c r="DU57" s="83">
        <f t="shared" ca="1" si="230"/>
        <v>0</v>
      </c>
      <c r="DV57" s="84">
        <f t="shared" si="231"/>
        <v>30</v>
      </c>
      <c r="DW57" s="85">
        <f t="shared" si="120"/>
        <v>0</v>
      </c>
      <c r="DX57" s="85">
        <f t="shared" ca="1" si="121"/>
        <v>0</v>
      </c>
      <c r="DY57" s="85">
        <f t="shared" si="122"/>
        <v>0</v>
      </c>
      <c r="DZ57" s="86">
        <f t="shared" ca="1" si="232"/>
        <v>0</v>
      </c>
      <c r="EA57" s="83">
        <f t="shared" ca="1" si="233"/>
        <v>0</v>
      </c>
      <c r="EB57" s="84">
        <f t="shared" si="234"/>
        <v>31</v>
      </c>
      <c r="EC57" s="85">
        <f t="shared" si="126"/>
        <v>0</v>
      </c>
      <c r="ED57" s="85">
        <f t="shared" ca="1" si="127"/>
        <v>0</v>
      </c>
      <c r="EE57" s="85">
        <f t="shared" si="128"/>
        <v>0</v>
      </c>
      <c r="EF57" s="86">
        <f t="shared" ca="1" si="235"/>
        <v>0</v>
      </c>
      <c r="EG57" s="83">
        <f t="shared" ca="1" si="236"/>
        <v>0</v>
      </c>
      <c r="EH57" s="84">
        <f t="shared" si="237"/>
        <v>18</v>
      </c>
      <c r="EI57" s="85">
        <f t="shared" si="132"/>
        <v>0</v>
      </c>
      <c r="EJ57" s="85">
        <f t="shared" ca="1" si="133"/>
        <v>12</v>
      </c>
      <c r="EK57" s="85">
        <f t="shared" si="134"/>
        <v>0</v>
      </c>
      <c r="EL57" s="86">
        <f t="shared" ca="1" si="238"/>
        <v>12</v>
      </c>
      <c r="EM57" s="83">
        <f t="shared" ca="1" si="239"/>
        <v>0</v>
      </c>
      <c r="EN57" s="84">
        <f t="shared" si="240"/>
        <v>0</v>
      </c>
      <c r="EO57" s="85">
        <f t="shared" si="138"/>
        <v>0</v>
      </c>
      <c r="EP57" s="85">
        <f t="shared" ca="1" si="139"/>
        <v>31</v>
      </c>
      <c r="EQ57" s="85">
        <f t="shared" si="140"/>
        <v>0</v>
      </c>
      <c r="ER57" s="86">
        <f t="shared" ca="1" si="241"/>
        <v>31</v>
      </c>
      <c r="ES57" s="83">
        <f t="shared" ca="1" si="242"/>
        <v>0</v>
      </c>
      <c r="ET57" s="84">
        <f t="shared" si="243"/>
        <v>0</v>
      </c>
      <c r="EU57" s="85">
        <f t="shared" si="144"/>
        <v>0</v>
      </c>
      <c r="EV57" s="85">
        <f t="shared" ca="1" si="145"/>
        <v>31</v>
      </c>
      <c r="EW57" s="85">
        <f t="shared" si="244"/>
        <v>0</v>
      </c>
      <c r="EX57" s="86">
        <f t="shared" ca="1" si="245"/>
        <v>31</v>
      </c>
      <c r="EY57" s="83">
        <f t="shared" ca="1" si="246"/>
        <v>0</v>
      </c>
      <c r="EZ57" s="84">
        <f t="shared" si="247"/>
        <v>0</v>
      </c>
      <c r="FA57" s="85">
        <f t="shared" si="149"/>
        <v>0</v>
      </c>
      <c r="FB57" s="85">
        <f t="shared" ca="1" si="248"/>
        <v>30</v>
      </c>
      <c r="FC57" s="85">
        <f t="shared" si="150"/>
        <v>0</v>
      </c>
      <c r="FD57" s="86">
        <f t="shared" ca="1" si="249"/>
        <v>30</v>
      </c>
      <c r="FE57" s="83">
        <f t="shared" ca="1" si="250"/>
        <v>0</v>
      </c>
      <c r="FF57" s="84">
        <f t="shared" si="251"/>
        <v>0</v>
      </c>
      <c r="FG57" s="85">
        <f t="shared" si="252"/>
        <v>0</v>
      </c>
      <c r="FH57" s="85">
        <f t="shared" ca="1" si="253"/>
        <v>31</v>
      </c>
      <c r="FI57" s="85">
        <f t="shared" si="254"/>
        <v>0</v>
      </c>
      <c r="FJ57" s="86">
        <f t="shared" ca="1" si="255"/>
        <v>31</v>
      </c>
      <c r="FK57" s="83">
        <f t="shared" ca="1" si="155"/>
        <v>23</v>
      </c>
      <c r="FL57" s="84">
        <f t="shared" si="156"/>
        <v>0</v>
      </c>
      <c r="FM57" s="85">
        <f t="shared" si="256"/>
        <v>0</v>
      </c>
      <c r="FN57" s="85">
        <f t="shared" ca="1" si="257"/>
        <v>7</v>
      </c>
      <c r="FO57" s="85">
        <f t="shared" si="258"/>
        <v>0</v>
      </c>
      <c r="FP57" s="86">
        <f t="shared" ca="1" si="157"/>
        <v>7</v>
      </c>
      <c r="FQ57" s="83">
        <f t="shared" ca="1" si="158"/>
        <v>31</v>
      </c>
      <c r="FR57" s="84">
        <f t="shared" si="159"/>
        <v>0</v>
      </c>
      <c r="FS57" s="85">
        <f t="shared" si="259"/>
        <v>0</v>
      </c>
      <c r="FT57" s="85">
        <f t="shared" ca="1" si="260"/>
        <v>0</v>
      </c>
      <c r="FU57" s="85">
        <f t="shared" si="261"/>
        <v>0</v>
      </c>
      <c r="FV57" s="86">
        <f t="shared" ca="1" si="160"/>
        <v>0</v>
      </c>
      <c r="FW57" s="83">
        <f t="shared" ca="1" si="161"/>
        <v>31</v>
      </c>
      <c r="FX57" s="84">
        <f t="shared" si="162"/>
        <v>0</v>
      </c>
      <c r="FY57" s="85">
        <f t="shared" si="262"/>
        <v>0</v>
      </c>
      <c r="FZ57" s="85">
        <f t="shared" ca="1" si="263"/>
        <v>0</v>
      </c>
      <c r="GA57" s="85">
        <f t="shared" si="264"/>
        <v>0</v>
      </c>
      <c r="GB57" s="86">
        <f t="shared" ca="1" si="163"/>
        <v>0</v>
      </c>
      <c r="GC57" s="83">
        <f t="shared" ca="1" si="164"/>
        <v>28</v>
      </c>
      <c r="GD57" s="84">
        <f t="shared" si="165"/>
        <v>0</v>
      </c>
      <c r="GE57" s="85">
        <f t="shared" si="265"/>
        <v>0</v>
      </c>
      <c r="GF57" s="85">
        <f t="shared" ca="1" si="266"/>
        <v>0</v>
      </c>
      <c r="GG57" s="85">
        <f t="shared" si="267"/>
        <v>0</v>
      </c>
      <c r="GH57" s="86">
        <f t="shared" ca="1" si="166"/>
        <v>0</v>
      </c>
      <c r="GI57" s="83">
        <f t="shared" ca="1" si="167"/>
        <v>31</v>
      </c>
      <c r="GJ57" s="84">
        <f t="shared" si="168"/>
        <v>0</v>
      </c>
      <c r="GK57" s="85">
        <f t="shared" si="268"/>
        <v>0</v>
      </c>
      <c r="GL57" s="85">
        <f t="shared" ca="1" si="269"/>
        <v>0</v>
      </c>
      <c r="GM57" s="85">
        <f t="shared" si="270"/>
        <v>0</v>
      </c>
      <c r="GN57" s="86">
        <f t="shared" ca="1" si="169"/>
        <v>0</v>
      </c>
    </row>
    <row r="58" spans="1:196" ht="14.6" x14ac:dyDescent="0.4">
      <c r="A58" s="81" t="str">
        <f>PSIRT!$S55</f>
        <v>SERVER</v>
      </c>
      <c r="B58" t="str">
        <f>PSIRT!$B55</f>
        <v>CSCvk10386</v>
      </c>
      <c r="C58" s="82">
        <f>PSIRT!$N55</f>
        <v>43276</v>
      </c>
      <c r="D58" s="123">
        <f ca="1">IF(PSIRT!$R55="",TODAY(), PSIRT!$R55)</f>
        <v>43402</v>
      </c>
      <c r="E58" s="83">
        <f t="shared" ca="1" si="170"/>
        <v>0</v>
      </c>
      <c r="F58" s="84">
        <f t="shared" si="171"/>
        <v>31</v>
      </c>
      <c r="G58" s="85">
        <f t="shared" ca="1" si="0"/>
        <v>0</v>
      </c>
      <c r="H58" s="85">
        <f t="shared" si="1"/>
        <v>0</v>
      </c>
      <c r="I58" s="85">
        <f t="shared" si="2"/>
        <v>0</v>
      </c>
      <c r="J58" s="86">
        <f t="shared" ca="1" si="172"/>
        <v>0</v>
      </c>
      <c r="K58" s="83">
        <f t="shared" ca="1" si="173"/>
        <v>0</v>
      </c>
      <c r="L58" s="84">
        <f t="shared" si="174"/>
        <v>30</v>
      </c>
      <c r="M58" s="85">
        <f t="shared" ca="1" si="6"/>
        <v>0</v>
      </c>
      <c r="N58" s="85">
        <f t="shared" si="7"/>
        <v>0</v>
      </c>
      <c r="O58" s="85">
        <f t="shared" si="8"/>
        <v>0</v>
      </c>
      <c r="P58" s="86">
        <f t="shared" ca="1" si="175"/>
        <v>0</v>
      </c>
      <c r="Q58" s="83">
        <f t="shared" ca="1" si="176"/>
        <v>0</v>
      </c>
      <c r="R58" s="84">
        <f t="shared" si="177"/>
        <v>31</v>
      </c>
      <c r="S58" s="85">
        <f t="shared" ca="1" si="12"/>
        <v>0</v>
      </c>
      <c r="T58" s="85">
        <f t="shared" si="13"/>
        <v>0</v>
      </c>
      <c r="U58" s="85">
        <f t="shared" si="14"/>
        <v>0</v>
      </c>
      <c r="V58" s="86">
        <f t="shared" ca="1" si="178"/>
        <v>0</v>
      </c>
      <c r="W58" s="83">
        <f t="shared" ca="1" si="179"/>
        <v>0</v>
      </c>
      <c r="X58" s="84">
        <f t="shared" si="180"/>
        <v>30</v>
      </c>
      <c r="Y58" s="85">
        <f t="shared" ca="1" si="18"/>
        <v>0</v>
      </c>
      <c r="Z58" s="85">
        <f t="shared" si="19"/>
        <v>0</v>
      </c>
      <c r="AA58" s="85">
        <f t="shared" si="20"/>
        <v>0</v>
      </c>
      <c r="AB58" s="86">
        <f t="shared" ca="1" si="181"/>
        <v>0</v>
      </c>
      <c r="AC58" s="83">
        <f t="shared" ca="1" si="182"/>
        <v>0</v>
      </c>
      <c r="AD58" s="84">
        <f t="shared" si="183"/>
        <v>31</v>
      </c>
      <c r="AE58" s="85">
        <f t="shared" ca="1" si="24"/>
        <v>0</v>
      </c>
      <c r="AF58" s="85">
        <f t="shared" si="25"/>
        <v>0</v>
      </c>
      <c r="AG58" s="85">
        <f t="shared" si="26"/>
        <v>0</v>
      </c>
      <c r="AH58" s="86">
        <f t="shared" ca="1" si="184"/>
        <v>0</v>
      </c>
      <c r="AI58" s="83">
        <f t="shared" ca="1" si="185"/>
        <v>0</v>
      </c>
      <c r="AJ58" s="84">
        <f t="shared" si="186"/>
        <v>31</v>
      </c>
      <c r="AK58" s="85">
        <f t="shared" ca="1" si="30"/>
        <v>0</v>
      </c>
      <c r="AL58" s="85">
        <f t="shared" si="31"/>
        <v>0</v>
      </c>
      <c r="AM58" s="85">
        <f t="shared" si="32"/>
        <v>0</v>
      </c>
      <c r="AN58" s="86">
        <f t="shared" ca="1" si="187"/>
        <v>0</v>
      </c>
      <c r="AO58" s="83">
        <f t="shared" ca="1" si="188"/>
        <v>0</v>
      </c>
      <c r="AP58" s="84">
        <f t="shared" si="189"/>
        <v>28</v>
      </c>
      <c r="AQ58" s="85">
        <f t="shared" ca="1" si="36"/>
        <v>0</v>
      </c>
      <c r="AR58" s="85">
        <f t="shared" si="37"/>
        <v>0</v>
      </c>
      <c r="AS58" s="85">
        <f t="shared" si="38"/>
        <v>0</v>
      </c>
      <c r="AT58" s="86">
        <f t="shared" ca="1" si="190"/>
        <v>0</v>
      </c>
      <c r="AU58" s="83">
        <f t="shared" ca="1" si="191"/>
        <v>0</v>
      </c>
      <c r="AV58" s="84">
        <f t="shared" si="192"/>
        <v>31</v>
      </c>
      <c r="AW58" s="85">
        <f t="shared" ca="1" si="42"/>
        <v>0</v>
      </c>
      <c r="AX58" s="85">
        <f t="shared" si="43"/>
        <v>0</v>
      </c>
      <c r="AY58" s="85">
        <f t="shared" si="44"/>
        <v>0</v>
      </c>
      <c r="AZ58" s="86">
        <f t="shared" ca="1" si="193"/>
        <v>0</v>
      </c>
      <c r="BA58" s="83">
        <f t="shared" ca="1" si="194"/>
        <v>0</v>
      </c>
      <c r="BB58" s="84">
        <f t="shared" si="195"/>
        <v>30</v>
      </c>
      <c r="BC58" s="85">
        <f t="shared" ca="1" si="48"/>
        <v>0</v>
      </c>
      <c r="BD58" s="85">
        <f t="shared" si="49"/>
        <v>0</v>
      </c>
      <c r="BE58" s="85">
        <f t="shared" si="50"/>
        <v>0</v>
      </c>
      <c r="BF58" s="86">
        <f t="shared" ca="1" si="196"/>
        <v>0</v>
      </c>
      <c r="BG58" s="83">
        <f t="shared" ca="1" si="197"/>
        <v>0</v>
      </c>
      <c r="BH58" s="84">
        <f t="shared" si="198"/>
        <v>31</v>
      </c>
      <c r="BI58" s="85">
        <f t="shared" ca="1" si="54"/>
        <v>0</v>
      </c>
      <c r="BJ58" s="85">
        <f t="shared" si="55"/>
        <v>0</v>
      </c>
      <c r="BK58" s="85">
        <f t="shared" si="56"/>
        <v>0</v>
      </c>
      <c r="BL58" s="86">
        <f t="shared" ca="1" si="199"/>
        <v>0</v>
      </c>
      <c r="BM58" s="83">
        <f t="shared" ca="1" si="200"/>
        <v>0</v>
      </c>
      <c r="BN58" s="84">
        <f t="shared" si="201"/>
        <v>30</v>
      </c>
      <c r="BO58" s="85">
        <f t="shared" ca="1" si="60"/>
        <v>0</v>
      </c>
      <c r="BP58" s="85">
        <f t="shared" si="61"/>
        <v>0</v>
      </c>
      <c r="BQ58" s="85">
        <f t="shared" si="62"/>
        <v>0</v>
      </c>
      <c r="BR58" s="86">
        <f t="shared" ca="1" si="202"/>
        <v>0</v>
      </c>
      <c r="BS58" s="83">
        <f t="shared" ca="1" si="203"/>
        <v>0</v>
      </c>
      <c r="BT58" s="84">
        <f t="shared" si="204"/>
        <v>31</v>
      </c>
      <c r="BU58" s="85">
        <f t="shared" ca="1" si="66"/>
        <v>0</v>
      </c>
      <c r="BV58" s="85">
        <f t="shared" si="67"/>
        <v>0</v>
      </c>
      <c r="BW58" s="85">
        <f t="shared" si="68"/>
        <v>0</v>
      </c>
      <c r="BX58" s="86">
        <f t="shared" ca="1" si="205"/>
        <v>0</v>
      </c>
      <c r="BY58" s="83">
        <f t="shared" ca="1" si="206"/>
        <v>0</v>
      </c>
      <c r="BZ58" s="84">
        <f t="shared" si="207"/>
        <v>31</v>
      </c>
      <c r="CA58" s="85">
        <f t="shared" ca="1" si="72"/>
        <v>0</v>
      </c>
      <c r="CB58" s="85">
        <f t="shared" si="73"/>
        <v>0</v>
      </c>
      <c r="CC58" s="85">
        <f t="shared" si="74"/>
        <v>0</v>
      </c>
      <c r="CD58" s="86">
        <f t="shared" ca="1" si="208"/>
        <v>0</v>
      </c>
      <c r="CE58" s="83">
        <f t="shared" ca="1" si="209"/>
        <v>0</v>
      </c>
      <c r="CF58" s="84">
        <f t="shared" si="210"/>
        <v>30</v>
      </c>
      <c r="CG58" s="85">
        <f t="shared" ca="1" si="78"/>
        <v>0</v>
      </c>
      <c r="CH58" s="85">
        <f t="shared" si="79"/>
        <v>0</v>
      </c>
      <c r="CI58" s="85">
        <f t="shared" si="80"/>
        <v>0</v>
      </c>
      <c r="CJ58" s="86">
        <f t="shared" ca="1" si="211"/>
        <v>0</v>
      </c>
      <c r="CK58" s="83">
        <f t="shared" ca="1" si="212"/>
        <v>0</v>
      </c>
      <c r="CL58" s="84">
        <f t="shared" si="213"/>
        <v>31</v>
      </c>
      <c r="CM58" s="85">
        <f t="shared" ca="1" si="84"/>
        <v>0</v>
      </c>
      <c r="CN58" s="85">
        <f t="shared" si="85"/>
        <v>0</v>
      </c>
      <c r="CO58" s="85">
        <f t="shared" si="86"/>
        <v>0</v>
      </c>
      <c r="CP58" s="86">
        <f t="shared" ca="1" si="214"/>
        <v>0</v>
      </c>
      <c r="CQ58" s="83">
        <f t="shared" ca="1" si="215"/>
        <v>0</v>
      </c>
      <c r="CR58" s="84">
        <f t="shared" si="216"/>
        <v>30</v>
      </c>
      <c r="CS58" s="85">
        <f t="shared" ca="1" si="90"/>
        <v>0</v>
      </c>
      <c r="CT58" s="85">
        <f t="shared" si="91"/>
        <v>0</v>
      </c>
      <c r="CU58" s="85">
        <f t="shared" si="92"/>
        <v>0</v>
      </c>
      <c r="CV58" s="86">
        <f t="shared" ca="1" si="217"/>
        <v>0</v>
      </c>
      <c r="CW58" s="83">
        <f t="shared" ca="1" si="218"/>
        <v>0</v>
      </c>
      <c r="CX58" s="84">
        <f t="shared" si="219"/>
        <v>31</v>
      </c>
      <c r="CY58" s="85">
        <f t="shared" ca="1" si="96"/>
        <v>0</v>
      </c>
      <c r="CZ58" s="85">
        <f t="shared" si="97"/>
        <v>0</v>
      </c>
      <c r="DA58" s="85">
        <f t="shared" si="98"/>
        <v>0</v>
      </c>
      <c r="DB58" s="86">
        <f t="shared" ca="1" si="220"/>
        <v>0</v>
      </c>
      <c r="DC58" s="83">
        <f t="shared" ca="1" si="221"/>
        <v>0</v>
      </c>
      <c r="DD58" s="84">
        <f t="shared" si="222"/>
        <v>31</v>
      </c>
      <c r="DE58" s="85">
        <f t="shared" ca="1" si="102"/>
        <v>0</v>
      </c>
      <c r="DF58" s="85">
        <f t="shared" si="103"/>
        <v>0</v>
      </c>
      <c r="DG58" s="85">
        <f t="shared" si="104"/>
        <v>0</v>
      </c>
      <c r="DH58" s="86">
        <f t="shared" ca="1" si="223"/>
        <v>0</v>
      </c>
      <c r="DI58" s="83">
        <f t="shared" ca="1" si="224"/>
        <v>0</v>
      </c>
      <c r="DJ58" s="84">
        <f t="shared" si="225"/>
        <v>28</v>
      </c>
      <c r="DK58" s="85">
        <f t="shared" ca="1" si="108"/>
        <v>0</v>
      </c>
      <c r="DL58" s="85">
        <f t="shared" si="109"/>
        <v>0</v>
      </c>
      <c r="DM58" s="85">
        <f t="shared" si="110"/>
        <v>0</v>
      </c>
      <c r="DN58" s="86">
        <f t="shared" ca="1" si="226"/>
        <v>0</v>
      </c>
      <c r="DO58" s="83">
        <f t="shared" ca="1" si="227"/>
        <v>0</v>
      </c>
      <c r="DP58" s="84">
        <f t="shared" si="228"/>
        <v>31</v>
      </c>
      <c r="DQ58" s="85">
        <f t="shared" ca="1" si="114"/>
        <v>0</v>
      </c>
      <c r="DR58" s="85">
        <f t="shared" si="115"/>
        <v>0</v>
      </c>
      <c r="DS58" s="85">
        <f t="shared" si="116"/>
        <v>0</v>
      </c>
      <c r="DT58" s="86">
        <f t="shared" ca="1" si="229"/>
        <v>0</v>
      </c>
      <c r="DU58" s="83">
        <f t="shared" ca="1" si="230"/>
        <v>0</v>
      </c>
      <c r="DV58" s="84">
        <f t="shared" si="231"/>
        <v>30</v>
      </c>
      <c r="DW58" s="85">
        <f t="shared" ca="1" si="120"/>
        <v>0</v>
      </c>
      <c r="DX58" s="85">
        <f t="shared" si="121"/>
        <v>0</v>
      </c>
      <c r="DY58" s="85">
        <f t="shared" si="122"/>
        <v>0</v>
      </c>
      <c r="DZ58" s="86">
        <f t="shared" ca="1" si="232"/>
        <v>0</v>
      </c>
      <c r="EA58" s="83">
        <f t="shared" ca="1" si="233"/>
        <v>0</v>
      </c>
      <c r="EB58" s="84">
        <f t="shared" si="234"/>
        <v>31</v>
      </c>
      <c r="EC58" s="85">
        <f t="shared" ca="1" si="126"/>
        <v>0</v>
      </c>
      <c r="ED58" s="85">
        <f t="shared" si="127"/>
        <v>0</v>
      </c>
      <c r="EE58" s="85">
        <f t="shared" si="128"/>
        <v>0</v>
      </c>
      <c r="EF58" s="86">
        <f t="shared" ca="1" si="235"/>
        <v>0</v>
      </c>
      <c r="EG58" s="83">
        <f t="shared" ca="1" si="236"/>
        <v>0</v>
      </c>
      <c r="EH58" s="84">
        <f t="shared" si="237"/>
        <v>25</v>
      </c>
      <c r="EI58" s="85">
        <f t="shared" ca="1" si="132"/>
        <v>5</v>
      </c>
      <c r="EJ58" s="85">
        <f t="shared" si="133"/>
        <v>0</v>
      </c>
      <c r="EK58" s="85">
        <f t="shared" si="134"/>
        <v>0</v>
      </c>
      <c r="EL58" s="86">
        <f t="shared" ca="1" si="238"/>
        <v>5</v>
      </c>
      <c r="EM58" s="83">
        <f t="shared" ca="1" si="239"/>
        <v>0</v>
      </c>
      <c r="EN58" s="84">
        <f t="shared" si="240"/>
        <v>0</v>
      </c>
      <c r="EO58" s="85">
        <f t="shared" ca="1" si="138"/>
        <v>31</v>
      </c>
      <c r="EP58" s="85">
        <f t="shared" si="139"/>
        <v>0</v>
      </c>
      <c r="EQ58" s="85">
        <f t="shared" si="140"/>
        <v>0</v>
      </c>
      <c r="ER58" s="86">
        <f t="shared" ca="1" si="241"/>
        <v>31</v>
      </c>
      <c r="ES58" s="83">
        <f t="shared" ca="1" si="242"/>
        <v>0</v>
      </c>
      <c r="ET58" s="84">
        <f t="shared" si="243"/>
        <v>0</v>
      </c>
      <c r="EU58" s="85">
        <f t="shared" ca="1" si="144"/>
        <v>31</v>
      </c>
      <c r="EV58" s="85">
        <f t="shared" si="145"/>
        <v>0</v>
      </c>
      <c r="EW58" s="85">
        <f t="shared" si="244"/>
        <v>0</v>
      </c>
      <c r="EX58" s="86">
        <f t="shared" ca="1" si="245"/>
        <v>31</v>
      </c>
      <c r="EY58" s="83">
        <f t="shared" ca="1" si="246"/>
        <v>0</v>
      </c>
      <c r="EZ58" s="84">
        <f t="shared" si="247"/>
        <v>0</v>
      </c>
      <c r="FA58" s="85">
        <f t="shared" ca="1" si="149"/>
        <v>30</v>
      </c>
      <c r="FB58" s="85">
        <f t="shared" si="248"/>
        <v>0</v>
      </c>
      <c r="FC58" s="85">
        <f t="shared" si="150"/>
        <v>0</v>
      </c>
      <c r="FD58" s="86">
        <f t="shared" ca="1" si="249"/>
        <v>30</v>
      </c>
      <c r="FE58" s="83">
        <f t="shared" ca="1" si="250"/>
        <v>2</v>
      </c>
      <c r="FF58" s="84">
        <f t="shared" si="251"/>
        <v>0</v>
      </c>
      <c r="FG58" s="85">
        <f t="shared" ca="1" si="252"/>
        <v>29</v>
      </c>
      <c r="FH58" s="85">
        <f t="shared" si="253"/>
        <v>0</v>
      </c>
      <c r="FI58" s="85">
        <f t="shared" si="254"/>
        <v>0</v>
      </c>
      <c r="FJ58" s="86">
        <f t="shared" ca="1" si="255"/>
        <v>29</v>
      </c>
      <c r="FK58" s="83">
        <f t="shared" ca="1" si="155"/>
        <v>30</v>
      </c>
      <c r="FL58" s="84">
        <f t="shared" si="156"/>
        <v>0</v>
      </c>
      <c r="FM58" s="85">
        <f t="shared" ca="1" si="256"/>
        <v>0</v>
      </c>
      <c r="FN58" s="85">
        <f t="shared" si="257"/>
        <v>0</v>
      </c>
      <c r="FO58" s="85">
        <f t="shared" si="258"/>
        <v>0</v>
      </c>
      <c r="FP58" s="86">
        <f t="shared" ca="1" si="157"/>
        <v>0</v>
      </c>
      <c r="FQ58" s="83">
        <f t="shared" ca="1" si="158"/>
        <v>31</v>
      </c>
      <c r="FR58" s="84">
        <f t="shared" si="159"/>
        <v>0</v>
      </c>
      <c r="FS58" s="85">
        <f t="shared" ca="1" si="259"/>
        <v>0</v>
      </c>
      <c r="FT58" s="85">
        <f t="shared" si="260"/>
        <v>0</v>
      </c>
      <c r="FU58" s="85">
        <f t="shared" si="261"/>
        <v>0</v>
      </c>
      <c r="FV58" s="86">
        <f t="shared" ca="1" si="160"/>
        <v>0</v>
      </c>
      <c r="FW58" s="83">
        <f t="shared" ca="1" si="161"/>
        <v>31</v>
      </c>
      <c r="FX58" s="84">
        <f t="shared" si="162"/>
        <v>0</v>
      </c>
      <c r="FY58" s="85">
        <f t="shared" ca="1" si="262"/>
        <v>0</v>
      </c>
      <c r="FZ58" s="85">
        <f t="shared" si="263"/>
        <v>0</v>
      </c>
      <c r="GA58" s="85">
        <f t="shared" si="264"/>
        <v>0</v>
      </c>
      <c r="GB58" s="86">
        <f t="shared" ca="1" si="163"/>
        <v>0</v>
      </c>
      <c r="GC58" s="83">
        <f t="shared" ca="1" si="164"/>
        <v>28</v>
      </c>
      <c r="GD58" s="84">
        <f t="shared" si="165"/>
        <v>0</v>
      </c>
      <c r="GE58" s="85">
        <f t="shared" ca="1" si="265"/>
        <v>0</v>
      </c>
      <c r="GF58" s="85">
        <f t="shared" si="266"/>
        <v>0</v>
      </c>
      <c r="GG58" s="85">
        <f t="shared" si="267"/>
        <v>0</v>
      </c>
      <c r="GH58" s="86">
        <f t="shared" ca="1" si="166"/>
        <v>0</v>
      </c>
      <c r="GI58" s="83">
        <f t="shared" ca="1" si="167"/>
        <v>31</v>
      </c>
      <c r="GJ58" s="84">
        <f t="shared" si="168"/>
        <v>0</v>
      </c>
      <c r="GK58" s="85">
        <f t="shared" ca="1" si="268"/>
        <v>0</v>
      </c>
      <c r="GL58" s="85">
        <f t="shared" si="269"/>
        <v>0</v>
      </c>
      <c r="GM58" s="85">
        <f t="shared" si="270"/>
        <v>0</v>
      </c>
      <c r="GN58" s="86">
        <f t="shared" ca="1" si="169"/>
        <v>0</v>
      </c>
    </row>
    <row r="59" spans="1:196" ht="14.6" x14ac:dyDescent="0.4">
      <c r="A59" s="81" t="str">
        <f>PSIRT!$S56</f>
        <v>SERVER</v>
      </c>
      <c r="B59" t="str">
        <f>PSIRT!$B56</f>
        <v>CSCvk14468</v>
      </c>
      <c r="C59" s="82">
        <f>PSIRT!$N56</f>
        <v>43278</v>
      </c>
      <c r="D59" s="123">
        <f ca="1">IF(PSIRT!$R56="",TODAY(), PSIRT!$R56)</f>
        <v>43278</v>
      </c>
      <c r="E59" s="83">
        <f t="shared" ca="1" si="170"/>
        <v>0</v>
      </c>
      <c r="F59" s="84">
        <f t="shared" si="171"/>
        <v>31</v>
      </c>
      <c r="G59" s="85">
        <f t="shared" ca="1" si="0"/>
        <v>0</v>
      </c>
      <c r="H59" s="85">
        <f t="shared" si="1"/>
        <v>0</v>
      </c>
      <c r="I59" s="85">
        <f t="shared" si="2"/>
        <v>0</v>
      </c>
      <c r="J59" s="86">
        <f t="shared" ca="1" si="172"/>
        <v>0</v>
      </c>
      <c r="K59" s="83">
        <f t="shared" ca="1" si="173"/>
        <v>0</v>
      </c>
      <c r="L59" s="84">
        <f t="shared" si="174"/>
        <v>30</v>
      </c>
      <c r="M59" s="85">
        <f t="shared" ca="1" si="6"/>
        <v>0</v>
      </c>
      <c r="N59" s="85">
        <f t="shared" si="7"/>
        <v>0</v>
      </c>
      <c r="O59" s="85">
        <f t="shared" si="8"/>
        <v>0</v>
      </c>
      <c r="P59" s="86">
        <f t="shared" ca="1" si="175"/>
        <v>0</v>
      </c>
      <c r="Q59" s="83">
        <f t="shared" ca="1" si="176"/>
        <v>0</v>
      </c>
      <c r="R59" s="84">
        <f t="shared" si="177"/>
        <v>31</v>
      </c>
      <c r="S59" s="85">
        <f t="shared" ca="1" si="12"/>
        <v>0</v>
      </c>
      <c r="T59" s="85">
        <f t="shared" si="13"/>
        <v>0</v>
      </c>
      <c r="U59" s="85">
        <f t="shared" si="14"/>
        <v>0</v>
      </c>
      <c r="V59" s="86">
        <f t="shared" ca="1" si="178"/>
        <v>0</v>
      </c>
      <c r="W59" s="83">
        <f t="shared" ca="1" si="179"/>
        <v>0</v>
      </c>
      <c r="X59" s="84">
        <f t="shared" si="180"/>
        <v>30</v>
      </c>
      <c r="Y59" s="85">
        <f t="shared" ca="1" si="18"/>
        <v>0</v>
      </c>
      <c r="Z59" s="85">
        <f t="shared" si="19"/>
        <v>0</v>
      </c>
      <c r="AA59" s="85">
        <f t="shared" si="20"/>
        <v>0</v>
      </c>
      <c r="AB59" s="86">
        <f t="shared" ca="1" si="181"/>
        <v>0</v>
      </c>
      <c r="AC59" s="83">
        <f t="shared" ca="1" si="182"/>
        <v>0</v>
      </c>
      <c r="AD59" s="84">
        <f t="shared" si="183"/>
        <v>31</v>
      </c>
      <c r="AE59" s="85">
        <f t="shared" ca="1" si="24"/>
        <v>0</v>
      </c>
      <c r="AF59" s="85">
        <f t="shared" si="25"/>
        <v>0</v>
      </c>
      <c r="AG59" s="85">
        <f t="shared" si="26"/>
        <v>0</v>
      </c>
      <c r="AH59" s="86">
        <f t="shared" ca="1" si="184"/>
        <v>0</v>
      </c>
      <c r="AI59" s="83">
        <f t="shared" ca="1" si="185"/>
        <v>0</v>
      </c>
      <c r="AJ59" s="84">
        <f t="shared" si="186"/>
        <v>31</v>
      </c>
      <c r="AK59" s="85">
        <f t="shared" ca="1" si="30"/>
        <v>0</v>
      </c>
      <c r="AL59" s="85">
        <f t="shared" si="31"/>
        <v>0</v>
      </c>
      <c r="AM59" s="85">
        <f t="shared" si="32"/>
        <v>0</v>
      </c>
      <c r="AN59" s="86">
        <f t="shared" ca="1" si="187"/>
        <v>0</v>
      </c>
      <c r="AO59" s="83">
        <f t="shared" ca="1" si="188"/>
        <v>0</v>
      </c>
      <c r="AP59" s="84">
        <f t="shared" si="189"/>
        <v>28</v>
      </c>
      <c r="AQ59" s="85">
        <f t="shared" ca="1" si="36"/>
        <v>0</v>
      </c>
      <c r="AR59" s="85">
        <f t="shared" si="37"/>
        <v>0</v>
      </c>
      <c r="AS59" s="85">
        <f t="shared" si="38"/>
        <v>0</v>
      </c>
      <c r="AT59" s="86">
        <f t="shared" ca="1" si="190"/>
        <v>0</v>
      </c>
      <c r="AU59" s="83">
        <f t="shared" ca="1" si="191"/>
        <v>0</v>
      </c>
      <c r="AV59" s="84">
        <f t="shared" si="192"/>
        <v>31</v>
      </c>
      <c r="AW59" s="85">
        <f t="shared" ca="1" si="42"/>
        <v>0</v>
      </c>
      <c r="AX59" s="85">
        <f t="shared" si="43"/>
        <v>0</v>
      </c>
      <c r="AY59" s="85">
        <f t="shared" si="44"/>
        <v>0</v>
      </c>
      <c r="AZ59" s="86">
        <f t="shared" ca="1" si="193"/>
        <v>0</v>
      </c>
      <c r="BA59" s="83">
        <f t="shared" ca="1" si="194"/>
        <v>0</v>
      </c>
      <c r="BB59" s="84">
        <f t="shared" si="195"/>
        <v>30</v>
      </c>
      <c r="BC59" s="85">
        <f t="shared" ca="1" si="48"/>
        <v>0</v>
      </c>
      <c r="BD59" s="85">
        <f t="shared" si="49"/>
        <v>0</v>
      </c>
      <c r="BE59" s="85">
        <f t="shared" si="50"/>
        <v>0</v>
      </c>
      <c r="BF59" s="86">
        <f t="shared" ca="1" si="196"/>
        <v>0</v>
      </c>
      <c r="BG59" s="83">
        <f t="shared" ca="1" si="197"/>
        <v>0</v>
      </c>
      <c r="BH59" s="84">
        <f t="shared" si="198"/>
        <v>31</v>
      </c>
      <c r="BI59" s="85">
        <f t="shared" ca="1" si="54"/>
        <v>0</v>
      </c>
      <c r="BJ59" s="85">
        <f t="shared" si="55"/>
        <v>0</v>
      </c>
      <c r="BK59" s="85">
        <f t="shared" si="56"/>
        <v>0</v>
      </c>
      <c r="BL59" s="86">
        <f t="shared" ca="1" si="199"/>
        <v>0</v>
      </c>
      <c r="BM59" s="83">
        <f t="shared" ca="1" si="200"/>
        <v>0</v>
      </c>
      <c r="BN59" s="84">
        <f t="shared" si="201"/>
        <v>30</v>
      </c>
      <c r="BO59" s="85">
        <f t="shared" ca="1" si="60"/>
        <v>0</v>
      </c>
      <c r="BP59" s="85">
        <f t="shared" si="61"/>
        <v>0</v>
      </c>
      <c r="BQ59" s="85">
        <f t="shared" si="62"/>
        <v>0</v>
      </c>
      <c r="BR59" s="86">
        <f t="shared" ca="1" si="202"/>
        <v>0</v>
      </c>
      <c r="BS59" s="83">
        <f t="shared" ca="1" si="203"/>
        <v>0</v>
      </c>
      <c r="BT59" s="84">
        <f t="shared" si="204"/>
        <v>31</v>
      </c>
      <c r="BU59" s="85">
        <f t="shared" ca="1" si="66"/>
        <v>0</v>
      </c>
      <c r="BV59" s="85">
        <f t="shared" si="67"/>
        <v>0</v>
      </c>
      <c r="BW59" s="85">
        <f t="shared" si="68"/>
        <v>0</v>
      </c>
      <c r="BX59" s="86">
        <f t="shared" ca="1" si="205"/>
        <v>0</v>
      </c>
      <c r="BY59" s="83">
        <f t="shared" ca="1" si="206"/>
        <v>0</v>
      </c>
      <c r="BZ59" s="84">
        <f t="shared" si="207"/>
        <v>31</v>
      </c>
      <c r="CA59" s="85">
        <f t="shared" ca="1" si="72"/>
        <v>0</v>
      </c>
      <c r="CB59" s="85">
        <f t="shared" si="73"/>
        <v>0</v>
      </c>
      <c r="CC59" s="85">
        <f t="shared" si="74"/>
        <v>0</v>
      </c>
      <c r="CD59" s="86">
        <f t="shared" ca="1" si="208"/>
        <v>0</v>
      </c>
      <c r="CE59" s="83">
        <f t="shared" ca="1" si="209"/>
        <v>0</v>
      </c>
      <c r="CF59" s="84">
        <f t="shared" si="210"/>
        <v>30</v>
      </c>
      <c r="CG59" s="85">
        <f t="shared" ca="1" si="78"/>
        <v>0</v>
      </c>
      <c r="CH59" s="85">
        <f t="shared" si="79"/>
        <v>0</v>
      </c>
      <c r="CI59" s="85">
        <f t="shared" si="80"/>
        <v>0</v>
      </c>
      <c r="CJ59" s="86">
        <f t="shared" ca="1" si="211"/>
        <v>0</v>
      </c>
      <c r="CK59" s="83">
        <f t="shared" ca="1" si="212"/>
        <v>0</v>
      </c>
      <c r="CL59" s="84">
        <f t="shared" si="213"/>
        <v>31</v>
      </c>
      <c r="CM59" s="85">
        <f t="shared" ca="1" si="84"/>
        <v>0</v>
      </c>
      <c r="CN59" s="85">
        <f t="shared" si="85"/>
        <v>0</v>
      </c>
      <c r="CO59" s="85">
        <f t="shared" si="86"/>
        <v>0</v>
      </c>
      <c r="CP59" s="86">
        <f t="shared" ca="1" si="214"/>
        <v>0</v>
      </c>
      <c r="CQ59" s="83">
        <f t="shared" ca="1" si="215"/>
        <v>0</v>
      </c>
      <c r="CR59" s="84">
        <f t="shared" si="216"/>
        <v>30</v>
      </c>
      <c r="CS59" s="85">
        <f t="shared" ca="1" si="90"/>
        <v>0</v>
      </c>
      <c r="CT59" s="85">
        <f t="shared" si="91"/>
        <v>0</v>
      </c>
      <c r="CU59" s="85">
        <f t="shared" si="92"/>
        <v>0</v>
      </c>
      <c r="CV59" s="86">
        <f t="shared" ca="1" si="217"/>
        <v>0</v>
      </c>
      <c r="CW59" s="83">
        <f t="shared" ca="1" si="218"/>
        <v>0</v>
      </c>
      <c r="CX59" s="84">
        <f t="shared" si="219"/>
        <v>31</v>
      </c>
      <c r="CY59" s="85">
        <f t="shared" ca="1" si="96"/>
        <v>0</v>
      </c>
      <c r="CZ59" s="85">
        <f t="shared" si="97"/>
        <v>0</v>
      </c>
      <c r="DA59" s="85">
        <f t="shared" si="98"/>
        <v>0</v>
      </c>
      <c r="DB59" s="86">
        <f t="shared" ca="1" si="220"/>
        <v>0</v>
      </c>
      <c r="DC59" s="83">
        <f t="shared" ca="1" si="221"/>
        <v>0</v>
      </c>
      <c r="DD59" s="84">
        <f t="shared" si="222"/>
        <v>31</v>
      </c>
      <c r="DE59" s="85">
        <f t="shared" ca="1" si="102"/>
        <v>0</v>
      </c>
      <c r="DF59" s="85">
        <f t="shared" si="103"/>
        <v>0</v>
      </c>
      <c r="DG59" s="85">
        <f t="shared" si="104"/>
        <v>0</v>
      </c>
      <c r="DH59" s="86">
        <f t="shared" ca="1" si="223"/>
        <v>0</v>
      </c>
      <c r="DI59" s="83">
        <f t="shared" ca="1" si="224"/>
        <v>0</v>
      </c>
      <c r="DJ59" s="84">
        <f t="shared" si="225"/>
        <v>28</v>
      </c>
      <c r="DK59" s="85">
        <f t="shared" ca="1" si="108"/>
        <v>0</v>
      </c>
      <c r="DL59" s="85">
        <f t="shared" si="109"/>
        <v>0</v>
      </c>
      <c r="DM59" s="85">
        <f t="shared" si="110"/>
        <v>0</v>
      </c>
      <c r="DN59" s="86">
        <f t="shared" ca="1" si="226"/>
        <v>0</v>
      </c>
      <c r="DO59" s="83">
        <f t="shared" ca="1" si="227"/>
        <v>0</v>
      </c>
      <c r="DP59" s="84">
        <f t="shared" si="228"/>
        <v>31</v>
      </c>
      <c r="DQ59" s="85">
        <f t="shared" ca="1" si="114"/>
        <v>0</v>
      </c>
      <c r="DR59" s="85">
        <f t="shared" si="115"/>
        <v>0</v>
      </c>
      <c r="DS59" s="85">
        <f t="shared" si="116"/>
        <v>0</v>
      </c>
      <c r="DT59" s="86">
        <f t="shared" ca="1" si="229"/>
        <v>0</v>
      </c>
      <c r="DU59" s="83">
        <f t="shared" ca="1" si="230"/>
        <v>0</v>
      </c>
      <c r="DV59" s="84">
        <f t="shared" si="231"/>
        <v>30</v>
      </c>
      <c r="DW59" s="85">
        <f t="shared" ca="1" si="120"/>
        <v>0</v>
      </c>
      <c r="DX59" s="85">
        <f t="shared" si="121"/>
        <v>0</v>
      </c>
      <c r="DY59" s="85">
        <f t="shared" si="122"/>
        <v>0</v>
      </c>
      <c r="DZ59" s="86">
        <f t="shared" ca="1" si="232"/>
        <v>0</v>
      </c>
      <c r="EA59" s="83">
        <f t="shared" ca="1" si="233"/>
        <v>0</v>
      </c>
      <c r="EB59" s="84">
        <f t="shared" si="234"/>
        <v>31</v>
      </c>
      <c r="EC59" s="85">
        <f t="shared" ca="1" si="126"/>
        <v>0</v>
      </c>
      <c r="ED59" s="85">
        <f t="shared" si="127"/>
        <v>0</v>
      </c>
      <c r="EE59" s="85">
        <f t="shared" si="128"/>
        <v>0</v>
      </c>
      <c r="EF59" s="86">
        <f t="shared" ca="1" si="235"/>
        <v>0</v>
      </c>
      <c r="EG59" s="83">
        <f t="shared" ca="1" si="236"/>
        <v>3</v>
      </c>
      <c r="EH59" s="84">
        <f t="shared" si="237"/>
        <v>27</v>
      </c>
      <c r="EI59" s="85">
        <f t="shared" ca="1" si="132"/>
        <v>0</v>
      </c>
      <c r="EJ59" s="85">
        <f t="shared" si="133"/>
        <v>0</v>
      </c>
      <c r="EK59" s="85">
        <f t="shared" si="134"/>
        <v>0</v>
      </c>
      <c r="EL59" s="86">
        <f t="shared" ca="1" si="238"/>
        <v>0</v>
      </c>
      <c r="EM59" s="83">
        <f t="shared" ca="1" si="239"/>
        <v>31</v>
      </c>
      <c r="EN59" s="84">
        <f t="shared" si="240"/>
        <v>0</v>
      </c>
      <c r="EO59" s="85">
        <f t="shared" ca="1" si="138"/>
        <v>0</v>
      </c>
      <c r="EP59" s="85">
        <f t="shared" si="139"/>
        <v>0</v>
      </c>
      <c r="EQ59" s="85">
        <f t="shared" si="140"/>
        <v>0</v>
      </c>
      <c r="ER59" s="86">
        <f t="shared" ca="1" si="241"/>
        <v>0</v>
      </c>
      <c r="ES59" s="83">
        <f t="shared" ca="1" si="242"/>
        <v>31</v>
      </c>
      <c r="ET59" s="84">
        <f t="shared" si="243"/>
        <v>0</v>
      </c>
      <c r="EU59" s="85">
        <f t="shared" ca="1" si="144"/>
        <v>0</v>
      </c>
      <c r="EV59" s="85">
        <f t="shared" si="145"/>
        <v>0</v>
      </c>
      <c r="EW59" s="85">
        <f t="shared" si="244"/>
        <v>0</v>
      </c>
      <c r="EX59" s="86">
        <f t="shared" ca="1" si="245"/>
        <v>0</v>
      </c>
      <c r="EY59" s="83">
        <f t="shared" ca="1" si="246"/>
        <v>30</v>
      </c>
      <c r="EZ59" s="84">
        <f t="shared" si="247"/>
        <v>0</v>
      </c>
      <c r="FA59" s="85">
        <f t="shared" ca="1" si="149"/>
        <v>0</v>
      </c>
      <c r="FB59" s="85">
        <f t="shared" si="248"/>
        <v>0</v>
      </c>
      <c r="FC59" s="85">
        <f t="shared" si="150"/>
        <v>0</v>
      </c>
      <c r="FD59" s="86">
        <f t="shared" ca="1" si="249"/>
        <v>0</v>
      </c>
      <c r="FE59" s="83">
        <f t="shared" ca="1" si="250"/>
        <v>31</v>
      </c>
      <c r="FF59" s="84">
        <f t="shared" si="251"/>
        <v>0</v>
      </c>
      <c r="FG59" s="85">
        <f t="shared" ca="1" si="252"/>
        <v>0</v>
      </c>
      <c r="FH59" s="85">
        <f t="shared" si="253"/>
        <v>0</v>
      </c>
      <c r="FI59" s="85">
        <f t="shared" si="254"/>
        <v>0</v>
      </c>
      <c r="FJ59" s="86">
        <f t="shared" ca="1" si="255"/>
        <v>0</v>
      </c>
      <c r="FK59" s="83">
        <f t="shared" ca="1" si="155"/>
        <v>30</v>
      </c>
      <c r="FL59" s="84">
        <f t="shared" si="156"/>
        <v>0</v>
      </c>
      <c r="FM59" s="85">
        <f t="shared" ca="1" si="256"/>
        <v>0</v>
      </c>
      <c r="FN59" s="85">
        <f t="shared" si="257"/>
        <v>0</v>
      </c>
      <c r="FO59" s="85">
        <f t="shared" si="258"/>
        <v>0</v>
      </c>
      <c r="FP59" s="86">
        <f t="shared" ca="1" si="157"/>
        <v>0</v>
      </c>
      <c r="FQ59" s="83">
        <f t="shared" ca="1" si="158"/>
        <v>31</v>
      </c>
      <c r="FR59" s="84">
        <f t="shared" si="159"/>
        <v>0</v>
      </c>
      <c r="FS59" s="85">
        <f t="shared" ca="1" si="259"/>
        <v>0</v>
      </c>
      <c r="FT59" s="85">
        <f t="shared" si="260"/>
        <v>0</v>
      </c>
      <c r="FU59" s="85">
        <f t="shared" si="261"/>
        <v>0</v>
      </c>
      <c r="FV59" s="86">
        <f t="shared" ca="1" si="160"/>
        <v>0</v>
      </c>
      <c r="FW59" s="83">
        <f t="shared" ca="1" si="161"/>
        <v>31</v>
      </c>
      <c r="FX59" s="84">
        <f t="shared" si="162"/>
        <v>0</v>
      </c>
      <c r="FY59" s="85">
        <f t="shared" ca="1" si="262"/>
        <v>0</v>
      </c>
      <c r="FZ59" s="85">
        <f t="shared" si="263"/>
        <v>0</v>
      </c>
      <c r="GA59" s="85">
        <f t="shared" si="264"/>
        <v>0</v>
      </c>
      <c r="GB59" s="86">
        <f t="shared" ca="1" si="163"/>
        <v>0</v>
      </c>
      <c r="GC59" s="83">
        <f t="shared" ca="1" si="164"/>
        <v>28</v>
      </c>
      <c r="GD59" s="84">
        <f t="shared" si="165"/>
        <v>0</v>
      </c>
      <c r="GE59" s="85">
        <f t="shared" ca="1" si="265"/>
        <v>0</v>
      </c>
      <c r="GF59" s="85">
        <f t="shared" si="266"/>
        <v>0</v>
      </c>
      <c r="GG59" s="85">
        <f t="shared" si="267"/>
        <v>0</v>
      </c>
      <c r="GH59" s="86">
        <f t="shared" ca="1" si="166"/>
        <v>0</v>
      </c>
      <c r="GI59" s="83">
        <f t="shared" ca="1" si="167"/>
        <v>31</v>
      </c>
      <c r="GJ59" s="84">
        <f t="shared" si="168"/>
        <v>0</v>
      </c>
      <c r="GK59" s="85">
        <f t="shared" ca="1" si="268"/>
        <v>0</v>
      </c>
      <c r="GL59" s="85">
        <f t="shared" si="269"/>
        <v>0</v>
      </c>
      <c r="GM59" s="85">
        <f t="shared" si="270"/>
        <v>0</v>
      </c>
      <c r="GN59" s="86">
        <f t="shared" ca="1" si="169"/>
        <v>0</v>
      </c>
    </row>
    <row r="60" spans="1:196" ht="14.6" x14ac:dyDescent="0.4">
      <c r="A60" s="81" t="str">
        <f>PSIRT!$S57</f>
        <v>CLIENT</v>
      </c>
      <c r="B60" t="str">
        <f>PSIRT!$B57</f>
        <v>CSCvk16348</v>
      </c>
      <c r="C60" s="82">
        <f>PSIRT!$N57</f>
        <v>43279</v>
      </c>
      <c r="D60" s="123">
        <f ca="1">IF(PSIRT!$R57="",TODAY(), PSIRT!$R57)</f>
        <v>43336</v>
      </c>
      <c r="E60" s="83">
        <f t="shared" ca="1" si="170"/>
        <v>0</v>
      </c>
      <c r="F60" s="84">
        <f t="shared" si="171"/>
        <v>31</v>
      </c>
      <c r="G60" s="85">
        <f t="shared" si="0"/>
        <v>0</v>
      </c>
      <c r="H60" s="85">
        <f t="shared" si="1"/>
        <v>0</v>
      </c>
      <c r="I60" s="85">
        <f t="shared" ca="1" si="2"/>
        <v>0</v>
      </c>
      <c r="J60" s="86">
        <f t="shared" ca="1" si="172"/>
        <v>0</v>
      </c>
      <c r="K60" s="83">
        <f t="shared" ca="1" si="173"/>
        <v>0</v>
      </c>
      <c r="L60" s="84">
        <f t="shared" si="174"/>
        <v>30</v>
      </c>
      <c r="M60" s="85">
        <f t="shared" si="6"/>
        <v>0</v>
      </c>
      <c r="N60" s="85">
        <f t="shared" si="7"/>
        <v>0</v>
      </c>
      <c r="O60" s="85">
        <f t="shared" ca="1" si="8"/>
        <v>0</v>
      </c>
      <c r="P60" s="86">
        <f t="shared" ca="1" si="175"/>
        <v>0</v>
      </c>
      <c r="Q60" s="83">
        <f t="shared" ca="1" si="176"/>
        <v>0</v>
      </c>
      <c r="R60" s="84">
        <f t="shared" si="177"/>
        <v>31</v>
      </c>
      <c r="S60" s="85">
        <f t="shared" si="12"/>
        <v>0</v>
      </c>
      <c r="T60" s="85">
        <f t="shared" si="13"/>
        <v>0</v>
      </c>
      <c r="U60" s="85">
        <f t="shared" ca="1" si="14"/>
        <v>0</v>
      </c>
      <c r="V60" s="86">
        <f t="shared" ca="1" si="178"/>
        <v>0</v>
      </c>
      <c r="W60" s="83">
        <f t="shared" ca="1" si="179"/>
        <v>0</v>
      </c>
      <c r="X60" s="84">
        <f t="shared" si="180"/>
        <v>30</v>
      </c>
      <c r="Y60" s="85">
        <f t="shared" si="18"/>
        <v>0</v>
      </c>
      <c r="Z60" s="85">
        <f t="shared" si="19"/>
        <v>0</v>
      </c>
      <c r="AA60" s="85">
        <f t="shared" ca="1" si="20"/>
        <v>0</v>
      </c>
      <c r="AB60" s="86">
        <f t="shared" ca="1" si="181"/>
        <v>0</v>
      </c>
      <c r="AC60" s="83">
        <f t="shared" ca="1" si="182"/>
        <v>0</v>
      </c>
      <c r="AD60" s="84">
        <f t="shared" si="183"/>
        <v>31</v>
      </c>
      <c r="AE60" s="85">
        <f t="shared" si="24"/>
        <v>0</v>
      </c>
      <c r="AF60" s="85">
        <f t="shared" si="25"/>
        <v>0</v>
      </c>
      <c r="AG60" s="85">
        <f t="shared" ca="1" si="26"/>
        <v>0</v>
      </c>
      <c r="AH60" s="86">
        <f t="shared" ca="1" si="184"/>
        <v>0</v>
      </c>
      <c r="AI60" s="83">
        <f t="shared" ca="1" si="185"/>
        <v>0</v>
      </c>
      <c r="AJ60" s="84">
        <f t="shared" si="186"/>
        <v>31</v>
      </c>
      <c r="AK60" s="85">
        <f t="shared" si="30"/>
        <v>0</v>
      </c>
      <c r="AL60" s="85">
        <f t="shared" si="31"/>
        <v>0</v>
      </c>
      <c r="AM60" s="85">
        <f t="shared" ca="1" si="32"/>
        <v>0</v>
      </c>
      <c r="AN60" s="86">
        <f t="shared" ca="1" si="187"/>
        <v>0</v>
      </c>
      <c r="AO60" s="83">
        <f t="shared" ca="1" si="188"/>
        <v>0</v>
      </c>
      <c r="AP60" s="84">
        <f t="shared" si="189"/>
        <v>28</v>
      </c>
      <c r="AQ60" s="85">
        <f t="shared" si="36"/>
        <v>0</v>
      </c>
      <c r="AR60" s="85">
        <f t="shared" si="37"/>
        <v>0</v>
      </c>
      <c r="AS60" s="85">
        <f t="shared" ca="1" si="38"/>
        <v>0</v>
      </c>
      <c r="AT60" s="86">
        <f t="shared" ca="1" si="190"/>
        <v>0</v>
      </c>
      <c r="AU60" s="83">
        <f t="shared" ca="1" si="191"/>
        <v>0</v>
      </c>
      <c r="AV60" s="84">
        <f t="shared" si="192"/>
        <v>31</v>
      </c>
      <c r="AW60" s="85">
        <f t="shared" si="42"/>
        <v>0</v>
      </c>
      <c r="AX60" s="85">
        <f t="shared" si="43"/>
        <v>0</v>
      </c>
      <c r="AY60" s="85">
        <f t="shared" ca="1" si="44"/>
        <v>0</v>
      </c>
      <c r="AZ60" s="86">
        <f t="shared" ca="1" si="193"/>
        <v>0</v>
      </c>
      <c r="BA60" s="83">
        <f t="shared" ca="1" si="194"/>
        <v>0</v>
      </c>
      <c r="BB60" s="84">
        <f t="shared" si="195"/>
        <v>30</v>
      </c>
      <c r="BC60" s="85">
        <f t="shared" si="48"/>
        <v>0</v>
      </c>
      <c r="BD60" s="85">
        <f t="shared" si="49"/>
        <v>0</v>
      </c>
      <c r="BE60" s="85">
        <f t="shared" ca="1" si="50"/>
        <v>0</v>
      </c>
      <c r="BF60" s="86">
        <f t="shared" ca="1" si="196"/>
        <v>0</v>
      </c>
      <c r="BG60" s="83">
        <f t="shared" ca="1" si="197"/>
        <v>0</v>
      </c>
      <c r="BH60" s="84">
        <f t="shared" si="198"/>
        <v>31</v>
      </c>
      <c r="BI60" s="85">
        <f t="shared" si="54"/>
        <v>0</v>
      </c>
      <c r="BJ60" s="85">
        <f t="shared" si="55"/>
        <v>0</v>
      </c>
      <c r="BK60" s="85">
        <f t="shared" ca="1" si="56"/>
        <v>0</v>
      </c>
      <c r="BL60" s="86">
        <f t="shared" ca="1" si="199"/>
        <v>0</v>
      </c>
      <c r="BM60" s="83">
        <f t="shared" ca="1" si="200"/>
        <v>0</v>
      </c>
      <c r="BN60" s="84">
        <f t="shared" si="201"/>
        <v>30</v>
      </c>
      <c r="BO60" s="85">
        <f t="shared" si="60"/>
        <v>0</v>
      </c>
      <c r="BP60" s="85">
        <f t="shared" si="61"/>
        <v>0</v>
      </c>
      <c r="BQ60" s="85">
        <f t="shared" ca="1" si="62"/>
        <v>0</v>
      </c>
      <c r="BR60" s="86">
        <f t="shared" ca="1" si="202"/>
        <v>0</v>
      </c>
      <c r="BS60" s="83">
        <f t="shared" ca="1" si="203"/>
        <v>0</v>
      </c>
      <c r="BT60" s="84">
        <f t="shared" si="204"/>
        <v>31</v>
      </c>
      <c r="BU60" s="85">
        <f t="shared" si="66"/>
        <v>0</v>
      </c>
      <c r="BV60" s="85">
        <f t="shared" si="67"/>
        <v>0</v>
      </c>
      <c r="BW60" s="85">
        <f t="shared" ca="1" si="68"/>
        <v>0</v>
      </c>
      <c r="BX60" s="86">
        <f t="shared" ca="1" si="205"/>
        <v>0</v>
      </c>
      <c r="BY60" s="83">
        <f t="shared" ca="1" si="206"/>
        <v>0</v>
      </c>
      <c r="BZ60" s="84">
        <f t="shared" si="207"/>
        <v>31</v>
      </c>
      <c r="CA60" s="85">
        <f t="shared" si="72"/>
        <v>0</v>
      </c>
      <c r="CB60" s="85">
        <f t="shared" si="73"/>
        <v>0</v>
      </c>
      <c r="CC60" s="85">
        <f t="shared" ca="1" si="74"/>
        <v>0</v>
      </c>
      <c r="CD60" s="86">
        <f t="shared" ca="1" si="208"/>
        <v>0</v>
      </c>
      <c r="CE60" s="83">
        <f t="shared" ca="1" si="209"/>
        <v>0</v>
      </c>
      <c r="CF60" s="84">
        <f t="shared" si="210"/>
        <v>30</v>
      </c>
      <c r="CG60" s="85">
        <f t="shared" si="78"/>
        <v>0</v>
      </c>
      <c r="CH60" s="85">
        <f t="shared" si="79"/>
        <v>0</v>
      </c>
      <c r="CI60" s="85">
        <f t="shared" ca="1" si="80"/>
        <v>0</v>
      </c>
      <c r="CJ60" s="86">
        <f t="shared" ca="1" si="211"/>
        <v>0</v>
      </c>
      <c r="CK60" s="83">
        <f t="shared" ca="1" si="212"/>
        <v>0</v>
      </c>
      <c r="CL60" s="84">
        <f t="shared" si="213"/>
        <v>31</v>
      </c>
      <c r="CM60" s="85">
        <f t="shared" si="84"/>
        <v>0</v>
      </c>
      <c r="CN60" s="85">
        <f t="shared" si="85"/>
        <v>0</v>
      </c>
      <c r="CO60" s="85">
        <f t="shared" ca="1" si="86"/>
        <v>0</v>
      </c>
      <c r="CP60" s="86">
        <f t="shared" ca="1" si="214"/>
        <v>0</v>
      </c>
      <c r="CQ60" s="83">
        <f t="shared" ca="1" si="215"/>
        <v>0</v>
      </c>
      <c r="CR60" s="84">
        <f t="shared" si="216"/>
        <v>30</v>
      </c>
      <c r="CS60" s="85">
        <f t="shared" si="90"/>
        <v>0</v>
      </c>
      <c r="CT60" s="85">
        <f t="shared" si="91"/>
        <v>0</v>
      </c>
      <c r="CU60" s="85">
        <f t="shared" ca="1" si="92"/>
        <v>0</v>
      </c>
      <c r="CV60" s="86">
        <f t="shared" ca="1" si="217"/>
        <v>0</v>
      </c>
      <c r="CW60" s="83">
        <f t="shared" ca="1" si="218"/>
        <v>0</v>
      </c>
      <c r="CX60" s="84">
        <f t="shared" si="219"/>
        <v>31</v>
      </c>
      <c r="CY60" s="85">
        <f t="shared" si="96"/>
        <v>0</v>
      </c>
      <c r="CZ60" s="85">
        <f t="shared" si="97"/>
        <v>0</v>
      </c>
      <c r="DA60" s="85">
        <f t="shared" ca="1" si="98"/>
        <v>0</v>
      </c>
      <c r="DB60" s="86">
        <f t="shared" ca="1" si="220"/>
        <v>0</v>
      </c>
      <c r="DC60" s="83">
        <f t="shared" ca="1" si="221"/>
        <v>0</v>
      </c>
      <c r="DD60" s="84">
        <f t="shared" si="222"/>
        <v>31</v>
      </c>
      <c r="DE60" s="85">
        <f t="shared" si="102"/>
        <v>0</v>
      </c>
      <c r="DF60" s="85">
        <f t="shared" si="103"/>
        <v>0</v>
      </c>
      <c r="DG60" s="85">
        <f t="shared" ca="1" si="104"/>
        <v>0</v>
      </c>
      <c r="DH60" s="86">
        <f t="shared" ca="1" si="223"/>
        <v>0</v>
      </c>
      <c r="DI60" s="83">
        <f t="shared" ca="1" si="224"/>
        <v>0</v>
      </c>
      <c r="DJ60" s="84">
        <f t="shared" si="225"/>
        <v>28</v>
      </c>
      <c r="DK60" s="85">
        <f t="shared" si="108"/>
        <v>0</v>
      </c>
      <c r="DL60" s="85">
        <f t="shared" si="109"/>
        <v>0</v>
      </c>
      <c r="DM60" s="85">
        <f t="shared" ca="1" si="110"/>
        <v>0</v>
      </c>
      <c r="DN60" s="86">
        <f t="shared" ca="1" si="226"/>
        <v>0</v>
      </c>
      <c r="DO60" s="83">
        <f t="shared" ca="1" si="227"/>
        <v>0</v>
      </c>
      <c r="DP60" s="84">
        <f t="shared" si="228"/>
        <v>31</v>
      </c>
      <c r="DQ60" s="85">
        <f t="shared" si="114"/>
        <v>0</v>
      </c>
      <c r="DR60" s="85">
        <f t="shared" si="115"/>
        <v>0</v>
      </c>
      <c r="DS60" s="85">
        <f t="shared" ca="1" si="116"/>
        <v>0</v>
      </c>
      <c r="DT60" s="86">
        <f t="shared" ca="1" si="229"/>
        <v>0</v>
      </c>
      <c r="DU60" s="83">
        <f t="shared" ca="1" si="230"/>
        <v>0</v>
      </c>
      <c r="DV60" s="84">
        <f t="shared" si="231"/>
        <v>30</v>
      </c>
      <c r="DW60" s="85">
        <f t="shared" si="120"/>
        <v>0</v>
      </c>
      <c r="DX60" s="85">
        <f t="shared" si="121"/>
        <v>0</v>
      </c>
      <c r="DY60" s="85">
        <f t="shared" ca="1" si="122"/>
        <v>0</v>
      </c>
      <c r="DZ60" s="86">
        <f t="shared" ca="1" si="232"/>
        <v>0</v>
      </c>
      <c r="EA60" s="83">
        <f t="shared" ca="1" si="233"/>
        <v>0</v>
      </c>
      <c r="EB60" s="84">
        <f t="shared" si="234"/>
        <v>31</v>
      </c>
      <c r="EC60" s="85">
        <f t="shared" si="126"/>
        <v>0</v>
      </c>
      <c r="ED60" s="85">
        <f t="shared" si="127"/>
        <v>0</v>
      </c>
      <c r="EE60" s="85">
        <f t="shared" ca="1" si="128"/>
        <v>0</v>
      </c>
      <c r="EF60" s="86">
        <f t="shared" ca="1" si="235"/>
        <v>0</v>
      </c>
      <c r="EG60" s="83">
        <f t="shared" ca="1" si="236"/>
        <v>0</v>
      </c>
      <c r="EH60" s="84">
        <f t="shared" si="237"/>
        <v>28</v>
      </c>
      <c r="EI60" s="85">
        <f t="shared" si="132"/>
        <v>0</v>
      </c>
      <c r="EJ60" s="85">
        <f t="shared" si="133"/>
        <v>0</v>
      </c>
      <c r="EK60" s="85">
        <f t="shared" ca="1" si="134"/>
        <v>2</v>
      </c>
      <c r="EL60" s="86">
        <f t="shared" ca="1" si="238"/>
        <v>2</v>
      </c>
      <c r="EM60" s="83">
        <f t="shared" ca="1" si="239"/>
        <v>0</v>
      </c>
      <c r="EN60" s="84">
        <f t="shared" si="240"/>
        <v>0</v>
      </c>
      <c r="EO60" s="85">
        <f t="shared" si="138"/>
        <v>0</v>
      </c>
      <c r="EP60" s="85">
        <f t="shared" si="139"/>
        <v>0</v>
      </c>
      <c r="EQ60" s="85">
        <f t="shared" ca="1" si="140"/>
        <v>31</v>
      </c>
      <c r="ER60" s="86">
        <f t="shared" ca="1" si="241"/>
        <v>31</v>
      </c>
      <c r="ES60" s="83">
        <f t="shared" ca="1" si="242"/>
        <v>7</v>
      </c>
      <c r="ET60" s="84">
        <f t="shared" si="243"/>
        <v>0</v>
      </c>
      <c r="EU60" s="85">
        <f t="shared" si="144"/>
        <v>0</v>
      </c>
      <c r="EV60" s="85">
        <f t="shared" si="145"/>
        <v>0</v>
      </c>
      <c r="EW60" s="85">
        <f t="shared" ca="1" si="244"/>
        <v>24</v>
      </c>
      <c r="EX60" s="86">
        <f t="shared" ca="1" si="245"/>
        <v>24</v>
      </c>
      <c r="EY60" s="83">
        <f t="shared" ca="1" si="246"/>
        <v>30</v>
      </c>
      <c r="EZ60" s="84">
        <f t="shared" si="247"/>
        <v>0</v>
      </c>
      <c r="FA60" s="85">
        <f t="shared" si="149"/>
        <v>0</v>
      </c>
      <c r="FB60" s="85">
        <f t="shared" si="248"/>
        <v>0</v>
      </c>
      <c r="FC60" s="85">
        <f t="shared" ca="1" si="150"/>
        <v>0</v>
      </c>
      <c r="FD60" s="86">
        <f t="shared" ca="1" si="249"/>
        <v>0</v>
      </c>
      <c r="FE60" s="83">
        <f t="shared" ca="1" si="250"/>
        <v>31</v>
      </c>
      <c r="FF60" s="84">
        <f t="shared" si="251"/>
        <v>0</v>
      </c>
      <c r="FG60" s="85">
        <f t="shared" si="252"/>
        <v>0</v>
      </c>
      <c r="FH60" s="85">
        <f t="shared" si="253"/>
        <v>0</v>
      </c>
      <c r="FI60" s="85">
        <f t="shared" ca="1" si="254"/>
        <v>0</v>
      </c>
      <c r="FJ60" s="86">
        <f t="shared" ca="1" si="255"/>
        <v>0</v>
      </c>
      <c r="FK60" s="83">
        <f t="shared" ca="1" si="155"/>
        <v>30</v>
      </c>
      <c r="FL60" s="84">
        <f t="shared" si="156"/>
        <v>0</v>
      </c>
      <c r="FM60" s="85">
        <f t="shared" si="256"/>
        <v>0</v>
      </c>
      <c r="FN60" s="85">
        <f t="shared" si="257"/>
        <v>0</v>
      </c>
      <c r="FO60" s="85">
        <f t="shared" ca="1" si="258"/>
        <v>0</v>
      </c>
      <c r="FP60" s="86">
        <f t="shared" ca="1" si="157"/>
        <v>0</v>
      </c>
      <c r="FQ60" s="83">
        <f t="shared" ca="1" si="158"/>
        <v>31</v>
      </c>
      <c r="FR60" s="84">
        <f t="shared" si="159"/>
        <v>0</v>
      </c>
      <c r="FS60" s="85">
        <f t="shared" si="259"/>
        <v>0</v>
      </c>
      <c r="FT60" s="85">
        <f t="shared" si="260"/>
        <v>0</v>
      </c>
      <c r="FU60" s="85">
        <f t="shared" ca="1" si="261"/>
        <v>0</v>
      </c>
      <c r="FV60" s="86">
        <f t="shared" ca="1" si="160"/>
        <v>0</v>
      </c>
      <c r="FW60" s="83">
        <f t="shared" ca="1" si="161"/>
        <v>31</v>
      </c>
      <c r="FX60" s="84">
        <f t="shared" si="162"/>
        <v>0</v>
      </c>
      <c r="FY60" s="85">
        <f t="shared" si="262"/>
        <v>0</v>
      </c>
      <c r="FZ60" s="85">
        <f t="shared" si="263"/>
        <v>0</v>
      </c>
      <c r="GA60" s="85">
        <f t="shared" ca="1" si="264"/>
        <v>0</v>
      </c>
      <c r="GB60" s="86">
        <f t="shared" ca="1" si="163"/>
        <v>0</v>
      </c>
      <c r="GC60" s="83">
        <f t="shared" ca="1" si="164"/>
        <v>28</v>
      </c>
      <c r="GD60" s="84">
        <f t="shared" si="165"/>
        <v>0</v>
      </c>
      <c r="GE60" s="85">
        <f t="shared" si="265"/>
        <v>0</v>
      </c>
      <c r="GF60" s="85">
        <f t="shared" si="266"/>
        <v>0</v>
      </c>
      <c r="GG60" s="85">
        <f t="shared" ca="1" si="267"/>
        <v>0</v>
      </c>
      <c r="GH60" s="86">
        <f t="shared" ca="1" si="166"/>
        <v>0</v>
      </c>
      <c r="GI60" s="83">
        <f t="shared" ca="1" si="167"/>
        <v>31</v>
      </c>
      <c r="GJ60" s="84">
        <f t="shared" si="168"/>
        <v>0</v>
      </c>
      <c r="GK60" s="85">
        <f t="shared" si="268"/>
        <v>0</v>
      </c>
      <c r="GL60" s="85">
        <f t="shared" si="269"/>
        <v>0</v>
      </c>
      <c r="GM60" s="85">
        <f t="shared" ca="1" si="270"/>
        <v>0</v>
      </c>
      <c r="GN60" s="86">
        <f t="shared" ca="1" si="169"/>
        <v>0</v>
      </c>
    </row>
    <row r="61" spans="1:196" ht="14.6" x14ac:dyDescent="0.4">
      <c r="A61" s="81" t="str">
        <f>PSIRT!$S58</f>
        <v>CLIENT</v>
      </c>
      <c r="B61" t="str">
        <f>PSIRT!$B58</f>
        <v>CSCvk38437</v>
      </c>
      <c r="C61" s="82">
        <f>PSIRT!$N58</f>
        <v>43297</v>
      </c>
      <c r="D61" s="123">
        <f ca="1">IF(PSIRT!$R58="",TODAY(), PSIRT!$R58)</f>
        <v>43480</v>
      </c>
      <c r="E61" s="83">
        <f t="shared" ca="1" si="170"/>
        <v>0</v>
      </c>
      <c r="F61" s="84">
        <f t="shared" si="171"/>
        <v>31</v>
      </c>
      <c r="G61" s="85">
        <f t="shared" si="0"/>
        <v>0</v>
      </c>
      <c r="H61" s="85">
        <f t="shared" si="1"/>
        <v>0</v>
      </c>
      <c r="I61" s="85">
        <f t="shared" ca="1" si="2"/>
        <v>0</v>
      </c>
      <c r="J61" s="86">
        <f t="shared" ca="1" si="172"/>
        <v>0</v>
      </c>
      <c r="K61" s="83">
        <f t="shared" ca="1" si="173"/>
        <v>0</v>
      </c>
      <c r="L61" s="84">
        <f t="shared" si="174"/>
        <v>30</v>
      </c>
      <c r="M61" s="85">
        <f t="shared" si="6"/>
        <v>0</v>
      </c>
      <c r="N61" s="85">
        <f t="shared" si="7"/>
        <v>0</v>
      </c>
      <c r="O61" s="85">
        <f t="shared" ca="1" si="8"/>
        <v>0</v>
      </c>
      <c r="P61" s="86">
        <f t="shared" ca="1" si="175"/>
        <v>0</v>
      </c>
      <c r="Q61" s="83">
        <f t="shared" ca="1" si="176"/>
        <v>0</v>
      </c>
      <c r="R61" s="84">
        <f t="shared" si="177"/>
        <v>31</v>
      </c>
      <c r="S61" s="85">
        <f t="shared" si="12"/>
        <v>0</v>
      </c>
      <c r="T61" s="85">
        <f t="shared" si="13"/>
        <v>0</v>
      </c>
      <c r="U61" s="85">
        <f t="shared" ca="1" si="14"/>
        <v>0</v>
      </c>
      <c r="V61" s="86">
        <f t="shared" ca="1" si="178"/>
        <v>0</v>
      </c>
      <c r="W61" s="83">
        <f t="shared" ca="1" si="179"/>
        <v>0</v>
      </c>
      <c r="X61" s="84">
        <f t="shared" si="180"/>
        <v>30</v>
      </c>
      <c r="Y61" s="85">
        <f t="shared" si="18"/>
        <v>0</v>
      </c>
      <c r="Z61" s="85">
        <f t="shared" si="19"/>
        <v>0</v>
      </c>
      <c r="AA61" s="85">
        <f t="shared" ca="1" si="20"/>
        <v>0</v>
      </c>
      <c r="AB61" s="86">
        <f t="shared" ca="1" si="181"/>
        <v>0</v>
      </c>
      <c r="AC61" s="83">
        <f t="shared" ca="1" si="182"/>
        <v>0</v>
      </c>
      <c r="AD61" s="84">
        <f t="shared" si="183"/>
        <v>31</v>
      </c>
      <c r="AE61" s="85">
        <f t="shared" si="24"/>
        <v>0</v>
      </c>
      <c r="AF61" s="85">
        <f t="shared" si="25"/>
        <v>0</v>
      </c>
      <c r="AG61" s="85">
        <f t="shared" ca="1" si="26"/>
        <v>0</v>
      </c>
      <c r="AH61" s="86">
        <f t="shared" ca="1" si="184"/>
        <v>0</v>
      </c>
      <c r="AI61" s="83">
        <f t="shared" ca="1" si="185"/>
        <v>0</v>
      </c>
      <c r="AJ61" s="84">
        <f t="shared" si="186"/>
        <v>31</v>
      </c>
      <c r="AK61" s="85">
        <f t="shared" si="30"/>
        <v>0</v>
      </c>
      <c r="AL61" s="85">
        <f t="shared" si="31"/>
        <v>0</v>
      </c>
      <c r="AM61" s="85">
        <f t="shared" ca="1" si="32"/>
        <v>0</v>
      </c>
      <c r="AN61" s="86">
        <f t="shared" ca="1" si="187"/>
        <v>0</v>
      </c>
      <c r="AO61" s="83">
        <f t="shared" ca="1" si="188"/>
        <v>0</v>
      </c>
      <c r="AP61" s="84">
        <f t="shared" si="189"/>
        <v>28</v>
      </c>
      <c r="AQ61" s="85">
        <f t="shared" si="36"/>
        <v>0</v>
      </c>
      <c r="AR61" s="85">
        <f t="shared" si="37"/>
        <v>0</v>
      </c>
      <c r="AS61" s="85">
        <f t="shared" ca="1" si="38"/>
        <v>0</v>
      </c>
      <c r="AT61" s="86">
        <f t="shared" ca="1" si="190"/>
        <v>0</v>
      </c>
      <c r="AU61" s="83">
        <f t="shared" ca="1" si="191"/>
        <v>0</v>
      </c>
      <c r="AV61" s="84">
        <f t="shared" si="192"/>
        <v>31</v>
      </c>
      <c r="AW61" s="85">
        <f t="shared" si="42"/>
        <v>0</v>
      </c>
      <c r="AX61" s="85">
        <f t="shared" si="43"/>
        <v>0</v>
      </c>
      <c r="AY61" s="85">
        <f t="shared" ca="1" si="44"/>
        <v>0</v>
      </c>
      <c r="AZ61" s="86">
        <f t="shared" ca="1" si="193"/>
        <v>0</v>
      </c>
      <c r="BA61" s="83">
        <f t="shared" ca="1" si="194"/>
        <v>0</v>
      </c>
      <c r="BB61" s="84">
        <f t="shared" si="195"/>
        <v>30</v>
      </c>
      <c r="BC61" s="85">
        <f t="shared" si="48"/>
        <v>0</v>
      </c>
      <c r="BD61" s="85">
        <f t="shared" si="49"/>
        <v>0</v>
      </c>
      <c r="BE61" s="85">
        <f t="shared" ca="1" si="50"/>
        <v>0</v>
      </c>
      <c r="BF61" s="86">
        <f t="shared" ca="1" si="196"/>
        <v>0</v>
      </c>
      <c r="BG61" s="83">
        <f t="shared" ca="1" si="197"/>
        <v>0</v>
      </c>
      <c r="BH61" s="84">
        <f t="shared" si="198"/>
        <v>31</v>
      </c>
      <c r="BI61" s="85">
        <f t="shared" si="54"/>
        <v>0</v>
      </c>
      <c r="BJ61" s="85">
        <f t="shared" si="55"/>
        <v>0</v>
      </c>
      <c r="BK61" s="85">
        <f t="shared" ca="1" si="56"/>
        <v>0</v>
      </c>
      <c r="BL61" s="86">
        <f t="shared" ca="1" si="199"/>
        <v>0</v>
      </c>
      <c r="BM61" s="83">
        <f t="shared" ca="1" si="200"/>
        <v>0</v>
      </c>
      <c r="BN61" s="84">
        <f t="shared" si="201"/>
        <v>30</v>
      </c>
      <c r="BO61" s="85">
        <f t="shared" si="60"/>
        <v>0</v>
      </c>
      <c r="BP61" s="85">
        <f t="shared" si="61"/>
        <v>0</v>
      </c>
      <c r="BQ61" s="85">
        <f t="shared" ca="1" si="62"/>
        <v>0</v>
      </c>
      <c r="BR61" s="86">
        <f t="shared" ca="1" si="202"/>
        <v>0</v>
      </c>
      <c r="BS61" s="83">
        <f t="shared" ca="1" si="203"/>
        <v>0</v>
      </c>
      <c r="BT61" s="84">
        <f t="shared" si="204"/>
        <v>31</v>
      </c>
      <c r="BU61" s="85">
        <f t="shared" si="66"/>
        <v>0</v>
      </c>
      <c r="BV61" s="85">
        <f t="shared" si="67"/>
        <v>0</v>
      </c>
      <c r="BW61" s="85">
        <f t="shared" ca="1" si="68"/>
        <v>0</v>
      </c>
      <c r="BX61" s="86">
        <f t="shared" ca="1" si="205"/>
        <v>0</v>
      </c>
      <c r="BY61" s="83">
        <f t="shared" ca="1" si="206"/>
        <v>0</v>
      </c>
      <c r="BZ61" s="84">
        <f t="shared" si="207"/>
        <v>31</v>
      </c>
      <c r="CA61" s="85">
        <f t="shared" si="72"/>
        <v>0</v>
      </c>
      <c r="CB61" s="85">
        <f t="shared" si="73"/>
        <v>0</v>
      </c>
      <c r="CC61" s="85">
        <f t="shared" ca="1" si="74"/>
        <v>0</v>
      </c>
      <c r="CD61" s="86">
        <f t="shared" ca="1" si="208"/>
        <v>0</v>
      </c>
      <c r="CE61" s="83">
        <f t="shared" ca="1" si="209"/>
        <v>0</v>
      </c>
      <c r="CF61" s="84">
        <f t="shared" si="210"/>
        <v>30</v>
      </c>
      <c r="CG61" s="85">
        <f t="shared" si="78"/>
        <v>0</v>
      </c>
      <c r="CH61" s="85">
        <f t="shared" si="79"/>
        <v>0</v>
      </c>
      <c r="CI61" s="85">
        <f t="shared" ca="1" si="80"/>
        <v>0</v>
      </c>
      <c r="CJ61" s="86">
        <f t="shared" ca="1" si="211"/>
        <v>0</v>
      </c>
      <c r="CK61" s="83">
        <f t="shared" ca="1" si="212"/>
        <v>0</v>
      </c>
      <c r="CL61" s="84">
        <f t="shared" si="213"/>
        <v>31</v>
      </c>
      <c r="CM61" s="85">
        <f t="shared" si="84"/>
        <v>0</v>
      </c>
      <c r="CN61" s="85">
        <f t="shared" si="85"/>
        <v>0</v>
      </c>
      <c r="CO61" s="85">
        <f t="shared" ca="1" si="86"/>
        <v>0</v>
      </c>
      <c r="CP61" s="86">
        <f t="shared" ca="1" si="214"/>
        <v>0</v>
      </c>
      <c r="CQ61" s="83">
        <f t="shared" ca="1" si="215"/>
        <v>0</v>
      </c>
      <c r="CR61" s="84">
        <f t="shared" si="216"/>
        <v>30</v>
      </c>
      <c r="CS61" s="85">
        <f t="shared" si="90"/>
        <v>0</v>
      </c>
      <c r="CT61" s="85">
        <f t="shared" si="91"/>
        <v>0</v>
      </c>
      <c r="CU61" s="85">
        <f t="shared" ca="1" si="92"/>
        <v>0</v>
      </c>
      <c r="CV61" s="86">
        <f t="shared" ca="1" si="217"/>
        <v>0</v>
      </c>
      <c r="CW61" s="83">
        <f t="shared" ca="1" si="218"/>
        <v>0</v>
      </c>
      <c r="CX61" s="84">
        <f t="shared" si="219"/>
        <v>31</v>
      </c>
      <c r="CY61" s="85">
        <f t="shared" si="96"/>
        <v>0</v>
      </c>
      <c r="CZ61" s="85">
        <f t="shared" si="97"/>
        <v>0</v>
      </c>
      <c r="DA61" s="85">
        <f t="shared" ca="1" si="98"/>
        <v>0</v>
      </c>
      <c r="DB61" s="86">
        <f t="shared" ca="1" si="220"/>
        <v>0</v>
      </c>
      <c r="DC61" s="83">
        <f t="shared" ca="1" si="221"/>
        <v>0</v>
      </c>
      <c r="DD61" s="84">
        <f t="shared" si="222"/>
        <v>31</v>
      </c>
      <c r="DE61" s="85">
        <f t="shared" si="102"/>
        <v>0</v>
      </c>
      <c r="DF61" s="85">
        <f t="shared" si="103"/>
        <v>0</v>
      </c>
      <c r="DG61" s="85">
        <f t="shared" ca="1" si="104"/>
        <v>0</v>
      </c>
      <c r="DH61" s="86">
        <f t="shared" ca="1" si="223"/>
        <v>0</v>
      </c>
      <c r="DI61" s="83">
        <f t="shared" ca="1" si="224"/>
        <v>0</v>
      </c>
      <c r="DJ61" s="84">
        <f t="shared" si="225"/>
        <v>28</v>
      </c>
      <c r="DK61" s="85">
        <f t="shared" si="108"/>
        <v>0</v>
      </c>
      <c r="DL61" s="85">
        <f t="shared" si="109"/>
        <v>0</v>
      </c>
      <c r="DM61" s="85">
        <f t="shared" ca="1" si="110"/>
        <v>0</v>
      </c>
      <c r="DN61" s="86">
        <f t="shared" ca="1" si="226"/>
        <v>0</v>
      </c>
      <c r="DO61" s="83">
        <f t="shared" ca="1" si="227"/>
        <v>0</v>
      </c>
      <c r="DP61" s="84">
        <f t="shared" si="228"/>
        <v>31</v>
      </c>
      <c r="DQ61" s="85">
        <f t="shared" si="114"/>
        <v>0</v>
      </c>
      <c r="DR61" s="85">
        <f t="shared" si="115"/>
        <v>0</v>
      </c>
      <c r="DS61" s="85">
        <f t="shared" ca="1" si="116"/>
        <v>0</v>
      </c>
      <c r="DT61" s="86">
        <f t="shared" ca="1" si="229"/>
        <v>0</v>
      </c>
      <c r="DU61" s="83">
        <f t="shared" ca="1" si="230"/>
        <v>0</v>
      </c>
      <c r="DV61" s="84">
        <f t="shared" si="231"/>
        <v>30</v>
      </c>
      <c r="DW61" s="85">
        <f t="shared" si="120"/>
        <v>0</v>
      </c>
      <c r="DX61" s="85">
        <f t="shared" si="121"/>
        <v>0</v>
      </c>
      <c r="DY61" s="85">
        <f t="shared" ca="1" si="122"/>
        <v>0</v>
      </c>
      <c r="DZ61" s="86">
        <f t="shared" ca="1" si="232"/>
        <v>0</v>
      </c>
      <c r="EA61" s="83">
        <f t="shared" ca="1" si="233"/>
        <v>0</v>
      </c>
      <c r="EB61" s="84">
        <f t="shared" si="234"/>
        <v>31</v>
      </c>
      <c r="EC61" s="85">
        <f t="shared" si="126"/>
        <v>0</v>
      </c>
      <c r="ED61" s="85">
        <f t="shared" si="127"/>
        <v>0</v>
      </c>
      <c r="EE61" s="85">
        <f t="shared" ca="1" si="128"/>
        <v>0</v>
      </c>
      <c r="EF61" s="86">
        <f t="shared" ca="1" si="235"/>
        <v>0</v>
      </c>
      <c r="EG61" s="83">
        <f t="shared" ca="1" si="236"/>
        <v>0</v>
      </c>
      <c r="EH61" s="84">
        <f t="shared" si="237"/>
        <v>30</v>
      </c>
      <c r="EI61" s="85">
        <f t="shared" si="132"/>
        <v>0</v>
      </c>
      <c r="EJ61" s="85">
        <f t="shared" si="133"/>
        <v>0</v>
      </c>
      <c r="EK61" s="85">
        <f t="shared" ca="1" si="134"/>
        <v>0</v>
      </c>
      <c r="EL61" s="86">
        <f t="shared" ca="1" si="238"/>
        <v>0</v>
      </c>
      <c r="EM61" s="83">
        <f t="shared" ca="1" si="239"/>
        <v>0</v>
      </c>
      <c r="EN61" s="84">
        <f t="shared" si="240"/>
        <v>16</v>
      </c>
      <c r="EO61" s="85">
        <f t="shared" si="138"/>
        <v>0</v>
      </c>
      <c r="EP61" s="85">
        <f t="shared" si="139"/>
        <v>0</v>
      </c>
      <c r="EQ61" s="85">
        <f t="shared" ca="1" si="140"/>
        <v>15</v>
      </c>
      <c r="ER61" s="86">
        <f t="shared" ca="1" si="241"/>
        <v>15</v>
      </c>
      <c r="ES61" s="83">
        <f t="shared" ca="1" si="242"/>
        <v>0</v>
      </c>
      <c r="ET61" s="84">
        <f t="shared" si="243"/>
        <v>0</v>
      </c>
      <c r="EU61" s="85">
        <f t="shared" si="144"/>
        <v>0</v>
      </c>
      <c r="EV61" s="85">
        <f t="shared" si="145"/>
        <v>0</v>
      </c>
      <c r="EW61" s="85">
        <f t="shared" ca="1" si="244"/>
        <v>31</v>
      </c>
      <c r="EX61" s="86">
        <f t="shared" ca="1" si="245"/>
        <v>31</v>
      </c>
      <c r="EY61" s="83">
        <f t="shared" ca="1" si="246"/>
        <v>0</v>
      </c>
      <c r="EZ61" s="84">
        <f t="shared" si="247"/>
        <v>0</v>
      </c>
      <c r="FA61" s="85">
        <f t="shared" si="149"/>
        <v>0</v>
      </c>
      <c r="FB61" s="85">
        <f t="shared" si="248"/>
        <v>0</v>
      </c>
      <c r="FC61" s="85">
        <f t="shared" ca="1" si="150"/>
        <v>30</v>
      </c>
      <c r="FD61" s="86">
        <f t="shared" ca="1" si="249"/>
        <v>30</v>
      </c>
      <c r="FE61" s="83">
        <f t="shared" ca="1" si="250"/>
        <v>0</v>
      </c>
      <c r="FF61" s="84">
        <f t="shared" si="251"/>
        <v>0</v>
      </c>
      <c r="FG61" s="85">
        <f t="shared" si="252"/>
        <v>0</v>
      </c>
      <c r="FH61" s="85">
        <f t="shared" si="253"/>
        <v>0</v>
      </c>
      <c r="FI61" s="85">
        <f t="shared" ca="1" si="254"/>
        <v>31</v>
      </c>
      <c r="FJ61" s="86">
        <f t="shared" ca="1" si="255"/>
        <v>31</v>
      </c>
      <c r="FK61" s="83">
        <f t="shared" ca="1" si="155"/>
        <v>0</v>
      </c>
      <c r="FL61" s="84">
        <f t="shared" si="156"/>
        <v>0</v>
      </c>
      <c r="FM61" s="85">
        <f t="shared" si="256"/>
        <v>0</v>
      </c>
      <c r="FN61" s="85">
        <f t="shared" si="257"/>
        <v>0</v>
      </c>
      <c r="FO61" s="85">
        <f t="shared" ca="1" si="258"/>
        <v>30</v>
      </c>
      <c r="FP61" s="86">
        <f t="shared" ca="1" si="157"/>
        <v>30</v>
      </c>
      <c r="FQ61" s="83">
        <f t="shared" ca="1" si="158"/>
        <v>0</v>
      </c>
      <c r="FR61" s="84">
        <f t="shared" si="159"/>
        <v>0</v>
      </c>
      <c r="FS61" s="85">
        <f t="shared" si="259"/>
        <v>0</v>
      </c>
      <c r="FT61" s="85">
        <f t="shared" si="260"/>
        <v>0</v>
      </c>
      <c r="FU61" s="85">
        <f t="shared" ca="1" si="261"/>
        <v>31</v>
      </c>
      <c r="FV61" s="86">
        <f t="shared" ca="1" si="160"/>
        <v>31</v>
      </c>
      <c r="FW61" s="83">
        <f t="shared" ca="1" si="161"/>
        <v>16</v>
      </c>
      <c r="FX61" s="84">
        <f t="shared" si="162"/>
        <v>0</v>
      </c>
      <c r="FY61" s="85">
        <f t="shared" si="262"/>
        <v>0</v>
      </c>
      <c r="FZ61" s="85">
        <f t="shared" si="263"/>
        <v>0</v>
      </c>
      <c r="GA61" s="85">
        <f t="shared" ca="1" si="264"/>
        <v>15</v>
      </c>
      <c r="GB61" s="86">
        <f t="shared" ca="1" si="163"/>
        <v>15</v>
      </c>
      <c r="GC61" s="83">
        <f t="shared" ca="1" si="164"/>
        <v>28</v>
      </c>
      <c r="GD61" s="84">
        <f t="shared" si="165"/>
        <v>0</v>
      </c>
      <c r="GE61" s="85">
        <f t="shared" si="265"/>
        <v>0</v>
      </c>
      <c r="GF61" s="85">
        <f t="shared" si="266"/>
        <v>0</v>
      </c>
      <c r="GG61" s="85">
        <f t="shared" ca="1" si="267"/>
        <v>0</v>
      </c>
      <c r="GH61" s="86">
        <f t="shared" ca="1" si="166"/>
        <v>0</v>
      </c>
      <c r="GI61" s="83">
        <f t="shared" ca="1" si="167"/>
        <v>31</v>
      </c>
      <c r="GJ61" s="84">
        <f t="shared" si="168"/>
        <v>0</v>
      </c>
      <c r="GK61" s="85">
        <f t="shared" si="268"/>
        <v>0</v>
      </c>
      <c r="GL61" s="85">
        <f t="shared" si="269"/>
        <v>0</v>
      </c>
      <c r="GM61" s="85">
        <f t="shared" ca="1" si="270"/>
        <v>0</v>
      </c>
      <c r="GN61" s="86">
        <f t="shared" ca="1" si="169"/>
        <v>0</v>
      </c>
    </row>
    <row r="62" spans="1:196" ht="14.6" x14ac:dyDescent="0.4">
      <c r="A62" s="81" t="str">
        <f>PSIRT!$S59</f>
        <v>CLIENT</v>
      </c>
      <c r="B62" t="str">
        <f>PSIRT!$B59</f>
        <v>CSCvk38452</v>
      </c>
      <c r="C62" s="82">
        <f>PSIRT!$N59</f>
        <v>43297</v>
      </c>
      <c r="D62" s="123">
        <f ca="1">IF(PSIRT!$R59="",TODAY(), PSIRT!$R59)</f>
        <v>43475</v>
      </c>
      <c r="E62" s="83">
        <f t="shared" ca="1" si="170"/>
        <v>0</v>
      </c>
      <c r="F62" s="84">
        <f t="shared" si="171"/>
        <v>31</v>
      </c>
      <c r="G62" s="85">
        <f t="shared" si="0"/>
        <v>0</v>
      </c>
      <c r="H62" s="85">
        <f t="shared" si="1"/>
        <v>0</v>
      </c>
      <c r="I62" s="85">
        <f t="shared" ca="1" si="2"/>
        <v>0</v>
      </c>
      <c r="J62" s="86">
        <f t="shared" ca="1" si="172"/>
        <v>0</v>
      </c>
      <c r="K62" s="83">
        <f t="shared" ca="1" si="173"/>
        <v>0</v>
      </c>
      <c r="L62" s="84">
        <f t="shared" si="174"/>
        <v>30</v>
      </c>
      <c r="M62" s="85">
        <f t="shared" si="6"/>
        <v>0</v>
      </c>
      <c r="N62" s="85">
        <f t="shared" si="7"/>
        <v>0</v>
      </c>
      <c r="O62" s="85">
        <f t="shared" ca="1" si="8"/>
        <v>0</v>
      </c>
      <c r="P62" s="86">
        <f t="shared" ca="1" si="175"/>
        <v>0</v>
      </c>
      <c r="Q62" s="83">
        <f t="shared" ca="1" si="176"/>
        <v>0</v>
      </c>
      <c r="R62" s="84">
        <f t="shared" si="177"/>
        <v>31</v>
      </c>
      <c r="S62" s="85">
        <f t="shared" si="12"/>
        <v>0</v>
      </c>
      <c r="T62" s="85">
        <f t="shared" si="13"/>
        <v>0</v>
      </c>
      <c r="U62" s="85">
        <f t="shared" ca="1" si="14"/>
        <v>0</v>
      </c>
      <c r="V62" s="86">
        <f t="shared" ca="1" si="178"/>
        <v>0</v>
      </c>
      <c r="W62" s="83">
        <f t="shared" ca="1" si="179"/>
        <v>0</v>
      </c>
      <c r="X62" s="84">
        <f t="shared" si="180"/>
        <v>30</v>
      </c>
      <c r="Y62" s="85">
        <f t="shared" si="18"/>
        <v>0</v>
      </c>
      <c r="Z62" s="85">
        <f t="shared" si="19"/>
        <v>0</v>
      </c>
      <c r="AA62" s="85">
        <f t="shared" ca="1" si="20"/>
        <v>0</v>
      </c>
      <c r="AB62" s="86">
        <f t="shared" ca="1" si="181"/>
        <v>0</v>
      </c>
      <c r="AC62" s="83">
        <f t="shared" ca="1" si="182"/>
        <v>0</v>
      </c>
      <c r="AD62" s="84">
        <f t="shared" si="183"/>
        <v>31</v>
      </c>
      <c r="AE62" s="85">
        <f t="shared" si="24"/>
        <v>0</v>
      </c>
      <c r="AF62" s="85">
        <f t="shared" si="25"/>
        <v>0</v>
      </c>
      <c r="AG62" s="85">
        <f t="shared" ca="1" si="26"/>
        <v>0</v>
      </c>
      <c r="AH62" s="86">
        <f t="shared" ca="1" si="184"/>
        <v>0</v>
      </c>
      <c r="AI62" s="83">
        <f t="shared" ca="1" si="185"/>
        <v>0</v>
      </c>
      <c r="AJ62" s="84">
        <f t="shared" si="186"/>
        <v>31</v>
      </c>
      <c r="AK62" s="85">
        <f t="shared" si="30"/>
        <v>0</v>
      </c>
      <c r="AL62" s="85">
        <f t="shared" si="31"/>
        <v>0</v>
      </c>
      <c r="AM62" s="85">
        <f t="shared" ca="1" si="32"/>
        <v>0</v>
      </c>
      <c r="AN62" s="86">
        <f t="shared" ca="1" si="187"/>
        <v>0</v>
      </c>
      <c r="AO62" s="83">
        <f t="shared" ca="1" si="188"/>
        <v>0</v>
      </c>
      <c r="AP62" s="84">
        <f t="shared" si="189"/>
        <v>28</v>
      </c>
      <c r="AQ62" s="85">
        <f t="shared" si="36"/>
        <v>0</v>
      </c>
      <c r="AR62" s="85">
        <f t="shared" si="37"/>
        <v>0</v>
      </c>
      <c r="AS62" s="85">
        <f t="shared" ca="1" si="38"/>
        <v>0</v>
      </c>
      <c r="AT62" s="86">
        <f t="shared" ca="1" si="190"/>
        <v>0</v>
      </c>
      <c r="AU62" s="83">
        <f t="shared" ca="1" si="191"/>
        <v>0</v>
      </c>
      <c r="AV62" s="84">
        <f t="shared" si="192"/>
        <v>31</v>
      </c>
      <c r="AW62" s="85">
        <f t="shared" si="42"/>
        <v>0</v>
      </c>
      <c r="AX62" s="85">
        <f t="shared" si="43"/>
        <v>0</v>
      </c>
      <c r="AY62" s="85">
        <f t="shared" ca="1" si="44"/>
        <v>0</v>
      </c>
      <c r="AZ62" s="86">
        <f t="shared" ca="1" si="193"/>
        <v>0</v>
      </c>
      <c r="BA62" s="83">
        <f t="shared" ca="1" si="194"/>
        <v>0</v>
      </c>
      <c r="BB62" s="84">
        <f t="shared" si="195"/>
        <v>30</v>
      </c>
      <c r="BC62" s="85">
        <f t="shared" si="48"/>
        <v>0</v>
      </c>
      <c r="BD62" s="85">
        <f t="shared" si="49"/>
        <v>0</v>
      </c>
      <c r="BE62" s="85">
        <f t="shared" ca="1" si="50"/>
        <v>0</v>
      </c>
      <c r="BF62" s="86">
        <f t="shared" ca="1" si="196"/>
        <v>0</v>
      </c>
      <c r="BG62" s="83">
        <f t="shared" ca="1" si="197"/>
        <v>0</v>
      </c>
      <c r="BH62" s="84">
        <f t="shared" si="198"/>
        <v>31</v>
      </c>
      <c r="BI62" s="85">
        <f t="shared" si="54"/>
        <v>0</v>
      </c>
      <c r="BJ62" s="85">
        <f t="shared" si="55"/>
        <v>0</v>
      </c>
      <c r="BK62" s="85">
        <f t="shared" ca="1" si="56"/>
        <v>0</v>
      </c>
      <c r="BL62" s="86">
        <f t="shared" ca="1" si="199"/>
        <v>0</v>
      </c>
      <c r="BM62" s="83">
        <f t="shared" ca="1" si="200"/>
        <v>0</v>
      </c>
      <c r="BN62" s="84">
        <f t="shared" si="201"/>
        <v>30</v>
      </c>
      <c r="BO62" s="85">
        <f t="shared" si="60"/>
        <v>0</v>
      </c>
      <c r="BP62" s="85">
        <f t="shared" si="61"/>
        <v>0</v>
      </c>
      <c r="BQ62" s="85">
        <f t="shared" ca="1" si="62"/>
        <v>0</v>
      </c>
      <c r="BR62" s="86">
        <f t="shared" ca="1" si="202"/>
        <v>0</v>
      </c>
      <c r="BS62" s="83">
        <f t="shared" ca="1" si="203"/>
        <v>0</v>
      </c>
      <c r="BT62" s="84">
        <f t="shared" si="204"/>
        <v>31</v>
      </c>
      <c r="BU62" s="85">
        <f t="shared" si="66"/>
        <v>0</v>
      </c>
      <c r="BV62" s="85">
        <f t="shared" si="67"/>
        <v>0</v>
      </c>
      <c r="BW62" s="85">
        <f t="shared" ca="1" si="68"/>
        <v>0</v>
      </c>
      <c r="BX62" s="86">
        <f t="shared" ca="1" si="205"/>
        <v>0</v>
      </c>
      <c r="BY62" s="83">
        <f t="shared" ca="1" si="206"/>
        <v>0</v>
      </c>
      <c r="BZ62" s="84">
        <f t="shared" si="207"/>
        <v>31</v>
      </c>
      <c r="CA62" s="85">
        <f t="shared" si="72"/>
        <v>0</v>
      </c>
      <c r="CB62" s="85">
        <f t="shared" si="73"/>
        <v>0</v>
      </c>
      <c r="CC62" s="85">
        <f t="shared" ca="1" si="74"/>
        <v>0</v>
      </c>
      <c r="CD62" s="86">
        <f t="shared" ca="1" si="208"/>
        <v>0</v>
      </c>
      <c r="CE62" s="83">
        <f t="shared" ca="1" si="209"/>
        <v>0</v>
      </c>
      <c r="CF62" s="84">
        <f t="shared" si="210"/>
        <v>30</v>
      </c>
      <c r="CG62" s="85">
        <f t="shared" si="78"/>
        <v>0</v>
      </c>
      <c r="CH62" s="85">
        <f t="shared" si="79"/>
        <v>0</v>
      </c>
      <c r="CI62" s="85">
        <f t="shared" ca="1" si="80"/>
        <v>0</v>
      </c>
      <c r="CJ62" s="86">
        <f t="shared" ca="1" si="211"/>
        <v>0</v>
      </c>
      <c r="CK62" s="83">
        <f t="shared" ca="1" si="212"/>
        <v>0</v>
      </c>
      <c r="CL62" s="84">
        <f t="shared" si="213"/>
        <v>31</v>
      </c>
      <c r="CM62" s="85">
        <f t="shared" si="84"/>
        <v>0</v>
      </c>
      <c r="CN62" s="85">
        <f t="shared" si="85"/>
        <v>0</v>
      </c>
      <c r="CO62" s="85">
        <f t="shared" ca="1" si="86"/>
        <v>0</v>
      </c>
      <c r="CP62" s="86">
        <f t="shared" ca="1" si="214"/>
        <v>0</v>
      </c>
      <c r="CQ62" s="83">
        <f t="shared" ca="1" si="215"/>
        <v>0</v>
      </c>
      <c r="CR62" s="84">
        <f t="shared" si="216"/>
        <v>30</v>
      </c>
      <c r="CS62" s="85">
        <f t="shared" si="90"/>
        <v>0</v>
      </c>
      <c r="CT62" s="85">
        <f t="shared" si="91"/>
        <v>0</v>
      </c>
      <c r="CU62" s="85">
        <f t="shared" ca="1" si="92"/>
        <v>0</v>
      </c>
      <c r="CV62" s="86">
        <f t="shared" ca="1" si="217"/>
        <v>0</v>
      </c>
      <c r="CW62" s="83">
        <f t="shared" ca="1" si="218"/>
        <v>0</v>
      </c>
      <c r="CX62" s="84">
        <f t="shared" si="219"/>
        <v>31</v>
      </c>
      <c r="CY62" s="85">
        <f t="shared" si="96"/>
        <v>0</v>
      </c>
      <c r="CZ62" s="85">
        <f t="shared" si="97"/>
        <v>0</v>
      </c>
      <c r="DA62" s="85">
        <f t="shared" ca="1" si="98"/>
        <v>0</v>
      </c>
      <c r="DB62" s="86">
        <f t="shared" ca="1" si="220"/>
        <v>0</v>
      </c>
      <c r="DC62" s="83">
        <f t="shared" ca="1" si="221"/>
        <v>0</v>
      </c>
      <c r="DD62" s="84">
        <f t="shared" si="222"/>
        <v>31</v>
      </c>
      <c r="DE62" s="85">
        <f t="shared" si="102"/>
        <v>0</v>
      </c>
      <c r="DF62" s="85">
        <f t="shared" si="103"/>
        <v>0</v>
      </c>
      <c r="DG62" s="85">
        <f t="shared" ca="1" si="104"/>
        <v>0</v>
      </c>
      <c r="DH62" s="86">
        <f t="shared" ca="1" si="223"/>
        <v>0</v>
      </c>
      <c r="DI62" s="83">
        <f t="shared" ca="1" si="224"/>
        <v>0</v>
      </c>
      <c r="DJ62" s="84">
        <f t="shared" si="225"/>
        <v>28</v>
      </c>
      <c r="DK62" s="85">
        <f t="shared" si="108"/>
        <v>0</v>
      </c>
      <c r="DL62" s="85">
        <f t="shared" si="109"/>
        <v>0</v>
      </c>
      <c r="DM62" s="85">
        <f t="shared" ca="1" si="110"/>
        <v>0</v>
      </c>
      <c r="DN62" s="86">
        <f t="shared" ca="1" si="226"/>
        <v>0</v>
      </c>
      <c r="DO62" s="83">
        <f t="shared" ca="1" si="227"/>
        <v>0</v>
      </c>
      <c r="DP62" s="84">
        <f t="shared" si="228"/>
        <v>31</v>
      </c>
      <c r="DQ62" s="85">
        <f t="shared" si="114"/>
        <v>0</v>
      </c>
      <c r="DR62" s="85">
        <f t="shared" si="115"/>
        <v>0</v>
      </c>
      <c r="DS62" s="85">
        <f t="shared" ca="1" si="116"/>
        <v>0</v>
      </c>
      <c r="DT62" s="86">
        <f t="shared" ca="1" si="229"/>
        <v>0</v>
      </c>
      <c r="DU62" s="83">
        <f t="shared" ca="1" si="230"/>
        <v>0</v>
      </c>
      <c r="DV62" s="84">
        <f t="shared" si="231"/>
        <v>30</v>
      </c>
      <c r="DW62" s="85">
        <f t="shared" si="120"/>
        <v>0</v>
      </c>
      <c r="DX62" s="85">
        <f t="shared" si="121"/>
        <v>0</v>
      </c>
      <c r="DY62" s="85">
        <f t="shared" ca="1" si="122"/>
        <v>0</v>
      </c>
      <c r="DZ62" s="86">
        <f t="shared" ca="1" si="232"/>
        <v>0</v>
      </c>
      <c r="EA62" s="83">
        <f t="shared" ca="1" si="233"/>
        <v>0</v>
      </c>
      <c r="EB62" s="84">
        <f t="shared" si="234"/>
        <v>31</v>
      </c>
      <c r="EC62" s="85">
        <f t="shared" si="126"/>
        <v>0</v>
      </c>
      <c r="ED62" s="85">
        <f t="shared" si="127"/>
        <v>0</v>
      </c>
      <c r="EE62" s="85">
        <f t="shared" ca="1" si="128"/>
        <v>0</v>
      </c>
      <c r="EF62" s="86">
        <f t="shared" ca="1" si="235"/>
        <v>0</v>
      </c>
      <c r="EG62" s="83">
        <f t="shared" ca="1" si="236"/>
        <v>0</v>
      </c>
      <c r="EH62" s="84">
        <f t="shared" si="237"/>
        <v>30</v>
      </c>
      <c r="EI62" s="85">
        <f t="shared" si="132"/>
        <v>0</v>
      </c>
      <c r="EJ62" s="85">
        <f t="shared" si="133"/>
        <v>0</v>
      </c>
      <c r="EK62" s="85">
        <f t="shared" ca="1" si="134"/>
        <v>0</v>
      </c>
      <c r="EL62" s="86">
        <f t="shared" ca="1" si="238"/>
        <v>0</v>
      </c>
      <c r="EM62" s="83">
        <f t="shared" ca="1" si="239"/>
        <v>0</v>
      </c>
      <c r="EN62" s="84">
        <f t="shared" si="240"/>
        <v>16</v>
      </c>
      <c r="EO62" s="85">
        <f t="shared" si="138"/>
        <v>0</v>
      </c>
      <c r="EP62" s="85">
        <f t="shared" si="139"/>
        <v>0</v>
      </c>
      <c r="EQ62" s="85">
        <f t="shared" ca="1" si="140"/>
        <v>15</v>
      </c>
      <c r="ER62" s="86">
        <f t="shared" ca="1" si="241"/>
        <v>15</v>
      </c>
      <c r="ES62" s="83">
        <f t="shared" ca="1" si="242"/>
        <v>0</v>
      </c>
      <c r="ET62" s="84">
        <f t="shared" si="243"/>
        <v>0</v>
      </c>
      <c r="EU62" s="85">
        <f t="shared" si="144"/>
        <v>0</v>
      </c>
      <c r="EV62" s="85">
        <f t="shared" si="145"/>
        <v>0</v>
      </c>
      <c r="EW62" s="85">
        <f t="shared" ca="1" si="244"/>
        <v>31</v>
      </c>
      <c r="EX62" s="86">
        <f t="shared" ca="1" si="245"/>
        <v>31</v>
      </c>
      <c r="EY62" s="83">
        <f t="shared" ca="1" si="246"/>
        <v>0</v>
      </c>
      <c r="EZ62" s="84">
        <f t="shared" si="247"/>
        <v>0</v>
      </c>
      <c r="FA62" s="85">
        <f t="shared" si="149"/>
        <v>0</v>
      </c>
      <c r="FB62" s="85">
        <f t="shared" si="248"/>
        <v>0</v>
      </c>
      <c r="FC62" s="85">
        <f t="shared" ca="1" si="150"/>
        <v>30</v>
      </c>
      <c r="FD62" s="86">
        <f t="shared" ca="1" si="249"/>
        <v>30</v>
      </c>
      <c r="FE62" s="83">
        <f t="shared" ca="1" si="250"/>
        <v>0</v>
      </c>
      <c r="FF62" s="84">
        <f t="shared" si="251"/>
        <v>0</v>
      </c>
      <c r="FG62" s="85">
        <f t="shared" si="252"/>
        <v>0</v>
      </c>
      <c r="FH62" s="85">
        <f t="shared" si="253"/>
        <v>0</v>
      </c>
      <c r="FI62" s="85">
        <f t="shared" ca="1" si="254"/>
        <v>31</v>
      </c>
      <c r="FJ62" s="86">
        <f t="shared" ca="1" si="255"/>
        <v>31</v>
      </c>
      <c r="FK62" s="83">
        <f t="shared" ca="1" si="155"/>
        <v>0</v>
      </c>
      <c r="FL62" s="84">
        <f t="shared" si="156"/>
        <v>0</v>
      </c>
      <c r="FM62" s="85">
        <f t="shared" si="256"/>
        <v>0</v>
      </c>
      <c r="FN62" s="85">
        <f t="shared" si="257"/>
        <v>0</v>
      </c>
      <c r="FO62" s="85">
        <f t="shared" ca="1" si="258"/>
        <v>30</v>
      </c>
      <c r="FP62" s="86">
        <f t="shared" ca="1" si="157"/>
        <v>30</v>
      </c>
      <c r="FQ62" s="83">
        <f t="shared" ca="1" si="158"/>
        <v>0</v>
      </c>
      <c r="FR62" s="84">
        <f t="shared" si="159"/>
        <v>0</v>
      </c>
      <c r="FS62" s="85">
        <f t="shared" si="259"/>
        <v>0</v>
      </c>
      <c r="FT62" s="85">
        <f t="shared" si="260"/>
        <v>0</v>
      </c>
      <c r="FU62" s="85">
        <f t="shared" ca="1" si="261"/>
        <v>31</v>
      </c>
      <c r="FV62" s="86">
        <f t="shared" ca="1" si="160"/>
        <v>31</v>
      </c>
      <c r="FW62" s="83">
        <f t="shared" ca="1" si="161"/>
        <v>21</v>
      </c>
      <c r="FX62" s="84">
        <f t="shared" si="162"/>
        <v>0</v>
      </c>
      <c r="FY62" s="85">
        <f t="shared" si="262"/>
        <v>0</v>
      </c>
      <c r="FZ62" s="85">
        <f t="shared" si="263"/>
        <v>0</v>
      </c>
      <c r="GA62" s="85">
        <f t="shared" ca="1" si="264"/>
        <v>10</v>
      </c>
      <c r="GB62" s="86">
        <f t="shared" ca="1" si="163"/>
        <v>10</v>
      </c>
      <c r="GC62" s="83">
        <f t="shared" ca="1" si="164"/>
        <v>28</v>
      </c>
      <c r="GD62" s="84">
        <f t="shared" si="165"/>
        <v>0</v>
      </c>
      <c r="GE62" s="85">
        <f t="shared" si="265"/>
        <v>0</v>
      </c>
      <c r="GF62" s="85">
        <f t="shared" si="266"/>
        <v>0</v>
      </c>
      <c r="GG62" s="85">
        <f t="shared" ca="1" si="267"/>
        <v>0</v>
      </c>
      <c r="GH62" s="86">
        <f t="shared" ca="1" si="166"/>
        <v>0</v>
      </c>
      <c r="GI62" s="83">
        <f t="shared" ca="1" si="167"/>
        <v>31</v>
      </c>
      <c r="GJ62" s="84">
        <f t="shared" si="168"/>
        <v>0</v>
      </c>
      <c r="GK62" s="85">
        <f t="shared" si="268"/>
        <v>0</v>
      </c>
      <c r="GL62" s="85">
        <f t="shared" si="269"/>
        <v>0</v>
      </c>
      <c r="GM62" s="85">
        <f t="shared" ca="1" si="270"/>
        <v>0</v>
      </c>
      <c r="GN62" s="86">
        <f t="shared" ca="1" si="169"/>
        <v>0</v>
      </c>
    </row>
    <row r="63" spans="1:196" ht="14.6" x14ac:dyDescent="0.4">
      <c r="A63" s="81" t="str">
        <f>PSIRT!$S60</f>
        <v>CLIENT</v>
      </c>
      <c r="B63" t="str">
        <f>PSIRT!$B60</f>
        <v>CSCvk38470</v>
      </c>
      <c r="C63" s="82">
        <f>PSIRT!$N60</f>
        <v>43297</v>
      </c>
      <c r="D63" s="123">
        <f ca="1">IF(PSIRT!$R60="",TODAY(), PSIRT!$R60)</f>
        <v>43475</v>
      </c>
      <c r="E63" s="83">
        <f t="shared" ca="1" si="170"/>
        <v>0</v>
      </c>
      <c r="F63" s="84">
        <f t="shared" si="171"/>
        <v>31</v>
      </c>
      <c r="G63" s="85">
        <f t="shared" si="0"/>
        <v>0</v>
      </c>
      <c r="H63" s="85">
        <f t="shared" si="1"/>
        <v>0</v>
      </c>
      <c r="I63" s="85">
        <f t="shared" ca="1" si="2"/>
        <v>0</v>
      </c>
      <c r="J63" s="86">
        <f t="shared" ca="1" si="172"/>
        <v>0</v>
      </c>
      <c r="K63" s="83">
        <f t="shared" ca="1" si="173"/>
        <v>0</v>
      </c>
      <c r="L63" s="84">
        <f t="shared" si="174"/>
        <v>30</v>
      </c>
      <c r="M63" s="85">
        <f t="shared" si="6"/>
        <v>0</v>
      </c>
      <c r="N63" s="85">
        <f t="shared" si="7"/>
        <v>0</v>
      </c>
      <c r="O63" s="85">
        <f t="shared" ca="1" si="8"/>
        <v>0</v>
      </c>
      <c r="P63" s="86">
        <f t="shared" ca="1" si="175"/>
        <v>0</v>
      </c>
      <c r="Q63" s="83">
        <f t="shared" ca="1" si="176"/>
        <v>0</v>
      </c>
      <c r="R63" s="84">
        <f t="shared" si="177"/>
        <v>31</v>
      </c>
      <c r="S63" s="85">
        <f t="shared" si="12"/>
        <v>0</v>
      </c>
      <c r="T63" s="85">
        <f t="shared" si="13"/>
        <v>0</v>
      </c>
      <c r="U63" s="85">
        <f t="shared" ca="1" si="14"/>
        <v>0</v>
      </c>
      <c r="V63" s="86">
        <f t="shared" ca="1" si="178"/>
        <v>0</v>
      </c>
      <c r="W63" s="83">
        <f t="shared" ca="1" si="179"/>
        <v>0</v>
      </c>
      <c r="X63" s="84">
        <f t="shared" si="180"/>
        <v>30</v>
      </c>
      <c r="Y63" s="85">
        <f t="shared" si="18"/>
        <v>0</v>
      </c>
      <c r="Z63" s="85">
        <f t="shared" si="19"/>
        <v>0</v>
      </c>
      <c r="AA63" s="85">
        <f t="shared" ca="1" si="20"/>
        <v>0</v>
      </c>
      <c r="AB63" s="86">
        <f t="shared" ca="1" si="181"/>
        <v>0</v>
      </c>
      <c r="AC63" s="83">
        <f t="shared" ca="1" si="182"/>
        <v>0</v>
      </c>
      <c r="AD63" s="84">
        <f t="shared" si="183"/>
        <v>31</v>
      </c>
      <c r="AE63" s="85">
        <f t="shared" si="24"/>
        <v>0</v>
      </c>
      <c r="AF63" s="85">
        <f t="shared" si="25"/>
        <v>0</v>
      </c>
      <c r="AG63" s="85">
        <f t="shared" ca="1" si="26"/>
        <v>0</v>
      </c>
      <c r="AH63" s="86">
        <f t="shared" ca="1" si="184"/>
        <v>0</v>
      </c>
      <c r="AI63" s="83">
        <f t="shared" ca="1" si="185"/>
        <v>0</v>
      </c>
      <c r="AJ63" s="84">
        <f t="shared" si="186"/>
        <v>31</v>
      </c>
      <c r="AK63" s="85">
        <f t="shared" si="30"/>
        <v>0</v>
      </c>
      <c r="AL63" s="85">
        <f t="shared" si="31"/>
        <v>0</v>
      </c>
      <c r="AM63" s="85">
        <f t="shared" ca="1" si="32"/>
        <v>0</v>
      </c>
      <c r="AN63" s="86">
        <f t="shared" ca="1" si="187"/>
        <v>0</v>
      </c>
      <c r="AO63" s="83">
        <f t="shared" ca="1" si="188"/>
        <v>0</v>
      </c>
      <c r="AP63" s="84">
        <f t="shared" si="189"/>
        <v>28</v>
      </c>
      <c r="AQ63" s="85">
        <f t="shared" si="36"/>
        <v>0</v>
      </c>
      <c r="AR63" s="85">
        <f t="shared" si="37"/>
        <v>0</v>
      </c>
      <c r="AS63" s="85">
        <f t="shared" ca="1" si="38"/>
        <v>0</v>
      </c>
      <c r="AT63" s="86">
        <f t="shared" ca="1" si="190"/>
        <v>0</v>
      </c>
      <c r="AU63" s="83">
        <f t="shared" ca="1" si="191"/>
        <v>0</v>
      </c>
      <c r="AV63" s="84">
        <f t="shared" si="192"/>
        <v>31</v>
      </c>
      <c r="AW63" s="85">
        <f t="shared" si="42"/>
        <v>0</v>
      </c>
      <c r="AX63" s="85">
        <f t="shared" si="43"/>
        <v>0</v>
      </c>
      <c r="AY63" s="85">
        <f t="shared" ca="1" si="44"/>
        <v>0</v>
      </c>
      <c r="AZ63" s="86">
        <f t="shared" ca="1" si="193"/>
        <v>0</v>
      </c>
      <c r="BA63" s="83">
        <f t="shared" ca="1" si="194"/>
        <v>0</v>
      </c>
      <c r="BB63" s="84">
        <f t="shared" si="195"/>
        <v>30</v>
      </c>
      <c r="BC63" s="85">
        <f t="shared" si="48"/>
        <v>0</v>
      </c>
      <c r="BD63" s="85">
        <f t="shared" si="49"/>
        <v>0</v>
      </c>
      <c r="BE63" s="85">
        <f t="shared" ca="1" si="50"/>
        <v>0</v>
      </c>
      <c r="BF63" s="86">
        <f t="shared" ca="1" si="196"/>
        <v>0</v>
      </c>
      <c r="BG63" s="83">
        <f t="shared" ca="1" si="197"/>
        <v>0</v>
      </c>
      <c r="BH63" s="84">
        <f t="shared" si="198"/>
        <v>31</v>
      </c>
      <c r="BI63" s="85">
        <f t="shared" si="54"/>
        <v>0</v>
      </c>
      <c r="BJ63" s="85">
        <f t="shared" si="55"/>
        <v>0</v>
      </c>
      <c r="BK63" s="85">
        <f t="shared" ca="1" si="56"/>
        <v>0</v>
      </c>
      <c r="BL63" s="86">
        <f t="shared" ca="1" si="199"/>
        <v>0</v>
      </c>
      <c r="BM63" s="83">
        <f t="shared" ca="1" si="200"/>
        <v>0</v>
      </c>
      <c r="BN63" s="84">
        <f t="shared" si="201"/>
        <v>30</v>
      </c>
      <c r="BO63" s="85">
        <f t="shared" si="60"/>
        <v>0</v>
      </c>
      <c r="BP63" s="85">
        <f t="shared" si="61"/>
        <v>0</v>
      </c>
      <c r="BQ63" s="85">
        <f t="shared" ca="1" si="62"/>
        <v>0</v>
      </c>
      <c r="BR63" s="86">
        <f t="shared" ca="1" si="202"/>
        <v>0</v>
      </c>
      <c r="BS63" s="83">
        <f t="shared" ca="1" si="203"/>
        <v>0</v>
      </c>
      <c r="BT63" s="84">
        <f t="shared" si="204"/>
        <v>31</v>
      </c>
      <c r="BU63" s="85">
        <f t="shared" si="66"/>
        <v>0</v>
      </c>
      <c r="BV63" s="85">
        <f t="shared" si="67"/>
        <v>0</v>
      </c>
      <c r="BW63" s="85">
        <f t="shared" ca="1" si="68"/>
        <v>0</v>
      </c>
      <c r="BX63" s="86">
        <f t="shared" ca="1" si="205"/>
        <v>0</v>
      </c>
      <c r="BY63" s="83">
        <f t="shared" ca="1" si="206"/>
        <v>0</v>
      </c>
      <c r="BZ63" s="84">
        <f t="shared" si="207"/>
        <v>31</v>
      </c>
      <c r="CA63" s="85">
        <f t="shared" si="72"/>
        <v>0</v>
      </c>
      <c r="CB63" s="85">
        <f t="shared" si="73"/>
        <v>0</v>
      </c>
      <c r="CC63" s="85">
        <f t="shared" ca="1" si="74"/>
        <v>0</v>
      </c>
      <c r="CD63" s="86">
        <f t="shared" ca="1" si="208"/>
        <v>0</v>
      </c>
      <c r="CE63" s="83">
        <f t="shared" ca="1" si="209"/>
        <v>0</v>
      </c>
      <c r="CF63" s="84">
        <f t="shared" si="210"/>
        <v>30</v>
      </c>
      <c r="CG63" s="85">
        <f t="shared" si="78"/>
        <v>0</v>
      </c>
      <c r="CH63" s="85">
        <f t="shared" si="79"/>
        <v>0</v>
      </c>
      <c r="CI63" s="85">
        <f t="shared" ca="1" si="80"/>
        <v>0</v>
      </c>
      <c r="CJ63" s="86">
        <f t="shared" ca="1" si="211"/>
        <v>0</v>
      </c>
      <c r="CK63" s="83">
        <f t="shared" ca="1" si="212"/>
        <v>0</v>
      </c>
      <c r="CL63" s="84">
        <f t="shared" si="213"/>
        <v>31</v>
      </c>
      <c r="CM63" s="85">
        <f t="shared" si="84"/>
        <v>0</v>
      </c>
      <c r="CN63" s="85">
        <f t="shared" si="85"/>
        <v>0</v>
      </c>
      <c r="CO63" s="85">
        <f t="shared" ca="1" si="86"/>
        <v>0</v>
      </c>
      <c r="CP63" s="86">
        <f t="shared" ca="1" si="214"/>
        <v>0</v>
      </c>
      <c r="CQ63" s="83">
        <f t="shared" ca="1" si="215"/>
        <v>0</v>
      </c>
      <c r="CR63" s="84">
        <f t="shared" si="216"/>
        <v>30</v>
      </c>
      <c r="CS63" s="85">
        <f t="shared" si="90"/>
        <v>0</v>
      </c>
      <c r="CT63" s="85">
        <f t="shared" si="91"/>
        <v>0</v>
      </c>
      <c r="CU63" s="85">
        <f t="shared" ca="1" si="92"/>
        <v>0</v>
      </c>
      <c r="CV63" s="86">
        <f t="shared" ca="1" si="217"/>
        <v>0</v>
      </c>
      <c r="CW63" s="83">
        <f t="shared" ca="1" si="218"/>
        <v>0</v>
      </c>
      <c r="CX63" s="84">
        <f t="shared" si="219"/>
        <v>31</v>
      </c>
      <c r="CY63" s="85">
        <f t="shared" si="96"/>
        <v>0</v>
      </c>
      <c r="CZ63" s="85">
        <f t="shared" si="97"/>
        <v>0</v>
      </c>
      <c r="DA63" s="85">
        <f t="shared" ca="1" si="98"/>
        <v>0</v>
      </c>
      <c r="DB63" s="86">
        <f t="shared" ca="1" si="220"/>
        <v>0</v>
      </c>
      <c r="DC63" s="83">
        <f t="shared" ca="1" si="221"/>
        <v>0</v>
      </c>
      <c r="DD63" s="84">
        <f t="shared" si="222"/>
        <v>31</v>
      </c>
      <c r="DE63" s="85">
        <f t="shared" si="102"/>
        <v>0</v>
      </c>
      <c r="DF63" s="85">
        <f t="shared" si="103"/>
        <v>0</v>
      </c>
      <c r="DG63" s="85">
        <f t="shared" ca="1" si="104"/>
        <v>0</v>
      </c>
      <c r="DH63" s="86">
        <f t="shared" ca="1" si="223"/>
        <v>0</v>
      </c>
      <c r="DI63" s="83">
        <f t="shared" ca="1" si="224"/>
        <v>0</v>
      </c>
      <c r="DJ63" s="84">
        <f t="shared" si="225"/>
        <v>28</v>
      </c>
      <c r="DK63" s="85">
        <f t="shared" si="108"/>
        <v>0</v>
      </c>
      <c r="DL63" s="85">
        <f t="shared" si="109"/>
        <v>0</v>
      </c>
      <c r="DM63" s="85">
        <f t="shared" ca="1" si="110"/>
        <v>0</v>
      </c>
      <c r="DN63" s="86">
        <f t="shared" ca="1" si="226"/>
        <v>0</v>
      </c>
      <c r="DO63" s="83">
        <f t="shared" ca="1" si="227"/>
        <v>0</v>
      </c>
      <c r="DP63" s="84">
        <f t="shared" si="228"/>
        <v>31</v>
      </c>
      <c r="DQ63" s="85">
        <f t="shared" si="114"/>
        <v>0</v>
      </c>
      <c r="DR63" s="85">
        <f t="shared" si="115"/>
        <v>0</v>
      </c>
      <c r="DS63" s="85">
        <f t="shared" ca="1" si="116"/>
        <v>0</v>
      </c>
      <c r="DT63" s="86">
        <f t="shared" ca="1" si="229"/>
        <v>0</v>
      </c>
      <c r="DU63" s="83">
        <f t="shared" ca="1" si="230"/>
        <v>0</v>
      </c>
      <c r="DV63" s="84">
        <f t="shared" si="231"/>
        <v>30</v>
      </c>
      <c r="DW63" s="85">
        <f t="shared" si="120"/>
        <v>0</v>
      </c>
      <c r="DX63" s="85">
        <f t="shared" si="121"/>
        <v>0</v>
      </c>
      <c r="DY63" s="85">
        <f t="shared" ca="1" si="122"/>
        <v>0</v>
      </c>
      <c r="DZ63" s="86">
        <f t="shared" ca="1" si="232"/>
        <v>0</v>
      </c>
      <c r="EA63" s="83">
        <f t="shared" ca="1" si="233"/>
        <v>0</v>
      </c>
      <c r="EB63" s="84">
        <f t="shared" si="234"/>
        <v>31</v>
      </c>
      <c r="EC63" s="85">
        <f t="shared" si="126"/>
        <v>0</v>
      </c>
      <c r="ED63" s="85">
        <f t="shared" si="127"/>
        <v>0</v>
      </c>
      <c r="EE63" s="85">
        <f t="shared" ca="1" si="128"/>
        <v>0</v>
      </c>
      <c r="EF63" s="86">
        <f t="shared" ca="1" si="235"/>
        <v>0</v>
      </c>
      <c r="EG63" s="83">
        <f t="shared" ca="1" si="236"/>
        <v>0</v>
      </c>
      <c r="EH63" s="84">
        <f t="shared" si="237"/>
        <v>30</v>
      </c>
      <c r="EI63" s="85">
        <f t="shared" si="132"/>
        <v>0</v>
      </c>
      <c r="EJ63" s="85">
        <f t="shared" si="133"/>
        <v>0</v>
      </c>
      <c r="EK63" s="85">
        <f t="shared" ca="1" si="134"/>
        <v>0</v>
      </c>
      <c r="EL63" s="86">
        <f t="shared" ca="1" si="238"/>
        <v>0</v>
      </c>
      <c r="EM63" s="83">
        <f t="shared" ca="1" si="239"/>
        <v>0</v>
      </c>
      <c r="EN63" s="84">
        <f t="shared" si="240"/>
        <v>16</v>
      </c>
      <c r="EO63" s="85">
        <f t="shared" si="138"/>
        <v>0</v>
      </c>
      <c r="EP63" s="85">
        <f t="shared" si="139"/>
        <v>0</v>
      </c>
      <c r="EQ63" s="85">
        <f t="shared" ca="1" si="140"/>
        <v>15</v>
      </c>
      <c r="ER63" s="86">
        <f t="shared" ca="1" si="241"/>
        <v>15</v>
      </c>
      <c r="ES63" s="83">
        <f t="shared" ca="1" si="242"/>
        <v>0</v>
      </c>
      <c r="ET63" s="84">
        <f t="shared" si="243"/>
        <v>0</v>
      </c>
      <c r="EU63" s="85">
        <f t="shared" si="144"/>
        <v>0</v>
      </c>
      <c r="EV63" s="85">
        <f t="shared" si="145"/>
        <v>0</v>
      </c>
      <c r="EW63" s="85">
        <f t="shared" ca="1" si="244"/>
        <v>31</v>
      </c>
      <c r="EX63" s="86">
        <f t="shared" ca="1" si="245"/>
        <v>31</v>
      </c>
      <c r="EY63" s="83">
        <f t="shared" ca="1" si="246"/>
        <v>0</v>
      </c>
      <c r="EZ63" s="84">
        <f t="shared" si="247"/>
        <v>0</v>
      </c>
      <c r="FA63" s="85">
        <f t="shared" si="149"/>
        <v>0</v>
      </c>
      <c r="FB63" s="85">
        <f t="shared" si="248"/>
        <v>0</v>
      </c>
      <c r="FC63" s="85">
        <f t="shared" ca="1" si="150"/>
        <v>30</v>
      </c>
      <c r="FD63" s="86">
        <f t="shared" ca="1" si="249"/>
        <v>30</v>
      </c>
      <c r="FE63" s="83">
        <f t="shared" ca="1" si="250"/>
        <v>0</v>
      </c>
      <c r="FF63" s="84">
        <f t="shared" si="251"/>
        <v>0</v>
      </c>
      <c r="FG63" s="85">
        <f t="shared" si="252"/>
        <v>0</v>
      </c>
      <c r="FH63" s="85">
        <f t="shared" si="253"/>
        <v>0</v>
      </c>
      <c r="FI63" s="85">
        <f t="shared" ca="1" si="254"/>
        <v>31</v>
      </c>
      <c r="FJ63" s="86">
        <f t="shared" ca="1" si="255"/>
        <v>31</v>
      </c>
      <c r="FK63" s="83">
        <f t="shared" ca="1" si="155"/>
        <v>0</v>
      </c>
      <c r="FL63" s="84">
        <f t="shared" si="156"/>
        <v>0</v>
      </c>
      <c r="FM63" s="85">
        <f t="shared" si="256"/>
        <v>0</v>
      </c>
      <c r="FN63" s="85">
        <f t="shared" si="257"/>
        <v>0</v>
      </c>
      <c r="FO63" s="85">
        <f t="shared" ca="1" si="258"/>
        <v>30</v>
      </c>
      <c r="FP63" s="86">
        <f t="shared" ca="1" si="157"/>
        <v>30</v>
      </c>
      <c r="FQ63" s="83">
        <f t="shared" ca="1" si="158"/>
        <v>0</v>
      </c>
      <c r="FR63" s="84">
        <f t="shared" si="159"/>
        <v>0</v>
      </c>
      <c r="FS63" s="85">
        <f t="shared" si="259"/>
        <v>0</v>
      </c>
      <c r="FT63" s="85">
        <f t="shared" si="260"/>
        <v>0</v>
      </c>
      <c r="FU63" s="85">
        <f t="shared" ca="1" si="261"/>
        <v>31</v>
      </c>
      <c r="FV63" s="86">
        <f t="shared" ca="1" si="160"/>
        <v>31</v>
      </c>
      <c r="FW63" s="83">
        <f t="shared" ca="1" si="161"/>
        <v>21</v>
      </c>
      <c r="FX63" s="84">
        <f t="shared" si="162"/>
        <v>0</v>
      </c>
      <c r="FY63" s="85">
        <f t="shared" si="262"/>
        <v>0</v>
      </c>
      <c r="FZ63" s="85">
        <f t="shared" si="263"/>
        <v>0</v>
      </c>
      <c r="GA63" s="85">
        <f t="shared" ca="1" si="264"/>
        <v>10</v>
      </c>
      <c r="GB63" s="86">
        <f t="shared" ca="1" si="163"/>
        <v>10</v>
      </c>
      <c r="GC63" s="83">
        <f t="shared" ca="1" si="164"/>
        <v>28</v>
      </c>
      <c r="GD63" s="84">
        <f t="shared" si="165"/>
        <v>0</v>
      </c>
      <c r="GE63" s="85">
        <f t="shared" si="265"/>
        <v>0</v>
      </c>
      <c r="GF63" s="85">
        <f t="shared" si="266"/>
        <v>0</v>
      </c>
      <c r="GG63" s="85">
        <f t="shared" ca="1" si="267"/>
        <v>0</v>
      </c>
      <c r="GH63" s="86">
        <f t="shared" ca="1" si="166"/>
        <v>0</v>
      </c>
      <c r="GI63" s="83">
        <f t="shared" ca="1" si="167"/>
        <v>31</v>
      </c>
      <c r="GJ63" s="84">
        <f t="shared" si="168"/>
        <v>0</v>
      </c>
      <c r="GK63" s="85">
        <f t="shared" si="268"/>
        <v>0</v>
      </c>
      <c r="GL63" s="85">
        <f t="shared" si="269"/>
        <v>0</v>
      </c>
      <c r="GM63" s="85">
        <f t="shared" ca="1" si="270"/>
        <v>0</v>
      </c>
      <c r="GN63" s="86">
        <f t="shared" ca="1" si="169"/>
        <v>0</v>
      </c>
    </row>
    <row r="64" spans="1:196" ht="14.6" x14ac:dyDescent="0.4">
      <c r="A64" s="81" t="str">
        <f>PSIRT!$S61</f>
        <v>CLIENT</v>
      </c>
      <c r="B64" t="str">
        <f>PSIRT!$B61</f>
        <v>CSCvk38479</v>
      </c>
      <c r="C64" s="82">
        <f>PSIRT!$N61</f>
        <v>43297</v>
      </c>
      <c r="D64" s="123">
        <f ca="1">IF(PSIRT!$R61="",TODAY(), PSIRT!$R61)</f>
        <v>43475</v>
      </c>
      <c r="E64" s="83">
        <f t="shared" ca="1" si="170"/>
        <v>0</v>
      </c>
      <c r="F64" s="84">
        <f t="shared" si="171"/>
        <v>31</v>
      </c>
      <c r="G64" s="85">
        <f t="shared" si="0"/>
        <v>0</v>
      </c>
      <c r="H64" s="85">
        <f t="shared" si="1"/>
        <v>0</v>
      </c>
      <c r="I64" s="85">
        <f t="shared" ca="1" si="2"/>
        <v>0</v>
      </c>
      <c r="J64" s="86">
        <f t="shared" ca="1" si="172"/>
        <v>0</v>
      </c>
      <c r="K64" s="83">
        <f t="shared" ca="1" si="173"/>
        <v>0</v>
      </c>
      <c r="L64" s="84">
        <f t="shared" si="174"/>
        <v>30</v>
      </c>
      <c r="M64" s="85">
        <f t="shared" si="6"/>
        <v>0</v>
      </c>
      <c r="N64" s="85">
        <f t="shared" si="7"/>
        <v>0</v>
      </c>
      <c r="O64" s="85">
        <f t="shared" ca="1" si="8"/>
        <v>0</v>
      </c>
      <c r="P64" s="86">
        <f t="shared" ca="1" si="175"/>
        <v>0</v>
      </c>
      <c r="Q64" s="83">
        <f t="shared" ca="1" si="176"/>
        <v>0</v>
      </c>
      <c r="R64" s="84">
        <f t="shared" si="177"/>
        <v>31</v>
      </c>
      <c r="S64" s="85">
        <f t="shared" si="12"/>
        <v>0</v>
      </c>
      <c r="T64" s="85">
        <f t="shared" si="13"/>
        <v>0</v>
      </c>
      <c r="U64" s="85">
        <f t="shared" ca="1" si="14"/>
        <v>0</v>
      </c>
      <c r="V64" s="86">
        <f t="shared" ca="1" si="178"/>
        <v>0</v>
      </c>
      <c r="W64" s="83">
        <f t="shared" ca="1" si="179"/>
        <v>0</v>
      </c>
      <c r="X64" s="84">
        <f t="shared" si="180"/>
        <v>30</v>
      </c>
      <c r="Y64" s="85">
        <f t="shared" si="18"/>
        <v>0</v>
      </c>
      <c r="Z64" s="85">
        <f t="shared" si="19"/>
        <v>0</v>
      </c>
      <c r="AA64" s="85">
        <f t="shared" ca="1" si="20"/>
        <v>0</v>
      </c>
      <c r="AB64" s="86">
        <f t="shared" ca="1" si="181"/>
        <v>0</v>
      </c>
      <c r="AC64" s="83">
        <f t="shared" ca="1" si="182"/>
        <v>0</v>
      </c>
      <c r="AD64" s="84">
        <f t="shared" si="183"/>
        <v>31</v>
      </c>
      <c r="AE64" s="85">
        <f t="shared" si="24"/>
        <v>0</v>
      </c>
      <c r="AF64" s="85">
        <f t="shared" si="25"/>
        <v>0</v>
      </c>
      <c r="AG64" s="85">
        <f t="shared" ca="1" si="26"/>
        <v>0</v>
      </c>
      <c r="AH64" s="86">
        <f t="shared" ca="1" si="184"/>
        <v>0</v>
      </c>
      <c r="AI64" s="83">
        <f t="shared" ca="1" si="185"/>
        <v>0</v>
      </c>
      <c r="AJ64" s="84">
        <f t="shared" si="186"/>
        <v>31</v>
      </c>
      <c r="AK64" s="85">
        <f t="shared" si="30"/>
        <v>0</v>
      </c>
      <c r="AL64" s="85">
        <f t="shared" si="31"/>
        <v>0</v>
      </c>
      <c r="AM64" s="85">
        <f t="shared" ca="1" si="32"/>
        <v>0</v>
      </c>
      <c r="AN64" s="86">
        <f t="shared" ca="1" si="187"/>
        <v>0</v>
      </c>
      <c r="AO64" s="83">
        <f t="shared" ca="1" si="188"/>
        <v>0</v>
      </c>
      <c r="AP64" s="84">
        <f t="shared" si="189"/>
        <v>28</v>
      </c>
      <c r="AQ64" s="85">
        <f t="shared" si="36"/>
        <v>0</v>
      </c>
      <c r="AR64" s="85">
        <f t="shared" si="37"/>
        <v>0</v>
      </c>
      <c r="AS64" s="85">
        <f t="shared" ca="1" si="38"/>
        <v>0</v>
      </c>
      <c r="AT64" s="86">
        <f t="shared" ca="1" si="190"/>
        <v>0</v>
      </c>
      <c r="AU64" s="83">
        <f t="shared" ca="1" si="191"/>
        <v>0</v>
      </c>
      <c r="AV64" s="84">
        <f t="shared" si="192"/>
        <v>31</v>
      </c>
      <c r="AW64" s="85">
        <f t="shared" si="42"/>
        <v>0</v>
      </c>
      <c r="AX64" s="85">
        <f t="shared" si="43"/>
        <v>0</v>
      </c>
      <c r="AY64" s="85">
        <f t="shared" ca="1" si="44"/>
        <v>0</v>
      </c>
      <c r="AZ64" s="86">
        <f t="shared" ca="1" si="193"/>
        <v>0</v>
      </c>
      <c r="BA64" s="83">
        <f t="shared" ca="1" si="194"/>
        <v>0</v>
      </c>
      <c r="BB64" s="84">
        <f t="shared" si="195"/>
        <v>30</v>
      </c>
      <c r="BC64" s="85">
        <f t="shared" si="48"/>
        <v>0</v>
      </c>
      <c r="BD64" s="85">
        <f t="shared" si="49"/>
        <v>0</v>
      </c>
      <c r="BE64" s="85">
        <f t="shared" ca="1" si="50"/>
        <v>0</v>
      </c>
      <c r="BF64" s="86">
        <f t="shared" ca="1" si="196"/>
        <v>0</v>
      </c>
      <c r="BG64" s="83">
        <f t="shared" ca="1" si="197"/>
        <v>0</v>
      </c>
      <c r="BH64" s="84">
        <f t="shared" si="198"/>
        <v>31</v>
      </c>
      <c r="BI64" s="85">
        <f t="shared" si="54"/>
        <v>0</v>
      </c>
      <c r="BJ64" s="85">
        <f t="shared" si="55"/>
        <v>0</v>
      </c>
      <c r="BK64" s="85">
        <f t="shared" ca="1" si="56"/>
        <v>0</v>
      </c>
      <c r="BL64" s="86">
        <f t="shared" ca="1" si="199"/>
        <v>0</v>
      </c>
      <c r="BM64" s="83">
        <f t="shared" ca="1" si="200"/>
        <v>0</v>
      </c>
      <c r="BN64" s="84">
        <f t="shared" si="201"/>
        <v>30</v>
      </c>
      <c r="BO64" s="85">
        <f t="shared" si="60"/>
        <v>0</v>
      </c>
      <c r="BP64" s="85">
        <f t="shared" si="61"/>
        <v>0</v>
      </c>
      <c r="BQ64" s="85">
        <f t="shared" ca="1" si="62"/>
        <v>0</v>
      </c>
      <c r="BR64" s="86">
        <f t="shared" ca="1" si="202"/>
        <v>0</v>
      </c>
      <c r="BS64" s="83">
        <f t="shared" ca="1" si="203"/>
        <v>0</v>
      </c>
      <c r="BT64" s="84">
        <f t="shared" si="204"/>
        <v>31</v>
      </c>
      <c r="BU64" s="85">
        <f t="shared" si="66"/>
        <v>0</v>
      </c>
      <c r="BV64" s="85">
        <f t="shared" si="67"/>
        <v>0</v>
      </c>
      <c r="BW64" s="85">
        <f t="shared" ca="1" si="68"/>
        <v>0</v>
      </c>
      <c r="BX64" s="86">
        <f t="shared" ca="1" si="205"/>
        <v>0</v>
      </c>
      <c r="BY64" s="83">
        <f t="shared" ca="1" si="206"/>
        <v>0</v>
      </c>
      <c r="BZ64" s="84">
        <f t="shared" si="207"/>
        <v>31</v>
      </c>
      <c r="CA64" s="85">
        <f t="shared" si="72"/>
        <v>0</v>
      </c>
      <c r="CB64" s="85">
        <f t="shared" si="73"/>
        <v>0</v>
      </c>
      <c r="CC64" s="85">
        <f t="shared" ca="1" si="74"/>
        <v>0</v>
      </c>
      <c r="CD64" s="86">
        <f t="shared" ca="1" si="208"/>
        <v>0</v>
      </c>
      <c r="CE64" s="83">
        <f t="shared" ca="1" si="209"/>
        <v>0</v>
      </c>
      <c r="CF64" s="84">
        <f t="shared" si="210"/>
        <v>30</v>
      </c>
      <c r="CG64" s="85">
        <f t="shared" si="78"/>
        <v>0</v>
      </c>
      <c r="CH64" s="85">
        <f t="shared" si="79"/>
        <v>0</v>
      </c>
      <c r="CI64" s="85">
        <f t="shared" ca="1" si="80"/>
        <v>0</v>
      </c>
      <c r="CJ64" s="86">
        <f t="shared" ca="1" si="211"/>
        <v>0</v>
      </c>
      <c r="CK64" s="83">
        <f t="shared" ca="1" si="212"/>
        <v>0</v>
      </c>
      <c r="CL64" s="84">
        <f t="shared" si="213"/>
        <v>31</v>
      </c>
      <c r="CM64" s="85">
        <f t="shared" si="84"/>
        <v>0</v>
      </c>
      <c r="CN64" s="85">
        <f t="shared" si="85"/>
        <v>0</v>
      </c>
      <c r="CO64" s="85">
        <f t="shared" ca="1" si="86"/>
        <v>0</v>
      </c>
      <c r="CP64" s="86">
        <f t="shared" ca="1" si="214"/>
        <v>0</v>
      </c>
      <c r="CQ64" s="83">
        <f t="shared" ca="1" si="215"/>
        <v>0</v>
      </c>
      <c r="CR64" s="84">
        <f t="shared" si="216"/>
        <v>30</v>
      </c>
      <c r="CS64" s="85">
        <f t="shared" si="90"/>
        <v>0</v>
      </c>
      <c r="CT64" s="85">
        <f t="shared" si="91"/>
        <v>0</v>
      </c>
      <c r="CU64" s="85">
        <f t="shared" ca="1" si="92"/>
        <v>0</v>
      </c>
      <c r="CV64" s="86">
        <f t="shared" ca="1" si="217"/>
        <v>0</v>
      </c>
      <c r="CW64" s="83">
        <f t="shared" ca="1" si="218"/>
        <v>0</v>
      </c>
      <c r="CX64" s="84">
        <f t="shared" si="219"/>
        <v>31</v>
      </c>
      <c r="CY64" s="85">
        <f t="shared" si="96"/>
        <v>0</v>
      </c>
      <c r="CZ64" s="85">
        <f t="shared" si="97"/>
        <v>0</v>
      </c>
      <c r="DA64" s="85">
        <f t="shared" ca="1" si="98"/>
        <v>0</v>
      </c>
      <c r="DB64" s="86">
        <f t="shared" ca="1" si="220"/>
        <v>0</v>
      </c>
      <c r="DC64" s="83">
        <f t="shared" ca="1" si="221"/>
        <v>0</v>
      </c>
      <c r="DD64" s="84">
        <f t="shared" si="222"/>
        <v>31</v>
      </c>
      <c r="DE64" s="85">
        <f t="shared" si="102"/>
        <v>0</v>
      </c>
      <c r="DF64" s="85">
        <f t="shared" si="103"/>
        <v>0</v>
      </c>
      <c r="DG64" s="85">
        <f t="shared" ca="1" si="104"/>
        <v>0</v>
      </c>
      <c r="DH64" s="86">
        <f t="shared" ca="1" si="223"/>
        <v>0</v>
      </c>
      <c r="DI64" s="83">
        <f t="shared" ca="1" si="224"/>
        <v>0</v>
      </c>
      <c r="DJ64" s="84">
        <f t="shared" si="225"/>
        <v>28</v>
      </c>
      <c r="DK64" s="85">
        <f t="shared" si="108"/>
        <v>0</v>
      </c>
      <c r="DL64" s="85">
        <f t="shared" si="109"/>
        <v>0</v>
      </c>
      <c r="DM64" s="85">
        <f t="shared" ca="1" si="110"/>
        <v>0</v>
      </c>
      <c r="DN64" s="86">
        <f t="shared" ca="1" si="226"/>
        <v>0</v>
      </c>
      <c r="DO64" s="83">
        <f t="shared" ca="1" si="227"/>
        <v>0</v>
      </c>
      <c r="DP64" s="84">
        <f t="shared" si="228"/>
        <v>31</v>
      </c>
      <c r="DQ64" s="85">
        <f t="shared" si="114"/>
        <v>0</v>
      </c>
      <c r="DR64" s="85">
        <f t="shared" si="115"/>
        <v>0</v>
      </c>
      <c r="DS64" s="85">
        <f t="shared" ca="1" si="116"/>
        <v>0</v>
      </c>
      <c r="DT64" s="86">
        <f t="shared" ca="1" si="229"/>
        <v>0</v>
      </c>
      <c r="DU64" s="83">
        <f t="shared" ca="1" si="230"/>
        <v>0</v>
      </c>
      <c r="DV64" s="84">
        <f t="shared" si="231"/>
        <v>30</v>
      </c>
      <c r="DW64" s="85">
        <f t="shared" si="120"/>
        <v>0</v>
      </c>
      <c r="DX64" s="85">
        <f t="shared" si="121"/>
        <v>0</v>
      </c>
      <c r="DY64" s="85">
        <f t="shared" ca="1" si="122"/>
        <v>0</v>
      </c>
      <c r="DZ64" s="86">
        <f t="shared" ca="1" si="232"/>
        <v>0</v>
      </c>
      <c r="EA64" s="83">
        <f t="shared" ca="1" si="233"/>
        <v>0</v>
      </c>
      <c r="EB64" s="84">
        <f t="shared" si="234"/>
        <v>31</v>
      </c>
      <c r="EC64" s="85">
        <f t="shared" si="126"/>
        <v>0</v>
      </c>
      <c r="ED64" s="85">
        <f t="shared" si="127"/>
        <v>0</v>
      </c>
      <c r="EE64" s="85">
        <f t="shared" ca="1" si="128"/>
        <v>0</v>
      </c>
      <c r="EF64" s="86">
        <f t="shared" ca="1" si="235"/>
        <v>0</v>
      </c>
      <c r="EG64" s="83">
        <f t="shared" ca="1" si="236"/>
        <v>0</v>
      </c>
      <c r="EH64" s="84">
        <f t="shared" si="237"/>
        <v>30</v>
      </c>
      <c r="EI64" s="85">
        <f t="shared" si="132"/>
        <v>0</v>
      </c>
      <c r="EJ64" s="85">
        <f t="shared" si="133"/>
        <v>0</v>
      </c>
      <c r="EK64" s="85">
        <f t="shared" ca="1" si="134"/>
        <v>0</v>
      </c>
      <c r="EL64" s="86">
        <f t="shared" ca="1" si="238"/>
        <v>0</v>
      </c>
      <c r="EM64" s="83">
        <f t="shared" ca="1" si="239"/>
        <v>0</v>
      </c>
      <c r="EN64" s="84">
        <f t="shared" si="240"/>
        <v>16</v>
      </c>
      <c r="EO64" s="85">
        <f t="shared" si="138"/>
        <v>0</v>
      </c>
      <c r="EP64" s="85">
        <f t="shared" si="139"/>
        <v>0</v>
      </c>
      <c r="EQ64" s="85">
        <f t="shared" ca="1" si="140"/>
        <v>15</v>
      </c>
      <c r="ER64" s="86">
        <f t="shared" ca="1" si="241"/>
        <v>15</v>
      </c>
      <c r="ES64" s="83">
        <f t="shared" ca="1" si="242"/>
        <v>0</v>
      </c>
      <c r="ET64" s="84">
        <f t="shared" si="243"/>
        <v>0</v>
      </c>
      <c r="EU64" s="85">
        <f t="shared" si="144"/>
        <v>0</v>
      </c>
      <c r="EV64" s="85">
        <f t="shared" si="145"/>
        <v>0</v>
      </c>
      <c r="EW64" s="85">
        <f t="shared" ca="1" si="244"/>
        <v>31</v>
      </c>
      <c r="EX64" s="86">
        <f t="shared" ca="1" si="245"/>
        <v>31</v>
      </c>
      <c r="EY64" s="83">
        <f t="shared" ca="1" si="246"/>
        <v>0</v>
      </c>
      <c r="EZ64" s="84">
        <f t="shared" si="247"/>
        <v>0</v>
      </c>
      <c r="FA64" s="85">
        <f t="shared" si="149"/>
        <v>0</v>
      </c>
      <c r="FB64" s="85">
        <f t="shared" si="248"/>
        <v>0</v>
      </c>
      <c r="FC64" s="85">
        <f t="shared" ca="1" si="150"/>
        <v>30</v>
      </c>
      <c r="FD64" s="86">
        <f t="shared" ca="1" si="249"/>
        <v>30</v>
      </c>
      <c r="FE64" s="83">
        <f t="shared" ca="1" si="250"/>
        <v>0</v>
      </c>
      <c r="FF64" s="84">
        <f t="shared" si="251"/>
        <v>0</v>
      </c>
      <c r="FG64" s="85">
        <f t="shared" si="252"/>
        <v>0</v>
      </c>
      <c r="FH64" s="85">
        <f t="shared" si="253"/>
        <v>0</v>
      </c>
      <c r="FI64" s="85">
        <f t="shared" ca="1" si="254"/>
        <v>31</v>
      </c>
      <c r="FJ64" s="86">
        <f t="shared" ca="1" si="255"/>
        <v>31</v>
      </c>
      <c r="FK64" s="83">
        <f t="shared" ca="1" si="155"/>
        <v>0</v>
      </c>
      <c r="FL64" s="84">
        <f t="shared" si="156"/>
        <v>0</v>
      </c>
      <c r="FM64" s="85">
        <f t="shared" si="256"/>
        <v>0</v>
      </c>
      <c r="FN64" s="85">
        <f t="shared" si="257"/>
        <v>0</v>
      </c>
      <c r="FO64" s="85">
        <f t="shared" ca="1" si="258"/>
        <v>30</v>
      </c>
      <c r="FP64" s="86">
        <f t="shared" ca="1" si="157"/>
        <v>30</v>
      </c>
      <c r="FQ64" s="83">
        <f t="shared" ca="1" si="158"/>
        <v>0</v>
      </c>
      <c r="FR64" s="84">
        <f t="shared" si="159"/>
        <v>0</v>
      </c>
      <c r="FS64" s="85">
        <f t="shared" si="259"/>
        <v>0</v>
      </c>
      <c r="FT64" s="85">
        <f t="shared" si="260"/>
        <v>0</v>
      </c>
      <c r="FU64" s="85">
        <f t="shared" ca="1" si="261"/>
        <v>31</v>
      </c>
      <c r="FV64" s="86">
        <f t="shared" ca="1" si="160"/>
        <v>31</v>
      </c>
      <c r="FW64" s="83">
        <f t="shared" ca="1" si="161"/>
        <v>21</v>
      </c>
      <c r="FX64" s="84">
        <f t="shared" si="162"/>
        <v>0</v>
      </c>
      <c r="FY64" s="85">
        <f t="shared" si="262"/>
        <v>0</v>
      </c>
      <c r="FZ64" s="85">
        <f t="shared" si="263"/>
        <v>0</v>
      </c>
      <c r="GA64" s="85">
        <f t="shared" ca="1" si="264"/>
        <v>10</v>
      </c>
      <c r="GB64" s="86">
        <f t="shared" ca="1" si="163"/>
        <v>10</v>
      </c>
      <c r="GC64" s="83">
        <f t="shared" ca="1" si="164"/>
        <v>28</v>
      </c>
      <c r="GD64" s="84">
        <f t="shared" si="165"/>
        <v>0</v>
      </c>
      <c r="GE64" s="85">
        <f t="shared" si="265"/>
        <v>0</v>
      </c>
      <c r="GF64" s="85">
        <f t="shared" si="266"/>
        <v>0</v>
      </c>
      <c r="GG64" s="85">
        <f t="shared" ca="1" si="267"/>
        <v>0</v>
      </c>
      <c r="GH64" s="86">
        <f t="shared" ca="1" si="166"/>
        <v>0</v>
      </c>
      <c r="GI64" s="83">
        <f t="shared" ca="1" si="167"/>
        <v>31</v>
      </c>
      <c r="GJ64" s="84">
        <f t="shared" si="168"/>
        <v>0</v>
      </c>
      <c r="GK64" s="85">
        <f t="shared" si="268"/>
        <v>0</v>
      </c>
      <c r="GL64" s="85">
        <f t="shared" si="269"/>
        <v>0</v>
      </c>
      <c r="GM64" s="85">
        <f t="shared" ca="1" si="270"/>
        <v>0</v>
      </c>
      <c r="GN64" s="86">
        <f t="shared" ca="1" si="169"/>
        <v>0</v>
      </c>
    </row>
    <row r="65" spans="1:196" ht="14.6" x14ac:dyDescent="0.4">
      <c r="A65" s="81" t="str">
        <f>PSIRT!$S62</f>
        <v>CLIENT</v>
      </c>
      <c r="B65" t="str">
        <f>PSIRT!$B62</f>
        <v>CSCvk38425</v>
      </c>
      <c r="C65" s="82">
        <f>PSIRT!$N62</f>
        <v>43297</v>
      </c>
      <c r="D65" s="123">
        <f ca="1">IF(PSIRT!$R62="",TODAY(), PSIRT!$R62)</f>
        <v>43383</v>
      </c>
      <c r="E65" s="83">
        <f t="shared" ca="1" si="170"/>
        <v>0</v>
      </c>
      <c r="F65" s="84">
        <f t="shared" si="171"/>
        <v>31</v>
      </c>
      <c r="G65" s="85">
        <f t="shared" si="0"/>
        <v>0</v>
      </c>
      <c r="H65" s="85">
        <f t="shared" si="1"/>
        <v>0</v>
      </c>
      <c r="I65" s="85">
        <f t="shared" ca="1" si="2"/>
        <v>0</v>
      </c>
      <c r="J65" s="86">
        <f t="shared" ca="1" si="172"/>
        <v>0</v>
      </c>
      <c r="K65" s="83">
        <f t="shared" ca="1" si="173"/>
        <v>0</v>
      </c>
      <c r="L65" s="84">
        <f t="shared" si="174"/>
        <v>30</v>
      </c>
      <c r="M65" s="85">
        <f t="shared" si="6"/>
        <v>0</v>
      </c>
      <c r="N65" s="85">
        <f t="shared" si="7"/>
        <v>0</v>
      </c>
      <c r="O65" s="85">
        <f t="shared" ca="1" si="8"/>
        <v>0</v>
      </c>
      <c r="P65" s="86">
        <f t="shared" ca="1" si="175"/>
        <v>0</v>
      </c>
      <c r="Q65" s="83">
        <f t="shared" ca="1" si="176"/>
        <v>0</v>
      </c>
      <c r="R65" s="84">
        <f t="shared" si="177"/>
        <v>31</v>
      </c>
      <c r="S65" s="85">
        <f t="shared" si="12"/>
        <v>0</v>
      </c>
      <c r="T65" s="85">
        <f t="shared" si="13"/>
        <v>0</v>
      </c>
      <c r="U65" s="85">
        <f t="shared" ca="1" si="14"/>
        <v>0</v>
      </c>
      <c r="V65" s="86">
        <f t="shared" ca="1" si="178"/>
        <v>0</v>
      </c>
      <c r="W65" s="83">
        <f t="shared" ca="1" si="179"/>
        <v>0</v>
      </c>
      <c r="X65" s="84">
        <f t="shared" si="180"/>
        <v>30</v>
      </c>
      <c r="Y65" s="85">
        <f t="shared" si="18"/>
        <v>0</v>
      </c>
      <c r="Z65" s="85">
        <f t="shared" si="19"/>
        <v>0</v>
      </c>
      <c r="AA65" s="85">
        <f t="shared" ca="1" si="20"/>
        <v>0</v>
      </c>
      <c r="AB65" s="86">
        <f t="shared" ca="1" si="181"/>
        <v>0</v>
      </c>
      <c r="AC65" s="83">
        <f t="shared" ca="1" si="182"/>
        <v>0</v>
      </c>
      <c r="AD65" s="84">
        <f t="shared" si="183"/>
        <v>31</v>
      </c>
      <c r="AE65" s="85">
        <f t="shared" si="24"/>
        <v>0</v>
      </c>
      <c r="AF65" s="85">
        <f t="shared" si="25"/>
        <v>0</v>
      </c>
      <c r="AG65" s="85">
        <f t="shared" ca="1" si="26"/>
        <v>0</v>
      </c>
      <c r="AH65" s="86">
        <f t="shared" ca="1" si="184"/>
        <v>0</v>
      </c>
      <c r="AI65" s="83">
        <f t="shared" ca="1" si="185"/>
        <v>0</v>
      </c>
      <c r="AJ65" s="84">
        <f t="shared" si="186"/>
        <v>31</v>
      </c>
      <c r="AK65" s="85">
        <f t="shared" si="30"/>
        <v>0</v>
      </c>
      <c r="AL65" s="85">
        <f t="shared" si="31"/>
        <v>0</v>
      </c>
      <c r="AM65" s="85">
        <f t="shared" ca="1" si="32"/>
        <v>0</v>
      </c>
      <c r="AN65" s="86">
        <f t="shared" ca="1" si="187"/>
        <v>0</v>
      </c>
      <c r="AO65" s="83">
        <f t="shared" ca="1" si="188"/>
        <v>0</v>
      </c>
      <c r="AP65" s="84">
        <f t="shared" si="189"/>
        <v>28</v>
      </c>
      <c r="AQ65" s="85">
        <f t="shared" si="36"/>
        <v>0</v>
      </c>
      <c r="AR65" s="85">
        <f t="shared" si="37"/>
        <v>0</v>
      </c>
      <c r="AS65" s="85">
        <f t="shared" ca="1" si="38"/>
        <v>0</v>
      </c>
      <c r="AT65" s="86">
        <f t="shared" ca="1" si="190"/>
        <v>0</v>
      </c>
      <c r="AU65" s="83">
        <f t="shared" ca="1" si="191"/>
        <v>0</v>
      </c>
      <c r="AV65" s="84">
        <f t="shared" si="192"/>
        <v>31</v>
      </c>
      <c r="AW65" s="85">
        <f t="shared" si="42"/>
        <v>0</v>
      </c>
      <c r="AX65" s="85">
        <f t="shared" si="43"/>
        <v>0</v>
      </c>
      <c r="AY65" s="85">
        <f t="shared" ca="1" si="44"/>
        <v>0</v>
      </c>
      <c r="AZ65" s="86">
        <f t="shared" ca="1" si="193"/>
        <v>0</v>
      </c>
      <c r="BA65" s="83">
        <f t="shared" ca="1" si="194"/>
        <v>0</v>
      </c>
      <c r="BB65" s="84">
        <f t="shared" si="195"/>
        <v>30</v>
      </c>
      <c r="BC65" s="85">
        <f t="shared" si="48"/>
        <v>0</v>
      </c>
      <c r="BD65" s="85">
        <f t="shared" si="49"/>
        <v>0</v>
      </c>
      <c r="BE65" s="85">
        <f t="shared" ca="1" si="50"/>
        <v>0</v>
      </c>
      <c r="BF65" s="86">
        <f t="shared" ca="1" si="196"/>
        <v>0</v>
      </c>
      <c r="BG65" s="83">
        <f t="shared" ca="1" si="197"/>
        <v>0</v>
      </c>
      <c r="BH65" s="84">
        <f t="shared" si="198"/>
        <v>31</v>
      </c>
      <c r="BI65" s="85">
        <f t="shared" si="54"/>
        <v>0</v>
      </c>
      <c r="BJ65" s="85">
        <f t="shared" si="55"/>
        <v>0</v>
      </c>
      <c r="BK65" s="85">
        <f t="shared" ca="1" si="56"/>
        <v>0</v>
      </c>
      <c r="BL65" s="86">
        <f t="shared" ca="1" si="199"/>
        <v>0</v>
      </c>
      <c r="BM65" s="83">
        <f t="shared" ca="1" si="200"/>
        <v>0</v>
      </c>
      <c r="BN65" s="84">
        <f t="shared" si="201"/>
        <v>30</v>
      </c>
      <c r="BO65" s="85">
        <f t="shared" si="60"/>
        <v>0</v>
      </c>
      <c r="BP65" s="85">
        <f t="shared" si="61"/>
        <v>0</v>
      </c>
      <c r="BQ65" s="85">
        <f t="shared" ca="1" si="62"/>
        <v>0</v>
      </c>
      <c r="BR65" s="86">
        <f t="shared" ca="1" si="202"/>
        <v>0</v>
      </c>
      <c r="BS65" s="83">
        <f t="shared" ca="1" si="203"/>
        <v>0</v>
      </c>
      <c r="BT65" s="84">
        <f t="shared" si="204"/>
        <v>31</v>
      </c>
      <c r="BU65" s="85">
        <f t="shared" si="66"/>
        <v>0</v>
      </c>
      <c r="BV65" s="85">
        <f t="shared" si="67"/>
        <v>0</v>
      </c>
      <c r="BW65" s="85">
        <f t="shared" ca="1" si="68"/>
        <v>0</v>
      </c>
      <c r="BX65" s="86">
        <f t="shared" ca="1" si="205"/>
        <v>0</v>
      </c>
      <c r="BY65" s="83">
        <f t="shared" ca="1" si="206"/>
        <v>0</v>
      </c>
      <c r="BZ65" s="84">
        <f t="shared" si="207"/>
        <v>31</v>
      </c>
      <c r="CA65" s="85">
        <f t="shared" si="72"/>
        <v>0</v>
      </c>
      <c r="CB65" s="85">
        <f t="shared" si="73"/>
        <v>0</v>
      </c>
      <c r="CC65" s="85">
        <f t="shared" ca="1" si="74"/>
        <v>0</v>
      </c>
      <c r="CD65" s="86">
        <f t="shared" ca="1" si="208"/>
        <v>0</v>
      </c>
      <c r="CE65" s="83">
        <f t="shared" ca="1" si="209"/>
        <v>0</v>
      </c>
      <c r="CF65" s="84">
        <f t="shared" si="210"/>
        <v>30</v>
      </c>
      <c r="CG65" s="85">
        <f t="shared" si="78"/>
        <v>0</v>
      </c>
      <c r="CH65" s="85">
        <f t="shared" si="79"/>
        <v>0</v>
      </c>
      <c r="CI65" s="85">
        <f t="shared" ca="1" si="80"/>
        <v>0</v>
      </c>
      <c r="CJ65" s="86">
        <f t="shared" ca="1" si="211"/>
        <v>0</v>
      </c>
      <c r="CK65" s="83">
        <f t="shared" ca="1" si="212"/>
        <v>0</v>
      </c>
      <c r="CL65" s="84">
        <f t="shared" si="213"/>
        <v>31</v>
      </c>
      <c r="CM65" s="85">
        <f t="shared" si="84"/>
        <v>0</v>
      </c>
      <c r="CN65" s="85">
        <f t="shared" si="85"/>
        <v>0</v>
      </c>
      <c r="CO65" s="85">
        <f t="shared" ca="1" si="86"/>
        <v>0</v>
      </c>
      <c r="CP65" s="86">
        <f t="shared" ca="1" si="214"/>
        <v>0</v>
      </c>
      <c r="CQ65" s="83">
        <f t="shared" ca="1" si="215"/>
        <v>0</v>
      </c>
      <c r="CR65" s="84">
        <f t="shared" si="216"/>
        <v>30</v>
      </c>
      <c r="CS65" s="85">
        <f t="shared" si="90"/>
        <v>0</v>
      </c>
      <c r="CT65" s="85">
        <f t="shared" si="91"/>
        <v>0</v>
      </c>
      <c r="CU65" s="85">
        <f t="shared" ca="1" si="92"/>
        <v>0</v>
      </c>
      <c r="CV65" s="86">
        <f t="shared" ca="1" si="217"/>
        <v>0</v>
      </c>
      <c r="CW65" s="83">
        <f t="shared" ca="1" si="218"/>
        <v>0</v>
      </c>
      <c r="CX65" s="84">
        <f t="shared" si="219"/>
        <v>31</v>
      </c>
      <c r="CY65" s="85">
        <f t="shared" si="96"/>
        <v>0</v>
      </c>
      <c r="CZ65" s="85">
        <f t="shared" si="97"/>
        <v>0</v>
      </c>
      <c r="DA65" s="85">
        <f t="shared" ca="1" si="98"/>
        <v>0</v>
      </c>
      <c r="DB65" s="86">
        <f t="shared" ca="1" si="220"/>
        <v>0</v>
      </c>
      <c r="DC65" s="83">
        <f t="shared" ca="1" si="221"/>
        <v>0</v>
      </c>
      <c r="DD65" s="84">
        <f t="shared" si="222"/>
        <v>31</v>
      </c>
      <c r="DE65" s="85">
        <f t="shared" si="102"/>
        <v>0</v>
      </c>
      <c r="DF65" s="85">
        <f t="shared" si="103"/>
        <v>0</v>
      </c>
      <c r="DG65" s="85">
        <f t="shared" ca="1" si="104"/>
        <v>0</v>
      </c>
      <c r="DH65" s="86">
        <f t="shared" ca="1" si="223"/>
        <v>0</v>
      </c>
      <c r="DI65" s="83">
        <f t="shared" ca="1" si="224"/>
        <v>0</v>
      </c>
      <c r="DJ65" s="84">
        <f t="shared" si="225"/>
        <v>28</v>
      </c>
      <c r="DK65" s="85">
        <f t="shared" si="108"/>
        <v>0</v>
      </c>
      <c r="DL65" s="85">
        <f t="shared" si="109"/>
        <v>0</v>
      </c>
      <c r="DM65" s="85">
        <f t="shared" ca="1" si="110"/>
        <v>0</v>
      </c>
      <c r="DN65" s="86">
        <f t="shared" ca="1" si="226"/>
        <v>0</v>
      </c>
      <c r="DO65" s="83">
        <f t="shared" ca="1" si="227"/>
        <v>0</v>
      </c>
      <c r="DP65" s="84">
        <f t="shared" si="228"/>
        <v>31</v>
      </c>
      <c r="DQ65" s="85">
        <f t="shared" si="114"/>
        <v>0</v>
      </c>
      <c r="DR65" s="85">
        <f t="shared" si="115"/>
        <v>0</v>
      </c>
      <c r="DS65" s="85">
        <f t="shared" ca="1" si="116"/>
        <v>0</v>
      </c>
      <c r="DT65" s="86">
        <f t="shared" ca="1" si="229"/>
        <v>0</v>
      </c>
      <c r="DU65" s="83">
        <f t="shared" ca="1" si="230"/>
        <v>0</v>
      </c>
      <c r="DV65" s="84">
        <f t="shared" si="231"/>
        <v>30</v>
      </c>
      <c r="DW65" s="85">
        <f t="shared" si="120"/>
        <v>0</v>
      </c>
      <c r="DX65" s="85">
        <f t="shared" si="121"/>
        <v>0</v>
      </c>
      <c r="DY65" s="85">
        <f t="shared" ca="1" si="122"/>
        <v>0</v>
      </c>
      <c r="DZ65" s="86">
        <f t="shared" ca="1" si="232"/>
        <v>0</v>
      </c>
      <c r="EA65" s="83">
        <f t="shared" ca="1" si="233"/>
        <v>0</v>
      </c>
      <c r="EB65" s="84">
        <f t="shared" si="234"/>
        <v>31</v>
      </c>
      <c r="EC65" s="85">
        <f t="shared" si="126"/>
        <v>0</v>
      </c>
      <c r="ED65" s="85">
        <f t="shared" si="127"/>
        <v>0</v>
      </c>
      <c r="EE65" s="85">
        <f t="shared" ca="1" si="128"/>
        <v>0</v>
      </c>
      <c r="EF65" s="86">
        <f t="shared" ca="1" si="235"/>
        <v>0</v>
      </c>
      <c r="EG65" s="83">
        <f t="shared" ca="1" si="236"/>
        <v>0</v>
      </c>
      <c r="EH65" s="84">
        <f t="shared" si="237"/>
        <v>30</v>
      </c>
      <c r="EI65" s="85">
        <f t="shared" si="132"/>
        <v>0</v>
      </c>
      <c r="EJ65" s="85">
        <f t="shared" si="133"/>
        <v>0</v>
      </c>
      <c r="EK65" s="85">
        <f t="shared" ca="1" si="134"/>
        <v>0</v>
      </c>
      <c r="EL65" s="86">
        <f t="shared" ca="1" si="238"/>
        <v>0</v>
      </c>
      <c r="EM65" s="83">
        <f t="shared" ca="1" si="239"/>
        <v>0</v>
      </c>
      <c r="EN65" s="84">
        <f t="shared" si="240"/>
        <v>16</v>
      </c>
      <c r="EO65" s="85">
        <f t="shared" si="138"/>
        <v>0</v>
      </c>
      <c r="EP65" s="85">
        <f t="shared" si="139"/>
        <v>0</v>
      </c>
      <c r="EQ65" s="85">
        <f t="shared" ca="1" si="140"/>
        <v>15</v>
      </c>
      <c r="ER65" s="86">
        <f t="shared" ca="1" si="241"/>
        <v>15</v>
      </c>
      <c r="ES65" s="83">
        <f t="shared" ca="1" si="242"/>
        <v>0</v>
      </c>
      <c r="ET65" s="84">
        <f t="shared" si="243"/>
        <v>0</v>
      </c>
      <c r="EU65" s="85">
        <f t="shared" si="144"/>
        <v>0</v>
      </c>
      <c r="EV65" s="85">
        <f t="shared" si="145"/>
        <v>0</v>
      </c>
      <c r="EW65" s="85">
        <f t="shared" ca="1" si="244"/>
        <v>31</v>
      </c>
      <c r="EX65" s="86">
        <f t="shared" ca="1" si="245"/>
        <v>31</v>
      </c>
      <c r="EY65" s="83">
        <f t="shared" ca="1" si="246"/>
        <v>0</v>
      </c>
      <c r="EZ65" s="84">
        <f t="shared" si="247"/>
        <v>0</v>
      </c>
      <c r="FA65" s="85">
        <f t="shared" si="149"/>
        <v>0</v>
      </c>
      <c r="FB65" s="85">
        <f t="shared" si="248"/>
        <v>0</v>
      </c>
      <c r="FC65" s="85">
        <f t="shared" ca="1" si="150"/>
        <v>30</v>
      </c>
      <c r="FD65" s="86">
        <f t="shared" ca="1" si="249"/>
        <v>30</v>
      </c>
      <c r="FE65" s="83">
        <f t="shared" ca="1" si="250"/>
        <v>21</v>
      </c>
      <c r="FF65" s="84">
        <f t="shared" si="251"/>
        <v>0</v>
      </c>
      <c r="FG65" s="85">
        <f t="shared" si="252"/>
        <v>0</v>
      </c>
      <c r="FH65" s="85">
        <f t="shared" si="253"/>
        <v>0</v>
      </c>
      <c r="FI65" s="85">
        <f t="shared" ca="1" si="254"/>
        <v>10</v>
      </c>
      <c r="FJ65" s="86">
        <f t="shared" ca="1" si="255"/>
        <v>10</v>
      </c>
      <c r="FK65" s="83">
        <f t="shared" ca="1" si="155"/>
        <v>30</v>
      </c>
      <c r="FL65" s="84">
        <f t="shared" si="156"/>
        <v>0</v>
      </c>
      <c r="FM65" s="85">
        <f t="shared" si="256"/>
        <v>0</v>
      </c>
      <c r="FN65" s="85">
        <f t="shared" si="257"/>
        <v>0</v>
      </c>
      <c r="FO65" s="85">
        <f t="shared" ca="1" si="258"/>
        <v>0</v>
      </c>
      <c r="FP65" s="86">
        <f t="shared" ca="1" si="157"/>
        <v>0</v>
      </c>
      <c r="FQ65" s="83">
        <f t="shared" ca="1" si="158"/>
        <v>31</v>
      </c>
      <c r="FR65" s="84">
        <f t="shared" si="159"/>
        <v>0</v>
      </c>
      <c r="FS65" s="85">
        <f t="shared" si="259"/>
        <v>0</v>
      </c>
      <c r="FT65" s="85">
        <f t="shared" si="260"/>
        <v>0</v>
      </c>
      <c r="FU65" s="85">
        <f t="shared" ca="1" si="261"/>
        <v>0</v>
      </c>
      <c r="FV65" s="86">
        <f t="shared" ca="1" si="160"/>
        <v>0</v>
      </c>
      <c r="FW65" s="83">
        <f t="shared" ca="1" si="161"/>
        <v>31</v>
      </c>
      <c r="FX65" s="84">
        <f t="shared" si="162"/>
        <v>0</v>
      </c>
      <c r="FY65" s="85">
        <f t="shared" si="262"/>
        <v>0</v>
      </c>
      <c r="FZ65" s="85">
        <f t="shared" si="263"/>
        <v>0</v>
      </c>
      <c r="GA65" s="85">
        <f t="shared" ca="1" si="264"/>
        <v>0</v>
      </c>
      <c r="GB65" s="86">
        <f t="shared" ca="1" si="163"/>
        <v>0</v>
      </c>
      <c r="GC65" s="83">
        <f t="shared" ca="1" si="164"/>
        <v>28</v>
      </c>
      <c r="GD65" s="84">
        <f t="shared" si="165"/>
        <v>0</v>
      </c>
      <c r="GE65" s="85">
        <f t="shared" si="265"/>
        <v>0</v>
      </c>
      <c r="GF65" s="85">
        <f t="shared" si="266"/>
        <v>0</v>
      </c>
      <c r="GG65" s="85">
        <f t="shared" ca="1" si="267"/>
        <v>0</v>
      </c>
      <c r="GH65" s="86">
        <f t="shared" ca="1" si="166"/>
        <v>0</v>
      </c>
      <c r="GI65" s="83">
        <f t="shared" ca="1" si="167"/>
        <v>31</v>
      </c>
      <c r="GJ65" s="84">
        <f t="shared" si="168"/>
        <v>0</v>
      </c>
      <c r="GK65" s="85">
        <f t="shared" si="268"/>
        <v>0</v>
      </c>
      <c r="GL65" s="85">
        <f t="shared" si="269"/>
        <v>0</v>
      </c>
      <c r="GM65" s="85">
        <f t="shared" ca="1" si="270"/>
        <v>0</v>
      </c>
      <c r="GN65" s="86">
        <f t="shared" ca="1" si="169"/>
        <v>0</v>
      </c>
    </row>
    <row r="66" spans="1:196" ht="14.6" x14ac:dyDescent="0.4">
      <c r="A66" s="81" t="str">
        <f>PSIRT!$S63</f>
        <v>CLIENT</v>
      </c>
      <c r="B66" t="str">
        <f>PSIRT!$B63</f>
        <v>CSCvk38420</v>
      </c>
      <c r="C66" s="82">
        <f>PSIRT!$N63</f>
        <v>43297</v>
      </c>
      <c r="D66" s="123">
        <f ca="1">IF(PSIRT!$R63="",TODAY(), PSIRT!$R63)</f>
        <v>43381</v>
      </c>
      <c r="E66" s="83">
        <f t="shared" ca="1" si="170"/>
        <v>0</v>
      </c>
      <c r="F66" s="84">
        <f t="shared" si="171"/>
        <v>31</v>
      </c>
      <c r="G66" s="85">
        <f t="shared" si="0"/>
        <v>0</v>
      </c>
      <c r="H66" s="85">
        <f t="shared" si="1"/>
        <v>0</v>
      </c>
      <c r="I66" s="85">
        <f t="shared" ca="1" si="2"/>
        <v>0</v>
      </c>
      <c r="J66" s="86">
        <f t="shared" ca="1" si="172"/>
        <v>0</v>
      </c>
      <c r="K66" s="83">
        <f t="shared" ca="1" si="173"/>
        <v>0</v>
      </c>
      <c r="L66" s="84">
        <f t="shared" si="174"/>
        <v>30</v>
      </c>
      <c r="M66" s="85">
        <f t="shared" si="6"/>
        <v>0</v>
      </c>
      <c r="N66" s="85">
        <f t="shared" si="7"/>
        <v>0</v>
      </c>
      <c r="O66" s="85">
        <f t="shared" ca="1" si="8"/>
        <v>0</v>
      </c>
      <c r="P66" s="86">
        <f t="shared" ca="1" si="175"/>
        <v>0</v>
      </c>
      <c r="Q66" s="83">
        <f t="shared" ca="1" si="176"/>
        <v>0</v>
      </c>
      <c r="R66" s="84">
        <f t="shared" si="177"/>
        <v>31</v>
      </c>
      <c r="S66" s="85">
        <f t="shared" si="12"/>
        <v>0</v>
      </c>
      <c r="T66" s="85">
        <f t="shared" si="13"/>
        <v>0</v>
      </c>
      <c r="U66" s="85">
        <f t="shared" ca="1" si="14"/>
        <v>0</v>
      </c>
      <c r="V66" s="86">
        <f t="shared" ca="1" si="178"/>
        <v>0</v>
      </c>
      <c r="W66" s="83">
        <f t="shared" ca="1" si="179"/>
        <v>0</v>
      </c>
      <c r="X66" s="84">
        <f t="shared" si="180"/>
        <v>30</v>
      </c>
      <c r="Y66" s="85">
        <f t="shared" si="18"/>
        <v>0</v>
      </c>
      <c r="Z66" s="85">
        <f t="shared" si="19"/>
        <v>0</v>
      </c>
      <c r="AA66" s="85">
        <f t="shared" ca="1" si="20"/>
        <v>0</v>
      </c>
      <c r="AB66" s="86">
        <f t="shared" ca="1" si="181"/>
        <v>0</v>
      </c>
      <c r="AC66" s="83">
        <f t="shared" ca="1" si="182"/>
        <v>0</v>
      </c>
      <c r="AD66" s="84">
        <f t="shared" si="183"/>
        <v>31</v>
      </c>
      <c r="AE66" s="85">
        <f t="shared" si="24"/>
        <v>0</v>
      </c>
      <c r="AF66" s="85">
        <f t="shared" si="25"/>
        <v>0</v>
      </c>
      <c r="AG66" s="85">
        <f t="shared" ca="1" si="26"/>
        <v>0</v>
      </c>
      <c r="AH66" s="86">
        <f t="shared" ca="1" si="184"/>
        <v>0</v>
      </c>
      <c r="AI66" s="83">
        <f t="shared" ca="1" si="185"/>
        <v>0</v>
      </c>
      <c r="AJ66" s="84">
        <f t="shared" si="186"/>
        <v>31</v>
      </c>
      <c r="AK66" s="85">
        <f t="shared" si="30"/>
        <v>0</v>
      </c>
      <c r="AL66" s="85">
        <f t="shared" si="31"/>
        <v>0</v>
      </c>
      <c r="AM66" s="85">
        <f t="shared" ca="1" si="32"/>
        <v>0</v>
      </c>
      <c r="AN66" s="86">
        <f t="shared" ca="1" si="187"/>
        <v>0</v>
      </c>
      <c r="AO66" s="83">
        <f t="shared" ca="1" si="188"/>
        <v>0</v>
      </c>
      <c r="AP66" s="84">
        <f t="shared" si="189"/>
        <v>28</v>
      </c>
      <c r="AQ66" s="85">
        <f t="shared" si="36"/>
        <v>0</v>
      </c>
      <c r="AR66" s="85">
        <f t="shared" si="37"/>
        <v>0</v>
      </c>
      <c r="AS66" s="85">
        <f t="shared" ca="1" si="38"/>
        <v>0</v>
      </c>
      <c r="AT66" s="86">
        <f t="shared" ca="1" si="190"/>
        <v>0</v>
      </c>
      <c r="AU66" s="83">
        <f t="shared" ca="1" si="191"/>
        <v>0</v>
      </c>
      <c r="AV66" s="84">
        <f t="shared" si="192"/>
        <v>31</v>
      </c>
      <c r="AW66" s="85">
        <f t="shared" si="42"/>
        <v>0</v>
      </c>
      <c r="AX66" s="85">
        <f t="shared" si="43"/>
        <v>0</v>
      </c>
      <c r="AY66" s="85">
        <f t="shared" ca="1" si="44"/>
        <v>0</v>
      </c>
      <c r="AZ66" s="86">
        <f t="shared" ca="1" si="193"/>
        <v>0</v>
      </c>
      <c r="BA66" s="83">
        <f t="shared" ca="1" si="194"/>
        <v>0</v>
      </c>
      <c r="BB66" s="84">
        <f t="shared" si="195"/>
        <v>30</v>
      </c>
      <c r="BC66" s="85">
        <f t="shared" si="48"/>
        <v>0</v>
      </c>
      <c r="BD66" s="85">
        <f t="shared" si="49"/>
        <v>0</v>
      </c>
      <c r="BE66" s="85">
        <f t="shared" ca="1" si="50"/>
        <v>0</v>
      </c>
      <c r="BF66" s="86">
        <f t="shared" ca="1" si="196"/>
        <v>0</v>
      </c>
      <c r="BG66" s="83">
        <f t="shared" ca="1" si="197"/>
        <v>0</v>
      </c>
      <c r="BH66" s="84">
        <f t="shared" si="198"/>
        <v>31</v>
      </c>
      <c r="BI66" s="85">
        <f t="shared" si="54"/>
        <v>0</v>
      </c>
      <c r="BJ66" s="85">
        <f t="shared" si="55"/>
        <v>0</v>
      </c>
      <c r="BK66" s="85">
        <f t="shared" ca="1" si="56"/>
        <v>0</v>
      </c>
      <c r="BL66" s="86">
        <f t="shared" ca="1" si="199"/>
        <v>0</v>
      </c>
      <c r="BM66" s="83">
        <f t="shared" ca="1" si="200"/>
        <v>0</v>
      </c>
      <c r="BN66" s="84">
        <f t="shared" si="201"/>
        <v>30</v>
      </c>
      <c r="BO66" s="85">
        <f t="shared" si="60"/>
        <v>0</v>
      </c>
      <c r="BP66" s="85">
        <f t="shared" si="61"/>
        <v>0</v>
      </c>
      <c r="BQ66" s="85">
        <f t="shared" ca="1" si="62"/>
        <v>0</v>
      </c>
      <c r="BR66" s="86">
        <f t="shared" ca="1" si="202"/>
        <v>0</v>
      </c>
      <c r="BS66" s="83">
        <f t="shared" ca="1" si="203"/>
        <v>0</v>
      </c>
      <c r="BT66" s="84">
        <f t="shared" si="204"/>
        <v>31</v>
      </c>
      <c r="BU66" s="85">
        <f t="shared" si="66"/>
        <v>0</v>
      </c>
      <c r="BV66" s="85">
        <f t="shared" si="67"/>
        <v>0</v>
      </c>
      <c r="BW66" s="85">
        <f t="shared" ca="1" si="68"/>
        <v>0</v>
      </c>
      <c r="BX66" s="86">
        <f t="shared" ca="1" si="205"/>
        <v>0</v>
      </c>
      <c r="BY66" s="83">
        <f t="shared" ca="1" si="206"/>
        <v>0</v>
      </c>
      <c r="BZ66" s="84">
        <f t="shared" si="207"/>
        <v>31</v>
      </c>
      <c r="CA66" s="85">
        <f t="shared" si="72"/>
        <v>0</v>
      </c>
      <c r="CB66" s="85">
        <f t="shared" si="73"/>
        <v>0</v>
      </c>
      <c r="CC66" s="85">
        <f t="shared" ca="1" si="74"/>
        <v>0</v>
      </c>
      <c r="CD66" s="86">
        <f t="shared" ca="1" si="208"/>
        <v>0</v>
      </c>
      <c r="CE66" s="83">
        <f t="shared" ca="1" si="209"/>
        <v>0</v>
      </c>
      <c r="CF66" s="84">
        <f t="shared" si="210"/>
        <v>30</v>
      </c>
      <c r="CG66" s="85">
        <f t="shared" si="78"/>
        <v>0</v>
      </c>
      <c r="CH66" s="85">
        <f t="shared" si="79"/>
        <v>0</v>
      </c>
      <c r="CI66" s="85">
        <f t="shared" ca="1" si="80"/>
        <v>0</v>
      </c>
      <c r="CJ66" s="86">
        <f t="shared" ca="1" si="211"/>
        <v>0</v>
      </c>
      <c r="CK66" s="83">
        <f t="shared" ca="1" si="212"/>
        <v>0</v>
      </c>
      <c r="CL66" s="84">
        <f t="shared" si="213"/>
        <v>31</v>
      </c>
      <c r="CM66" s="85">
        <f t="shared" si="84"/>
        <v>0</v>
      </c>
      <c r="CN66" s="85">
        <f t="shared" si="85"/>
        <v>0</v>
      </c>
      <c r="CO66" s="85">
        <f t="shared" ca="1" si="86"/>
        <v>0</v>
      </c>
      <c r="CP66" s="86">
        <f t="shared" ca="1" si="214"/>
        <v>0</v>
      </c>
      <c r="CQ66" s="83">
        <f t="shared" ca="1" si="215"/>
        <v>0</v>
      </c>
      <c r="CR66" s="84">
        <f t="shared" si="216"/>
        <v>30</v>
      </c>
      <c r="CS66" s="85">
        <f t="shared" si="90"/>
        <v>0</v>
      </c>
      <c r="CT66" s="85">
        <f t="shared" si="91"/>
        <v>0</v>
      </c>
      <c r="CU66" s="85">
        <f t="shared" ca="1" si="92"/>
        <v>0</v>
      </c>
      <c r="CV66" s="86">
        <f t="shared" ca="1" si="217"/>
        <v>0</v>
      </c>
      <c r="CW66" s="83">
        <f t="shared" ca="1" si="218"/>
        <v>0</v>
      </c>
      <c r="CX66" s="84">
        <f t="shared" si="219"/>
        <v>31</v>
      </c>
      <c r="CY66" s="85">
        <f t="shared" si="96"/>
        <v>0</v>
      </c>
      <c r="CZ66" s="85">
        <f t="shared" si="97"/>
        <v>0</v>
      </c>
      <c r="DA66" s="85">
        <f t="shared" ca="1" si="98"/>
        <v>0</v>
      </c>
      <c r="DB66" s="86">
        <f t="shared" ca="1" si="220"/>
        <v>0</v>
      </c>
      <c r="DC66" s="83">
        <f t="shared" ca="1" si="221"/>
        <v>0</v>
      </c>
      <c r="DD66" s="84">
        <f t="shared" si="222"/>
        <v>31</v>
      </c>
      <c r="DE66" s="85">
        <f t="shared" si="102"/>
        <v>0</v>
      </c>
      <c r="DF66" s="85">
        <f t="shared" si="103"/>
        <v>0</v>
      </c>
      <c r="DG66" s="85">
        <f t="shared" ca="1" si="104"/>
        <v>0</v>
      </c>
      <c r="DH66" s="86">
        <f t="shared" ca="1" si="223"/>
        <v>0</v>
      </c>
      <c r="DI66" s="83">
        <f t="shared" ca="1" si="224"/>
        <v>0</v>
      </c>
      <c r="DJ66" s="84">
        <f t="shared" si="225"/>
        <v>28</v>
      </c>
      <c r="DK66" s="85">
        <f t="shared" si="108"/>
        <v>0</v>
      </c>
      <c r="DL66" s="85">
        <f t="shared" si="109"/>
        <v>0</v>
      </c>
      <c r="DM66" s="85">
        <f t="shared" ca="1" si="110"/>
        <v>0</v>
      </c>
      <c r="DN66" s="86">
        <f t="shared" ca="1" si="226"/>
        <v>0</v>
      </c>
      <c r="DO66" s="83">
        <f t="shared" ca="1" si="227"/>
        <v>0</v>
      </c>
      <c r="DP66" s="84">
        <f t="shared" si="228"/>
        <v>31</v>
      </c>
      <c r="DQ66" s="85">
        <f t="shared" si="114"/>
        <v>0</v>
      </c>
      <c r="DR66" s="85">
        <f t="shared" si="115"/>
        <v>0</v>
      </c>
      <c r="DS66" s="85">
        <f t="shared" ca="1" si="116"/>
        <v>0</v>
      </c>
      <c r="DT66" s="86">
        <f t="shared" ca="1" si="229"/>
        <v>0</v>
      </c>
      <c r="DU66" s="83">
        <f t="shared" ca="1" si="230"/>
        <v>0</v>
      </c>
      <c r="DV66" s="84">
        <f t="shared" si="231"/>
        <v>30</v>
      </c>
      <c r="DW66" s="85">
        <f t="shared" si="120"/>
        <v>0</v>
      </c>
      <c r="DX66" s="85">
        <f t="shared" si="121"/>
        <v>0</v>
      </c>
      <c r="DY66" s="85">
        <f t="shared" ca="1" si="122"/>
        <v>0</v>
      </c>
      <c r="DZ66" s="86">
        <f t="shared" ca="1" si="232"/>
        <v>0</v>
      </c>
      <c r="EA66" s="83">
        <f t="shared" ca="1" si="233"/>
        <v>0</v>
      </c>
      <c r="EB66" s="84">
        <f t="shared" si="234"/>
        <v>31</v>
      </c>
      <c r="EC66" s="85">
        <f t="shared" si="126"/>
        <v>0</v>
      </c>
      <c r="ED66" s="85">
        <f t="shared" si="127"/>
        <v>0</v>
      </c>
      <c r="EE66" s="85">
        <f t="shared" ca="1" si="128"/>
        <v>0</v>
      </c>
      <c r="EF66" s="86">
        <f t="shared" ca="1" si="235"/>
        <v>0</v>
      </c>
      <c r="EG66" s="83">
        <f t="shared" ca="1" si="236"/>
        <v>0</v>
      </c>
      <c r="EH66" s="84">
        <f t="shared" si="237"/>
        <v>30</v>
      </c>
      <c r="EI66" s="85">
        <f t="shared" si="132"/>
        <v>0</v>
      </c>
      <c r="EJ66" s="85">
        <f t="shared" si="133"/>
        <v>0</v>
      </c>
      <c r="EK66" s="85">
        <f t="shared" ca="1" si="134"/>
        <v>0</v>
      </c>
      <c r="EL66" s="86">
        <f t="shared" ca="1" si="238"/>
        <v>0</v>
      </c>
      <c r="EM66" s="83">
        <f t="shared" ca="1" si="239"/>
        <v>0</v>
      </c>
      <c r="EN66" s="84">
        <f t="shared" si="240"/>
        <v>16</v>
      </c>
      <c r="EO66" s="85">
        <f t="shared" si="138"/>
        <v>0</v>
      </c>
      <c r="EP66" s="85">
        <f t="shared" si="139"/>
        <v>0</v>
      </c>
      <c r="EQ66" s="85">
        <f t="shared" ca="1" si="140"/>
        <v>15</v>
      </c>
      <c r="ER66" s="86">
        <f t="shared" ca="1" si="241"/>
        <v>15</v>
      </c>
      <c r="ES66" s="83">
        <f t="shared" ca="1" si="242"/>
        <v>0</v>
      </c>
      <c r="ET66" s="84">
        <f t="shared" si="243"/>
        <v>0</v>
      </c>
      <c r="EU66" s="85">
        <f t="shared" si="144"/>
        <v>0</v>
      </c>
      <c r="EV66" s="85">
        <f t="shared" si="145"/>
        <v>0</v>
      </c>
      <c r="EW66" s="85">
        <f t="shared" ca="1" si="244"/>
        <v>31</v>
      </c>
      <c r="EX66" s="86">
        <f t="shared" ca="1" si="245"/>
        <v>31</v>
      </c>
      <c r="EY66" s="83">
        <f t="shared" ca="1" si="246"/>
        <v>0</v>
      </c>
      <c r="EZ66" s="84">
        <f t="shared" si="247"/>
        <v>0</v>
      </c>
      <c r="FA66" s="85">
        <f t="shared" si="149"/>
        <v>0</v>
      </c>
      <c r="FB66" s="85">
        <f t="shared" si="248"/>
        <v>0</v>
      </c>
      <c r="FC66" s="85">
        <f t="shared" ca="1" si="150"/>
        <v>30</v>
      </c>
      <c r="FD66" s="86">
        <f t="shared" ca="1" si="249"/>
        <v>30</v>
      </c>
      <c r="FE66" s="83">
        <f t="shared" ca="1" si="250"/>
        <v>23</v>
      </c>
      <c r="FF66" s="84">
        <f t="shared" si="251"/>
        <v>0</v>
      </c>
      <c r="FG66" s="85">
        <f t="shared" si="252"/>
        <v>0</v>
      </c>
      <c r="FH66" s="85">
        <f t="shared" si="253"/>
        <v>0</v>
      </c>
      <c r="FI66" s="85">
        <f t="shared" ca="1" si="254"/>
        <v>8</v>
      </c>
      <c r="FJ66" s="86">
        <f t="shared" ca="1" si="255"/>
        <v>8</v>
      </c>
      <c r="FK66" s="83">
        <f t="shared" ca="1" si="155"/>
        <v>30</v>
      </c>
      <c r="FL66" s="84">
        <f t="shared" si="156"/>
        <v>0</v>
      </c>
      <c r="FM66" s="85">
        <f t="shared" si="256"/>
        <v>0</v>
      </c>
      <c r="FN66" s="85">
        <f t="shared" si="257"/>
        <v>0</v>
      </c>
      <c r="FO66" s="85">
        <f t="shared" ca="1" si="258"/>
        <v>0</v>
      </c>
      <c r="FP66" s="86">
        <f t="shared" ca="1" si="157"/>
        <v>0</v>
      </c>
      <c r="FQ66" s="83">
        <f t="shared" ca="1" si="158"/>
        <v>31</v>
      </c>
      <c r="FR66" s="84">
        <f t="shared" si="159"/>
        <v>0</v>
      </c>
      <c r="FS66" s="85">
        <f t="shared" si="259"/>
        <v>0</v>
      </c>
      <c r="FT66" s="85">
        <f t="shared" si="260"/>
        <v>0</v>
      </c>
      <c r="FU66" s="85">
        <f t="shared" ca="1" si="261"/>
        <v>0</v>
      </c>
      <c r="FV66" s="86">
        <f t="shared" ca="1" si="160"/>
        <v>0</v>
      </c>
      <c r="FW66" s="83">
        <f t="shared" ca="1" si="161"/>
        <v>31</v>
      </c>
      <c r="FX66" s="84">
        <f t="shared" si="162"/>
        <v>0</v>
      </c>
      <c r="FY66" s="85">
        <f t="shared" si="262"/>
        <v>0</v>
      </c>
      <c r="FZ66" s="85">
        <f t="shared" si="263"/>
        <v>0</v>
      </c>
      <c r="GA66" s="85">
        <f t="shared" ca="1" si="264"/>
        <v>0</v>
      </c>
      <c r="GB66" s="86">
        <f t="shared" ca="1" si="163"/>
        <v>0</v>
      </c>
      <c r="GC66" s="83">
        <f t="shared" ca="1" si="164"/>
        <v>28</v>
      </c>
      <c r="GD66" s="84">
        <f t="shared" si="165"/>
        <v>0</v>
      </c>
      <c r="GE66" s="85">
        <f t="shared" si="265"/>
        <v>0</v>
      </c>
      <c r="GF66" s="85">
        <f t="shared" si="266"/>
        <v>0</v>
      </c>
      <c r="GG66" s="85">
        <f t="shared" ca="1" si="267"/>
        <v>0</v>
      </c>
      <c r="GH66" s="86">
        <f t="shared" ca="1" si="166"/>
        <v>0</v>
      </c>
      <c r="GI66" s="83">
        <f t="shared" ca="1" si="167"/>
        <v>31</v>
      </c>
      <c r="GJ66" s="84">
        <f t="shared" si="168"/>
        <v>0</v>
      </c>
      <c r="GK66" s="85">
        <f t="shared" si="268"/>
        <v>0</v>
      </c>
      <c r="GL66" s="85">
        <f t="shared" si="269"/>
        <v>0</v>
      </c>
      <c r="GM66" s="85">
        <f t="shared" ca="1" si="270"/>
        <v>0</v>
      </c>
      <c r="GN66" s="86">
        <f t="shared" ca="1" si="169"/>
        <v>0</v>
      </c>
    </row>
    <row r="67" spans="1:196" ht="14.6" x14ac:dyDescent="0.4">
      <c r="A67" s="81" t="str">
        <f>PSIRT!$S64</f>
        <v>CMM</v>
      </c>
      <c r="B67" t="str">
        <f>PSIRT!$B64</f>
        <v>CSCvk38645</v>
      </c>
      <c r="C67" s="82">
        <f>PSIRT!$N64</f>
        <v>43297</v>
      </c>
      <c r="D67" s="123">
        <f ca="1">IF(PSIRT!$R64="",TODAY(), PSIRT!$R64)</f>
        <v>43332</v>
      </c>
      <c r="E67" s="83">
        <f t="shared" ca="1" si="170"/>
        <v>0</v>
      </c>
      <c r="F67" s="84">
        <f t="shared" si="171"/>
        <v>31</v>
      </c>
      <c r="G67" s="85">
        <f t="shared" si="0"/>
        <v>0</v>
      </c>
      <c r="H67" s="85">
        <f t="shared" ca="1" si="1"/>
        <v>0</v>
      </c>
      <c r="I67" s="85">
        <f t="shared" si="2"/>
        <v>0</v>
      </c>
      <c r="J67" s="86">
        <f t="shared" ca="1" si="172"/>
        <v>0</v>
      </c>
      <c r="K67" s="83">
        <f t="shared" ca="1" si="173"/>
        <v>0</v>
      </c>
      <c r="L67" s="84">
        <f t="shared" si="174"/>
        <v>30</v>
      </c>
      <c r="M67" s="85">
        <f t="shared" si="6"/>
        <v>0</v>
      </c>
      <c r="N67" s="85">
        <f t="shared" ca="1" si="7"/>
        <v>0</v>
      </c>
      <c r="O67" s="85">
        <f t="shared" si="8"/>
        <v>0</v>
      </c>
      <c r="P67" s="86">
        <f t="shared" ca="1" si="175"/>
        <v>0</v>
      </c>
      <c r="Q67" s="83">
        <f t="shared" ca="1" si="176"/>
        <v>0</v>
      </c>
      <c r="R67" s="84">
        <f t="shared" si="177"/>
        <v>31</v>
      </c>
      <c r="S67" s="85">
        <f t="shared" si="12"/>
        <v>0</v>
      </c>
      <c r="T67" s="85">
        <f t="shared" ca="1" si="13"/>
        <v>0</v>
      </c>
      <c r="U67" s="85">
        <f t="shared" si="14"/>
        <v>0</v>
      </c>
      <c r="V67" s="86">
        <f t="shared" ca="1" si="178"/>
        <v>0</v>
      </c>
      <c r="W67" s="83">
        <f t="shared" ca="1" si="179"/>
        <v>0</v>
      </c>
      <c r="X67" s="84">
        <f t="shared" si="180"/>
        <v>30</v>
      </c>
      <c r="Y67" s="85">
        <f t="shared" si="18"/>
        <v>0</v>
      </c>
      <c r="Z67" s="85">
        <f t="shared" ca="1" si="19"/>
        <v>0</v>
      </c>
      <c r="AA67" s="85">
        <f t="shared" si="20"/>
        <v>0</v>
      </c>
      <c r="AB67" s="86">
        <f t="shared" ca="1" si="181"/>
        <v>0</v>
      </c>
      <c r="AC67" s="83">
        <f t="shared" ca="1" si="182"/>
        <v>0</v>
      </c>
      <c r="AD67" s="84">
        <f t="shared" si="183"/>
        <v>31</v>
      </c>
      <c r="AE67" s="85">
        <f t="shared" si="24"/>
        <v>0</v>
      </c>
      <c r="AF67" s="85">
        <f t="shared" ca="1" si="25"/>
        <v>0</v>
      </c>
      <c r="AG67" s="85">
        <f t="shared" si="26"/>
        <v>0</v>
      </c>
      <c r="AH67" s="86">
        <f t="shared" ca="1" si="184"/>
        <v>0</v>
      </c>
      <c r="AI67" s="83">
        <f t="shared" ca="1" si="185"/>
        <v>0</v>
      </c>
      <c r="AJ67" s="84">
        <f t="shared" si="186"/>
        <v>31</v>
      </c>
      <c r="AK67" s="85">
        <f t="shared" si="30"/>
        <v>0</v>
      </c>
      <c r="AL67" s="85">
        <f t="shared" ca="1" si="31"/>
        <v>0</v>
      </c>
      <c r="AM67" s="85">
        <f t="shared" si="32"/>
        <v>0</v>
      </c>
      <c r="AN67" s="86">
        <f t="shared" ca="1" si="187"/>
        <v>0</v>
      </c>
      <c r="AO67" s="83">
        <f t="shared" ca="1" si="188"/>
        <v>0</v>
      </c>
      <c r="AP67" s="84">
        <f t="shared" si="189"/>
        <v>28</v>
      </c>
      <c r="AQ67" s="85">
        <f t="shared" si="36"/>
        <v>0</v>
      </c>
      <c r="AR67" s="85">
        <f t="shared" ca="1" si="37"/>
        <v>0</v>
      </c>
      <c r="AS67" s="85">
        <f t="shared" si="38"/>
        <v>0</v>
      </c>
      <c r="AT67" s="86">
        <f t="shared" ca="1" si="190"/>
        <v>0</v>
      </c>
      <c r="AU67" s="83">
        <f t="shared" ca="1" si="191"/>
        <v>0</v>
      </c>
      <c r="AV67" s="84">
        <f t="shared" si="192"/>
        <v>31</v>
      </c>
      <c r="AW67" s="85">
        <f t="shared" si="42"/>
        <v>0</v>
      </c>
      <c r="AX67" s="85">
        <f t="shared" ca="1" si="43"/>
        <v>0</v>
      </c>
      <c r="AY67" s="85">
        <f t="shared" si="44"/>
        <v>0</v>
      </c>
      <c r="AZ67" s="86">
        <f t="shared" ca="1" si="193"/>
        <v>0</v>
      </c>
      <c r="BA67" s="83">
        <f t="shared" ca="1" si="194"/>
        <v>0</v>
      </c>
      <c r="BB67" s="84">
        <f t="shared" si="195"/>
        <v>30</v>
      </c>
      <c r="BC67" s="85">
        <f t="shared" si="48"/>
        <v>0</v>
      </c>
      <c r="BD67" s="85">
        <f t="shared" ca="1" si="49"/>
        <v>0</v>
      </c>
      <c r="BE67" s="85">
        <f t="shared" si="50"/>
        <v>0</v>
      </c>
      <c r="BF67" s="86">
        <f t="shared" ca="1" si="196"/>
        <v>0</v>
      </c>
      <c r="BG67" s="83">
        <f t="shared" ca="1" si="197"/>
        <v>0</v>
      </c>
      <c r="BH67" s="84">
        <f t="shared" si="198"/>
        <v>31</v>
      </c>
      <c r="BI67" s="85">
        <f t="shared" si="54"/>
        <v>0</v>
      </c>
      <c r="BJ67" s="85">
        <f t="shared" ca="1" si="55"/>
        <v>0</v>
      </c>
      <c r="BK67" s="85">
        <f t="shared" si="56"/>
        <v>0</v>
      </c>
      <c r="BL67" s="86">
        <f t="shared" ca="1" si="199"/>
        <v>0</v>
      </c>
      <c r="BM67" s="83">
        <f t="shared" ca="1" si="200"/>
        <v>0</v>
      </c>
      <c r="BN67" s="84">
        <f t="shared" si="201"/>
        <v>30</v>
      </c>
      <c r="BO67" s="85">
        <f t="shared" si="60"/>
        <v>0</v>
      </c>
      <c r="BP67" s="85">
        <f t="shared" ca="1" si="61"/>
        <v>0</v>
      </c>
      <c r="BQ67" s="85">
        <f t="shared" si="62"/>
        <v>0</v>
      </c>
      <c r="BR67" s="86">
        <f t="shared" ca="1" si="202"/>
        <v>0</v>
      </c>
      <c r="BS67" s="83">
        <f t="shared" ca="1" si="203"/>
        <v>0</v>
      </c>
      <c r="BT67" s="84">
        <f t="shared" si="204"/>
        <v>31</v>
      </c>
      <c r="BU67" s="85">
        <f t="shared" si="66"/>
        <v>0</v>
      </c>
      <c r="BV67" s="85">
        <f t="shared" ca="1" si="67"/>
        <v>0</v>
      </c>
      <c r="BW67" s="85">
        <f t="shared" si="68"/>
        <v>0</v>
      </c>
      <c r="BX67" s="86">
        <f t="shared" ca="1" si="205"/>
        <v>0</v>
      </c>
      <c r="BY67" s="83">
        <f t="shared" ca="1" si="206"/>
        <v>0</v>
      </c>
      <c r="BZ67" s="84">
        <f t="shared" si="207"/>
        <v>31</v>
      </c>
      <c r="CA67" s="85">
        <f t="shared" si="72"/>
        <v>0</v>
      </c>
      <c r="CB67" s="85">
        <f t="shared" ca="1" si="73"/>
        <v>0</v>
      </c>
      <c r="CC67" s="85">
        <f t="shared" si="74"/>
        <v>0</v>
      </c>
      <c r="CD67" s="86">
        <f t="shared" ca="1" si="208"/>
        <v>0</v>
      </c>
      <c r="CE67" s="83">
        <f t="shared" ca="1" si="209"/>
        <v>0</v>
      </c>
      <c r="CF67" s="84">
        <f t="shared" si="210"/>
        <v>30</v>
      </c>
      <c r="CG67" s="85">
        <f t="shared" si="78"/>
        <v>0</v>
      </c>
      <c r="CH67" s="85">
        <f t="shared" ca="1" si="79"/>
        <v>0</v>
      </c>
      <c r="CI67" s="85">
        <f t="shared" si="80"/>
        <v>0</v>
      </c>
      <c r="CJ67" s="86">
        <f t="shared" ca="1" si="211"/>
        <v>0</v>
      </c>
      <c r="CK67" s="83">
        <f t="shared" ca="1" si="212"/>
        <v>0</v>
      </c>
      <c r="CL67" s="84">
        <f t="shared" si="213"/>
        <v>31</v>
      </c>
      <c r="CM67" s="85">
        <f t="shared" si="84"/>
        <v>0</v>
      </c>
      <c r="CN67" s="85">
        <f t="shared" ca="1" si="85"/>
        <v>0</v>
      </c>
      <c r="CO67" s="85">
        <f t="shared" si="86"/>
        <v>0</v>
      </c>
      <c r="CP67" s="86">
        <f t="shared" ca="1" si="214"/>
        <v>0</v>
      </c>
      <c r="CQ67" s="83">
        <f t="shared" ca="1" si="215"/>
        <v>0</v>
      </c>
      <c r="CR67" s="84">
        <f t="shared" si="216"/>
        <v>30</v>
      </c>
      <c r="CS67" s="85">
        <f t="shared" si="90"/>
        <v>0</v>
      </c>
      <c r="CT67" s="85">
        <f t="shared" ca="1" si="91"/>
        <v>0</v>
      </c>
      <c r="CU67" s="85">
        <f t="shared" si="92"/>
        <v>0</v>
      </c>
      <c r="CV67" s="86">
        <f t="shared" ca="1" si="217"/>
        <v>0</v>
      </c>
      <c r="CW67" s="83">
        <f t="shared" ca="1" si="218"/>
        <v>0</v>
      </c>
      <c r="CX67" s="84">
        <f t="shared" si="219"/>
        <v>31</v>
      </c>
      <c r="CY67" s="85">
        <f t="shared" si="96"/>
        <v>0</v>
      </c>
      <c r="CZ67" s="85">
        <f t="shared" ca="1" si="97"/>
        <v>0</v>
      </c>
      <c r="DA67" s="85">
        <f t="shared" si="98"/>
        <v>0</v>
      </c>
      <c r="DB67" s="86">
        <f t="shared" ca="1" si="220"/>
        <v>0</v>
      </c>
      <c r="DC67" s="83">
        <f t="shared" ca="1" si="221"/>
        <v>0</v>
      </c>
      <c r="DD67" s="84">
        <f t="shared" si="222"/>
        <v>31</v>
      </c>
      <c r="DE67" s="85">
        <f t="shared" si="102"/>
        <v>0</v>
      </c>
      <c r="DF67" s="85">
        <f t="shared" ca="1" si="103"/>
        <v>0</v>
      </c>
      <c r="DG67" s="85">
        <f t="shared" si="104"/>
        <v>0</v>
      </c>
      <c r="DH67" s="86">
        <f t="shared" ca="1" si="223"/>
        <v>0</v>
      </c>
      <c r="DI67" s="83">
        <f t="shared" ca="1" si="224"/>
        <v>0</v>
      </c>
      <c r="DJ67" s="84">
        <f t="shared" si="225"/>
        <v>28</v>
      </c>
      <c r="DK67" s="85">
        <f t="shared" si="108"/>
        <v>0</v>
      </c>
      <c r="DL67" s="85">
        <f t="shared" ca="1" si="109"/>
        <v>0</v>
      </c>
      <c r="DM67" s="85">
        <f t="shared" si="110"/>
        <v>0</v>
      </c>
      <c r="DN67" s="86">
        <f t="shared" ca="1" si="226"/>
        <v>0</v>
      </c>
      <c r="DO67" s="83">
        <f t="shared" ca="1" si="227"/>
        <v>0</v>
      </c>
      <c r="DP67" s="84">
        <f t="shared" si="228"/>
        <v>31</v>
      </c>
      <c r="DQ67" s="85">
        <f t="shared" si="114"/>
        <v>0</v>
      </c>
      <c r="DR67" s="85">
        <f t="shared" ca="1" si="115"/>
        <v>0</v>
      </c>
      <c r="DS67" s="85">
        <f t="shared" si="116"/>
        <v>0</v>
      </c>
      <c r="DT67" s="86">
        <f t="shared" ca="1" si="229"/>
        <v>0</v>
      </c>
      <c r="DU67" s="83">
        <f t="shared" ca="1" si="230"/>
        <v>0</v>
      </c>
      <c r="DV67" s="84">
        <f t="shared" si="231"/>
        <v>30</v>
      </c>
      <c r="DW67" s="85">
        <f t="shared" si="120"/>
        <v>0</v>
      </c>
      <c r="DX67" s="85">
        <f t="shared" ca="1" si="121"/>
        <v>0</v>
      </c>
      <c r="DY67" s="85">
        <f t="shared" si="122"/>
        <v>0</v>
      </c>
      <c r="DZ67" s="86">
        <f t="shared" ca="1" si="232"/>
        <v>0</v>
      </c>
      <c r="EA67" s="83">
        <f t="shared" ca="1" si="233"/>
        <v>0</v>
      </c>
      <c r="EB67" s="84">
        <f t="shared" si="234"/>
        <v>31</v>
      </c>
      <c r="EC67" s="85">
        <f t="shared" si="126"/>
        <v>0</v>
      </c>
      <c r="ED67" s="85">
        <f t="shared" ca="1" si="127"/>
        <v>0</v>
      </c>
      <c r="EE67" s="85">
        <f t="shared" si="128"/>
        <v>0</v>
      </c>
      <c r="EF67" s="86">
        <f t="shared" ca="1" si="235"/>
        <v>0</v>
      </c>
      <c r="EG67" s="83">
        <f t="shared" ca="1" si="236"/>
        <v>0</v>
      </c>
      <c r="EH67" s="84">
        <f t="shared" si="237"/>
        <v>30</v>
      </c>
      <c r="EI67" s="85">
        <f t="shared" si="132"/>
        <v>0</v>
      </c>
      <c r="EJ67" s="85">
        <f t="shared" ca="1" si="133"/>
        <v>0</v>
      </c>
      <c r="EK67" s="85">
        <f t="shared" si="134"/>
        <v>0</v>
      </c>
      <c r="EL67" s="86">
        <f t="shared" ca="1" si="238"/>
        <v>0</v>
      </c>
      <c r="EM67" s="83">
        <f t="shared" ca="1" si="239"/>
        <v>0</v>
      </c>
      <c r="EN67" s="84">
        <f t="shared" si="240"/>
        <v>16</v>
      </c>
      <c r="EO67" s="85">
        <f t="shared" si="138"/>
        <v>0</v>
      </c>
      <c r="EP67" s="85">
        <f t="shared" ca="1" si="139"/>
        <v>15</v>
      </c>
      <c r="EQ67" s="85">
        <f t="shared" si="140"/>
        <v>0</v>
      </c>
      <c r="ER67" s="86">
        <f t="shared" ca="1" si="241"/>
        <v>15</v>
      </c>
      <c r="ES67" s="83">
        <f t="shared" ca="1" si="242"/>
        <v>11</v>
      </c>
      <c r="ET67" s="84">
        <f t="shared" si="243"/>
        <v>0</v>
      </c>
      <c r="EU67" s="85">
        <f t="shared" si="144"/>
        <v>0</v>
      </c>
      <c r="EV67" s="85">
        <f t="shared" ca="1" si="145"/>
        <v>20</v>
      </c>
      <c r="EW67" s="85">
        <f t="shared" si="244"/>
        <v>0</v>
      </c>
      <c r="EX67" s="86">
        <f t="shared" ca="1" si="245"/>
        <v>20</v>
      </c>
      <c r="EY67" s="83">
        <f t="shared" ca="1" si="246"/>
        <v>30</v>
      </c>
      <c r="EZ67" s="84">
        <f t="shared" si="247"/>
        <v>0</v>
      </c>
      <c r="FA67" s="85">
        <f t="shared" si="149"/>
        <v>0</v>
      </c>
      <c r="FB67" s="85">
        <f t="shared" ca="1" si="248"/>
        <v>0</v>
      </c>
      <c r="FC67" s="85">
        <f t="shared" si="150"/>
        <v>0</v>
      </c>
      <c r="FD67" s="86">
        <f t="shared" ca="1" si="249"/>
        <v>0</v>
      </c>
      <c r="FE67" s="83">
        <f t="shared" ca="1" si="250"/>
        <v>31</v>
      </c>
      <c r="FF67" s="84">
        <f t="shared" si="251"/>
        <v>0</v>
      </c>
      <c r="FG67" s="85">
        <f t="shared" si="252"/>
        <v>0</v>
      </c>
      <c r="FH67" s="85">
        <f t="shared" ca="1" si="253"/>
        <v>0</v>
      </c>
      <c r="FI67" s="85">
        <f t="shared" si="254"/>
        <v>0</v>
      </c>
      <c r="FJ67" s="86">
        <f t="shared" ca="1" si="255"/>
        <v>0</v>
      </c>
      <c r="FK67" s="83">
        <f t="shared" ca="1" si="155"/>
        <v>30</v>
      </c>
      <c r="FL67" s="84">
        <f t="shared" si="156"/>
        <v>0</v>
      </c>
      <c r="FM67" s="85">
        <f t="shared" si="256"/>
        <v>0</v>
      </c>
      <c r="FN67" s="85">
        <f t="shared" ca="1" si="257"/>
        <v>0</v>
      </c>
      <c r="FO67" s="85">
        <f t="shared" si="258"/>
        <v>0</v>
      </c>
      <c r="FP67" s="86">
        <f t="shared" ca="1" si="157"/>
        <v>0</v>
      </c>
      <c r="FQ67" s="83">
        <f t="shared" ca="1" si="158"/>
        <v>31</v>
      </c>
      <c r="FR67" s="84">
        <f t="shared" si="159"/>
        <v>0</v>
      </c>
      <c r="FS67" s="85">
        <f t="shared" si="259"/>
        <v>0</v>
      </c>
      <c r="FT67" s="85">
        <f t="shared" ca="1" si="260"/>
        <v>0</v>
      </c>
      <c r="FU67" s="85">
        <f t="shared" si="261"/>
        <v>0</v>
      </c>
      <c r="FV67" s="86">
        <f t="shared" ca="1" si="160"/>
        <v>0</v>
      </c>
      <c r="FW67" s="83">
        <f t="shared" ca="1" si="161"/>
        <v>31</v>
      </c>
      <c r="FX67" s="84">
        <f t="shared" si="162"/>
        <v>0</v>
      </c>
      <c r="FY67" s="85">
        <f t="shared" si="262"/>
        <v>0</v>
      </c>
      <c r="FZ67" s="85">
        <f t="shared" ca="1" si="263"/>
        <v>0</v>
      </c>
      <c r="GA67" s="85">
        <f t="shared" si="264"/>
        <v>0</v>
      </c>
      <c r="GB67" s="86">
        <f t="shared" ca="1" si="163"/>
        <v>0</v>
      </c>
      <c r="GC67" s="83">
        <f t="shared" ca="1" si="164"/>
        <v>28</v>
      </c>
      <c r="GD67" s="84">
        <f t="shared" si="165"/>
        <v>0</v>
      </c>
      <c r="GE67" s="85">
        <f t="shared" si="265"/>
        <v>0</v>
      </c>
      <c r="GF67" s="85">
        <f t="shared" ca="1" si="266"/>
        <v>0</v>
      </c>
      <c r="GG67" s="85">
        <f t="shared" si="267"/>
        <v>0</v>
      </c>
      <c r="GH67" s="86">
        <f t="shared" ca="1" si="166"/>
        <v>0</v>
      </c>
      <c r="GI67" s="83">
        <f t="shared" ca="1" si="167"/>
        <v>31</v>
      </c>
      <c r="GJ67" s="84">
        <f t="shared" si="168"/>
        <v>0</v>
      </c>
      <c r="GK67" s="85">
        <f t="shared" si="268"/>
        <v>0</v>
      </c>
      <c r="GL67" s="85">
        <f t="shared" ca="1" si="269"/>
        <v>0</v>
      </c>
      <c r="GM67" s="85">
        <f t="shared" si="270"/>
        <v>0</v>
      </c>
      <c r="GN67" s="86">
        <f t="shared" ca="1" si="169"/>
        <v>0</v>
      </c>
    </row>
    <row r="68" spans="1:196" ht="14.6" x14ac:dyDescent="0.4">
      <c r="A68" s="81" t="str">
        <f>PSIRT!$S65</f>
        <v>CMM</v>
      </c>
      <c r="B68" t="str">
        <f>PSIRT!$B65</f>
        <v>CSCvk38673</v>
      </c>
      <c r="C68" s="82">
        <f>PSIRT!$N65</f>
        <v>43297</v>
      </c>
      <c r="D68" s="123">
        <f ca="1">IF(PSIRT!$R65="",TODAY(), PSIRT!$R65)</f>
        <v>43329</v>
      </c>
      <c r="E68" s="83">
        <f t="shared" ca="1" si="170"/>
        <v>0</v>
      </c>
      <c r="F68" s="84">
        <f t="shared" si="171"/>
        <v>31</v>
      </c>
      <c r="G68" s="85">
        <f t="shared" si="0"/>
        <v>0</v>
      </c>
      <c r="H68" s="85">
        <f t="shared" ca="1" si="1"/>
        <v>0</v>
      </c>
      <c r="I68" s="85">
        <f t="shared" si="2"/>
        <v>0</v>
      </c>
      <c r="J68" s="86">
        <f t="shared" ca="1" si="172"/>
        <v>0</v>
      </c>
      <c r="K68" s="83">
        <f t="shared" ca="1" si="173"/>
        <v>0</v>
      </c>
      <c r="L68" s="84">
        <f t="shared" si="174"/>
        <v>30</v>
      </c>
      <c r="M68" s="85">
        <f t="shared" si="6"/>
        <v>0</v>
      </c>
      <c r="N68" s="85">
        <f t="shared" ca="1" si="7"/>
        <v>0</v>
      </c>
      <c r="O68" s="85">
        <f t="shared" si="8"/>
        <v>0</v>
      </c>
      <c r="P68" s="86">
        <f t="shared" ca="1" si="175"/>
        <v>0</v>
      </c>
      <c r="Q68" s="83">
        <f t="shared" ca="1" si="176"/>
        <v>0</v>
      </c>
      <c r="R68" s="84">
        <f t="shared" si="177"/>
        <v>31</v>
      </c>
      <c r="S68" s="85">
        <f t="shared" si="12"/>
        <v>0</v>
      </c>
      <c r="T68" s="85">
        <f t="shared" ca="1" si="13"/>
        <v>0</v>
      </c>
      <c r="U68" s="85">
        <f t="shared" si="14"/>
        <v>0</v>
      </c>
      <c r="V68" s="86">
        <f t="shared" ca="1" si="178"/>
        <v>0</v>
      </c>
      <c r="W68" s="83">
        <f t="shared" ca="1" si="179"/>
        <v>0</v>
      </c>
      <c r="X68" s="84">
        <f t="shared" si="180"/>
        <v>30</v>
      </c>
      <c r="Y68" s="85">
        <f t="shared" si="18"/>
        <v>0</v>
      </c>
      <c r="Z68" s="85">
        <f t="shared" ca="1" si="19"/>
        <v>0</v>
      </c>
      <c r="AA68" s="85">
        <f t="shared" si="20"/>
        <v>0</v>
      </c>
      <c r="AB68" s="86">
        <f t="shared" ca="1" si="181"/>
        <v>0</v>
      </c>
      <c r="AC68" s="83">
        <f t="shared" ca="1" si="182"/>
        <v>0</v>
      </c>
      <c r="AD68" s="84">
        <f t="shared" si="183"/>
        <v>31</v>
      </c>
      <c r="AE68" s="85">
        <f t="shared" si="24"/>
        <v>0</v>
      </c>
      <c r="AF68" s="85">
        <f t="shared" ca="1" si="25"/>
        <v>0</v>
      </c>
      <c r="AG68" s="85">
        <f t="shared" si="26"/>
        <v>0</v>
      </c>
      <c r="AH68" s="86">
        <f t="shared" ca="1" si="184"/>
        <v>0</v>
      </c>
      <c r="AI68" s="83">
        <f t="shared" ca="1" si="185"/>
        <v>0</v>
      </c>
      <c r="AJ68" s="84">
        <f t="shared" si="186"/>
        <v>31</v>
      </c>
      <c r="AK68" s="85">
        <f t="shared" si="30"/>
        <v>0</v>
      </c>
      <c r="AL68" s="85">
        <f t="shared" ca="1" si="31"/>
        <v>0</v>
      </c>
      <c r="AM68" s="85">
        <f t="shared" si="32"/>
        <v>0</v>
      </c>
      <c r="AN68" s="86">
        <f t="shared" ca="1" si="187"/>
        <v>0</v>
      </c>
      <c r="AO68" s="83">
        <f t="shared" ca="1" si="188"/>
        <v>0</v>
      </c>
      <c r="AP68" s="84">
        <f t="shared" si="189"/>
        <v>28</v>
      </c>
      <c r="AQ68" s="85">
        <f t="shared" si="36"/>
        <v>0</v>
      </c>
      <c r="AR68" s="85">
        <f t="shared" ca="1" si="37"/>
        <v>0</v>
      </c>
      <c r="AS68" s="85">
        <f t="shared" si="38"/>
        <v>0</v>
      </c>
      <c r="AT68" s="86">
        <f t="shared" ca="1" si="190"/>
        <v>0</v>
      </c>
      <c r="AU68" s="83">
        <f t="shared" ca="1" si="191"/>
        <v>0</v>
      </c>
      <c r="AV68" s="84">
        <f t="shared" si="192"/>
        <v>31</v>
      </c>
      <c r="AW68" s="85">
        <f t="shared" si="42"/>
        <v>0</v>
      </c>
      <c r="AX68" s="85">
        <f t="shared" ca="1" si="43"/>
        <v>0</v>
      </c>
      <c r="AY68" s="85">
        <f t="shared" si="44"/>
        <v>0</v>
      </c>
      <c r="AZ68" s="86">
        <f t="shared" ca="1" si="193"/>
        <v>0</v>
      </c>
      <c r="BA68" s="83">
        <f t="shared" ca="1" si="194"/>
        <v>0</v>
      </c>
      <c r="BB68" s="84">
        <f t="shared" si="195"/>
        <v>30</v>
      </c>
      <c r="BC68" s="85">
        <f t="shared" si="48"/>
        <v>0</v>
      </c>
      <c r="BD68" s="85">
        <f t="shared" ca="1" si="49"/>
        <v>0</v>
      </c>
      <c r="BE68" s="85">
        <f t="shared" si="50"/>
        <v>0</v>
      </c>
      <c r="BF68" s="86">
        <f t="shared" ca="1" si="196"/>
        <v>0</v>
      </c>
      <c r="BG68" s="83">
        <f t="shared" ca="1" si="197"/>
        <v>0</v>
      </c>
      <c r="BH68" s="84">
        <f t="shared" si="198"/>
        <v>31</v>
      </c>
      <c r="BI68" s="85">
        <f t="shared" si="54"/>
        <v>0</v>
      </c>
      <c r="BJ68" s="85">
        <f t="shared" ca="1" si="55"/>
        <v>0</v>
      </c>
      <c r="BK68" s="85">
        <f t="shared" si="56"/>
        <v>0</v>
      </c>
      <c r="BL68" s="86">
        <f t="shared" ca="1" si="199"/>
        <v>0</v>
      </c>
      <c r="BM68" s="83">
        <f t="shared" ca="1" si="200"/>
        <v>0</v>
      </c>
      <c r="BN68" s="84">
        <f t="shared" si="201"/>
        <v>30</v>
      </c>
      <c r="BO68" s="85">
        <f t="shared" si="60"/>
        <v>0</v>
      </c>
      <c r="BP68" s="85">
        <f t="shared" ca="1" si="61"/>
        <v>0</v>
      </c>
      <c r="BQ68" s="85">
        <f t="shared" si="62"/>
        <v>0</v>
      </c>
      <c r="BR68" s="86">
        <f t="shared" ca="1" si="202"/>
        <v>0</v>
      </c>
      <c r="BS68" s="83">
        <f t="shared" ca="1" si="203"/>
        <v>0</v>
      </c>
      <c r="BT68" s="84">
        <f t="shared" si="204"/>
        <v>31</v>
      </c>
      <c r="BU68" s="85">
        <f t="shared" si="66"/>
        <v>0</v>
      </c>
      <c r="BV68" s="85">
        <f t="shared" ca="1" si="67"/>
        <v>0</v>
      </c>
      <c r="BW68" s="85">
        <f t="shared" si="68"/>
        <v>0</v>
      </c>
      <c r="BX68" s="86">
        <f t="shared" ca="1" si="205"/>
        <v>0</v>
      </c>
      <c r="BY68" s="83">
        <f t="shared" ca="1" si="206"/>
        <v>0</v>
      </c>
      <c r="BZ68" s="84">
        <f t="shared" si="207"/>
        <v>31</v>
      </c>
      <c r="CA68" s="85">
        <f t="shared" si="72"/>
        <v>0</v>
      </c>
      <c r="CB68" s="85">
        <f t="shared" ca="1" si="73"/>
        <v>0</v>
      </c>
      <c r="CC68" s="85">
        <f t="shared" si="74"/>
        <v>0</v>
      </c>
      <c r="CD68" s="86">
        <f t="shared" ca="1" si="208"/>
        <v>0</v>
      </c>
      <c r="CE68" s="83">
        <f t="shared" ca="1" si="209"/>
        <v>0</v>
      </c>
      <c r="CF68" s="84">
        <f t="shared" si="210"/>
        <v>30</v>
      </c>
      <c r="CG68" s="85">
        <f t="shared" si="78"/>
        <v>0</v>
      </c>
      <c r="CH68" s="85">
        <f t="shared" ca="1" si="79"/>
        <v>0</v>
      </c>
      <c r="CI68" s="85">
        <f t="shared" si="80"/>
        <v>0</v>
      </c>
      <c r="CJ68" s="86">
        <f t="shared" ca="1" si="211"/>
        <v>0</v>
      </c>
      <c r="CK68" s="83">
        <f t="shared" ca="1" si="212"/>
        <v>0</v>
      </c>
      <c r="CL68" s="84">
        <f t="shared" si="213"/>
        <v>31</v>
      </c>
      <c r="CM68" s="85">
        <f t="shared" si="84"/>
        <v>0</v>
      </c>
      <c r="CN68" s="85">
        <f t="shared" ca="1" si="85"/>
        <v>0</v>
      </c>
      <c r="CO68" s="85">
        <f t="shared" si="86"/>
        <v>0</v>
      </c>
      <c r="CP68" s="86">
        <f t="shared" ca="1" si="214"/>
        <v>0</v>
      </c>
      <c r="CQ68" s="83">
        <f t="shared" ca="1" si="215"/>
        <v>0</v>
      </c>
      <c r="CR68" s="84">
        <f t="shared" si="216"/>
        <v>30</v>
      </c>
      <c r="CS68" s="85">
        <f t="shared" si="90"/>
        <v>0</v>
      </c>
      <c r="CT68" s="85">
        <f t="shared" ca="1" si="91"/>
        <v>0</v>
      </c>
      <c r="CU68" s="85">
        <f t="shared" si="92"/>
        <v>0</v>
      </c>
      <c r="CV68" s="86">
        <f t="shared" ca="1" si="217"/>
        <v>0</v>
      </c>
      <c r="CW68" s="83">
        <f t="shared" ca="1" si="218"/>
        <v>0</v>
      </c>
      <c r="CX68" s="84">
        <f t="shared" si="219"/>
        <v>31</v>
      </c>
      <c r="CY68" s="85">
        <f t="shared" si="96"/>
        <v>0</v>
      </c>
      <c r="CZ68" s="85">
        <f t="shared" ca="1" si="97"/>
        <v>0</v>
      </c>
      <c r="DA68" s="85">
        <f t="shared" si="98"/>
        <v>0</v>
      </c>
      <c r="DB68" s="86">
        <f t="shared" ca="1" si="220"/>
        <v>0</v>
      </c>
      <c r="DC68" s="83">
        <f t="shared" ca="1" si="221"/>
        <v>0</v>
      </c>
      <c r="DD68" s="84">
        <f t="shared" si="222"/>
        <v>31</v>
      </c>
      <c r="DE68" s="85">
        <f t="shared" si="102"/>
        <v>0</v>
      </c>
      <c r="DF68" s="85">
        <f t="shared" ca="1" si="103"/>
        <v>0</v>
      </c>
      <c r="DG68" s="85">
        <f t="shared" si="104"/>
        <v>0</v>
      </c>
      <c r="DH68" s="86">
        <f t="shared" ca="1" si="223"/>
        <v>0</v>
      </c>
      <c r="DI68" s="83">
        <f t="shared" ca="1" si="224"/>
        <v>0</v>
      </c>
      <c r="DJ68" s="84">
        <f t="shared" si="225"/>
        <v>28</v>
      </c>
      <c r="DK68" s="85">
        <f t="shared" si="108"/>
        <v>0</v>
      </c>
      <c r="DL68" s="85">
        <f t="shared" ca="1" si="109"/>
        <v>0</v>
      </c>
      <c r="DM68" s="85">
        <f t="shared" si="110"/>
        <v>0</v>
      </c>
      <c r="DN68" s="86">
        <f t="shared" ca="1" si="226"/>
        <v>0</v>
      </c>
      <c r="DO68" s="83">
        <f t="shared" ca="1" si="227"/>
        <v>0</v>
      </c>
      <c r="DP68" s="84">
        <f t="shared" si="228"/>
        <v>31</v>
      </c>
      <c r="DQ68" s="85">
        <f t="shared" si="114"/>
        <v>0</v>
      </c>
      <c r="DR68" s="85">
        <f t="shared" ca="1" si="115"/>
        <v>0</v>
      </c>
      <c r="DS68" s="85">
        <f t="shared" si="116"/>
        <v>0</v>
      </c>
      <c r="DT68" s="86">
        <f t="shared" ca="1" si="229"/>
        <v>0</v>
      </c>
      <c r="DU68" s="83">
        <f t="shared" ca="1" si="230"/>
        <v>0</v>
      </c>
      <c r="DV68" s="84">
        <f t="shared" si="231"/>
        <v>30</v>
      </c>
      <c r="DW68" s="85">
        <f t="shared" si="120"/>
        <v>0</v>
      </c>
      <c r="DX68" s="85">
        <f t="shared" ca="1" si="121"/>
        <v>0</v>
      </c>
      <c r="DY68" s="85">
        <f t="shared" si="122"/>
        <v>0</v>
      </c>
      <c r="DZ68" s="86">
        <f t="shared" ca="1" si="232"/>
        <v>0</v>
      </c>
      <c r="EA68" s="83">
        <f t="shared" ca="1" si="233"/>
        <v>0</v>
      </c>
      <c r="EB68" s="84">
        <f t="shared" si="234"/>
        <v>31</v>
      </c>
      <c r="EC68" s="85">
        <f t="shared" si="126"/>
        <v>0</v>
      </c>
      <c r="ED68" s="85">
        <f t="shared" ca="1" si="127"/>
        <v>0</v>
      </c>
      <c r="EE68" s="85">
        <f t="shared" si="128"/>
        <v>0</v>
      </c>
      <c r="EF68" s="86">
        <f t="shared" ca="1" si="235"/>
        <v>0</v>
      </c>
      <c r="EG68" s="83">
        <f t="shared" ca="1" si="236"/>
        <v>0</v>
      </c>
      <c r="EH68" s="84">
        <f t="shared" si="237"/>
        <v>30</v>
      </c>
      <c r="EI68" s="85">
        <f t="shared" si="132"/>
        <v>0</v>
      </c>
      <c r="EJ68" s="85">
        <f t="shared" ca="1" si="133"/>
        <v>0</v>
      </c>
      <c r="EK68" s="85">
        <f t="shared" si="134"/>
        <v>0</v>
      </c>
      <c r="EL68" s="86">
        <f t="shared" ca="1" si="238"/>
        <v>0</v>
      </c>
      <c r="EM68" s="83">
        <f t="shared" ca="1" si="239"/>
        <v>0</v>
      </c>
      <c r="EN68" s="84">
        <f t="shared" si="240"/>
        <v>16</v>
      </c>
      <c r="EO68" s="85">
        <f t="shared" si="138"/>
        <v>0</v>
      </c>
      <c r="EP68" s="85">
        <f t="shared" ca="1" si="139"/>
        <v>15</v>
      </c>
      <c r="EQ68" s="85">
        <f t="shared" si="140"/>
        <v>0</v>
      </c>
      <c r="ER68" s="86">
        <f t="shared" ca="1" si="241"/>
        <v>15</v>
      </c>
      <c r="ES68" s="83">
        <f t="shared" ca="1" si="242"/>
        <v>14</v>
      </c>
      <c r="ET68" s="84">
        <f t="shared" si="243"/>
        <v>0</v>
      </c>
      <c r="EU68" s="85">
        <f t="shared" si="144"/>
        <v>0</v>
      </c>
      <c r="EV68" s="85">
        <f t="shared" ca="1" si="145"/>
        <v>17</v>
      </c>
      <c r="EW68" s="85">
        <f t="shared" si="244"/>
        <v>0</v>
      </c>
      <c r="EX68" s="86">
        <f t="shared" ca="1" si="245"/>
        <v>17</v>
      </c>
      <c r="EY68" s="83">
        <f t="shared" ca="1" si="246"/>
        <v>30</v>
      </c>
      <c r="EZ68" s="84">
        <f t="shared" si="247"/>
        <v>0</v>
      </c>
      <c r="FA68" s="85">
        <f t="shared" si="149"/>
        <v>0</v>
      </c>
      <c r="FB68" s="85">
        <f t="shared" ca="1" si="248"/>
        <v>0</v>
      </c>
      <c r="FC68" s="85">
        <f t="shared" si="150"/>
        <v>0</v>
      </c>
      <c r="FD68" s="86">
        <f t="shared" ca="1" si="249"/>
        <v>0</v>
      </c>
      <c r="FE68" s="83">
        <f t="shared" ca="1" si="250"/>
        <v>31</v>
      </c>
      <c r="FF68" s="84">
        <f t="shared" si="251"/>
        <v>0</v>
      </c>
      <c r="FG68" s="85">
        <f t="shared" si="252"/>
        <v>0</v>
      </c>
      <c r="FH68" s="85">
        <f t="shared" ca="1" si="253"/>
        <v>0</v>
      </c>
      <c r="FI68" s="85">
        <f t="shared" si="254"/>
        <v>0</v>
      </c>
      <c r="FJ68" s="86">
        <f t="shared" ca="1" si="255"/>
        <v>0</v>
      </c>
      <c r="FK68" s="83">
        <f t="shared" ca="1" si="155"/>
        <v>30</v>
      </c>
      <c r="FL68" s="84">
        <f t="shared" si="156"/>
        <v>0</v>
      </c>
      <c r="FM68" s="85">
        <f t="shared" si="256"/>
        <v>0</v>
      </c>
      <c r="FN68" s="85">
        <f t="shared" ca="1" si="257"/>
        <v>0</v>
      </c>
      <c r="FO68" s="85">
        <f t="shared" si="258"/>
        <v>0</v>
      </c>
      <c r="FP68" s="86">
        <f t="shared" ca="1" si="157"/>
        <v>0</v>
      </c>
      <c r="FQ68" s="83">
        <f t="shared" ca="1" si="158"/>
        <v>31</v>
      </c>
      <c r="FR68" s="84">
        <f t="shared" si="159"/>
        <v>0</v>
      </c>
      <c r="FS68" s="85">
        <f t="shared" si="259"/>
        <v>0</v>
      </c>
      <c r="FT68" s="85">
        <f t="shared" ca="1" si="260"/>
        <v>0</v>
      </c>
      <c r="FU68" s="85">
        <f t="shared" si="261"/>
        <v>0</v>
      </c>
      <c r="FV68" s="86">
        <f t="shared" ca="1" si="160"/>
        <v>0</v>
      </c>
      <c r="FW68" s="83">
        <f t="shared" ca="1" si="161"/>
        <v>31</v>
      </c>
      <c r="FX68" s="84">
        <f t="shared" si="162"/>
        <v>0</v>
      </c>
      <c r="FY68" s="85">
        <f t="shared" si="262"/>
        <v>0</v>
      </c>
      <c r="FZ68" s="85">
        <f t="shared" ca="1" si="263"/>
        <v>0</v>
      </c>
      <c r="GA68" s="85">
        <f t="shared" si="264"/>
        <v>0</v>
      </c>
      <c r="GB68" s="86">
        <f t="shared" ca="1" si="163"/>
        <v>0</v>
      </c>
      <c r="GC68" s="83">
        <f t="shared" ca="1" si="164"/>
        <v>28</v>
      </c>
      <c r="GD68" s="84">
        <f t="shared" si="165"/>
        <v>0</v>
      </c>
      <c r="GE68" s="85">
        <f t="shared" si="265"/>
        <v>0</v>
      </c>
      <c r="GF68" s="85">
        <f t="shared" ca="1" si="266"/>
        <v>0</v>
      </c>
      <c r="GG68" s="85">
        <f t="shared" si="267"/>
        <v>0</v>
      </c>
      <c r="GH68" s="86">
        <f t="shared" ca="1" si="166"/>
        <v>0</v>
      </c>
      <c r="GI68" s="83">
        <f t="shared" ca="1" si="167"/>
        <v>31</v>
      </c>
      <c r="GJ68" s="84">
        <f t="shared" si="168"/>
        <v>0</v>
      </c>
      <c r="GK68" s="85">
        <f t="shared" si="268"/>
        <v>0</v>
      </c>
      <c r="GL68" s="85">
        <f t="shared" ca="1" si="269"/>
        <v>0</v>
      </c>
      <c r="GM68" s="85">
        <f t="shared" si="270"/>
        <v>0</v>
      </c>
      <c r="GN68" s="86">
        <f t="shared" ca="1" si="169"/>
        <v>0</v>
      </c>
    </row>
    <row r="69" spans="1:196" ht="14.6" x14ac:dyDescent="0.4">
      <c r="A69" s="81" t="str">
        <f>PSIRT!$S66</f>
        <v>SERVER</v>
      </c>
      <c r="B69" t="str">
        <f>PSIRT!$B66</f>
        <v>CSCvk42193</v>
      </c>
      <c r="C69" s="82">
        <f>PSIRT!$N66</f>
        <v>43299</v>
      </c>
      <c r="D69" s="123">
        <f ca="1">IF(PSIRT!$R66="",TODAY(), PSIRT!$R66)</f>
        <v>43564</v>
      </c>
      <c r="E69" s="83">
        <f t="shared" ca="1" si="170"/>
        <v>0</v>
      </c>
      <c r="F69" s="84">
        <f t="shared" si="171"/>
        <v>31</v>
      </c>
      <c r="G69" s="85">
        <f t="shared" ref="G69:G106" ca="1" si="271">IF($A69="SERVER",$J69,0)</f>
        <v>0</v>
      </c>
      <c r="H69" s="85">
        <f t="shared" ref="H69:H106" si="272">IF($A69="CMM",$J69,0)</f>
        <v>0</v>
      </c>
      <c r="I69" s="85">
        <f t="shared" ref="I69:I106" si="273">IF($A69="CLIENT",$J69,0)</f>
        <v>0</v>
      </c>
      <c r="J69" s="86">
        <f t="shared" ca="1" si="172"/>
        <v>0</v>
      </c>
      <c r="K69" s="83">
        <f t="shared" ca="1" si="173"/>
        <v>0</v>
      </c>
      <c r="L69" s="84">
        <f t="shared" si="174"/>
        <v>30</v>
      </c>
      <c r="M69" s="85">
        <f t="shared" ref="M69:M106" ca="1" si="274">IF($A69="SERVER",$P69,0)</f>
        <v>0</v>
      </c>
      <c r="N69" s="85">
        <f t="shared" ref="N69:N106" si="275">IF($A69="CMM",$P69,0)</f>
        <v>0</v>
      </c>
      <c r="O69" s="85">
        <f t="shared" ref="O69:O106" si="276">IF($A69="CLIENT",$P69,0)</f>
        <v>0</v>
      </c>
      <c r="P69" s="86">
        <f t="shared" ca="1" si="175"/>
        <v>0</v>
      </c>
      <c r="Q69" s="83">
        <f t="shared" ca="1" si="176"/>
        <v>0</v>
      </c>
      <c r="R69" s="84">
        <f t="shared" si="177"/>
        <v>31</v>
      </c>
      <c r="S69" s="85">
        <f t="shared" ref="S69:S106" ca="1" si="277">IF($A69="SERVER",$V69,0)</f>
        <v>0</v>
      </c>
      <c r="T69" s="85">
        <f t="shared" ref="T69:T106" si="278">IF($A69="CMM",$V69,0)</f>
        <v>0</v>
      </c>
      <c r="U69" s="85">
        <f t="shared" ref="U69:U106" si="279">IF($A69="CLIENT",$V69,0)</f>
        <v>0</v>
      </c>
      <c r="V69" s="86">
        <f t="shared" ca="1" si="178"/>
        <v>0</v>
      </c>
      <c r="W69" s="83">
        <f t="shared" ca="1" si="179"/>
        <v>0</v>
      </c>
      <c r="X69" s="84">
        <f t="shared" si="180"/>
        <v>30</v>
      </c>
      <c r="Y69" s="85">
        <f t="shared" ref="Y69:Y106" ca="1" si="280">IF($A69="SERVER",$AB69,0)</f>
        <v>0</v>
      </c>
      <c r="Z69" s="85">
        <f t="shared" ref="Z69:Z106" si="281">IF($A69="CMM",$AB69,0)</f>
        <v>0</v>
      </c>
      <c r="AA69" s="85">
        <f t="shared" ref="AA69:AA106" si="282">IF($A69="CLIENT",$AB69,0)</f>
        <v>0</v>
      </c>
      <c r="AB69" s="86">
        <f t="shared" ca="1" si="181"/>
        <v>0</v>
      </c>
      <c r="AC69" s="83">
        <f t="shared" ca="1" si="182"/>
        <v>0</v>
      </c>
      <c r="AD69" s="84">
        <f t="shared" si="183"/>
        <v>31</v>
      </c>
      <c r="AE69" s="85">
        <f t="shared" ref="AE69:AE106" ca="1" si="283">IF($A69="SERVER",$AH69,0)</f>
        <v>0</v>
      </c>
      <c r="AF69" s="85">
        <f t="shared" ref="AF69:AF106" si="284">IF($A69="CMM",$AH69,0)</f>
        <v>0</v>
      </c>
      <c r="AG69" s="85">
        <f t="shared" ref="AG69:AG106" si="285">IF($A69="CLIENT",$AH69,0)</f>
        <v>0</v>
      </c>
      <c r="AH69" s="86">
        <f t="shared" ca="1" si="184"/>
        <v>0</v>
      </c>
      <c r="AI69" s="83">
        <f t="shared" ca="1" si="185"/>
        <v>0</v>
      </c>
      <c r="AJ69" s="84">
        <f t="shared" si="186"/>
        <v>31</v>
      </c>
      <c r="AK69" s="85">
        <f t="shared" ref="AK69:AK106" ca="1" si="286">IF($A69="SERVER",$AN69,0)</f>
        <v>0</v>
      </c>
      <c r="AL69" s="85">
        <f t="shared" ref="AL69:AL106" si="287">IF($A69="CMM",$AN69,0)</f>
        <v>0</v>
      </c>
      <c r="AM69" s="85">
        <f t="shared" ref="AM69:AM106" si="288">IF($A69="CLIENT",$AN69,0)</f>
        <v>0</v>
      </c>
      <c r="AN69" s="86">
        <f t="shared" ca="1" si="187"/>
        <v>0</v>
      </c>
      <c r="AO69" s="83">
        <f t="shared" ca="1" si="188"/>
        <v>0</v>
      </c>
      <c r="AP69" s="84">
        <f t="shared" si="189"/>
        <v>28</v>
      </c>
      <c r="AQ69" s="85">
        <f t="shared" ref="AQ69:AQ106" ca="1" si="289">IF($A69="SERVER",$AT69,0)</f>
        <v>0</v>
      </c>
      <c r="AR69" s="85">
        <f t="shared" ref="AR69:AR106" si="290">IF($A69="CMM",$AT69,0)</f>
        <v>0</v>
      </c>
      <c r="AS69" s="85">
        <f t="shared" ref="AS69:AS106" si="291">IF($A69="CLIENT",$AT69,0)</f>
        <v>0</v>
      </c>
      <c r="AT69" s="86">
        <f t="shared" ca="1" si="190"/>
        <v>0</v>
      </c>
      <c r="AU69" s="83">
        <f t="shared" ca="1" si="191"/>
        <v>0</v>
      </c>
      <c r="AV69" s="84">
        <f t="shared" si="192"/>
        <v>31</v>
      </c>
      <c r="AW69" s="85">
        <f t="shared" ref="AW69:AW106" ca="1" si="292">IF($A69="SERVER",$AZ69,0)</f>
        <v>0</v>
      </c>
      <c r="AX69" s="85">
        <f t="shared" ref="AX69:AX106" si="293">IF($A69="CMM",$AZ69,0)</f>
        <v>0</v>
      </c>
      <c r="AY69" s="85">
        <f t="shared" ref="AY69:AY106" si="294">IF($A69="CLIENT",$AZ69,0)</f>
        <v>0</v>
      </c>
      <c r="AZ69" s="86">
        <f t="shared" ca="1" si="193"/>
        <v>0</v>
      </c>
      <c r="BA69" s="83">
        <f t="shared" ca="1" si="194"/>
        <v>0</v>
      </c>
      <c r="BB69" s="84">
        <f t="shared" si="195"/>
        <v>30</v>
      </c>
      <c r="BC69" s="85">
        <f t="shared" ref="BC69:BC106" ca="1" si="295">IF($A69="SERVER",$BF69,0)</f>
        <v>0</v>
      </c>
      <c r="BD69" s="85">
        <f t="shared" ref="BD69:BD106" si="296">IF($A69="CMM",$BF69,0)</f>
        <v>0</v>
      </c>
      <c r="BE69" s="85">
        <f t="shared" ref="BE69:BE106" si="297">IF($A69="CLIENT",$BF69,0)</f>
        <v>0</v>
      </c>
      <c r="BF69" s="86">
        <f t="shared" ca="1" si="196"/>
        <v>0</v>
      </c>
      <c r="BG69" s="83">
        <f t="shared" ca="1" si="197"/>
        <v>0</v>
      </c>
      <c r="BH69" s="84">
        <f t="shared" si="198"/>
        <v>31</v>
      </c>
      <c r="BI69" s="85">
        <f t="shared" ref="BI69:BI106" ca="1" si="298">IF($A69="SERVER",$BL69,0)</f>
        <v>0</v>
      </c>
      <c r="BJ69" s="85">
        <f t="shared" ref="BJ69:BJ106" si="299">IF($A69="CMM",$BL69,0)</f>
        <v>0</v>
      </c>
      <c r="BK69" s="85">
        <f t="shared" ref="BK69:BK106" si="300">IF($A69="CLIENT",$BL69,0)</f>
        <v>0</v>
      </c>
      <c r="BL69" s="86">
        <f t="shared" ca="1" si="199"/>
        <v>0</v>
      </c>
      <c r="BM69" s="83">
        <f t="shared" ca="1" si="200"/>
        <v>0</v>
      </c>
      <c r="BN69" s="84">
        <f t="shared" si="201"/>
        <v>30</v>
      </c>
      <c r="BO69" s="85">
        <f t="shared" ref="BO69:BO106" ca="1" si="301">IF($A69="SERVER",$BR69,0)</f>
        <v>0</v>
      </c>
      <c r="BP69" s="85">
        <f t="shared" ref="BP69:BP106" si="302">IF($A69="CMM",$BR69,0)</f>
        <v>0</v>
      </c>
      <c r="BQ69" s="85">
        <f t="shared" ref="BQ69:BQ106" si="303">IF($A69="CLIENT",$BR69,0)</f>
        <v>0</v>
      </c>
      <c r="BR69" s="86">
        <f t="shared" ca="1" si="202"/>
        <v>0</v>
      </c>
      <c r="BS69" s="83">
        <f t="shared" ca="1" si="203"/>
        <v>0</v>
      </c>
      <c r="BT69" s="84">
        <f t="shared" si="204"/>
        <v>31</v>
      </c>
      <c r="BU69" s="85">
        <f t="shared" ref="BU69:BU106" ca="1" si="304">IF($A69="SERVER",$BX69,0)</f>
        <v>0</v>
      </c>
      <c r="BV69" s="85">
        <f t="shared" ref="BV69:BV106" si="305">IF($A69="CMM",$BX69,0)</f>
        <v>0</v>
      </c>
      <c r="BW69" s="85">
        <f t="shared" ref="BW69:BW106" si="306">IF($A69="CLIENT",$BX69,0)</f>
        <v>0</v>
      </c>
      <c r="BX69" s="86">
        <f t="shared" ca="1" si="205"/>
        <v>0</v>
      </c>
      <c r="BY69" s="83">
        <f t="shared" ca="1" si="206"/>
        <v>0</v>
      </c>
      <c r="BZ69" s="84">
        <f t="shared" si="207"/>
        <v>31</v>
      </c>
      <c r="CA69" s="85">
        <f t="shared" ref="CA69:CA106" ca="1" si="307">IF($A69="SERVER",$CD69,0)</f>
        <v>0</v>
      </c>
      <c r="CB69" s="85">
        <f t="shared" ref="CB69:CB106" si="308">IF($A69="CMM",$CD69,0)</f>
        <v>0</v>
      </c>
      <c r="CC69" s="85">
        <f t="shared" ref="CC69:CC106" si="309">IF($A69="CLIENT",$CD69,0)</f>
        <v>0</v>
      </c>
      <c r="CD69" s="86">
        <f t="shared" ca="1" si="208"/>
        <v>0</v>
      </c>
      <c r="CE69" s="83">
        <f t="shared" ca="1" si="209"/>
        <v>0</v>
      </c>
      <c r="CF69" s="84">
        <f t="shared" si="210"/>
        <v>30</v>
      </c>
      <c r="CG69" s="85">
        <f t="shared" ref="CG69:CG106" ca="1" si="310">IF($A69="SERVER",$CJ69,0)</f>
        <v>0</v>
      </c>
      <c r="CH69" s="85">
        <f t="shared" ref="CH69:CH106" si="311">IF($A69="CMM",$CJ69,0)</f>
        <v>0</v>
      </c>
      <c r="CI69" s="85">
        <f t="shared" ref="CI69:CI106" si="312">IF($A69="CLIENT",$CJ69,0)</f>
        <v>0</v>
      </c>
      <c r="CJ69" s="86">
        <f t="shared" ca="1" si="211"/>
        <v>0</v>
      </c>
      <c r="CK69" s="83">
        <f t="shared" ca="1" si="212"/>
        <v>0</v>
      </c>
      <c r="CL69" s="84">
        <f t="shared" si="213"/>
        <v>31</v>
      </c>
      <c r="CM69" s="85">
        <f t="shared" ref="CM69:CM106" ca="1" si="313">IF($A69="SERVER",$CP69,0)</f>
        <v>0</v>
      </c>
      <c r="CN69" s="85">
        <f t="shared" ref="CN69:CN106" si="314">IF($A69="CMM",$CP69,0)</f>
        <v>0</v>
      </c>
      <c r="CO69" s="85">
        <f t="shared" ref="CO69:CO106" si="315">IF($A69="CLIENT",$CP69,0)</f>
        <v>0</v>
      </c>
      <c r="CP69" s="86">
        <f t="shared" ca="1" si="214"/>
        <v>0</v>
      </c>
      <c r="CQ69" s="83">
        <f t="shared" ca="1" si="215"/>
        <v>0</v>
      </c>
      <c r="CR69" s="84">
        <f t="shared" si="216"/>
        <v>30</v>
      </c>
      <c r="CS69" s="85">
        <f t="shared" ref="CS69:CS106" ca="1" si="316">IF($A69="SERVER",$CV69,0)</f>
        <v>0</v>
      </c>
      <c r="CT69" s="85">
        <f t="shared" ref="CT69:CT106" si="317">IF($A69="CMM",$CV69,0)</f>
        <v>0</v>
      </c>
      <c r="CU69" s="85">
        <f t="shared" ref="CU69:CU106" si="318">IF($A69="CLIENT",$CV69,0)</f>
        <v>0</v>
      </c>
      <c r="CV69" s="86">
        <f t="shared" ca="1" si="217"/>
        <v>0</v>
      </c>
      <c r="CW69" s="83">
        <f t="shared" ca="1" si="218"/>
        <v>0</v>
      </c>
      <c r="CX69" s="84">
        <f t="shared" si="219"/>
        <v>31</v>
      </c>
      <c r="CY69" s="85">
        <f t="shared" ref="CY69:CY106" ca="1" si="319">IF($A69="SERVER",$DB69,0)</f>
        <v>0</v>
      </c>
      <c r="CZ69" s="85">
        <f t="shared" ref="CZ69:CZ106" si="320">IF($A69="CMM",$DB69,0)</f>
        <v>0</v>
      </c>
      <c r="DA69" s="85">
        <f t="shared" ref="DA69:DA106" si="321">IF($A69="CLIENT",$DB69,0)</f>
        <v>0</v>
      </c>
      <c r="DB69" s="86">
        <f t="shared" ca="1" si="220"/>
        <v>0</v>
      </c>
      <c r="DC69" s="83">
        <f t="shared" ca="1" si="221"/>
        <v>0</v>
      </c>
      <c r="DD69" s="84">
        <f t="shared" si="222"/>
        <v>31</v>
      </c>
      <c r="DE69" s="85">
        <f t="shared" ref="DE69:DE106" ca="1" si="322">IF($A69="SERVER",$DH69,0)</f>
        <v>0</v>
      </c>
      <c r="DF69" s="85">
        <f t="shared" ref="DF69:DF106" si="323">IF($A69="CMM",$DH69,0)</f>
        <v>0</v>
      </c>
      <c r="DG69" s="85">
        <f t="shared" ref="DG69:DG106" si="324">IF($A69="CLIENT",$DH69,0)</f>
        <v>0</v>
      </c>
      <c r="DH69" s="86">
        <f t="shared" ca="1" si="223"/>
        <v>0</v>
      </c>
      <c r="DI69" s="83">
        <f t="shared" ca="1" si="224"/>
        <v>0</v>
      </c>
      <c r="DJ69" s="84">
        <f t="shared" si="225"/>
        <v>28</v>
      </c>
      <c r="DK69" s="85">
        <f t="shared" ref="DK69:DK106" ca="1" si="325">IF($A69="SERVER",$DN69,0)</f>
        <v>0</v>
      </c>
      <c r="DL69" s="85">
        <f t="shared" ref="DL69:DL106" si="326">IF($A69="CMM",$DN69,0)</f>
        <v>0</v>
      </c>
      <c r="DM69" s="85">
        <f t="shared" ref="DM69:DM106" si="327">IF($A69="CLIENT",$DN69,0)</f>
        <v>0</v>
      </c>
      <c r="DN69" s="86">
        <f t="shared" ca="1" si="226"/>
        <v>0</v>
      </c>
      <c r="DO69" s="83">
        <f t="shared" ca="1" si="227"/>
        <v>0</v>
      </c>
      <c r="DP69" s="84">
        <f t="shared" si="228"/>
        <v>31</v>
      </c>
      <c r="DQ69" s="85">
        <f t="shared" ref="DQ69:DQ106" ca="1" si="328">IF($A69="SERVER",$DT69,0)</f>
        <v>0</v>
      </c>
      <c r="DR69" s="85">
        <f t="shared" ref="DR69:DR106" si="329">IF($A69="CMM",$DT69,0)</f>
        <v>0</v>
      </c>
      <c r="DS69" s="85">
        <f t="shared" ref="DS69:DS106" si="330">IF($A69="CLIENT",$DT69,0)</f>
        <v>0</v>
      </c>
      <c r="DT69" s="86">
        <f t="shared" ca="1" si="229"/>
        <v>0</v>
      </c>
      <c r="DU69" s="83">
        <f t="shared" ca="1" si="230"/>
        <v>0</v>
      </c>
      <c r="DV69" s="84">
        <f t="shared" si="231"/>
        <v>30</v>
      </c>
      <c r="DW69" s="85">
        <f t="shared" ref="DW69:DW106" ca="1" si="331">IF($A69="SERVER",$DZ69,0)</f>
        <v>0</v>
      </c>
      <c r="DX69" s="85">
        <f t="shared" ref="DX69:DX106" si="332">IF($A69="CMM",$DZ69,0)</f>
        <v>0</v>
      </c>
      <c r="DY69" s="85">
        <f t="shared" ref="DY69:DY106" si="333">IF($A69="CLIENT",$DZ69,0)</f>
        <v>0</v>
      </c>
      <c r="DZ69" s="86">
        <f t="shared" ca="1" si="232"/>
        <v>0</v>
      </c>
      <c r="EA69" s="83">
        <f t="shared" ca="1" si="233"/>
        <v>0</v>
      </c>
      <c r="EB69" s="84">
        <f t="shared" si="234"/>
        <v>31</v>
      </c>
      <c r="EC69" s="85">
        <f t="shared" ref="EC69:EC106" ca="1" si="334">IF($A69="SERVER",$EF69,0)</f>
        <v>0</v>
      </c>
      <c r="ED69" s="85">
        <f t="shared" ref="ED69:ED106" si="335">IF($A69="CMM",$EF69,0)</f>
        <v>0</v>
      </c>
      <c r="EE69" s="85">
        <f t="shared" ref="EE69:EE106" si="336">IF($A69="CLIENT",$EF69,0)</f>
        <v>0</v>
      </c>
      <c r="EF69" s="86">
        <f t="shared" ca="1" si="235"/>
        <v>0</v>
      </c>
      <c r="EG69" s="83">
        <f t="shared" ca="1" si="236"/>
        <v>0</v>
      </c>
      <c r="EH69" s="84">
        <f t="shared" si="237"/>
        <v>30</v>
      </c>
      <c r="EI69" s="85">
        <f t="shared" ref="EI69:EI106" ca="1" si="337">IF($A69="SERVER",$EL69,0)</f>
        <v>0</v>
      </c>
      <c r="EJ69" s="85">
        <f t="shared" ref="EJ69:EJ106" si="338">IF($A69="CMM",$EL69,0)</f>
        <v>0</v>
      </c>
      <c r="EK69" s="85">
        <f t="shared" ref="EK69:EK106" si="339">IF($A69="CLIENT",$EL69,0)</f>
        <v>0</v>
      </c>
      <c r="EL69" s="86">
        <f t="shared" ca="1" si="238"/>
        <v>0</v>
      </c>
      <c r="EM69" s="83">
        <f t="shared" ca="1" si="239"/>
        <v>0</v>
      </c>
      <c r="EN69" s="84">
        <f t="shared" si="240"/>
        <v>18</v>
      </c>
      <c r="EO69" s="85">
        <f t="shared" ref="EO69:EO106" ca="1" si="340">IF($A69="SERVER",$ER69,0)</f>
        <v>13</v>
      </c>
      <c r="EP69" s="85">
        <f t="shared" ref="EP69:EP106" si="341">IF($A69="CMM",$ER69,0)</f>
        <v>0</v>
      </c>
      <c r="EQ69" s="85">
        <f t="shared" ref="EQ69:EQ106" si="342">IF($A69="CLIENT",$ER69,0)</f>
        <v>0</v>
      </c>
      <c r="ER69" s="86">
        <f t="shared" ca="1" si="241"/>
        <v>13</v>
      </c>
      <c r="ES69" s="83">
        <f t="shared" ca="1" si="242"/>
        <v>0</v>
      </c>
      <c r="ET69" s="84">
        <f t="shared" si="243"/>
        <v>0</v>
      </c>
      <c r="EU69" s="85">
        <f t="shared" ref="EU69:EU106" ca="1" si="343">IF($A69="SERVER",$EX69,0)</f>
        <v>31</v>
      </c>
      <c r="EV69" s="85">
        <f t="shared" ref="EV69:EV106" si="344">IF($A69="CMM",$EX69,0)</f>
        <v>0</v>
      </c>
      <c r="EW69" s="85">
        <f t="shared" ref="EW69:EW106" si="345">IF($A69="CLIENT",$EX69,0)</f>
        <v>0</v>
      </c>
      <c r="EX69" s="86">
        <f t="shared" ca="1" si="245"/>
        <v>31</v>
      </c>
      <c r="EY69" s="83">
        <f t="shared" ca="1" si="246"/>
        <v>0</v>
      </c>
      <c r="EZ69" s="84">
        <f t="shared" si="247"/>
        <v>0</v>
      </c>
      <c r="FA69" s="85">
        <f t="shared" ref="FA69:FA106" ca="1" si="346">IF($A69="SERVER",$FD69,0)</f>
        <v>30</v>
      </c>
      <c r="FB69" s="85">
        <f t="shared" ref="FB69:FB106" si="347">IF($A69="CMM",$FD69,0)</f>
        <v>0</v>
      </c>
      <c r="FC69" s="85">
        <f t="shared" ref="FC69:FC106" si="348">IF($A69="CLIENT",$FD69,0)</f>
        <v>0</v>
      </c>
      <c r="FD69" s="86">
        <f t="shared" ca="1" si="249"/>
        <v>30</v>
      </c>
      <c r="FE69" s="83">
        <f t="shared" ca="1" si="250"/>
        <v>0</v>
      </c>
      <c r="FF69" s="84">
        <f t="shared" si="251"/>
        <v>0</v>
      </c>
      <c r="FG69" s="85">
        <f t="shared" ca="1" si="252"/>
        <v>31</v>
      </c>
      <c r="FH69" s="85">
        <f t="shared" si="253"/>
        <v>0</v>
      </c>
      <c r="FI69" s="85">
        <f t="shared" si="254"/>
        <v>0</v>
      </c>
      <c r="FJ69" s="86">
        <f t="shared" ca="1" si="255"/>
        <v>31</v>
      </c>
      <c r="FK69" s="83">
        <f t="shared" ref="FK69:FK87" ca="1" si="349">IF(FK$3-$D69&lt;0,0,IF(FK$3-$D69&lt;FP$3,FK$3-$D69,FP$3))</f>
        <v>0</v>
      </c>
      <c r="FL69" s="84">
        <f t="shared" ref="FL69:FL87" si="350">IF($C69-FL$3&lt;0,0,IF($C69-FL$3&gt;FP$3,FP$3,$C69-FL$3))</f>
        <v>0</v>
      </c>
      <c r="FM69" s="85">
        <f t="shared" ca="1" si="256"/>
        <v>30</v>
      </c>
      <c r="FN69" s="85">
        <f t="shared" si="257"/>
        <v>0</v>
      </c>
      <c r="FO69" s="85">
        <f t="shared" si="258"/>
        <v>0</v>
      </c>
      <c r="FP69" s="86">
        <f t="shared" ref="FP69:FP87" ca="1" si="351">FP$3-FK69-FL69</f>
        <v>30</v>
      </c>
      <c r="FQ69" s="83">
        <f t="shared" ref="FQ69:FQ94" ca="1" si="352">IF(FQ$3-$D69&lt;0,0,IF(FQ$3-$D69&lt;FV$3,FQ$3-$D69,FV$3))</f>
        <v>0</v>
      </c>
      <c r="FR69" s="84">
        <f t="shared" ref="FR69:FR94" si="353">IF($C69-FR$3&lt;0,0,IF($C69-FR$3&gt;FV$3,FV$3,$C69-FR$3))</f>
        <v>0</v>
      </c>
      <c r="FS69" s="85">
        <f t="shared" ca="1" si="259"/>
        <v>31</v>
      </c>
      <c r="FT69" s="85">
        <f t="shared" si="260"/>
        <v>0</v>
      </c>
      <c r="FU69" s="85">
        <f t="shared" si="261"/>
        <v>0</v>
      </c>
      <c r="FV69" s="86">
        <f t="shared" ref="FV69:FV94" ca="1" si="354">FV$3-FQ69-FR69</f>
        <v>31</v>
      </c>
      <c r="FW69" s="83">
        <f t="shared" ref="FW69:FW103" ca="1" si="355">IF(FW$3-$D69&lt;0,0,IF(FW$3-$D69&lt;GB$3,FW$3-$D69,GB$3))</f>
        <v>0</v>
      </c>
      <c r="FX69" s="84">
        <f t="shared" ref="FX69:FX103" si="356">IF($C69-FX$3&lt;0,0,IF($C69-FX$3&gt;GB$3,GB$3,$C69-FX$3))</f>
        <v>0</v>
      </c>
      <c r="FY69" s="85">
        <f t="shared" ca="1" si="262"/>
        <v>31</v>
      </c>
      <c r="FZ69" s="85">
        <f t="shared" si="263"/>
        <v>0</v>
      </c>
      <c r="GA69" s="85">
        <f t="shared" si="264"/>
        <v>0</v>
      </c>
      <c r="GB69" s="86">
        <f t="shared" ref="GB69:GB103" ca="1" si="357">GB$3-FW69-FX69</f>
        <v>31</v>
      </c>
      <c r="GC69" s="83">
        <f t="shared" ref="GC69:GC103" ca="1" si="358">IF(GC$3-$D69&lt;0,0,IF(GC$3-$D69&lt;GH$3,GC$3-$D69,GH$3))</f>
        <v>0</v>
      </c>
      <c r="GD69" s="84">
        <f t="shared" ref="GD69:GD103" si="359">IF($C69-GD$3&lt;0,0,IF($C69-GD$3&gt;GH$3,GH$3,$C69-GD$3))</f>
        <v>0</v>
      </c>
      <c r="GE69" s="85">
        <f t="shared" ca="1" si="265"/>
        <v>28</v>
      </c>
      <c r="GF69" s="85">
        <f t="shared" si="266"/>
        <v>0</v>
      </c>
      <c r="GG69" s="85">
        <f t="shared" si="267"/>
        <v>0</v>
      </c>
      <c r="GH69" s="86">
        <f t="shared" ref="GH69:GH103" ca="1" si="360">GH$3-GC69-GD69</f>
        <v>28</v>
      </c>
      <c r="GI69" s="83">
        <f t="shared" ref="GI69:GI103" ca="1" si="361">IF(GI$3-$D69&lt;0,0,IF(GI$3-$D69&lt;GN$3,GI$3-$D69,GN$3))</f>
        <v>0</v>
      </c>
      <c r="GJ69" s="84">
        <f t="shared" ref="GJ69:GJ103" si="362">IF($C69-GJ$3&lt;0,0,IF($C69-GJ$3&gt;GN$3,GN$3,$C69-GJ$3))</f>
        <v>0</v>
      </c>
      <c r="GK69" s="85">
        <f t="shared" ca="1" si="268"/>
        <v>31</v>
      </c>
      <c r="GL69" s="85">
        <f t="shared" si="269"/>
        <v>0</v>
      </c>
      <c r="GM69" s="85">
        <f t="shared" si="270"/>
        <v>0</v>
      </c>
      <c r="GN69" s="86">
        <f t="shared" ref="GN69:GN103" ca="1" si="363">GN$3-GI69-GJ69</f>
        <v>31</v>
      </c>
    </row>
    <row r="70" spans="1:196" ht="14.6" x14ac:dyDescent="0.4">
      <c r="A70" s="81" t="str">
        <f>PSIRT!$S67</f>
        <v>SERVER</v>
      </c>
      <c r="B70" t="str">
        <f>PSIRT!$B67</f>
        <v>CSCvk42023</v>
      </c>
      <c r="C70" s="82">
        <f>PSIRT!$N67</f>
        <v>43299</v>
      </c>
      <c r="D70" s="123">
        <f ca="1">IF(PSIRT!$R67="",TODAY(), PSIRT!$R67)</f>
        <v>43426</v>
      </c>
      <c r="E70" s="83">
        <f t="shared" ref="E70:E83" ca="1" si="364">IF(E$3-$D70&lt;0,0,IF(E$3-$D70&lt;J$3,E$3-$D70,J$3))</f>
        <v>0</v>
      </c>
      <c r="F70" s="84">
        <f t="shared" ref="F70:F83" si="365">IF($C70-F$3&lt;0,0,IF($C70-F$3&gt;J$3,J$3,$C70-F$3))</f>
        <v>31</v>
      </c>
      <c r="G70" s="85">
        <f t="shared" ca="1" si="271"/>
        <v>0</v>
      </c>
      <c r="H70" s="85">
        <f t="shared" si="272"/>
        <v>0</v>
      </c>
      <c r="I70" s="85">
        <f t="shared" si="273"/>
        <v>0</v>
      </c>
      <c r="J70" s="86">
        <f t="shared" ref="J70:J83" ca="1" si="366">J$3-E70-F70</f>
        <v>0</v>
      </c>
      <c r="K70" s="83">
        <f t="shared" ref="K70:K83" ca="1" si="367">IF(K$3-$D70&lt;0,0,IF(K$3-$D70&lt;P$3,K$3-$D70,P$3))</f>
        <v>0</v>
      </c>
      <c r="L70" s="84">
        <f t="shared" ref="L70:L83" si="368">IF($C70-L$3&lt;0,0,IF($C70-L$3&gt;P$3,P$3,$C70-L$3))</f>
        <v>30</v>
      </c>
      <c r="M70" s="85">
        <f t="shared" ca="1" si="274"/>
        <v>0</v>
      </c>
      <c r="N70" s="85">
        <f t="shared" si="275"/>
        <v>0</v>
      </c>
      <c r="O70" s="85">
        <f t="shared" si="276"/>
        <v>0</v>
      </c>
      <c r="P70" s="86">
        <f t="shared" ref="P70:P83" ca="1" si="369">P$3-K70-L70</f>
        <v>0</v>
      </c>
      <c r="Q70" s="83">
        <f t="shared" ref="Q70:Q83" ca="1" si="370">IF(Q$3-$D70&lt;0,0,IF(Q$3-$D70&lt;V$3,Q$3-$D70,V$3))</f>
        <v>0</v>
      </c>
      <c r="R70" s="84">
        <f t="shared" ref="R70:R83" si="371">IF($C70-R$3&lt;0,0,IF($C70-R$3&gt;V$3,V$3,$C70-R$3))</f>
        <v>31</v>
      </c>
      <c r="S70" s="85">
        <f t="shared" ca="1" si="277"/>
        <v>0</v>
      </c>
      <c r="T70" s="85">
        <f t="shared" si="278"/>
        <v>0</v>
      </c>
      <c r="U70" s="85">
        <f t="shared" si="279"/>
        <v>0</v>
      </c>
      <c r="V70" s="86">
        <f t="shared" ref="V70:V83" ca="1" si="372">V$3-Q70-R70</f>
        <v>0</v>
      </c>
      <c r="W70" s="83">
        <f t="shared" ref="W70:W83" ca="1" si="373">IF(W$3-$D70&lt;0,0,IF(W$3-$D70&lt;AB$3,W$3-$D70,AB$3))</f>
        <v>0</v>
      </c>
      <c r="X70" s="84">
        <f t="shared" ref="X70:X83" si="374">IF($C70-X$3&lt;0,0,IF($C70-X$3&gt;AB$3,AB$3,$C70-X$3))</f>
        <v>30</v>
      </c>
      <c r="Y70" s="85">
        <f t="shared" ca="1" si="280"/>
        <v>0</v>
      </c>
      <c r="Z70" s="85">
        <f t="shared" si="281"/>
        <v>0</v>
      </c>
      <c r="AA70" s="85">
        <f t="shared" si="282"/>
        <v>0</v>
      </c>
      <c r="AB70" s="86">
        <f t="shared" ref="AB70:AB83" ca="1" si="375">AB$3-W70-X70</f>
        <v>0</v>
      </c>
      <c r="AC70" s="83">
        <f t="shared" ref="AC70:AC83" ca="1" si="376">IF(AC$3-$D70&lt;0,0,IF(AC$3-$D70&lt;AH$3,AC$3-$D70,AH$3))</f>
        <v>0</v>
      </c>
      <c r="AD70" s="84">
        <f t="shared" ref="AD70:AD83" si="377">IF($C70-AD$3&lt;0,0,IF($C70-AD$3&gt;AH$3,AH$3,$C70-AD$3))</f>
        <v>31</v>
      </c>
      <c r="AE70" s="85">
        <f t="shared" ca="1" si="283"/>
        <v>0</v>
      </c>
      <c r="AF70" s="85">
        <f t="shared" si="284"/>
        <v>0</v>
      </c>
      <c r="AG70" s="85">
        <f t="shared" si="285"/>
        <v>0</v>
      </c>
      <c r="AH70" s="86">
        <f t="shared" ref="AH70:AH83" ca="1" si="378">AH$3-AC70-AD70</f>
        <v>0</v>
      </c>
      <c r="AI70" s="83">
        <f t="shared" ref="AI70:AI83" ca="1" si="379">IF(AI$3-$D70&lt;0,0,IF(AI$3-$D70&lt;AN$3,AI$3-$D70,AN$3))</f>
        <v>0</v>
      </c>
      <c r="AJ70" s="84">
        <f t="shared" ref="AJ70:AJ83" si="380">IF($C70-AJ$3&lt;0,0,IF($C70-AJ$3&gt;AN$3,AN$3,$C70-AJ$3))</f>
        <v>31</v>
      </c>
      <c r="AK70" s="85">
        <f t="shared" ca="1" si="286"/>
        <v>0</v>
      </c>
      <c r="AL70" s="85">
        <f t="shared" si="287"/>
        <v>0</v>
      </c>
      <c r="AM70" s="85">
        <f t="shared" si="288"/>
        <v>0</v>
      </c>
      <c r="AN70" s="86">
        <f t="shared" ref="AN70:AN83" ca="1" si="381">AN$3-AI70-AJ70</f>
        <v>0</v>
      </c>
      <c r="AO70" s="83">
        <f t="shared" ref="AO70:AO83" ca="1" si="382">IF(AO$3-$D70&lt;0,0,IF(AO$3-$D70&lt;AT$3,AO$3-$D70,AT$3))</f>
        <v>0</v>
      </c>
      <c r="AP70" s="84">
        <f t="shared" ref="AP70:AP83" si="383">IF($C70-AP$3&lt;0,0,IF($C70-AP$3&gt;AT$3,AT$3,$C70-AP$3))</f>
        <v>28</v>
      </c>
      <c r="AQ70" s="85">
        <f t="shared" ca="1" si="289"/>
        <v>0</v>
      </c>
      <c r="AR70" s="85">
        <f t="shared" si="290"/>
        <v>0</v>
      </c>
      <c r="AS70" s="85">
        <f t="shared" si="291"/>
        <v>0</v>
      </c>
      <c r="AT70" s="86">
        <f t="shared" ref="AT70:AT83" ca="1" si="384">AT$3-AO70-AP70</f>
        <v>0</v>
      </c>
      <c r="AU70" s="83">
        <f t="shared" ref="AU70:AU83" ca="1" si="385">IF(AU$3-$D70&lt;0,0,IF(AU$3-$D70&lt;AZ$3,AU$3-$D70,AZ$3))</f>
        <v>0</v>
      </c>
      <c r="AV70" s="84">
        <f t="shared" ref="AV70:AV83" si="386">IF($C70-AV$3&lt;0,0,IF($C70-AV$3&gt;AZ$3,AZ$3,$C70-AV$3))</f>
        <v>31</v>
      </c>
      <c r="AW70" s="85">
        <f t="shared" ca="1" si="292"/>
        <v>0</v>
      </c>
      <c r="AX70" s="85">
        <f t="shared" si="293"/>
        <v>0</v>
      </c>
      <c r="AY70" s="85">
        <f t="shared" si="294"/>
        <v>0</v>
      </c>
      <c r="AZ70" s="86">
        <f t="shared" ref="AZ70:AZ83" ca="1" si="387">AZ$3-AU70-AV70</f>
        <v>0</v>
      </c>
      <c r="BA70" s="83">
        <f t="shared" ref="BA70:BA83" ca="1" si="388">IF(BA$3-$D70&lt;0,0,IF(BA$3-$D70&lt;BF$3,BA$3-$D70,BF$3))</f>
        <v>0</v>
      </c>
      <c r="BB70" s="84">
        <f t="shared" ref="BB70:BB83" si="389">IF($C70-BB$3&lt;0,0,IF($C70-BB$3&gt;BF$3,BF$3,$C70-BB$3))</f>
        <v>30</v>
      </c>
      <c r="BC70" s="85">
        <f t="shared" ca="1" si="295"/>
        <v>0</v>
      </c>
      <c r="BD70" s="85">
        <f t="shared" si="296"/>
        <v>0</v>
      </c>
      <c r="BE70" s="85">
        <f t="shared" si="297"/>
        <v>0</v>
      </c>
      <c r="BF70" s="86">
        <f t="shared" ref="BF70:BF83" ca="1" si="390">BF$3-BA70-BB70</f>
        <v>0</v>
      </c>
      <c r="BG70" s="83">
        <f t="shared" ref="BG70:BG83" ca="1" si="391">IF(BG$3-$D70&lt;0,0,IF(BG$3-$D70&lt;BL$3,BG$3-$D70,BL$3))</f>
        <v>0</v>
      </c>
      <c r="BH70" s="84">
        <f t="shared" ref="BH70:BH83" si="392">IF($C70-BH$3&lt;0,0,IF($C70-BH$3&gt;BL$3,BL$3,$C70-BH$3))</f>
        <v>31</v>
      </c>
      <c r="BI70" s="85">
        <f t="shared" ca="1" si="298"/>
        <v>0</v>
      </c>
      <c r="BJ70" s="85">
        <f t="shared" si="299"/>
        <v>0</v>
      </c>
      <c r="BK70" s="85">
        <f t="shared" si="300"/>
        <v>0</v>
      </c>
      <c r="BL70" s="86">
        <f t="shared" ref="BL70:BL83" ca="1" si="393">BL$3-BG70-BH70</f>
        <v>0</v>
      </c>
      <c r="BM70" s="83">
        <f t="shared" ref="BM70:BM83" ca="1" si="394">IF(BM$3-$D70&lt;0,0,IF(BM$3-$D70&lt;BR$3,BM$3-$D70,BR$3))</f>
        <v>0</v>
      </c>
      <c r="BN70" s="84">
        <f t="shared" ref="BN70:BN83" si="395">IF($C70-BN$3&lt;0,0,IF($C70-BN$3&gt;BR$3,BR$3,$C70-BN$3))</f>
        <v>30</v>
      </c>
      <c r="BO70" s="85">
        <f t="shared" ca="1" si="301"/>
        <v>0</v>
      </c>
      <c r="BP70" s="85">
        <f t="shared" si="302"/>
        <v>0</v>
      </c>
      <c r="BQ70" s="85">
        <f t="shared" si="303"/>
        <v>0</v>
      </c>
      <c r="BR70" s="86">
        <f t="shared" ref="BR70:BR83" ca="1" si="396">BR$3-BM70-BN70</f>
        <v>0</v>
      </c>
      <c r="BS70" s="83">
        <f t="shared" ref="BS70:BS83" ca="1" si="397">IF(BS$3-$D70&lt;0,0,IF(BS$3-$D70&lt;BX$3,BS$3-$D70,BX$3))</f>
        <v>0</v>
      </c>
      <c r="BT70" s="84">
        <f t="shared" ref="BT70:BT83" si="398">IF($C70-BT$3&lt;0,0,IF($C70-BT$3&gt;BX$3,BX$3,$C70-BT$3))</f>
        <v>31</v>
      </c>
      <c r="BU70" s="85">
        <f t="shared" ca="1" si="304"/>
        <v>0</v>
      </c>
      <c r="BV70" s="85">
        <f t="shared" si="305"/>
        <v>0</v>
      </c>
      <c r="BW70" s="85">
        <f t="shared" si="306"/>
        <v>0</v>
      </c>
      <c r="BX70" s="86">
        <f t="shared" ref="BX70:BX83" ca="1" si="399">BX$3-BS70-BT70</f>
        <v>0</v>
      </c>
      <c r="BY70" s="83">
        <f t="shared" ref="BY70:BY83" ca="1" si="400">IF(BY$3-$D70&lt;0,0,IF(BY$3-$D70&lt;CD$3,BY$3-$D70,CD$3))</f>
        <v>0</v>
      </c>
      <c r="BZ70" s="84">
        <f t="shared" ref="BZ70:BZ83" si="401">IF($C70-BZ$3&lt;0,0,IF($C70-BZ$3&gt;CD$3,CD$3,$C70-BZ$3))</f>
        <v>31</v>
      </c>
      <c r="CA70" s="85">
        <f t="shared" ca="1" si="307"/>
        <v>0</v>
      </c>
      <c r="CB70" s="85">
        <f t="shared" si="308"/>
        <v>0</v>
      </c>
      <c r="CC70" s="85">
        <f t="shared" si="309"/>
        <v>0</v>
      </c>
      <c r="CD70" s="86">
        <f t="shared" ref="CD70:CD83" ca="1" si="402">CD$3-BY70-BZ70</f>
        <v>0</v>
      </c>
      <c r="CE70" s="83">
        <f t="shared" ref="CE70:CE83" ca="1" si="403">IF(CE$3-$D70&lt;0,0,IF(CE$3-$D70&lt;CJ$3,CE$3-$D70,CJ$3))</f>
        <v>0</v>
      </c>
      <c r="CF70" s="84">
        <f t="shared" ref="CF70:CF83" si="404">IF($C70-CF$3&lt;0,0,IF($C70-CF$3&gt;CJ$3,CJ$3,$C70-CF$3))</f>
        <v>30</v>
      </c>
      <c r="CG70" s="85">
        <f t="shared" ca="1" si="310"/>
        <v>0</v>
      </c>
      <c r="CH70" s="85">
        <f t="shared" si="311"/>
        <v>0</v>
      </c>
      <c r="CI70" s="85">
        <f t="shared" si="312"/>
        <v>0</v>
      </c>
      <c r="CJ70" s="86">
        <f t="shared" ref="CJ70:CJ83" ca="1" si="405">CJ$3-CE70-CF70</f>
        <v>0</v>
      </c>
      <c r="CK70" s="83">
        <f t="shared" ref="CK70:CK83" ca="1" si="406">IF(CK$3-$D70&lt;0,0,IF(CK$3-$D70&lt;CP$3,CK$3-$D70,CP$3))</f>
        <v>0</v>
      </c>
      <c r="CL70" s="84">
        <f t="shared" ref="CL70:CL83" si="407">IF($C70-CL$3&lt;0,0,IF($C70-CL$3&gt;CP$3,CP$3,$C70-CL$3))</f>
        <v>31</v>
      </c>
      <c r="CM70" s="85">
        <f t="shared" ca="1" si="313"/>
        <v>0</v>
      </c>
      <c r="CN70" s="85">
        <f t="shared" si="314"/>
        <v>0</v>
      </c>
      <c r="CO70" s="85">
        <f t="shared" si="315"/>
        <v>0</v>
      </c>
      <c r="CP70" s="86">
        <f t="shared" ref="CP70:CP83" ca="1" si="408">CP$3-CK70-CL70</f>
        <v>0</v>
      </c>
      <c r="CQ70" s="83">
        <f t="shared" ref="CQ70:CQ83" ca="1" si="409">IF(CQ$3-$D70&lt;0,0,IF(CQ$3-$D70&lt;CV$3,CQ$3-$D70,CV$3))</f>
        <v>0</v>
      </c>
      <c r="CR70" s="84">
        <f t="shared" ref="CR70:CR83" si="410">IF($C70-CR$3&lt;0,0,IF($C70-CR$3&gt;CV$3,CV$3,$C70-CR$3))</f>
        <v>30</v>
      </c>
      <c r="CS70" s="85">
        <f t="shared" ca="1" si="316"/>
        <v>0</v>
      </c>
      <c r="CT70" s="85">
        <f t="shared" si="317"/>
        <v>0</v>
      </c>
      <c r="CU70" s="85">
        <f t="shared" si="318"/>
        <v>0</v>
      </c>
      <c r="CV70" s="86">
        <f t="shared" ref="CV70:CV83" ca="1" si="411">CV$3-CQ70-CR70</f>
        <v>0</v>
      </c>
      <c r="CW70" s="83">
        <f t="shared" ref="CW70:CW83" ca="1" si="412">IF(CW$3-$D70&lt;0,0,IF(CW$3-$D70&lt;DB$3,CW$3-$D70,DB$3))</f>
        <v>0</v>
      </c>
      <c r="CX70" s="84">
        <f t="shared" ref="CX70:CX83" si="413">IF($C70-CX$3&lt;0,0,IF($C70-CX$3&gt;DB$3,DB$3,$C70-CX$3))</f>
        <v>31</v>
      </c>
      <c r="CY70" s="85">
        <f t="shared" ca="1" si="319"/>
        <v>0</v>
      </c>
      <c r="CZ70" s="85">
        <f t="shared" si="320"/>
        <v>0</v>
      </c>
      <c r="DA70" s="85">
        <f t="shared" si="321"/>
        <v>0</v>
      </c>
      <c r="DB70" s="86">
        <f t="shared" ref="DB70:DB83" ca="1" si="414">DB$3-CW70-CX70</f>
        <v>0</v>
      </c>
      <c r="DC70" s="83">
        <f t="shared" ref="DC70:DC83" ca="1" si="415">IF(DC$3-$D70&lt;0,0,IF(DC$3-$D70&lt;DH$3,DC$3-$D70,DH$3))</f>
        <v>0</v>
      </c>
      <c r="DD70" s="84">
        <f t="shared" ref="DD70:DD83" si="416">IF($C70-DD$3&lt;0,0,IF($C70-DD$3&gt;DH$3,DH$3,$C70-DD$3))</f>
        <v>31</v>
      </c>
      <c r="DE70" s="85">
        <f t="shared" ca="1" si="322"/>
        <v>0</v>
      </c>
      <c r="DF70" s="85">
        <f t="shared" si="323"/>
        <v>0</v>
      </c>
      <c r="DG70" s="85">
        <f t="shared" si="324"/>
        <v>0</v>
      </c>
      <c r="DH70" s="86">
        <f t="shared" ref="DH70:DH83" ca="1" si="417">DH$3-DC70-DD70</f>
        <v>0</v>
      </c>
      <c r="DI70" s="83">
        <f t="shared" ref="DI70:DI83" ca="1" si="418">IF(DI$3-$D70&lt;0,0,IF(DI$3-$D70&lt;DN$3,DI$3-$D70,DN$3))</f>
        <v>0</v>
      </c>
      <c r="DJ70" s="84">
        <f t="shared" ref="DJ70:DJ83" si="419">IF($C70-DJ$3&lt;0,0,IF($C70-DJ$3&gt;DN$3,DN$3,$C70-DJ$3))</f>
        <v>28</v>
      </c>
      <c r="DK70" s="85">
        <f t="shared" ca="1" si="325"/>
        <v>0</v>
      </c>
      <c r="DL70" s="85">
        <f t="shared" si="326"/>
        <v>0</v>
      </c>
      <c r="DM70" s="85">
        <f t="shared" si="327"/>
        <v>0</v>
      </c>
      <c r="DN70" s="86">
        <f t="shared" ref="DN70:DN83" ca="1" si="420">DN$3-DI70-DJ70</f>
        <v>0</v>
      </c>
      <c r="DO70" s="83">
        <f t="shared" ref="DO70:DO83" ca="1" si="421">IF(DO$3-$D70&lt;0,0,IF(DO$3-$D70&lt;DT$3,DO$3-$D70,DT$3))</f>
        <v>0</v>
      </c>
      <c r="DP70" s="84">
        <f t="shared" ref="DP70:DP83" si="422">IF($C70-DP$3&lt;0,0,IF($C70-DP$3&gt;DT$3,DT$3,$C70-DP$3))</f>
        <v>31</v>
      </c>
      <c r="DQ70" s="85">
        <f t="shared" ca="1" si="328"/>
        <v>0</v>
      </c>
      <c r="DR70" s="85">
        <f t="shared" si="329"/>
        <v>0</v>
      </c>
      <c r="DS70" s="85">
        <f t="shared" si="330"/>
        <v>0</v>
      </c>
      <c r="DT70" s="86">
        <f t="shared" ref="DT70:DT83" ca="1" si="423">DT$3-DO70-DP70</f>
        <v>0</v>
      </c>
      <c r="DU70" s="83">
        <f t="shared" ref="DU70:DU83" ca="1" si="424">IF(DU$3-$D70&lt;0,0,IF(DU$3-$D70&lt;DZ$3,DU$3-$D70,DZ$3))</f>
        <v>0</v>
      </c>
      <c r="DV70" s="84">
        <f t="shared" ref="DV70:DV83" si="425">IF($C70-DV$3&lt;0,0,IF($C70-DV$3&gt;DZ$3,DZ$3,$C70-DV$3))</f>
        <v>30</v>
      </c>
      <c r="DW70" s="85">
        <f t="shared" ca="1" si="331"/>
        <v>0</v>
      </c>
      <c r="DX70" s="85">
        <f t="shared" si="332"/>
        <v>0</v>
      </c>
      <c r="DY70" s="85">
        <f t="shared" si="333"/>
        <v>0</v>
      </c>
      <c r="DZ70" s="86">
        <f t="shared" ref="DZ70:DZ83" ca="1" si="426">DZ$3-DU70-DV70</f>
        <v>0</v>
      </c>
      <c r="EA70" s="83">
        <f t="shared" ref="EA70:EA83" ca="1" si="427">IF(EA$3-$D70&lt;0,0,IF(EA$3-$D70&lt;EF$3,EA$3-$D70,EF$3))</f>
        <v>0</v>
      </c>
      <c r="EB70" s="84">
        <f t="shared" ref="EB70:EB83" si="428">IF($C70-EB$3&lt;0,0,IF($C70-EB$3&gt;EF$3,EF$3,$C70-EB$3))</f>
        <v>31</v>
      </c>
      <c r="EC70" s="85">
        <f t="shared" ca="1" si="334"/>
        <v>0</v>
      </c>
      <c r="ED70" s="85">
        <f t="shared" si="335"/>
        <v>0</v>
      </c>
      <c r="EE70" s="85">
        <f t="shared" si="336"/>
        <v>0</v>
      </c>
      <c r="EF70" s="86">
        <f t="shared" ref="EF70:EF83" ca="1" si="429">EF$3-EA70-EB70</f>
        <v>0</v>
      </c>
      <c r="EG70" s="83">
        <f t="shared" ref="EG70:EG83" ca="1" si="430">IF(EG$3-$D70&lt;0,0,IF(EG$3-$D70&lt;EL$3,EG$3-$D70,EL$3))</f>
        <v>0</v>
      </c>
      <c r="EH70" s="84">
        <f t="shared" ref="EH70:EH83" si="431">IF($C70-EH$3&lt;0,0,IF($C70-EH$3&gt;EL$3,EL$3,$C70-EH$3))</f>
        <v>30</v>
      </c>
      <c r="EI70" s="85">
        <f t="shared" ca="1" si="337"/>
        <v>0</v>
      </c>
      <c r="EJ70" s="85">
        <f t="shared" si="338"/>
        <v>0</v>
      </c>
      <c r="EK70" s="85">
        <f t="shared" si="339"/>
        <v>0</v>
      </c>
      <c r="EL70" s="86">
        <f t="shared" ref="EL70:EL83" ca="1" si="432">EL$3-EG70-EH70</f>
        <v>0</v>
      </c>
      <c r="EM70" s="83">
        <f t="shared" ref="EM70:EM83" ca="1" si="433">IF(EM$3-$D70&lt;0,0,IF(EM$3-$D70&lt;ER$3,EM$3-$D70,ER$3))</f>
        <v>0</v>
      </c>
      <c r="EN70" s="84">
        <f t="shared" ref="EN70:EN83" si="434">IF($C70-EN$3&lt;0,0,IF($C70-EN$3&gt;ER$3,ER$3,$C70-EN$3))</f>
        <v>18</v>
      </c>
      <c r="EO70" s="85">
        <f t="shared" ca="1" si="340"/>
        <v>13</v>
      </c>
      <c r="EP70" s="85">
        <f t="shared" si="341"/>
        <v>0</v>
      </c>
      <c r="EQ70" s="85">
        <f t="shared" si="342"/>
        <v>0</v>
      </c>
      <c r="ER70" s="86">
        <f t="shared" ref="ER70:ER83" ca="1" si="435">ER$3-EM70-EN70</f>
        <v>13</v>
      </c>
      <c r="ES70" s="83">
        <f t="shared" ref="ES70:ES83" ca="1" si="436">IF(ES$3-$D70&lt;0,0,IF(ES$3-$D70&lt;EX$3,ES$3-$D70,EX$3))</f>
        <v>0</v>
      </c>
      <c r="ET70" s="84">
        <f t="shared" ref="ET70:ET83" si="437">IF($C70-ET$3&lt;0,0,IF($C70-ET$3&gt;EX$3,EX$3,$C70-ET$3))</f>
        <v>0</v>
      </c>
      <c r="EU70" s="85">
        <f t="shared" ca="1" si="343"/>
        <v>31</v>
      </c>
      <c r="EV70" s="85">
        <f t="shared" si="344"/>
        <v>0</v>
      </c>
      <c r="EW70" s="85">
        <f t="shared" si="345"/>
        <v>0</v>
      </c>
      <c r="EX70" s="86">
        <f t="shared" ref="EX70:EX83" ca="1" si="438">EX$3-ES70-ET70</f>
        <v>31</v>
      </c>
      <c r="EY70" s="83">
        <f t="shared" ref="EY70:EY83" ca="1" si="439">IF(EY$3-$D70&lt;0,0,IF(EY$3-$D70&lt;FD$3,EY$3-$D70,FD$3))</f>
        <v>0</v>
      </c>
      <c r="EZ70" s="84">
        <f t="shared" ref="EZ70:EZ83" si="440">IF($C70-EZ$3&lt;0,0,IF($C70-EZ$3&gt;FD$3,FD$3,$C70-EZ$3))</f>
        <v>0</v>
      </c>
      <c r="FA70" s="85">
        <f t="shared" ca="1" si="346"/>
        <v>30</v>
      </c>
      <c r="FB70" s="85">
        <f t="shared" si="347"/>
        <v>0</v>
      </c>
      <c r="FC70" s="85">
        <f t="shared" si="348"/>
        <v>0</v>
      </c>
      <c r="FD70" s="86">
        <f t="shared" ref="FD70:FD83" ca="1" si="441">FD$3-EY70-EZ70</f>
        <v>30</v>
      </c>
      <c r="FE70" s="83">
        <f t="shared" ref="FE70:FE83" ca="1" si="442">IF(FE$3-$D70&lt;0,0,IF(FE$3-$D70&lt;FJ$3,FE$3-$D70,FJ$3))</f>
        <v>0</v>
      </c>
      <c r="FF70" s="84">
        <f t="shared" ref="FF70:FF83" si="443">IF($C70-FF$3&lt;0,0,IF($C70-FF$3&gt;FJ$3,FJ$3,$C70-FF$3))</f>
        <v>0</v>
      </c>
      <c r="FG70" s="85">
        <f t="shared" ref="FG70:FG94" ca="1" si="444">IF($A70="SERVER",FJ70,0)</f>
        <v>31</v>
      </c>
      <c r="FH70" s="85">
        <f t="shared" ref="FH70:FH94" si="445">IF($A70="CMM",FJ70,0)</f>
        <v>0</v>
      </c>
      <c r="FI70" s="85">
        <f t="shared" ref="FI70:FI94" si="446">IF($A70="CLIENT",FJ70,0)</f>
        <v>0</v>
      </c>
      <c r="FJ70" s="86">
        <f t="shared" ref="FJ70:FJ83" ca="1" si="447">FJ$3-FE70-FF70</f>
        <v>31</v>
      </c>
      <c r="FK70" s="83">
        <f t="shared" ca="1" si="349"/>
        <v>8</v>
      </c>
      <c r="FL70" s="84">
        <f t="shared" si="350"/>
        <v>0</v>
      </c>
      <c r="FM70" s="85">
        <f t="shared" ref="FM70:FM94" ca="1" si="448">IF($A70="SERVER",FP70,0)</f>
        <v>22</v>
      </c>
      <c r="FN70" s="85">
        <f t="shared" ref="FN70:FN94" si="449">IF($A70="CMM",FP70,0)</f>
        <v>0</v>
      </c>
      <c r="FO70" s="85">
        <f t="shared" ref="FO70:FO94" si="450">IF($A70="CLIENT",FP70,0)</f>
        <v>0</v>
      </c>
      <c r="FP70" s="86">
        <f t="shared" ca="1" si="351"/>
        <v>22</v>
      </c>
      <c r="FQ70" s="83">
        <f t="shared" ca="1" si="352"/>
        <v>31</v>
      </c>
      <c r="FR70" s="84">
        <f t="shared" si="353"/>
        <v>0</v>
      </c>
      <c r="FS70" s="85">
        <f t="shared" ref="FS70:FS94" ca="1" si="451">IF($A70="SERVER",FV70,0)</f>
        <v>0</v>
      </c>
      <c r="FT70" s="85">
        <f t="shared" ref="FT70:FT94" si="452">IF($A70="CMM",FV70,0)</f>
        <v>0</v>
      </c>
      <c r="FU70" s="85">
        <f t="shared" ref="FU70:FU94" si="453">IF($A70="CLIENT",FV70,0)</f>
        <v>0</v>
      </c>
      <c r="FV70" s="86">
        <f t="shared" ca="1" si="354"/>
        <v>0</v>
      </c>
      <c r="FW70" s="83">
        <f t="shared" ca="1" si="355"/>
        <v>31</v>
      </c>
      <c r="FX70" s="84">
        <f t="shared" si="356"/>
        <v>0</v>
      </c>
      <c r="FY70" s="85">
        <f t="shared" ref="FY70:FY103" ca="1" si="454">IF($A70="SERVER",GB70,0)</f>
        <v>0</v>
      </c>
      <c r="FZ70" s="85">
        <f t="shared" ref="FZ70:FZ103" si="455">IF($A70="CMM",GB70,0)</f>
        <v>0</v>
      </c>
      <c r="GA70" s="85">
        <f t="shared" ref="GA70:GA103" si="456">IF($A70="CLIENT",GB70,0)</f>
        <v>0</v>
      </c>
      <c r="GB70" s="86">
        <f t="shared" ca="1" si="357"/>
        <v>0</v>
      </c>
      <c r="GC70" s="83">
        <f t="shared" ca="1" si="358"/>
        <v>28</v>
      </c>
      <c r="GD70" s="84">
        <f t="shared" si="359"/>
        <v>0</v>
      </c>
      <c r="GE70" s="85">
        <f t="shared" ref="GE70:GE103" ca="1" si="457">IF($A70="SERVER",GH70,0)</f>
        <v>0</v>
      </c>
      <c r="GF70" s="85">
        <f t="shared" ref="GF70:GF103" si="458">IF($A70="CMM",GH70,0)</f>
        <v>0</v>
      </c>
      <c r="GG70" s="85">
        <f t="shared" ref="GG70:GG103" si="459">IF($A70="CLIENT",GH70,0)</f>
        <v>0</v>
      </c>
      <c r="GH70" s="86">
        <f t="shared" ca="1" si="360"/>
        <v>0</v>
      </c>
      <c r="GI70" s="83">
        <f t="shared" ca="1" si="361"/>
        <v>31</v>
      </c>
      <c r="GJ70" s="84">
        <f t="shared" si="362"/>
        <v>0</v>
      </c>
      <c r="GK70" s="85">
        <f t="shared" ref="GK70:GK103" ca="1" si="460">IF($A70="SERVER",GN70,0)</f>
        <v>0</v>
      </c>
      <c r="GL70" s="85">
        <f t="shared" ref="GL70:GL103" si="461">IF($A70="CMM",GN70,0)</f>
        <v>0</v>
      </c>
      <c r="GM70" s="85">
        <f t="shared" ref="GM70:GM103" si="462">IF($A70="CLIENT",GN70,0)</f>
        <v>0</v>
      </c>
      <c r="GN70" s="86">
        <f t="shared" ca="1" si="363"/>
        <v>0</v>
      </c>
    </row>
    <row r="71" spans="1:196" ht="14.6" x14ac:dyDescent="0.4">
      <c r="A71" s="81" t="str">
        <f>PSIRT!$S68</f>
        <v>SERVER</v>
      </c>
      <c r="B71" t="str">
        <f>PSIRT!$B68</f>
        <v>CSCvk42148</v>
      </c>
      <c r="C71" s="82">
        <f>PSIRT!$N68</f>
        <v>43299</v>
      </c>
      <c r="D71" s="123">
        <f ca="1">IF(PSIRT!$R68="",TODAY(), PSIRT!$R68)</f>
        <v>43403</v>
      </c>
      <c r="E71" s="83">
        <f t="shared" ca="1" si="364"/>
        <v>0</v>
      </c>
      <c r="F71" s="84">
        <f t="shared" si="365"/>
        <v>31</v>
      </c>
      <c r="G71" s="85">
        <f t="shared" ca="1" si="271"/>
        <v>0</v>
      </c>
      <c r="H71" s="85">
        <f t="shared" si="272"/>
        <v>0</v>
      </c>
      <c r="I71" s="85">
        <f t="shared" si="273"/>
        <v>0</v>
      </c>
      <c r="J71" s="86">
        <f t="shared" ca="1" si="366"/>
        <v>0</v>
      </c>
      <c r="K71" s="83">
        <f t="shared" ca="1" si="367"/>
        <v>0</v>
      </c>
      <c r="L71" s="84">
        <f t="shared" si="368"/>
        <v>30</v>
      </c>
      <c r="M71" s="85">
        <f t="shared" ca="1" si="274"/>
        <v>0</v>
      </c>
      <c r="N71" s="85">
        <f t="shared" si="275"/>
        <v>0</v>
      </c>
      <c r="O71" s="85">
        <f t="shared" si="276"/>
        <v>0</v>
      </c>
      <c r="P71" s="86">
        <f t="shared" ca="1" si="369"/>
        <v>0</v>
      </c>
      <c r="Q71" s="83">
        <f t="shared" ca="1" si="370"/>
        <v>0</v>
      </c>
      <c r="R71" s="84">
        <f t="shared" si="371"/>
        <v>31</v>
      </c>
      <c r="S71" s="85">
        <f t="shared" ca="1" si="277"/>
        <v>0</v>
      </c>
      <c r="T71" s="85">
        <f t="shared" si="278"/>
        <v>0</v>
      </c>
      <c r="U71" s="85">
        <f t="shared" si="279"/>
        <v>0</v>
      </c>
      <c r="V71" s="86">
        <f t="shared" ca="1" si="372"/>
        <v>0</v>
      </c>
      <c r="W71" s="83">
        <f t="shared" ca="1" si="373"/>
        <v>0</v>
      </c>
      <c r="X71" s="84">
        <f t="shared" si="374"/>
        <v>30</v>
      </c>
      <c r="Y71" s="85">
        <f t="shared" ca="1" si="280"/>
        <v>0</v>
      </c>
      <c r="Z71" s="85">
        <f t="shared" si="281"/>
        <v>0</v>
      </c>
      <c r="AA71" s="85">
        <f t="shared" si="282"/>
        <v>0</v>
      </c>
      <c r="AB71" s="86">
        <f t="shared" ca="1" si="375"/>
        <v>0</v>
      </c>
      <c r="AC71" s="83">
        <f t="shared" ca="1" si="376"/>
        <v>0</v>
      </c>
      <c r="AD71" s="84">
        <f t="shared" si="377"/>
        <v>31</v>
      </c>
      <c r="AE71" s="85">
        <f t="shared" ca="1" si="283"/>
        <v>0</v>
      </c>
      <c r="AF71" s="85">
        <f t="shared" si="284"/>
        <v>0</v>
      </c>
      <c r="AG71" s="85">
        <f t="shared" si="285"/>
        <v>0</v>
      </c>
      <c r="AH71" s="86">
        <f t="shared" ca="1" si="378"/>
        <v>0</v>
      </c>
      <c r="AI71" s="83">
        <f t="shared" ca="1" si="379"/>
        <v>0</v>
      </c>
      <c r="AJ71" s="84">
        <f t="shared" si="380"/>
        <v>31</v>
      </c>
      <c r="AK71" s="85">
        <f t="shared" ca="1" si="286"/>
        <v>0</v>
      </c>
      <c r="AL71" s="85">
        <f t="shared" si="287"/>
        <v>0</v>
      </c>
      <c r="AM71" s="85">
        <f t="shared" si="288"/>
        <v>0</v>
      </c>
      <c r="AN71" s="86">
        <f t="shared" ca="1" si="381"/>
        <v>0</v>
      </c>
      <c r="AO71" s="83">
        <f t="shared" ca="1" si="382"/>
        <v>0</v>
      </c>
      <c r="AP71" s="84">
        <f t="shared" si="383"/>
        <v>28</v>
      </c>
      <c r="AQ71" s="85">
        <f t="shared" ca="1" si="289"/>
        <v>0</v>
      </c>
      <c r="AR71" s="85">
        <f t="shared" si="290"/>
        <v>0</v>
      </c>
      <c r="AS71" s="85">
        <f t="shared" si="291"/>
        <v>0</v>
      </c>
      <c r="AT71" s="86">
        <f t="shared" ca="1" si="384"/>
        <v>0</v>
      </c>
      <c r="AU71" s="83">
        <f t="shared" ca="1" si="385"/>
        <v>0</v>
      </c>
      <c r="AV71" s="84">
        <f t="shared" si="386"/>
        <v>31</v>
      </c>
      <c r="AW71" s="85">
        <f t="shared" ca="1" si="292"/>
        <v>0</v>
      </c>
      <c r="AX71" s="85">
        <f t="shared" si="293"/>
        <v>0</v>
      </c>
      <c r="AY71" s="85">
        <f t="shared" si="294"/>
        <v>0</v>
      </c>
      <c r="AZ71" s="86">
        <f t="shared" ca="1" si="387"/>
        <v>0</v>
      </c>
      <c r="BA71" s="83">
        <f t="shared" ca="1" si="388"/>
        <v>0</v>
      </c>
      <c r="BB71" s="84">
        <f t="shared" si="389"/>
        <v>30</v>
      </c>
      <c r="BC71" s="85">
        <f t="shared" ca="1" si="295"/>
        <v>0</v>
      </c>
      <c r="BD71" s="85">
        <f t="shared" si="296"/>
        <v>0</v>
      </c>
      <c r="BE71" s="85">
        <f t="shared" si="297"/>
        <v>0</v>
      </c>
      <c r="BF71" s="86">
        <f t="shared" ca="1" si="390"/>
        <v>0</v>
      </c>
      <c r="BG71" s="83">
        <f t="shared" ca="1" si="391"/>
        <v>0</v>
      </c>
      <c r="BH71" s="84">
        <f t="shared" si="392"/>
        <v>31</v>
      </c>
      <c r="BI71" s="85">
        <f t="shared" ca="1" si="298"/>
        <v>0</v>
      </c>
      <c r="BJ71" s="85">
        <f t="shared" si="299"/>
        <v>0</v>
      </c>
      <c r="BK71" s="85">
        <f t="shared" si="300"/>
        <v>0</v>
      </c>
      <c r="BL71" s="86">
        <f t="shared" ca="1" si="393"/>
        <v>0</v>
      </c>
      <c r="BM71" s="83">
        <f t="shared" ca="1" si="394"/>
        <v>0</v>
      </c>
      <c r="BN71" s="84">
        <f t="shared" si="395"/>
        <v>30</v>
      </c>
      <c r="BO71" s="85">
        <f t="shared" ca="1" si="301"/>
        <v>0</v>
      </c>
      <c r="BP71" s="85">
        <f t="shared" si="302"/>
        <v>0</v>
      </c>
      <c r="BQ71" s="85">
        <f t="shared" si="303"/>
        <v>0</v>
      </c>
      <c r="BR71" s="86">
        <f t="shared" ca="1" si="396"/>
        <v>0</v>
      </c>
      <c r="BS71" s="83">
        <f t="shared" ca="1" si="397"/>
        <v>0</v>
      </c>
      <c r="BT71" s="84">
        <f t="shared" si="398"/>
        <v>31</v>
      </c>
      <c r="BU71" s="85">
        <f t="shared" ca="1" si="304"/>
        <v>0</v>
      </c>
      <c r="BV71" s="85">
        <f t="shared" si="305"/>
        <v>0</v>
      </c>
      <c r="BW71" s="85">
        <f t="shared" si="306"/>
        <v>0</v>
      </c>
      <c r="BX71" s="86">
        <f t="shared" ca="1" si="399"/>
        <v>0</v>
      </c>
      <c r="BY71" s="83">
        <f t="shared" ca="1" si="400"/>
        <v>0</v>
      </c>
      <c r="BZ71" s="84">
        <f t="shared" si="401"/>
        <v>31</v>
      </c>
      <c r="CA71" s="85">
        <f t="shared" ca="1" si="307"/>
        <v>0</v>
      </c>
      <c r="CB71" s="85">
        <f t="shared" si="308"/>
        <v>0</v>
      </c>
      <c r="CC71" s="85">
        <f t="shared" si="309"/>
        <v>0</v>
      </c>
      <c r="CD71" s="86">
        <f t="shared" ca="1" si="402"/>
        <v>0</v>
      </c>
      <c r="CE71" s="83">
        <f t="shared" ca="1" si="403"/>
        <v>0</v>
      </c>
      <c r="CF71" s="84">
        <f t="shared" si="404"/>
        <v>30</v>
      </c>
      <c r="CG71" s="85">
        <f t="shared" ca="1" si="310"/>
        <v>0</v>
      </c>
      <c r="CH71" s="85">
        <f t="shared" si="311"/>
        <v>0</v>
      </c>
      <c r="CI71" s="85">
        <f t="shared" si="312"/>
        <v>0</v>
      </c>
      <c r="CJ71" s="86">
        <f t="shared" ca="1" si="405"/>
        <v>0</v>
      </c>
      <c r="CK71" s="83">
        <f t="shared" ca="1" si="406"/>
        <v>0</v>
      </c>
      <c r="CL71" s="84">
        <f t="shared" si="407"/>
        <v>31</v>
      </c>
      <c r="CM71" s="85">
        <f t="shared" ca="1" si="313"/>
        <v>0</v>
      </c>
      <c r="CN71" s="85">
        <f t="shared" si="314"/>
        <v>0</v>
      </c>
      <c r="CO71" s="85">
        <f t="shared" si="315"/>
        <v>0</v>
      </c>
      <c r="CP71" s="86">
        <f t="shared" ca="1" si="408"/>
        <v>0</v>
      </c>
      <c r="CQ71" s="83">
        <f t="shared" ca="1" si="409"/>
        <v>0</v>
      </c>
      <c r="CR71" s="84">
        <f t="shared" si="410"/>
        <v>30</v>
      </c>
      <c r="CS71" s="85">
        <f t="shared" ca="1" si="316"/>
        <v>0</v>
      </c>
      <c r="CT71" s="85">
        <f t="shared" si="317"/>
        <v>0</v>
      </c>
      <c r="CU71" s="85">
        <f t="shared" si="318"/>
        <v>0</v>
      </c>
      <c r="CV71" s="86">
        <f t="shared" ca="1" si="411"/>
        <v>0</v>
      </c>
      <c r="CW71" s="83">
        <f t="shared" ca="1" si="412"/>
        <v>0</v>
      </c>
      <c r="CX71" s="84">
        <f t="shared" si="413"/>
        <v>31</v>
      </c>
      <c r="CY71" s="85">
        <f t="shared" ca="1" si="319"/>
        <v>0</v>
      </c>
      <c r="CZ71" s="85">
        <f t="shared" si="320"/>
        <v>0</v>
      </c>
      <c r="DA71" s="85">
        <f t="shared" si="321"/>
        <v>0</v>
      </c>
      <c r="DB71" s="86">
        <f t="shared" ca="1" si="414"/>
        <v>0</v>
      </c>
      <c r="DC71" s="83">
        <f t="shared" ca="1" si="415"/>
        <v>0</v>
      </c>
      <c r="DD71" s="84">
        <f t="shared" si="416"/>
        <v>31</v>
      </c>
      <c r="DE71" s="85">
        <f t="shared" ca="1" si="322"/>
        <v>0</v>
      </c>
      <c r="DF71" s="85">
        <f t="shared" si="323"/>
        <v>0</v>
      </c>
      <c r="DG71" s="85">
        <f t="shared" si="324"/>
        <v>0</v>
      </c>
      <c r="DH71" s="86">
        <f t="shared" ca="1" si="417"/>
        <v>0</v>
      </c>
      <c r="DI71" s="83">
        <f t="shared" ca="1" si="418"/>
        <v>0</v>
      </c>
      <c r="DJ71" s="84">
        <f t="shared" si="419"/>
        <v>28</v>
      </c>
      <c r="DK71" s="85">
        <f t="shared" ca="1" si="325"/>
        <v>0</v>
      </c>
      <c r="DL71" s="85">
        <f t="shared" si="326"/>
        <v>0</v>
      </c>
      <c r="DM71" s="85">
        <f t="shared" si="327"/>
        <v>0</v>
      </c>
      <c r="DN71" s="86">
        <f t="shared" ca="1" si="420"/>
        <v>0</v>
      </c>
      <c r="DO71" s="83">
        <f t="shared" ca="1" si="421"/>
        <v>0</v>
      </c>
      <c r="DP71" s="84">
        <f t="shared" si="422"/>
        <v>31</v>
      </c>
      <c r="DQ71" s="85">
        <f t="shared" ca="1" si="328"/>
        <v>0</v>
      </c>
      <c r="DR71" s="85">
        <f t="shared" si="329"/>
        <v>0</v>
      </c>
      <c r="DS71" s="85">
        <f t="shared" si="330"/>
        <v>0</v>
      </c>
      <c r="DT71" s="86">
        <f t="shared" ca="1" si="423"/>
        <v>0</v>
      </c>
      <c r="DU71" s="83">
        <f t="shared" ca="1" si="424"/>
        <v>0</v>
      </c>
      <c r="DV71" s="84">
        <f t="shared" si="425"/>
        <v>30</v>
      </c>
      <c r="DW71" s="85">
        <f t="shared" ca="1" si="331"/>
        <v>0</v>
      </c>
      <c r="DX71" s="85">
        <f t="shared" si="332"/>
        <v>0</v>
      </c>
      <c r="DY71" s="85">
        <f t="shared" si="333"/>
        <v>0</v>
      </c>
      <c r="DZ71" s="86">
        <f t="shared" ca="1" si="426"/>
        <v>0</v>
      </c>
      <c r="EA71" s="83">
        <f t="shared" ca="1" si="427"/>
        <v>0</v>
      </c>
      <c r="EB71" s="84">
        <f t="shared" si="428"/>
        <v>31</v>
      </c>
      <c r="EC71" s="85">
        <f t="shared" ca="1" si="334"/>
        <v>0</v>
      </c>
      <c r="ED71" s="85">
        <f t="shared" si="335"/>
        <v>0</v>
      </c>
      <c r="EE71" s="85">
        <f t="shared" si="336"/>
        <v>0</v>
      </c>
      <c r="EF71" s="86">
        <f t="shared" ca="1" si="429"/>
        <v>0</v>
      </c>
      <c r="EG71" s="83">
        <f t="shared" ca="1" si="430"/>
        <v>0</v>
      </c>
      <c r="EH71" s="84">
        <f t="shared" si="431"/>
        <v>30</v>
      </c>
      <c r="EI71" s="85">
        <f t="shared" ca="1" si="337"/>
        <v>0</v>
      </c>
      <c r="EJ71" s="85">
        <f t="shared" si="338"/>
        <v>0</v>
      </c>
      <c r="EK71" s="85">
        <f t="shared" si="339"/>
        <v>0</v>
      </c>
      <c r="EL71" s="86">
        <f t="shared" ca="1" si="432"/>
        <v>0</v>
      </c>
      <c r="EM71" s="83">
        <f t="shared" ca="1" si="433"/>
        <v>0</v>
      </c>
      <c r="EN71" s="84">
        <f t="shared" si="434"/>
        <v>18</v>
      </c>
      <c r="EO71" s="85">
        <f t="shared" ca="1" si="340"/>
        <v>13</v>
      </c>
      <c r="EP71" s="85">
        <f t="shared" si="341"/>
        <v>0</v>
      </c>
      <c r="EQ71" s="85">
        <f t="shared" si="342"/>
        <v>0</v>
      </c>
      <c r="ER71" s="86">
        <f t="shared" ca="1" si="435"/>
        <v>13</v>
      </c>
      <c r="ES71" s="83">
        <f t="shared" ca="1" si="436"/>
        <v>0</v>
      </c>
      <c r="ET71" s="84">
        <f t="shared" si="437"/>
        <v>0</v>
      </c>
      <c r="EU71" s="85">
        <f t="shared" ca="1" si="343"/>
        <v>31</v>
      </c>
      <c r="EV71" s="85">
        <f t="shared" si="344"/>
        <v>0</v>
      </c>
      <c r="EW71" s="85">
        <f t="shared" si="345"/>
        <v>0</v>
      </c>
      <c r="EX71" s="86">
        <f t="shared" ca="1" si="438"/>
        <v>31</v>
      </c>
      <c r="EY71" s="83">
        <f t="shared" ca="1" si="439"/>
        <v>0</v>
      </c>
      <c r="EZ71" s="84">
        <f t="shared" si="440"/>
        <v>0</v>
      </c>
      <c r="FA71" s="85">
        <f t="shared" ca="1" si="346"/>
        <v>30</v>
      </c>
      <c r="FB71" s="85">
        <f t="shared" si="347"/>
        <v>0</v>
      </c>
      <c r="FC71" s="85">
        <f t="shared" si="348"/>
        <v>0</v>
      </c>
      <c r="FD71" s="86">
        <f t="shared" ca="1" si="441"/>
        <v>30</v>
      </c>
      <c r="FE71" s="83">
        <f t="shared" ca="1" si="442"/>
        <v>1</v>
      </c>
      <c r="FF71" s="84">
        <f t="shared" si="443"/>
        <v>0</v>
      </c>
      <c r="FG71" s="85">
        <f t="shared" ca="1" si="444"/>
        <v>30</v>
      </c>
      <c r="FH71" s="85">
        <f t="shared" si="445"/>
        <v>0</v>
      </c>
      <c r="FI71" s="85">
        <f t="shared" si="446"/>
        <v>0</v>
      </c>
      <c r="FJ71" s="86">
        <f t="shared" ca="1" si="447"/>
        <v>30</v>
      </c>
      <c r="FK71" s="83">
        <f t="shared" ca="1" si="349"/>
        <v>30</v>
      </c>
      <c r="FL71" s="84">
        <f t="shared" si="350"/>
        <v>0</v>
      </c>
      <c r="FM71" s="85">
        <f t="shared" ca="1" si="448"/>
        <v>0</v>
      </c>
      <c r="FN71" s="85">
        <f t="shared" si="449"/>
        <v>0</v>
      </c>
      <c r="FO71" s="85">
        <f t="shared" si="450"/>
        <v>0</v>
      </c>
      <c r="FP71" s="86">
        <f t="shared" ca="1" si="351"/>
        <v>0</v>
      </c>
      <c r="FQ71" s="83">
        <f t="shared" ca="1" si="352"/>
        <v>31</v>
      </c>
      <c r="FR71" s="84">
        <f t="shared" si="353"/>
        <v>0</v>
      </c>
      <c r="FS71" s="85">
        <f t="shared" ca="1" si="451"/>
        <v>0</v>
      </c>
      <c r="FT71" s="85">
        <f t="shared" si="452"/>
        <v>0</v>
      </c>
      <c r="FU71" s="85">
        <f t="shared" si="453"/>
        <v>0</v>
      </c>
      <c r="FV71" s="86">
        <f t="shared" ca="1" si="354"/>
        <v>0</v>
      </c>
      <c r="FW71" s="83">
        <f t="shared" ca="1" si="355"/>
        <v>31</v>
      </c>
      <c r="FX71" s="84">
        <f t="shared" si="356"/>
        <v>0</v>
      </c>
      <c r="FY71" s="85">
        <f t="shared" ca="1" si="454"/>
        <v>0</v>
      </c>
      <c r="FZ71" s="85">
        <f t="shared" si="455"/>
        <v>0</v>
      </c>
      <c r="GA71" s="85">
        <f t="shared" si="456"/>
        <v>0</v>
      </c>
      <c r="GB71" s="86">
        <f t="shared" ca="1" si="357"/>
        <v>0</v>
      </c>
      <c r="GC71" s="83">
        <f t="shared" ca="1" si="358"/>
        <v>28</v>
      </c>
      <c r="GD71" s="84">
        <f t="shared" si="359"/>
        <v>0</v>
      </c>
      <c r="GE71" s="85">
        <f t="shared" ca="1" si="457"/>
        <v>0</v>
      </c>
      <c r="GF71" s="85">
        <f t="shared" si="458"/>
        <v>0</v>
      </c>
      <c r="GG71" s="85">
        <f t="shared" si="459"/>
        <v>0</v>
      </c>
      <c r="GH71" s="86">
        <f t="shared" ca="1" si="360"/>
        <v>0</v>
      </c>
      <c r="GI71" s="83">
        <f t="shared" ca="1" si="361"/>
        <v>31</v>
      </c>
      <c r="GJ71" s="84">
        <f t="shared" si="362"/>
        <v>0</v>
      </c>
      <c r="GK71" s="85">
        <f t="shared" ca="1" si="460"/>
        <v>0</v>
      </c>
      <c r="GL71" s="85">
        <f t="shared" si="461"/>
        <v>0</v>
      </c>
      <c r="GM71" s="85">
        <f t="shared" si="462"/>
        <v>0</v>
      </c>
      <c r="GN71" s="86">
        <f t="shared" ca="1" si="363"/>
        <v>0</v>
      </c>
    </row>
    <row r="72" spans="1:196" ht="14.6" x14ac:dyDescent="0.4">
      <c r="A72" s="81" t="str">
        <f>PSIRT!$S69</f>
        <v>SERVER</v>
      </c>
      <c r="B72" t="str">
        <f>PSIRT!$B69</f>
        <v>CSCvk42234</v>
      </c>
      <c r="C72" s="82">
        <f>PSIRT!$N69</f>
        <v>43299</v>
      </c>
      <c r="D72" s="123">
        <f ca="1">IF(PSIRT!$R69="",TODAY(), PSIRT!$R69)</f>
        <v>43391</v>
      </c>
      <c r="E72" s="83">
        <f t="shared" ca="1" si="364"/>
        <v>0</v>
      </c>
      <c r="F72" s="84">
        <f t="shared" si="365"/>
        <v>31</v>
      </c>
      <c r="G72" s="85">
        <f t="shared" ca="1" si="271"/>
        <v>0</v>
      </c>
      <c r="H72" s="85">
        <f t="shared" si="272"/>
        <v>0</v>
      </c>
      <c r="I72" s="85">
        <f t="shared" si="273"/>
        <v>0</v>
      </c>
      <c r="J72" s="86">
        <f t="shared" ca="1" si="366"/>
        <v>0</v>
      </c>
      <c r="K72" s="83">
        <f t="shared" ca="1" si="367"/>
        <v>0</v>
      </c>
      <c r="L72" s="84">
        <f t="shared" si="368"/>
        <v>30</v>
      </c>
      <c r="M72" s="85">
        <f t="shared" ca="1" si="274"/>
        <v>0</v>
      </c>
      <c r="N72" s="85">
        <f t="shared" si="275"/>
        <v>0</v>
      </c>
      <c r="O72" s="85">
        <f t="shared" si="276"/>
        <v>0</v>
      </c>
      <c r="P72" s="86">
        <f t="shared" ca="1" si="369"/>
        <v>0</v>
      </c>
      <c r="Q72" s="83">
        <f t="shared" ca="1" si="370"/>
        <v>0</v>
      </c>
      <c r="R72" s="84">
        <f t="shared" si="371"/>
        <v>31</v>
      </c>
      <c r="S72" s="85">
        <f t="shared" ca="1" si="277"/>
        <v>0</v>
      </c>
      <c r="T72" s="85">
        <f t="shared" si="278"/>
        <v>0</v>
      </c>
      <c r="U72" s="85">
        <f t="shared" si="279"/>
        <v>0</v>
      </c>
      <c r="V72" s="86">
        <f t="shared" ca="1" si="372"/>
        <v>0</v>
      </c>
      <c r="W72" s="83">
        <f t="shared" ca="1" si="373"/>
        <v>0</v>
      </c>
      <c r="X72" s="84">
        <f t="shared" si="374"/>
        <v>30</v>
      </c>
      <c r="Y72" s="85">
        <f t="shared" ca="1" si="280"/>
        <v>0</v>
      </c>
      <c r="Z72" s="85">
        <f t="shared" si="281"/>
        <v>0</v>
      </c>
      <c r="AA72" s="85">
        <f t="shared" si="282"/>
        <v>0</v>
      </c>
      <c r="AB72" s="86">
        <f t="shared" ca="1" si="375"/>
        <v>0</v>
      </c>
      <c r="AC72" s="83">
        <f t="shared" ca="1" si="376"/>
        <v>0</v>
      </c>
      <c r="AD72" s="84">
        <f t="shared" si="377"/>
        <v>31</v>
      </c>
      <c r="AE72" s="85">
        <f t="shared" ca="1" si="283"/>
        <v>0</v>
      </c>
      <c r="AF72" s="85">
        <f t="shared" si="284"/>
        <v>0</v>
      </c>
      <c r="AG72" s="85">
        <f t="shared" si="285"/>
        <v>0</v>
      </c>
      <c r="AH72" s="86">
        <f t="shared" ca="1" si="378"/>
        <v>0</v>
      </c>
      <c r="AI72" s="83">
        <f t="shared" ca="1" si="379"/>
        <v>0</v>
      </c>
      <c r="AJ72" s="84">
        <f t="shared" si="380"/>
        <v>31</v>
      </c>
      <c r="AK72" s="85">
        <f t="shared" ca="1" si="286"/>
        <v>0</v>
      </c>
      <c r="AL72" s="85">
        <f t="shared" si="287"/>
        <v>0</v>
      </c>
      <c r="AM72" s="85">
        <f t="shared" si="288"/>
        <v>0</v>
      </c>
      <c r="AN72" s="86">
        <f t="shared" ca="1" si="381"/>
        <v>0</v>
      </c>
      <c r="AO72" s="83">
        <f t="shared" ca="1" si="382"/>
        <v>0</v>
      </c>
      <c r="AP72" s="84">
        <f t="shared" si="383"/>
        <v>28</v>
      </c>
      <c r="AQ72" s="85">
        <f t="shared" ca="1" si="289"/>
        <v>0</v>
      </c>
      <c r="AR72" s="85">
        <f t="shared" si="290"/>
        <v>0</v>
      </c>
      <c r="AS72" s="85">
        <f t="shared" si="291"/>
        <v>0</v>
      </c>
      <c r="AT72" s="86">
        <f t="shared" ca="1" si="384"/>
        <v>0</v>
      </c>
      <c r="AU72" s="83">
        <f t="shared" ca="1" si="385"/>
        <v>0</v>
      </c>
      <c r="AV72" s="84">
        <f t="shared" si="386"/>
        <v>31</v>
      </c>
      <c r="AW72" s="85">
        <f t="shared" ca="1" si="292"/>
        <v>0</v>
      </c>
      <c r="AX72" s="85">
        <f t="shared" si="293"/>
        <v>0</v>
      </c>
      <c r="AY72" s="85">
        <f t="shared" si="294"/>
        <v>0</v>
      </c>
      <c r="AZ72" s="86">
        <f t="shared" ca="1" si="387"/>
        <v>0</v>
      </c>
      <c r="BA72" s="83">
        <f t="shared" ca="1" si="388"/>
        <v>0</v>
      </c>
      <c r="BB72" s="84">
        <f t="shared" si="389"/>
        <v>30</v>
      </c>
      <c r="BC72" s="85">
        <f t="shared" ca="1" si="295"/>
        <v>0</v>
      </c>
      <c r="BD72" s="85">
        <f t="shared" si="296"/>
        <v>0</v>
      </c>
      <c r="BE72" s="85">
        <f t="shared" si="297"/>
        <v>0</v>
      </c>
      <c r="BF72" s="86">
        <f t="shared" ca="1" si="390"/>
        <v>0</v>
      </c>
      <c r="BG72" s="83">
        <f t="shared" ca="1" si="391"/>
        <v>0</v>
      </c>
      <c r="BH72" s="84">
        <f t="shared" si="392"/>
        <v>31</v>
      </c>
      <c r="BI72" s="85">
        <f t="shared" ca="1" si="298"/>
        <v>0</v>
      </c>
      <c r="BJ72" s="85">
        <f t="shared" si="299"/>
        <v>0</v>
      </c>
      <c r="BK72" s="85">
        <f t="shared" si="300"/>
        <v>0</v>
      </c>
      <c r="BL72" s="86">
        <f t="shared" ca="1" si="393"/>
        <v>0</v>
      </c>
      <c r="BM72" s="83">
        <f t="shared" ca="1" si="394"/>
        <v>0</v>
      </c>
      <c r="BN72" s="84">
        <f t="shared" si="395"/>
        <v>30</v>
      </c>
      <c r="BO72" s="85">
        <f t="shared" ca="1" si="301"/>
        <v>0</v>
      </c>
      <c r="BP72" s="85">
        <f t="shared" si="302"/>
        <v>0</v>
      </c>
      <c r="BQ72" s="85">
        <f t="shared" si="303"/>
        <v>0</v>
      </c>
      <c r="BR72" s="86">
        <f t="shared" ca="1" si="396"/>
        <v>0</v>
      </c>
      <c r="BS72" s="83">
        <f t="shared" ca="1" si="397"/>
        <v>0</v>
      </c>
      <c r="BT72" s="84">
        <f t="shared" si="398"/>
        <v>31</v>
      </c>
      <c r="BU72" s="85">
        <f t="shared" ca="1" si="304"/>
        <v>0</v>
      </c>
      <c r="BV72" s="85">
        <f t="shared" si="305"/>
        <v>0</v>
      </c>
      <c r="BW72" s="85">
        <f t="shared" si="306"/>
        <v>0</v>
      </c>
      <c r="BX72" s="86">
        <f t="shared" ca="1" si="399"/>
        <v>0</v>
      </c>
      <c r="BY72" s="83">
        <f t="shared" ca="1" si="400"/>
        <v>0</v>
      </c>
      <c r="BZ72" s="84">
        <f t="shared" si="401"/>
        <v>31</v>
      </c>
      <c r="CA72" s="85">
        <f t="shared" ca="1" si="307"/>
        <v>0</v>
      </c>
      <c r="CB72" s="85">
        <f t="shared" si="308"/>
        <v>0</v>
      </c>
      <c r="CC72" s="85">
        <f t="shared" si="309"/>
        <v>0</v>
      </c>
      <c r="CD72" s="86">
        <f t="shared" ca="1" si="402"/>
        <v>0</v>
      </c>
      <c r="CE72" s="83">
        <f t="shared" ca="1" si="403"/>
        <v>0</v>
      </c>
      <c r="CF72" s="84">
        <f t="shared" si="404"/>
        <v>30</v>
      </c>
      <c r="CG72" s="85">
        <f t="shared" ca="1" si="310"/>
        <v>0</v>
      </c>
      <c r="CH72" s="85">
        <f t="shared" si="311"/>
        <v>0</v>
      </c>
      <c r="CI72" s="85">
        <f t="shared" si="312"/>
        <v>0</v>
      </c>
      <c r="CJ72" s="86">
        <f t="shared" ca="1" si="405"/>
        <v>0</v>
      </c>
      <c r="CK72" s="83">
        <f t="shared" ca="1" si="406"/>
        <v>0</v>
      </c>
      <c r="CL72" s="84">
        <f t="shared" si="407"/>
        <v>31</v>
      </c>
      <c r="CM72" s="85">
        <f t="shared" ca="1" si="313"/>
        <v>0</v>
      </c>
      <c r="CN72" s="85">
        <f t="shared" si="314"/>
        <v>0</v>
      </c>
      <c r="CO72" s="85">
        <f t="shared" si="315"/>
        <v>0</v>
      </c>
      <c r="CP72" s="86">
        <f t="shared" ca="1" si="408"/>
        <v>0</v>
      </c>
      <c r="CQ72" s="83">
        <f t="shared" ca="1" si="409"/>
        <v>0</v>
      </c>
      <c r="CR72" s="84">
        <f t="shared" si="410"/>
        <v>30</v>
      </c>
      <c r="CS72" s="85">
        <f t="shared" ca="1" si="316"/>
        <v>0</v>
      </c>
      <c r="CT72" s="85">
        <f t="shared" si="317"/>
        <v>0</v>
      </c>
      <c r="CU72" s="85">
        <f t="shared" si="318"/>
        <v>0</v>
      </c>
      <c r="CV72" s="86">
        <f t="shared" ca="1" si="411"/>
        <v>0</v>
      </c>
      <c r="CW72" s="83">
        <f t="shared" ca="1" si="412"/>
        <v>0</v>
      </c>
      <c r="CX72" s="84">
        <f t="shared" si="413"/>
        <v>31</v>
      </c>
      <c r="CY72" s="85">
        <f t="shared" ca="1" si="319"/>
        <v>0</v>
      </c>
      <c r="CZ72" s="85">
        <f t="shared" si="320"/>
        <v>0</v>
      </c>
      <c r="DA72" s="85">
        <f t="shared" si="321"/>
        <v>0</v>
      </c>
      <c r="DB72" s="86">
        <f t="shared" ca="1" si="414"/>
        <v>0</v>
      </c>
      <c r="DC72" s="83">
        <f t="shared" ca="1" si="415"/>
        <v>0</v>
      </c>
      <c r="DD72" s="84">
        <f t="shared" si="416"/>
        <v>31</v>
      </c>
      <c r="DE72" s="85">
        <f t="shared" ca="1" si="322"/>
        <v>0</v>
      </c>
      <c r="DF72" s="85">
        <f t="shared" si="323"/>
        <v>0</v>
      </c>
      <c r="DG72" s="85">
        <f t="shared" si="324"/>
        <v>0</v>
      </c>
      <c r="DH72" s="86">
        <f t="shared" ca="1" si="417"/>
        <v>0</v>
      </c>
      <c r="DI72" s="83">
        <f t="shared" ca="1" si="418"/>
        <v>0</v>
      </c>
      <c r="DJ72" s="84">
        <f t="shared" si="419"/>
        <v>28</v>
      </c>
      <c r="DK72" s="85">
        <f t="shared" ca="1" si="325"/>
        <v>0</v>
      </c>
      <c r="DL72" s="85">
        <f t="shared" si="326"/>
        <v>0</v>
      </c>
      <c r="DM72" s="85">
        <f t="shared" si="327"/>
        <v>0</v>
      </c>
      <c r="DN72" s="86">
        <f t="shared" ca="1" si="420"/>
        <v>0</v>
      </c>
      <c r="DO72" s="83">
        <f t="shared" ca="1" si="421"/>
        <v>0</v>
      </c>
      <c r="DP72" s="84">
        <f t="shared" si="422"/>
        <v>31</v>
      </c>
      <c r="DQ72" s="85">
        <f t="shared" ca="1" si="328"/>
        <v>0</v>
      </c>
      <c r="DR72" s="85">
        <f t="shared" si="329"/>
        <v>0</v>
      </c>
      <c r="DS72" s="85">
        <f t="shared" si="330"/>
        <v>0</v>
      </c>
      <c r="DT72" s="86">
        <f t="shared" ca="1" si="423"/>
        <v>0</v>
      </c>
      <c r="DU72" s="83">
        <f t="shared" ca="1" si="424"/>
        <v>0</v>
      </c>
      <c r="DV72" s="84">
        <f t="shared" si="425"/>
        <v>30</v>
      </c>
      <c r="DW72" s="85">
        <f t="shared" ca="1" si="331"/>
        <v>0</v>
      </c>
      <c r="DX72" s="85">
        <f t="shared" si="332"/>
        <v>0</v>
      </c>
      <c r="DY72" s="85">
        <f t="shared" si="333"/>
        <v>0</v>
      </c>
      <c r="DZ72" s="86">
        <f t="shared" ca="1" si="426"/>
        <v>0</v>
      </c>
      <c r="EA72" s="83">
        <f t="shared" ca="1" si="427"/>
        <v>0</v>
      </c>
      <c r="EB72" s="84">
        <f t="shared" si="428"/>
        <v>31</v>
      </c>
      <c r="EC72" s="85">
        <f t="shared" ca="1" si="334"/>
        <v>0</v>
      </c>
      <c r="ED72" s="85">
        <f t="shared" si="335"/>
        <v>0</v>
      </c>
      <c r="EE72" s="85">
        <f t="shared" si="336"/>
        <v>0</v>
      </c>
      <c r="EF72" s="86">
        <f t="shared" ca="1" si="429"/>
        <v>0</v>
      </c>
      <c r="EG72" s="83">
        <f t="shared" ca="1" si="430"/>
        <v>0</v>
      </c>
      <c r="EH72" s="84">
        <f t="shared" si="431"/>
        <v>30</v>
      </c>
      <c r="EI72" s="85">
        <f t="shared" ca="1" si="337"/>
        <v>0</v>
      </c>
      <c r="EJ72" s="85">
        <f t="shared" si="338"/>
        <v>0</v>
      </c>
      <c r="EK72" s="85">
        <f t="shared" si="339"/>
        <v>0</v>
      </c>
      <c r="EL72" s="86">
        <f t="shared" ca="1" si="432"/>
        <v>0</v>
      </c>
      <c r="EM72" s="83">
        <f t="shared" ca="1" si="433"/>
        <v>0</v>
      </c>
      <c r="EN72" s="84">
        <f t="shared" si="434"/>
        <v>18</v>
      </c>
      <c r="EO72" s="85">
        <f t="shared" ca="1" si="340"/>
        <v>13</v>
      </c>
      <c r="EP72" s="85">
        <f t="shared" si="341"/>
        <v>0</v>
      </c>
      <c r="EQ72" s="85">
        <f t="shared" si="342"/>
        <v>0</v>
      </c>
      <c r="ER72" s="86">
        <f t="shared" ca="1" si="435"/>
        <v>13</v>
      </c>
      <c r="ES72" s="83">
        <f t="shared" ca="1" si="436"/>
        <v>0</v>
      </c>
      <c r="ET72" s="84">
        <f t="shared" si="437"/>
        <v>0</v>
      </c>
      <c r="EU72" s="85">
        <f t="shared" ca="1" si="343"/>
        <v>31</v>
      </c>
      <c r="EV72" s="85">
        <f t="shared" si="344"/>
        <v>0</v>
      </c>
      <c r="EW72" s="85">
        <f t="shared" si="345"/>
        <v>0</v>
      </c>
      <c r="EX72" s="86">
        <f t="shared" ca="1" si="438"/>
        <v>31</v>
      </c>
      <c r="EY72" s="83">
        <f t="shared" ca="1" si="439"/>
        <v>0</v>
      </c>
      <c r="EZ72" s="84">
        <f t="shared" si="440"/>
        <v>0</v>
      </c>
      <c r="FA72" s="85">
        <f t="shared" ca="1" si="346"/>
        <v>30</v>
      </c>
      <c r="FB72" s="85">
        <f t="shared" si="347"/>
        <v>0</v>
      </c>
      <c r="FC72" s="85">
        <f t="shared" si="348"/>
        <v>0</v>
      </c>
      <c r="FD72" s="86">
        <f t="shared" ca="1" si="441"/>
        <v>30</v>
      </c>
      <c r="FE72" s="83">
        <f t="shared" ca="1" si="442"/>
        <v>13</v>
      </c>
      <c r="FF72" s="84">
        <f t="shared" si="443"/>
        <v>0</v>
      </c>
      <c r="FG72" s="85">
        <f t="shared" ca="1" si="444"/>
        <v>18</v>
      </c>
      <c r="FH72" s="85">
        <f t="shared" si="445"/>
        <v>0</v>
      </c>
      <c r="FI72" s="85">
        <f t="shared" si="446"/>
        <v>0</v>
      </c>
      <c r="FJ72" s="86">
        <f t="shared" ca="1" si="447"/>
        <v>18</v>
      </c>
      <c r="FK72" s="83">
        <f t="shared" ca="1" si="349"/>
        <v>30</v>
      </c>
      <c r="FL72" s="84">
        <f t="shared" si="350"/>
        <v>0</v>
      </c>
      <c r="FM72" s="85">
        <f t="shared" ca="1" si="448"/>
        <v>0</v>
      </c>
      <c r="FN72" s="85">
        <f t="shared" si="449"/>
        <v>0</v>
      </c>
      <c r="FO72" s="85">
        <f t="shared" si="450"/>
        <v>0</v>
      </c>
      <c r="FP72" s="86">
        <f t="shared" ca="1" si="351"/>
        <v>0</v>
      </c>
      <c r="FQ72" s="83">
        <f t="shared" ca="1" si="352"/>
        <v>31</v>
      </c>
      <c r="FR72" s="84">
        <f t="shared" si="353"/>
        <v>0</v>
      </c>
      <c r="FS72" s="85">
        <f t="shared" ca="1" si="451"/>
        <v>0</v>
      </c>
      <c r="FT72" s="85">
        <f t="shared" si="452"/>
        <v>0</v>
      </c>
      <c r="FU72" s="85">
        <f t="shared" si="453"/>
        <v>0</v>
      </c>
      <c r="FV72" s="86">
        <f t="shared" ca="1" si="354"/>
        <v>0</v>
      </c>
      <c r="FW72" s="83">
        <f t="shared" ca="1" si="355"/>
        <v>31</v>
      </c>
      <c r="FX72" s="84">
        <f t="shared" si="356"/>
        <v>0</v>
      </c>
      <c r="FY72" s="85">
        <f t="shared" ca="1" si="454"/>
        <v>0</v>
      </c>
      <c r="FZ72" s="85">
        <f t="shared" si="455"/>
        <v>0</v>
      </c>
      <c r="GA72" s="85">
        <f t="shared" si="456"/>
        <v>0</v>
      </c>
      <c r="GB72" s="86">
        <f t="shared" ca="1" si="357"/>
        <v>0</v>
      </c>
      <c r="GC72" s="83">
        <f t="shared" ca="1" si="358"/>
        <v>28</v>
      </c>
      <c r="GD72" s="84">
        <f t="shared" si="359"/>
        <v>0</v>
      </c>
      <c r="GE72" s="85">
        <f t="shared" ca="1" si="457"/>
        <v>0</v>
      </c>
      <c r="GF72" s="85">
        <f t="shared" si="458"/>
        <v>0</v>
      </c>
      <c r="GG72" s="85">
        <f t="shared" si="459"/>
        <v>0</v>
      </c>
      <c r="GH72" s="86">
        <f t="shared" ca="1" si="360"/>
        <v>0</v>
      </c>
      <c r="GI72" s="83">
        <f t="shared" ca="1" si="361"/>
        <v>31</v>
      </c>
      <c r="GJ72" s="84">
        <f t="shared" si="362"/>
        <v>0</v>
      </c>
      <c r="GK72" s="85">
        <f t="shared" ca="1" si="460"/>
        <v>0</v>
      </c>
      <c r="GL72" s="85">
        <f t="shared" si="461"/>
        <v>0</v>
      </c>
      <c r="GM72" s="85">
        <f t="shared" si="462"/>
        <v>0</v>
      </c>
      <c r="GN72" s="86">
        <f t="shared" ca="1" si="363"/>
        <v>0</v>
      </c>
    </row>
    <row r="73" spans="1:196" ht="14.6" x14ac:dyDescent="0.4">
      <c r="A73" s="81" t="str">
        <f>PSIRT!$S70</f>
        <v>SERVER</v>
      </c>
      <c r="B73" t="str">
        <f>PSIRT!$B70</f>
        <v>CSCvk42093</v>
      </c>
      <c r="C73" s="82">
        <f>PSIRT!$N70</f>
        <v>43299</v>
      </c>
      <c r="D73" s="123">
        <f ca="1">IF(PSIRT!$R70="",TODAY(), PSIRT!$R70)</f>
        <v>43326</v>
      </c>
      <c r="E73" s="83">
        <f t="shared" ca="1" si="364"/>
        <v>0</v>
      </c>
      <c r="F73" s="84">
        <f t="shared" si="365"/>
        <v>31</v>
      </c>
      <c r="G73" s="85">
        <f t="shared" ca="1" si="271"/>
        <v>0</v>
      </c>
      <c r="H73" s="85">
        <f t="shared" si="272"/>
        <v>0</v>
      </c>
      <c r="I73" s="85">
        <f t="shared" si="273"/>
        <v>0</v>
      </c>
      <c r="J73" s="86">
        <f t="shared" ca="1" si="366"/>
        <v>0</v>
      </c>
      <c r="K73" s="83">
        <f t="shared" ca="1" si="367"/>
        <v>0</v>
      </c>
      <c r="L73" s="84">
        <f t="shared" si="368"/>
        <v>30</v>
      </c>
      <c r="M73" s="85">
        <f t="shared" ca="1" si="274"/>
        <v>0</v>
      </c>
      <c r="N73" s="85">
        <f t="shared" si="275"/>
        <v>0</v>
      </c>
      <c r="O73" s="85">
        <f t="shared" si="276"/>
        <v>0</v>
      </c>
      <c r="P73" s="86">
        <f t="shared" ca="1" si="369"/>
        <v>0</v>
      </c>
      <c r="Q73" s="83">
        <f t="shared" ca="1" si="370"/>
        <v>0</v>
      </c>
      <c r="R73" s="84">
        <f t="shared" si="371"/>
        <v>31</v>
      </c>
      <c r="S73" s="85">
        <f t="shared" ca="1" si="277"/>
        <v>0</v>
      </c>
      <c r="T73" s="85">
        <f t="shared" si="278"/>
        <v>0</v>
      </c>
      <c r="U73" s="85">
        <f t="shared" si="279"/>
        <v>0</v>
      </c>
      <c r="V73" s="86">
        <f t="shared" ca="1" si="372"/>
        <v>0</v>
      </c>
      <c r="W73" s="83">
        <f t="shared" ca="1" si="373"/>
        <v>0</v>
      </c>
      <c r="X73" s="84">
        <f t="shared" si="374"/>
        <v>30</v>
      </c>
      <c r="Y73" s="85">
        <f t="shared" ca="1" si="280"/>
        <v>0</v>
      </c>
      <c r="Z73" s="85">
        <f t="shared" si="281"/>
        <v>0</v>
      </c>
      <c r="AA73" s="85">
        <f t="shared" si="282"/>
        <v>0</v>
      </c>
      <c r="AB73" s="86">
        <f t="shared" ca="1" si="375"/>
        <v>0</v>
      </c>
      <c r="AC73" s="83">
        <f t="shared" ca="1" si="376"/>
        <v>0</v>
      </c>
      <c r="AD73" s="84">
        <f t="shared" si="377"/>
        <v>31</v>
      </c>
      <c r="AE73" s="85">
        <f t="shared" ca="1" si="283"/>
        <v>0</v>
      </c>
      <c r="AF73" s="85">
        <f t="shared" si="284"/>
        <v>0</v>
      </c>
      <c r="AG73" s="85">
        <f t="shared" si="285"/>
        <v>0</v>
      </c>
      <c r="AH73" s="86">
        <f t="shared" ca="1" si="378"/>
        <v>0</v>
      </c>
      <c r="AI73" s="83">
        <f t="shared" ca="1" si="379"/>
        <v>0</v>
      </c>
      <c r="AJ73" s="84">
        <f t="shared" si="380"/>
        <v>31</v>
      </c>
      <c r="AK73" s="85">
        <f t="shared" ca="1" si="286"/>
        <v>0</v>
      </c>
      <c r="AL73" s="85">
        <f t="shared" si="287"/>
        <v>0</v>
      </c>
      <c r="AM73" s="85">
        <f t="shared" si="288"/>
        <v>0</v>
      </c>
      <c r="AN73" s="86">
        <f t="shared" ca="1" si="381"/>
        <v>0</v>
      </c>
      <c r="AO73" s="83">
        <f t="shared" ca="1" si="382"/>
        <v>0</v>
      </c>
      <c r="AP73" s="84">
        <f t="shared" si="383"/>
        <v>28</v>
      </c>
      <c r="AQ73" s="85">
        <f t="shared" ca="1" si="289"/>
        <v>0</v>
      </c>
      <c r="AR73" s="85">
        <f t="shared" si="290"/>
        <v>0</v>
      </c>
      <c r="AS73" s="85">
        <f t="shared" si="291"/>
        <v>0</v>
      </c>
      <c r="AT73" s="86">
        <f t="shared" ca="1" si="384"/>
        <v>0</v>
      </c>
      <c r="AU73" s="83">
        <f t="shared" ca="1" si="385"/>
        <v>0</v>
      </c>
      <c r="AV73" s="84">
        <f t="shared" si="386"/>
        <v>31</v>
      </c>
      <c r="AW73" s="85">
        <f t="shared" ca="1" si="292"/>
        <v>0</v>
      </c>
      <c r="AX73" s="85">
        <f t="shared" si="293"/>
        <v>0</v>
      </c>
      <c r="AY73" s="85">
        <f t="shared" si="294"/>
        <v>0</v>
      </c>
      <c r="AZ73" s="86">
        <f t="shared" ca="1" si="387"/>
        <v>0</v>
      </c>
      <c r="BA73" s="83">
        <f t="shared" ca="1" si="388"/>
        <v>0</v>
      </c>
      <c r="BB73" s="84">
        <f t="shared" si="389"/>
        <v>30</v>
      </c>
      <c r="BC73" s="85">
        <f t="shared" ca="1" si="295"/>
        <v>0</v>
      </c>
      <c r="BD73" s="85">
        <f t="shared" si="296"/>
        <v>0</v>
      </c>
      <c r="BE73" s="85">
        <f t="shared" si="297"/>
        <v>0</v>
      </c>
      <c r="BF73" s="86">
        <f t="shared" ca="1" si="390"/>
        <v>0</v>
      </c>
      <c r="BG73" s="83">
        <f t="shared" ca="1" si="391"/>
        <v>0</v>
      </c>
      <c r="BH73" s="84">
        <f t="shared" si="392"/>
        <v>31</v>
      </c>
      <c r="BI73" s="85">
        <f t="shared" ca="1" si="298"/>
        <v>0</v>
      </c>
      <c r="BJ73" s="85">
        <f t="shared" si="299"/>
        <v>0</v>
      </c>
      <c r="BK73" s="85">
        <f t="shared" si="300"/>
        <v>0</v>
      </c>
      <c r="BL73" s="86">
        <f t="shared" ca="1" si="393"/>
        <v>0</v>
      </c>
      <c r="BM73" s="83">
        <f t="shared" ca="1" si="394"/>
        <v>0</v>
      </c>
      <c r="BN73" s="84">
        <f t="shared" si="395"/>
        <v>30</v>
      </c>
      <c r="BO73" s="85">
        <f t="shared" ca="1" si="301"/>
        <v>0</v>
      </c>
      <c r="BP73" s="85">
        <f t="shared" si="302"/>
        <v>0</v>
      </c>
      <c r="BQ73" s="85">
        <f t="shared" si="303"/>
        <v>0</v>
      </c>
      <c r="BR73" s="86">
        <f t="shared" ca="1" si="396"/>
        <v>0</v>
      </c>
      <c r="BS73" s="83">
        <f t="shared" ca="1" si="397"/>
        <v>0</v>
      </c>
      <c r="BT73" s="84">
        <f t="shared" si="398"/>
        <v>31</v>
      </c>
      <c r="BU73" s="85">
        <f t="shared" ca="1" si="304"/>
        <v>0</v>
      </c>
      <c r="BV73" s="85">
        <f t="shared" si="305"/>
        <v>0</v>
      </c>
      <c r="BW73" s="85">
        <f t="shared" si="306"/>
        <v>0</v>
      </c>
      <c r="BX73" s="86">
        <f t="shared" ca="1" si="399"/>
        <v>0</v>
      </c>
      <c r="BY73" s="83">
        <f t="shared" ca="1" si="400"/>
        <v>0</v>
      </c>
      <c r="BZ73" s="84">
        <f t="shared" si="401"/>
        <v>31</v>
      </c>
      <c r="CA73" s="85">
        <f t="shared" ca="1" si="307"/>
        <v>0</v>
      </c>
      <c r="CB73" s="85">
        <f t="shared" si="308"/>
        <v>0</v>
      </c>
      <c r="CC73" s="85">
        <f t="shared" si="309"/>
        <v>0</v>
      </c>
      <c r="CD73" s="86">
        <f t="shared" ca="1" si="402"/>
        <v>0</v>
      </c>
      <c r="CE73" s="83">
        <f t="shared" ca="1" si="403"/>
        <v>0</v>
      </c>
      <c r="CF73" s="84">
        <f t="shared" si="404"/>
        <v>30</v>
      </c>
      <c r="CG73" s="85">
        <f t="shared" ca="1" si="310"/>
        <v>0</v>
      </c>
      <c r="CH73" s="85">
        <f t="shared" si="311"/>
        <v>0</v>
      </c>
      <c r="CI73" s="85">
        <f t="shared" si="312"/>
        <v>0</v>
      </c>
      <c r="CJ73" s="86">
        <f t="shared" ca="1" si="405"/>
        <v>0</v>
      </c>
      <c r="CK73" s="83">
        <f t="shared" ca="1" si="406"/>
        <v>0</v>
      </c>
      <c r="CL73" s="84">
        <f t="shared" si="407"/>
        <v>31</v>
      </c>
      <c r="CM73" s="85">
        <f t="shared" ca="1" si="313"/>
        <v>0</v>
      </c>
      <c r="CN73" s="85">
        <f t="shared" si="314"/>
        <v>0</v>
      </c>
      <c r="CO73" s="85">
        <f t="shared" si="315"/>
        <v>0</v>
      </c>
      <c r="CP73" s="86">
        <f t="shared" ca="1" si="408"/>
        <v>0</v>
      </c>
      <c r="CQ73" s="83">
        <f t="shared" ca="1" si="409"/>
        <v>0</v>
      </c>
      <c r="CR73" s="84">
        <f t="shared" si="410"/>
        <v>30</v>
      </c>
      <c r="CS73" s="85">
        <f t="shared" ca="1" si="316"/>
        <v>0</v>
      </c>
      <c r="CT73" s="85">
        <f t="shared" si="317"/>
        <v>0</v>
      </c>
      <c r="CU73" s="85">
        <f t="shared" si="318"/>
        <v>0</v>
      </c>
      <c r="CV73" s="86">
        <f t="shared" ca="1" si="411"/>
        <v>0</v>
      </c>
      <c r="CW73" s="83">
        <f t="shared" ca="1" si="412"/>
        <v>0</v>
      </c>
      <c r="CX73" s="84">
        <f t="shared" si="413"/>
        <v>31</v>
      </c>
      <c r="CY73" s="85">
        <f t="shared" ca="1" si="319"/>
        <v>0</v>
      </c>
      <c r="CZ73" s="85">
        <f t="shared" si="320"/>
        <v>0</v>
      </c>
      <c r="DA73" s="85">
        <f t="shared" si="321"/>
        <v>0</v>
      </c>
      <c r="DB73" s="86">
        <f t="shared" ca="1" si="414"/>
        <v>0</v>
      </c>
      <c r="DC73" s="83">
        <f t="shared" ca="1" si="415"/>
        <v>0</v>
      </c>
      <c r="DD73" s="84">
        <f t="shared" si="416"/>
        <v>31</v>
      </c>
      <c r="DE73" s="85">
        <f t="shared" ca="1" si="322"/>
        <v>0</v>
      </c>
      <c r="DF73" s="85">
        <f t="shared" si="323"/>
        <v>0</v>
      </c>
      <c r="DG73" s="85">
        <f t="shared" si="324"/>
        <v>0</v>
      </c>
      <c r="DH73" s="86">
        <f t="shared" ca="1" si="417"/>
        <v>0</v>
      </c>
      <c r="DI73" s="83">
        <f t="shared" ca="1" si="418"/>
        <v>0</v>
      </c>
      <c r="DJ73" s="84">
        <f t="shared" si="419"/>
        <v>28</v>
      </c>
      <c r="DK73" s="85">
        <f t="shared" ca="1" si="325"/>
        <v>0</v>
      </c>
      <c r="DL73" s="85">
        <f t="shared" si="326"/>
        <v>0</v>
      </c>
      <c r="DM73" s="85">
        <f t="shared" si="327"/>
        <v>0</v>
      </c>
      <c r="DN73" s="86">
        <f t="shared" ca="1" si="420"/>
        <v>0</v>
      </c>
      <c r="DO73" s="83">
        <f t="shared" ca="1" si="421"/>
        <v>0</v>
      </c>
      <c r="DP73" s="84">
        <f t="shared" si="422"/>
        <v>31</v>
      </c>
      <c r="DQ73" s="85">
        <f t="shared" ca="1" si="328"/>
        <v>0</v>
      </c>
      <c r="DR73" s="85">
        <f t="shared" si="329"/>
        <v>0</v>
      </c>
      <c r="DS73" s="85">
        <f t="shared" si="330"/>
        <v>0</v>
      </c>
      <c r="DT73" s="86">
        <f t="shared" ca="1" si="423"/>
        <v>0</v>
      </c>
      <c r="DU73" s="83">
        <f t="shared" ca="1" si="424"/>
        <v>0</v>
      </c>
      <c r="DV73" s="84">
        <f t="shared" si="425"/>
        <v>30</v>
      </c>
      <c r="DW73" s="85">
        <f t="shared" ca="1" si="331"/>
        <v>0</v>
      </c>
      <c r="DX73" s="85">
        <f t="shared" si="332"/>
        <v>0</v>
      </c>
      <c r="DY73" s="85">
        <f t="shared" si="333"/>
        <v>0</v>
      </c>
      <c r="DZ73" s="86">
        <f t="shared" ca="1" si="426"/>
        <v>0</v>
      </c>
      <c r="EA73" s="83">
        <f t="shared" ca="1" si="427"/>
        <v>0</v>
      </c>
      <c r="EB73" s="84">
        <f t="shared" si="428"/>
        <v>31</v>
      </c>
      <c r="EC73" s="85">
        <f t="shared" ca="1" si="334"/>
        <v>0</v>
      </c>
      <c r="ED73" s="85">
        <f t="shared" si="335"/>
        <v>0</v>
      </c>
      <c r="EE73" s="85">
        <f t="shared" si="336"/>
        <v>0</v>
      </c>
      <c r="EF73" s="86">
        <f t="shared" ca="1" si="429"/>
        <v>0</v>
      </c>
      <c r="EG73" s="83">
        <f t="shared" ca="1" si="430"/>
        <v>0</v>
      </c>
      <c r="EH73" s="84">
        <f t="shared" si="431"/>
        <v>30</v>
      </c>
      <c r="EI73" s="85">
        <f t="shared" ca="1" si="337"/>
        <v>0</v>
      </c>
      <c r="EJ73" s="85">
        <f t="shared" si="338"/>
        <v>0</v>
      </c>
      <c r="EK73" s="85">
        <f t="shared" si="339"/>
        <v>0</v>
      </c>
      <c r="EL73" s="86">
        <f t="shared" ca="1" si="432"/>
        <v>0</v>
      </c>
      <c r="EM73" s="83">
        <f t="shared" ca="1" si="433"/>
        <v>0</v>
      </c>
      <c r="EN73" s="84">
        <f t="shared" si="434"/>
        <v>18</v>
      </c>
      <c r="EO73" s="85">
        <f t="shared" ca="1" si="340"/>
        <v>13</v>
      </c>
      <c r="EP73" s="85">
        <f t="shared" si="341"/>
        <v>0</v>
      </c>
      <c r="EQ73" s="85">
        <f t="shared" si="342"/>
        <v>0</v>
      </c>
      <c r="ER73" s="86">
        <f t="shared" ca="1" si="435"/>
        <v>13</v>
      </c>
      <c r="ES73" s="83">
        <f t="shared" ca="1" si="436"/>
        <v>17</v>
      </c>
      <c r="ET73" s="84">
        <f t="shared" si="437"/>
        <v>0</v>
      </c>
      <c r="EU73" s="85">
        <f t="shared" ca="1" si="343"/>
        <v>14</v>
      </c>
      <c r="EV73" s="85">
        <f t="shared" si="344"/>
        <v>0</v>
      </c>
      <c r="EW73" s="85">
        <f t="shared" si="345"/>
        <v>0</v>
      </c>
      <c r="EX73" s="86">
        <f t="shared" ca="1" si="438"/>
        <v>14</v>
      </c>
      <c r="EY73" s="83">
        <f t="shared" ca="1" si="439"/>
        <v>30</v>
      </c>
      <c r="EZ73" s="84">
        <f t="shared" si="440"/>
        <v>0</v>
      </c>
      <c r="FA73" s="85">
        <f t="shared" ca="1" si="346"/>
        <v>0</v>
      </c>
      <c r="FB73" s="85">
        <f t="shared" si="347"/>
        <v>0</v>
      </c>
      <c r="FC73" s="85">
        <f t="shared" si="348"/>
        <v>0</v>
      </c>
      <c r="FD73" s="86">
        <f t="shared" ca="1" si="441"/>
        <v>0</v>
      </c>
      <c r="FE73" s="83">
        <f t="shared" ca="1" si="442"/>
        <v>31</v>
      </c>
      <c r="FF73" s="84">
        <f t="shared" si="443"/>
        <v>0</v>
      </c>
      <c r="FG73" s="85">
        <f t="shared" ca="1" si="444"/>
        <v>0</v>
      </c>
      <c r="FH73" s="85">
        <f t="shared" si="445"/>
        <v>0</v>
      </c>
      <c r="FI73" s="85">
        <f t="shared" si="446"/>
        <v>0</v>
      </c>
      <c r="FJ73" s="86">
        <f t="shared" ca="1" si="447"/>
        <v>0</v>
      </c>
      <c r="FK73" s="83">
        <f t="shared" ca="1" si="349"/>
        <v>30</v>
      </c>
      <c r="FL73" s="84">
        <f t="shared" si="350"/>
        <v>0</v>
      </c>
      <c r="FM73" s="85">
        <f t="shared" ca="1" si="448"/>
        <v>0</v>
      </c>
      <c r="FN73" s="85">
        <f t="shared" si="449"/>
        <v>0</v>
      </c>
      <c r="FO73" s="85">
        <f t="shared" si="450"/>
        <v>0</v>
      </c>
      <c r="FP73" s="86">
        <f t="shared" ca="1" si="351"/>
        <v>0</v>
      </c>
      <c r="FQ73" s="83">
        <f t="shared" ca="1" si="352"/>
        <v>31</v>
      </c>
      <c r="FR73" s="84">
        <f t="shared" si="353"/>
        <v>0</v>
      </c>
      <c r="FS73" s="85">
        <f t="shared" ca="1" si="451"/>
        <v>0</v>
      </c>
      <c r="FT73" s="85">
        <f t="shared" si="452"/>
        <v>0</v>
      </c>
      <c r="FU73" s="85">
        <f t="shared" si="453"/>
        <v>0</v>
      </c>
      <c r="FV73" s="86">
        <f t="shared" ca="1" si="354"/>
        <v>0</v>
      </c>
      <c r="FW73" s="83">
        <f t="shared" ca="1" si="355"/>
        <v>31</v>
      </c>
      <c r="FX73" s="84">
        <f t="shared" si="356"/>
        <v>0</v>
      </c>
      <c r="FY73" s="85">
        <f t="shared" ca="1" si="454"/>
        <v>0</v>
      </c>
      <c r="FZ73" s="85">
        <f t="shared" si="455"/>
        <v>0</v>
      </c>
      <c r="GA73" s="85">
        <f t="shared" si="456"/>
        <v>0</v>
      </c>
      <c r="GB73" s="86">
        <f t="shared" ca="1" si="357"/>
        <v>0</v>
      </c>
      <c r="GC73" s="83">
        <f t="shared" ca="1" si="358"/>
        <v>28</v>
      </c>
      <c r="GD73" s="84">
        <f t="shared" si="359"/>
        <v>0</v>
      </c>
      <c r="GE73" s="85">
        <f t="shared" ca="1" si="457"/>
        <v>0</v>
      </c>
      <c r="GF73" s="85">
        <f t="shared" si="458"/>
        <v>0</v>
      </c>
      <c r="GG73" s="85">
        <f t="shared" si="459"/>
        <v>0</v>
      </c>
      <c r="GH73" s="86">
        <f t="shared" ca="1" si="360"/>
        <v>0</v>
      </c>
      <c r="GI73" s="83">
        <f t="shared" ca="1" si="361"/>
        <v>31</v>
      </c>
      <c r="GJ73" s="84">
        <f t="shared" si="362"/>
        <v>0</v>
      </c>
      <c r="GK73" s="85">
        <f t="shared" ca="1" si="460"/>
        <v>0</v>
      </c>
      <c r="GL73" s="85">
        <f t="shared" si="461"/>
        <v>0</v>
      </c>
      <c r="GM73" s="85">
        <f t="shared" si="462"/>
        <v>0</v>
      </c>
      <c r="GN73" s="86">
        <f t="shared" ca="1" si="363"/>
        <v>0</v>
      </c>
    </row>
    <row r="74" spans="1:196" ht="14.6" x14ac:dyDescent="0.4">
      <c r="A74" s="81" t="str">
        <f>PSIRT!$S71</f>
        <v>SERVER</v>
      </c>
      <c r="B74" t="str">
        <f>PSIRT!$B71</f>
        <v>CSCvk48998</v>
      </c>
      <c r="C74" s="82">
        <f>PSIRT!$N71</f>
        <v>43304</v>
      </c>
      <c r="D74" s="123">
        <f ca="1">IF(PSIRT!$R71="",TODAY(), PSIRT!$R71)</f>
        <v>43564</v>
      </c>
      <c r="E74" s="83">
        <f t="shared" ca="1" si="364"/>
        <v>0</v>
      </c>
      <c r="F74" s="84">
        <f t="shared" si="365"/>
        <v>31</v>
      </c>
      <c r="G74" s="85">
        <f t="shared" ca="1" si="271"/>
        <v>0</v>
      </c>
      <c r="H74" s="85">
        <f t="shared" si="272"/>
        <v>0</v>
      </c>
      <c r="I74" s="85">
        <f t="shared" si="273"/>
        <v>0</v>
      </c>
      <c r="J74" s="86">
        <f t="shared" ca="1" si="366"/>
        <v>0</v>
      </c>
      <c r="K74" s="83">
        <f t="shared" ca="1" si="367"/>
        <v>0</v>
      </c>
      <c r="L74" s="84">
        <f t="shared" si="368"/>
        <v>30</v>
      </c>
      <c r="M74" s="85">
        <f t="shared" ca="1" si="274"/>
        <v>0</v>
      </c>
      <c r="N74" s="85">
        <f t="shared" si="275"/>
        <v>0</v>
      </c>
      <c r="O74" s="85">
        <f t="shared" si="276"/>
        <v>0</v>
      </c>
      <c r="P74" s="86">
        <f t="shared" ca="1" si="369"/>
        <v>0</v>
      </c>
      <c r="Q74" s="83">
        <f t="shared" ca="1" si="370"/>
        <v>0</v>
      </c>
      <c r="R74" s="84">
        <f t="shared" si="371"/>
        <v>31</v>
      </c>
      <c r="S74" s="85">
        <f t="shared" ca="1" si="277"/>
        <v>0</v>
      </c>
      <c r="T74" s="85">
        <f t="shared" si="278"/>
        <v>0</v>
      </c>
      <c r="U74" s="85">
        <f t="shared" si="279"/>
        <v>0</v>
      </c>
      <c r="V74" s="86">
        <f t="shared" ca="1" si="372"/>
        <v>0</v>
      </c>
      <c r="W74" s="83">
        <f t="shared" ca="1" si="373"/>
        <v>0</v>
      </c>
      <c r="X74" s="84">
        <f t="shared" si="374"/>
        <v>30</v>
      </c>
      <c r="Y74" s="85">
        <f t="shared" ca="1" si="280"/>
        <v>0</v>
      </c>
      <c r="Z74" s="85">
        <f t="shared" si="281"/>
        <v>0</v>
      </c>
      <c r="AA74" s="85">
        <f t="shared" si="282"/>
        <v>0</v>
      </c>
      <c r="AB74" s="86">
        <f t="shared" ca="1" si="375"/>
        <v>0</v>
      </c>
      <c r="AC74" s="83">
        <f t="shared" ca="1" si="376"/>
        <v>0</v>
      </c>
      <c r="AD74" s="84">
        <f t="shared" si="377"/>
        <v>31</v>
      </c>
      <c r="AE74" s="85">
        <f t="shared" ca="1" si="283"/>
        <v>0</v>
      </c>
      <c r="AF74" s="85">
        <f t="shared" si="284"/>
        <v>0</v>
      </c>
      <c r="AG74" s="85">
        <f t="shared" si="285"/>
        <v>0</v>
      </c>
      <c r="AH74" s="86">
        <f t="shared" ca="1" si="378"/>
        <v>0</v>
      </c>
      <c r="AI74" s="83">
        <f t="shared" ca="1" si="379"/>
        <v>0</v>
      </c>
      <c r="AJ74" s="84">
        <f t="shared" si="380"/>
        <v>31</v>
      </c>
      <c r="AK74" s="85">
        <f t="shared" ca="1" si="286"/>
        <v>0</v>
      </c>
      <c r="AL74" s="85">
        <f t="shared" si="287"/>
        <v>0</v>
      </c>
      <c r="AM74" s="85">
        <f t="shared" si="288"/>
        <v>0</v>
      </c>
      <c r="AN74" s="86">
        <f t="shared" ca="1" si="381"/>
        <v>0</v>
      </c>
      <c r="AO74" s="83">
        <f t="shared" ca="1" si="382"/>
        <v>0</v>
      </c>
      <c r="AP74" s="84">
        <f t="shared" si="383"/>
        <v>28</v>
      </c>
      <c r="AQ74" s="85">
        <f t="shared" ca="1" si="289"/>
        <v>0</v>
      </c>
      <c r="AR74" s="85">
        <f t="shared" si="290"/>
        <v>0</v>
      </c>
      <c r="AS74" s="85">
        <f t="shared" si="291"/>
        <v>0</v>
      </c>
      <c r="AT74" s="86">
        <f t="shared" ca="1" si="384"/>
        <v>0</v>
      </c>
      <c r="AU74" s="83">
        <f t="shared" ca="1" si="385"/>
        <v>0</v>
      </c>
      <c r="AV74" s="84">
        <f t="shared" si="386"/>
        <v>31</v>
      </c>
      <c r="AW74" s="85">
        <f t="shared" ca="1" si="292"/>
        <v>0</v>
      </c>
      <c r="AX74" s="85">
        <f t="shared" si="293"/>
        <v>0</v>
      </c>
      <c r="AY74" s="85">
        <f t="shared" si="294"/>
        <v>0</v>
      </c>
      <c r="AZ74" s="86">
        <f t="shared" ca="1" si="387"/>
        <v>0</v>
      </c>
      <c r="BA74" s="83">
        <f t="shared" ca="1" si="388"/>
        <v>0</v>
      </c>
      <c r="BB74" s="84">
        <f t="shared" si="389"/>
        <v>30</v>
      </c>
      <c r="BC74" s="85">
        <f t="shared" ca="1" si="295"/>
        <v>0</v>
      </c>
      <c r="BD74" s="85">
        <f t="shared" si="296"/>
        <v>0</v>
      </c>
      <c r="BE74" s="85">
        <f t="shared" si="297"/>
        <v>0</v>
      </c>
      <c r="BF74" s="86">
        <f t="shared" ca="1" si="390"/>
        <v>0</v>
      </c>
      <c r="BG74" s="83">
        <f t="shared" ca="1" si="391"/>
        <v>0</v>
      </c>
      <c r="BH74" s="84">
        <f t="shared" si="392"/>
        <v>31</v>
      </c>
      <c r="BI74" s="85">
        <f t="shared" ca="1" si="298"/>
        <v>0</v>
      </c>
      <c r="BJ74" s="85">
        <f t="shared" si="299"/>
        <v>0</v>
      </c>
      <c r="BK74" s="85">
        <f t="shared" si="300"/>
        <v>0</v>
      </c>
      <c r="BL74" s="86">
        <f t="shared" ca="1" si="393"/>
        <v>0</v>
      </c>
      <c r="BM74" s="83">
        <f t="shared" ca="1" si="394"/>
        <v>0</v>
      </c>
      <c r="BN74" s="84">
        <f t="shared" si="395"/>
        <v>30</v>
      </c>
      <c r="BO74" s="85">
        <f t="shared" ca="1" si="301"/>
        <v>0</v>
      </c>
      <c r="BP74" s="85">
        <f t="shared" si="302"/>
        <v>0</v>
      </c>
      <c r="BQ74" s="85">
        <f t="shared" si="303"/>
        <v>0</v>
      </c>
      <c r="BR74" s="86">
        <f t="shared" ca="1" si="396"/>
        <v>0</v>
      </c>
      <c r="BS74" s="83">
        <f t="shared" ca="1" si="397"/>
        <v>0</v>
      </c>
      <c r="BT74" s="84">
        <f t="shared" si="398"/>
        <v>31</v>
      </c>
      <c r="BU74" s="85">
        <f t="shared" ca="1" si="304"/>
        <v>0</v>
      </c>
      <c r="BV74" s="85">
        <f t="shared" si="305"/>
        <v>0</v>
      </c>
      <c r="BW74" s="85">
        <f t="shared" si="306"/>
        <v>0</v>
      </c>
      <c r="BX74" s="86">
        <f t="shared" ca="1" si="399"/>
        <v>0</v>
      </c>
      <c r="BY74" s="83">
        <f t="shared" ca="1" si="400"/>
        <v>0</v>
      </c>
      <c r="BZ74" s="84">
        <f t="shared" si="401"/>
        <v>31</v>
      </c>
      <c r="CA74" s="85">
        <f t="shared" ca="1" si="307"/>
        <v>0</v>
      </c>
      <c r="CB74" s="85">
        <f t="shared" si="308"/>
        <v>0</v>
      </c>
      <c r="CC74" s="85">
        <f t="shared" si="309"/>
        <v>0</v>
      </c>
      <c r="CD74" s="86">
        <f t="shared" ca="1" si="402"/>
        <v>0</v>
      </c>
      <c r="CE74" s="83">
        <f t="shared" ca="1" si="403"/>
        <v>0</v>
      </c>
      <c r="CF74" s="84">
        <f t="shared" si="404"/>
        <v>30</v>
      </c>
      <c r="CG74" s="85">
        <f t="shared" ca="1" si="310"/>
        <v>0</v>
      </c>
      <c r="CH74" s="85">
        <f t="shared" si="311"/>
        <v>0</v>
      </c>
      <c r="CI74" s="85">
        <f t="shared" si="312"/>
        <v>0</v>
      </c>
      <c r="CJ74" s="86">
        <f t="shared" ca="1" si="405"/>
        <v>0</v>
      </c>
      <c r="CK74" s="83">
        <f t="shared" ca="1" si="406"/>
        <v>0</v>
      </c>
      <c r="CL74" s="84">
        <f t="shared" si="407"/>
        <v>31</v>
      </c>
      <c r="CM74" s="85">
        <f t="shared" ca="1" si="313"/>
        <v>0</v>
      </c>
      <c r="CN74" s="85">
        <f t="shared" si="314"/>
        <v>0</v>
      </c>
      <c r="CO74" s="85">
        <f t="shared" si="315"/>
        <v>0</v>
      </c>
      <c r="CP74" s="86">
        <f t="shared" ca="1" si="408"/>
        <v>0</v>
      </c>
      <c r="CQ74" s="83">
        <f t="shared" ca="1" si="409"/>
        <v>0</v>
      </c>
      <c r="CR74" s="84">
        <f t="shared" si="410"/>
        <v>30</v>
      </c>
      <c r="CS74" s="85">
        <f t="shared" ca="1" si="316"/>
        <v>0</v>
      </c>
      <c r="CT74" s="85">
        <f t="shared" si="317"/>
        <v>0</v>
      </c>
      <c r="CU74" s="85">
        <f t="shared" si="318"/>
        <v>0</v>
      </c>
      <c r="CV74" s="86">
        <f t="shared" ca="1" si="411"/>
        <v>0</v>
      </c>
      <c r="CW74" s="83">
        <f t="shared" ca="1" si="412"/>
        <v>0</v>
      </c>
      <c r="CX74" s="84">
        <f t="shared" si="413"/>
        <v>31</v>
      </c>
      <c r="CY74" s="85">
        <f t="shared" ca="1" si="319"/>
        <v>0</v>
      </c>
      <c r="CZ74" s="85">
        <f t="shared" si="320"/>
        <v>0</v>
      </c>
      <c r="DA74" s="85">
        <f t="shared" si="321"/>
        <v>0</v>
      </c>
      <c r="DB74" s="86">
        <f t="shared" ca="1" si="414"/>
        <v>0</v>
      </c>
      <c r="DC74" s="83">
        <f t="shared" ca="1" si="415"/>
        <v>0</v>
      </c>
      <c r="DD74" s="84">
        <f t="shared" si="416"/>
        <v>31</v>
      </c>
      <c r="DE74" s="85">
        <f t="shared" ca="1" si="322"/>
        <v>0</v>
      </c>
      <c r="DF74" s="85">
        <f t="shared" si="323"/>
        <v>0</v>
      </c>
      <c r="DG74" s="85">
        <f t="shared" si="324"/>
        <v>0</v>
      </c>
      <c r="DH74" s="86">
        <f t="shared" ca="1" si="417"/>
        <v>0</v>
      </c>
      <c r="DI74" s="83">
        <f t="shared" ca="1" si="418"/>
        <v>0</v>
      </c>
      <c r="DJ74" s="84">
        <f t="shared" si="419"/>
        <v>28</v>
      </c>
      <c r="DK74" s="85">
        <f t="shared" ca="1" si="325"/>
        <v>0</v>
      </c>
      <c r="DL74" s="85">
        <f t="shared" si="326"/>
        <v>0</v>
      </c>
      <c r="DM74" s="85">
        <f t="shared" si="327"/>
        <v>0</v>
      </c>
      <c r="DN74" s="86">
        <f t="shared" ca="1" si="420"/>
        <v>0</v>
      </c>
      <c r="DO74" s="83">
        <f t="shared" ca="1" si="421"/>
        <v>0</v>
      </c>
      <c r="DP74" s="84">
        <f t="shared" si="422"/>
        <v>31</v>
      </c>
      <c r="DQ74" s="85">
        <f t="shared" ca="1" si="328"/>
        <v>0</v>
      </c>
      <c r="DR74" s="85">
        <f t="shared" si="329"/>
        <v>0</v>
      </c>
      <c r="DS74" s="85">
        <f t="shared" si="330"/>
        <v>0</v>
      </c>
      <c r="DT74" s="86">
        <f t="shared" ca="1" si="423"/>
        <v>0</v>
      </c>
      <c r="DU74" s="83">
        <f t="shared" ca="1" si="424"/>
        <v>0</v>
      </c>
      <c r="DV74" s="84">
        <f t="shared" si="425"/>
        <v>30</v>
      </c>
      <c r="DW74" s="85">
        <f t="shared" ca="1" si="331"/>
        <v>0</v>
      </c>
      <c r="DX74" s="85">
        <f t="shared" si="332"/>
        <v>0</v>
      </c>
      <c r="DY74" s="85">
        <f t="shared" si="333"/>
        <v>0</v>
      </c>
      <c r="DZ74" s="86">
        <f t="shared" ca="1" si="426"/>
        <v>0</v>
      </c>
      <c r="EA74" s="83">
        <f t="shared" ca="1" si="427"/>
        <v>0</v>
      </c>
      <c r="EB74" s="84">
        <f t="shared" si="428"/>
        <v>31</v>
      </c>
      <c r="EC74" s="85">
        <f t="shared" ca="1" si="334"/>
        <v>0</v>
      </c>
      <c r="ED74" s="85">
        <f t="shared" si="335"/>
        <v>0</v>
      </c>
      <c r="EE74" s="85">
        <f t="shared" si="336"/>
        <v>0</v>
      </c>
      <c r="EF74" s="86">
        <f t="shared" ca="1" si="429"/>
        <v>0</v>
      </c>
      <c r="EG74" s="83">
        <f t="shared" ca="1" si="430"/>
        <v>0</v>
      </c>
      <c r="EH74" s="84">
        <f t="shared" si="431"/>
        <v>30</v>
      </c>
      <c r="EI74" s="85">
        <f t="shared" ca="1" si="337"/>
        <v>0</v>
      </c>
      <c r="EJ74" s="85">
        <f t="shared" si="338"/>
        <v>0</v>
      </c>
      <c r="EK74" s="85">
        <f t="shared" si="339"/>
        <v>0</v>
      </c>
      <c r="EL74" s="86">
        <f t="shared" ca="1" si="432"/>
        <v>0</v>
      </c>
      <c r="EM74" s="83">
        <f t="shared" ca="1" si="433"/>
        <v>0</v>
      </c>
      <c r="EN74" s="84">
        <f t="shared" si="434"/>
        <v>23</v>
      </c>
      <c r="EO74" s="85">
        <f t="shared" ca="1" si="340"/>
        <v>8</v>
      </c>
      <c r="EP74" s="85">
        <f t="shared" si="341"/>
        <v>0</v>
      </c>
      <c r="EQ74" s="85">
        <f t="shared" si="342"/>
        <v>0</v>
      </c>
      <c r="ER74" s="86">
        <f t="shared" ca="1" si="435"/>
        <v>8</v>
      </c>
      <c r="ES74" s="83">
        <f t="shared" ca="1" si="436"/>
        <v>0</v>
      </c>
      <c r="ET74" s="84">
        <f t="shared" si="437"/>
        <v>0</v>
      </c>
      <c r="EU74" s="85">
        <f t="shared" ca="1" si="343"/>
        <v>31</v>
      </c>
      <c r="EV74" s="85">
        <f t="shared" si="344"/>
        <v>0</v>
      </c>
      <c r="EW74" s="85">
        <f t="shared" si="345"/>
        <v>0</v>
      </c>
      <c r="EX74" s="86">
        <f t="shared" ca="1" si="438"/>
        <v>31</v>
      </c>
      <c r="EY74" s="83">
        <f t="shared" ca="1" si="439"/>
        <v>0</v>
      </c>
      <c r="EZ74" s="84">
        <f t="shared" si="440"/>
        <v>0</v>
      </c>
      <c r="FA74" s="85">
        <f t="shared" ca="1" si="346"/>
        <v>30</v>
      </c>
      <c r="FB74" s="85">
        <f t="shared" si="347"/>
        <v>0</v>
      </c>
      <c r="FC74" s="85">
        <f t="shared" si="348"/>
        <v>0</v>
      </c>
      <c r="FD74" s="86">
        <f t="shared" ca="1" si="441"/>
        <v>30</v>
      </c>
      <c r="FE74" s="83">
        <f t="shared" ca="1" si="442"/>
        <v>0</v>
      </c>
      <c r="FF74" s="84">
        <f t="shared" si="443"/>
        <v>0</v>
      </c>
      <c r="FG74" s="85">
        <f t="shared" ca="1" si="444"/>
        <v>31</v>
      </c>
      <c r="FH74" s="85">
        <f t="shared" si="445"/>
        <v>0</v>
      </c>
      <c r="FI74" s="85">
        <f t="shared" si="446"/>
        <v>0</v>
      </c>
      <c r="FJ74" s="86">
        <f t="shared" ca="1" si="447"/>
        <v>31</v>
      </c>
      <c r="FK74" s="83">
        <f t="shared" ca="1" si="349"/>
        <v>0</v>
      </c>
      <c r="FL74" s="84">
        <f t="shared" si="350"/>
        <v>0</v>
      </c>
      <c r="FM74" s="85">
        <f t="shared" ca="1" si="448"/>
        <v>30</v>
      </c>
      <c r="FN74" s="85">
        <f t="shared" si="449"/>
        <v>0</v>
      </c>
      <c r="FO74" s="85">
        <f t="shared" si="450"/>
        <v>0</v>
      </c>
      <c r="FP74" s="86">
        <f t="shared" ca="1" si="351"/>
        <v>30</v>
      </c>
      <c r="FQ74" s="83">
        <f t="shared" ca="1" si="352"/>
        <v>0</v>
      </c>
      <c r="FR74" s="84">
        <f t="shared" si="353"/>
        <v>0</v>
      </c>
      <c r="FS74" s="85">
        <f t="shared" ca="1" si="451"/>
        <v>31</v>
      </c>
      <c r="FT74" s="85">
        <f t="shared" si="452"/>
        <v>0</v>
      </c>
      <c r="FU74" s="85">
        <f t="shared" si="453"/>
        <v>0</v>
      </c>
      <c r="FV74" s="86">
        <f t="shared" ca="1" si="354"/>
        <v>31</v>
      </c>
      <c r="FW74" s="83">
        <f t="shared" ca="1" si="355"/>
        <v>0</v>
      </c>
      <c r="FX74" s="84">
        <f t="shared" si="356"/>
        <v>0</v>
      </c>
      <c r="FY74" s="85">
        <f t="shared" ca="1" si="454"/>
        <v>31</v>
      </c>
      <c r="FZ74" s="85">
        <f t="shared" si="455"/>
        <v>0</v>
      </c>
      <c r="GA74" s="85">
        <f t="shared" si="456"/>
        <v>0</v>
      </c>
      <c r="GB74" s="86">
        <f t="shared" ca="1" si="357"/>
        <v>31</v>
      </c>
      <c r="GC74" s="83">
        <f t="shared" ca="1" si="358"/>
        <v>0</v>
      </c>
      <c r="GD74" s="84">
        <f t="shared" si="359"/>
        <v>0</v>
      </c>
      <c r="GE74" s="85">
        <f t="shared" ca="1" si="457"/>
        <v>28</v>
      </c>
      <c r="GF74" s="85">
        <f t="shared" si="458"/>
        <v>0</v>
      </c>
      <c r="GG74" s="85">
        <f t="shared" si="459"/>
        <v>0</v>
      </c>
      <c r="GH74" s="86">
        <f t="shared" ca="1" si="360"/>
        <v>28</v>
      </c>
      <c r="GI74" s="83">
        <f t="shared" ca="1" si="361"/>
        <v>0</v>
      </c>
      <c r="GJ74" s="84">
        <f t="shared" si="362"/>
        <v>0</v>
      </c>
      <c r="GK74" s="85">
        <f t="shared" ca="1" si="460"/>
        <v>31</v>
      </c>
      <c r="GL74" s="85">
        <f t="shared" si="461"/>
        <v>0</v>
      </c>
      <c r="GM74" s="85">
        <f t="shared" si="462"/>
        <v>0</v>
      </c>
      <c r="GN74" s="86">
        <f t="shared" ca="1" si="363"/>
        <v>31</v>
      </c>
    </row>
    <row r="75" spans="1:196" ht="14.6" x14ac:dyDescent="0.4">
      <c r="A75" s="81" t="str">
        <f>PSIRT!$S72</f>
        <v>CMM</v>
      </c>
      <c r="B75" t="str">
        <f>PSIRT!$B72</f>
        <v>CSCvk69487</v>
      </c>
      <c r="C75" s="82">
        <f>PSIRT!$N72</f>
        <v>43318</v>
      </c>
      <c r="D75" s="123">
        <f ca="1">IF(PSIRT!$R72="",TODAY(), PSIRT!$R72)</f>
        <v>43332</v>
      </c>
      <c r="E75" s="83">
        <f t="shared" ca="1" si="364"/>
        <v>0</v>
      </c>
      <c r="F75" s="84">
        <f t="shared" si="365"/>
        <v>31</v>
      </c>
      <c r="G75" s="85">
        <f t="shared" si="271"/>
        <v>0</v>
      </c>
      <c r="H75" s="85">
        <f t="shared" ca="1" si="272"/>
        <v>0</v>
      </c>
      <c r="I75" s="85">
        <f t="shared" si="273"/>
        <v>0</v>
      </c>
      <c r="J75" s="86">
        <f t="shared" ca="1" si="366"/>
        <v>0</v>
      </c>
      <c r="K75" s="83">
        <f t="shared" ca="1" si="367"/>
        <v>0</v>
      </c>
      <c r="L75" s="84">
        <f t="shared" si="368"/>
        <v>30</v>
      </c>
      <c r="M75" s="85">
        <f t="shared" si="274"/>
        <v>0</v>
      </c>
      <c r="N75" s="85">
        <f t="shared" ca="1" si="275"/>
        <v>0</v>
      </c>
      <c r="O75" s="85">
        <f t="shared" si="276"/>
        <v>0</v>
      </c>
      <c r="P75" s="86">
        <f t="shared" ca="1" si="369"/>
        <v>0</v>
      </c>
      <c r="Q75" s="83">
        <f t="shared" ca="1" si="370"/>
        <v>0</v>
      </c>
      <c r="R75" s="84">
        <f t="shared" si="371"/>
        <v>31</v>
      </c>
      <c r="S75" s="85">
        <f t="shared" si="277"/>
        <v>0</v>
      </c>
      <c r="T75" s="85">
        <f t="shared" ca="1" si="278"/>
        <v>0</v>
      </c>
      <c r="U75" s="85">
        <f t="shared" si="279"/>
        <v>0</v>
      </c>
      <c r="V75" s="86">
        <f t="shared" ca="1" si="372"/>
        <v>0</v>
      </c>
      <c r="W75" s="83">
        <f t="shared" ca="1" si="373"/>
        <v>0</v>
      </c>
      <c r="X75" s="84">
        <f t="shared" si="374"/>
        <v>30</v>
      </c>
      <c r="Y75" s="85">
        <f t="shared" si="280"/>
        <v>0</v>
      </c>
      <c r="Z75" s="85">
        <f t="shared" ca="1" si="281"/>
        <v>0</v>
      </c>
      <c r="AA75" s="85">
        <f t="shared" si="282"/>
        <v>0</v>
      </c>
      <c r="AB75" s="86">
        <f t="shared" ca="1" si="375"/>
        <v>0</v>
      </c>
      <c r="AC75" s="83">
        <f t="shared" ca="1" si="376"/>
        <v>0</v>
      </c>
      <c r="AD75" s="84">
        <f t="shared" si="377"/>
        <v>31</v>
      </c>
      <c r="AE75" s="85">
        <f t="shared" si="283"/>
        <v>0</v>
      </c>
      <c r="AF75" s="85">
        <f t="shared" ca="1" si="284"/>
        <v>0</v>
      </c>
      <c r="AG75" s="85">
        <f t="shared" si="285"/>
        <v>0</v>
      </c>
      <c r="AH75" s="86">
        <f t="shared" ca="1" si="378"/>
        <v>0</v>
      </c>
      <c r="AI75" s="83">
        <f t="shared" ca="1" si="379"/>
        <v>0</v>
      </c>
      <c r="AJ75" s="84">
        <f t="shared" si="380"/>
        <v>31</v>
      </c>
      <c r="AK75" s="85">
        <f t="shared" si="286"/>
        <v>0</v>
      </c>
      <c r="AL75" s="85">
        <f t="shared" ca="1" si="287"/>
        <v>0</v>
      </c>
      <c r="AM75" s="85">
        <f t="shared" si="288"/>
        <v>0</v>
      </c>
      <c r="AN75" s="86">
        <f t="shared" ca="1" si="381"/>
        <v>0</v>
      </c>
      <c r="AO75" s="83">
        <f t="shared" ca="1" si="382"/>
        <v>0</v>
      </c>
      <c r="AP75" s="84">
        <f t="shared" si="383"/>
        <v>28</v>
      </c>
      <c r="AQ75" s="85">
        <f t="shared" si="289"/>
        <v>0</v>
      </c>
      <c r="AR75" s="85">
        <f t="shared" ca="1" si="290"/>
        <v>0</v>
      </c>
      <c r="AS75" s="85">
        <f t="shared" si="291"/>
        <v>0</v>
      </c>
      <c r="AT75" s="86">
        <f t="shared" ca="1" si="384"/>
        <v>0</v>
      </c>
      <c r="AU75" s="83">
        <f t="shared" ca="1" si="385"/>
        <v>0</v>
      </c>
      <c r="AV75" s="84">
        <f t="shared" si="386"/>
        <v>31</v>
      </c>
      <c r="AW75" s="85">
        <f t="shared" si="292"/>
        <v>0</v>
      </c>
      <c r="AX75" s="85">
        <f t="shared" ca="1" si="293"/>
        <v>0</v>
      </c>
      <c r="AY75" s="85">
        <f t="shared" si="294"/>
        <v>0</v>
      </c>
      <c r="AZ75" s="86">
        <f t="shared" ca="1" si="387"/>
        <v>0</v>
      </c>
      <c r="BA75" s="83">
        <f t="shared" ca="1" si="388"/>
        <v>0</v>
      </c>
      <c r="BB75" s="84">
        <f t="shared" si="389"/>
        <v>30</v>
      </c>
      <c r="BC75" s="85">
        <f t="shared" si="295"/>
        <v>0</v>
      </c>
      <c r="BD75" s="85">
        <f t="shared" ca="1" si="296"/>
        <v>0</v>
      </c>
      <c r="BE75" s="85">
        <f t="shared" si="297"/>
        <v>0</v>
      </c>
      <c r="BF75" s="86">
        <f t="shared" ca="1" si="390"/>
        <v>0</v>
      </c>
      <c r="BG75" s="83">
        <f t="shared" ca="1" si="391"/>
        <v>0</v>
      </c>
      <c r="BH75" s="84">
        <f t="shared" si="392"/>
        <v>31</v>
      </c>
      <c r="BI75" s="85">
        <f t="shared" si="298"/>
        <v>0</v>
      </c>
      <c r="BJ75" s="85">
        <f t="shared" ca="1" si="299"/>
        <v>0</v>
      </c>
      <c r="BK75" s="85">
        <f t="shared" si="300"/>
        <v>0</v>
      </c>
      <c r="BL75" s="86">
        <f t="shared" ca="1" si="393"/>
        <v>0</v>
      </c>
      <c r="BM75" s="83">
        <f t="shared" ca="1" si="394"/>
        <v>0</v>
      </c>
      <c r="BN75" s="84">
        <f t="shared" si="395"/>
        <v>30</v>
      </c>
      <c r="BO75" s="85">
        <f t="shared" si="301"/>
        <v>0</v>
      </c>
      <c r="BP75" s="85">
        <f t="shared" ca="1" si="302"/>
        <v>0</v>
      </c>
      <c r="BQ75" s="85">
        <f t="shared" si="303"/>
        <v>0</v>
      </c>
      <c r="BR75" s="86">
        <f t="shared" ca="1" si="396"/>
        <v>0</v>
      </c>
      <c r="BS75" s="83">
        <f t="shared" ca="1" si="397"/>
        <v>0</v>
      </c>
      <c r="BT75" s="84">
        <f t="shared" si="398"/>
        <v>31</v>
      </c>
      <c r="BU75" s="85">
        <f t="shared" si="304"/>
        <v>0</v>
      </c>
      <c r="BV75" s="85">
        <f t="shared" ca="1" si="305"/>
        <v>0</v>
      </c>
      <c r="BW75" s="85">
        <f t="shared" si="306"/>
        <v>0</v>
      </c>
      <c r="BX75" s="86">
        <f t="shared" ca="1" si="399"/>
        <v>0</v>
      </c>
      <c r="BY75" s="83">
        <f t="shared" ca="1" si="400"/>
        <v>0</v>
      </c>
      <c r="BZ75" s="84">
        <f t="shared" si="401"/>
        <v>31</v>
      </c>
      <c r="CA75" s="85">
        <f t="shared" si="307"/>
        <v>0</v>
      </c>
      <c r="CB75" s="85">
        <f t="shared" ca="1" si="308"/>
        <v>0</v>
      </c>
      <c r="CC75" s="85">
        <f t="shared" si="309"/>
        <v>0</v>
      </c>
      <c r="CD75" s="86">
        <f t="shared" ca="1" si="402"/>
        <v>0</v>
      </c>
      <c r="CE75" s="83">
        <f t="shared" ca="1" si="403"/>
        <v>0</v>
      </c>
      <c r="CF75" s="84">
        <f t="shared" si="404"/>
        <v>30</v>
      </c>
      <c r="CG75" s="85">
        <f t="shared" si="310"/>
        <v>0</v>
      </c>
      <c r="CH75" s="85">
        <f t="shared" ca="1" si="311"/>
        <v>0</v>
      </c>
      <c r="CI75" s="85">
        <f t="shared" si="312"/>
        <v>0</v>
      </c>
      <c r="CJ75" s="86">
        <f t="shared" ca="1" si="405"/>
        <v>0</v>
      </c>
      <c r="CK75" s="83">
        <f t="shared" ca="1" si="406"/>
        <v>0</v>
      </c>
      <c r="CL75" s="84">
        <f t="shared" si="407"/>
        <v>31</v>
      </c>
      <c r="CM75" s="85">
        <f t="shared" si="313"/>
        <v>0</v>
      </c>
      <c r="CN75" s="85">
        <f t="shared" ca="1" si="314"/>
        <v>0</v>
      </c>
      <c r="CO75" s="85">
        <f t="shared" si="315"/>
        <v>0</v>
      </c>
      <c r="CP75" s="86">
        <f t="shared" ca="1" si="408"/>
        <v>0</v>
      </c>
      <c r="CQ75" s="83">
        <f t="shared" ca="1" si="409"/>
        <v>0</v>
      </c>
      <c r="CR75" s="84">
        <f t="shared" si="410"/>
        <v>30</v>
      </c>
      <c r="CS75" s="85">
        <f t="shared" si="316"/>
        <v>0</v>
      </c>
      <c r="CT75" s="85">
        <f t="shared" ca="1" si="317"/>
        <v>0</v>
      </c>
      <c r="CU75" s="85">
        <f t="shared" si="318"/>
        <v>0</v>
      </c>
      <c r="CV75" s="86">
        <f t="shared" ca="1" si="411"/>
        <v>0</v>
      </c>
      <c r="CW75" s="83">
        <f t="shared" ca="1" si="412"/>
        <v>0</v>
      </c>
      <c r="CX75" s="84">
        <f t="shared" si="413"/>
        <v>31</v>
      </c>
      <c r="CY75" s="85">
        <f t="shared" si="319"/>
        <v>0</v>
      </c>
      <c r="CZ75" s="85">
        <f t="shared" ca="1" si="320"/>
        <v>0</v>
      </c>
      <c r="DA75" s="85">
        <f t="shared" si="321"/>
        <v>0</v>
      </c>
      <c r="DB75" s="86">
        <f t="shared" ca="1" si="414"/>
        <v>0</v>
      </c>
      <c r="DC75" s="83">
        <f t="shared" ca="1" si="415"/>
        <v>0</v>
      </c>
      <c r="DD75" s="84">
        <f t="shared" si="416"/>
        <v>31</v>
      </c>
      <c r="DE75" s="85">
        <f t="shared" si="322"/>
        <v>0</v>
      </c>
      <c r="DF75" s="85">
        <f t="shared" ca="1" si="323"/>
        <v>0</v>
      </c>
      <c r="DG75" s="85">
        <f t="shared" si="324"/>
        <v>0</v>
      </c>
      <c r="DH75" s="86">
        <f t="shared" ca="1" si="417"/>
        <v>0</v>
      </c>
      <c r="DI75" s="83">
        <f t="shared" ca="1" si="418"/>
        <v>0</v>
      </c>
      <c r="DJ75" s="84">
        <f t="shared" si="419"/>
        <v>28</v>
      </c>
      <c r="DK75" s="85">
        <f t="shared" si="325"/>
        <v>0</v>
      </c>
      <c r="DL75" s="85">
        <f t="shared" ca="1" si="326"/>
        <v>0</v>
      </c>
      <c r="DM75" s="85">
        <f t="shared" si="327"/>
        <v>0</v>
      </c>
      <c r="DN75" s="86">
        <f t="shared" ca="1" si="420"/>
        <v>0</v>
      </c>
      <c r="DO75" s="83">
        <f t="shared" ca="1" si="421"/>
        <v>0</v>
      </c>
      <c r="DP75" s="84">
        <f t="shared" si="422"/>
        <v>31</v>
      </c>
      <c r="DQ75" s="85">
        <f t="shared" si="328"/>
        <v>0</v>
      </c>
      <c r="DR75" s="85">
        <f t="shared" ca="1" si="329"/>
        <v>0</v>
      </c>
      <c r="DS75" s="85">
        <f t="shared" si="330"/>
        <v>0</v>
      </c>
      <c r="DT75" s="86">
        <f t="shared" ca="1" si="423"/>
        <v>0</v>
      </c>
      <c r="DU75" s="83">
        <f t="shared" ca="1" si="424"/>
        <v>0</v>
      </c>
      <c r="DV75" s="84">
        <f t="shared" si="425"/>
        <v>30</v>
      </c>
      <c r="DW75" s="85">
        <f t="shared" si="331"/>
        <v>0</v>
      </c>
      <c r="DX75" s="85">
        <f t="shared" ca="1" si="332"/>
        <v>0</v>
      </c>
      <c r="DY75" s="85">
        <f t="shared" si="333"/>
        <v>0</v>
      </c>
      <c r="DZ75" s="86">
        <f t="shared" ca="1" si="426"/>
        <v>0</v>
      </c>
      <c r="EA75" s="83">
        <f t="shared" ca="1" si="427"/>
        <v>0</v>
      </c>
      <c r="EB75" s="84">
        <f t="shared" si="428"/>
        <v>31</v>
      </c>
      <c r="EC75" s="85">
        <f t="shared" si="334"/>
        <v>0</v>
      </c>
      <c r="ED75" s="85">
        <f t="shared" ca="1" si="335"/>
        <v>0</v>
      </c>
      <c r="EE75" s="85">
        <f t="shared" si="336"/>
        <v>0</v>
      </c>
      <c r="EF75" s="86">
        <f t="shared" ca="1" si="429"/>
        <v>0</v>
      </c>
      <c r="EG75" s="83">
        <f t="shared" ca="1" si="430"/>
        <v>0</v>
      </c>
      <c r="EH75" s="84">
        <f t="shared" si="431"/>
        <v>30</v>
      </c>
      <c r="EI75" s="85">
        <f t="shared" si="337"/>
        <v>0</v>
      </c>
      <c r="EJ75" s="85">
        <f t="shared" ca="1" si="338"/>
        <v>0</v>
      </c>
      <c r="EK75" s="85">
        <f t="shared" si="339"/>
        <v>0</v>
      </c>
      <c r="EL75" s="86">
        <f t="shared" ca="1" si="432"/>
        <v>0</v>
      </c>
      <c r="EM75" s="83">
        <f t="shared" ca="1" si="433"/>
        <v>0</v>
      </c>
      <c r="EN75" s="84">
        <f t="shared" si="434"/>
        <v>31</v>
      </c>
      <c r="EO75" s="85">
        <f t="shared" si="340"/>
        <v>0</v>
      </c>
      <c r="EP75" s="85">
        <f t="shared" ca="1" si="341"/>
        <v>0</v>
      </c>
      <c r="EQ75" s="85">
        <f t="shared" si="342"/>
        <v>0</v>
      </c>
      <c r="ER75" s="86">
        <f t="shared" ca="1" si="435"/>
        <v>0</v>
      </c>
      <c r="ES75" s="83">
        <f t="shared" ca="1" si="436"/>
        <v>11</v>
      </c>
      <c r="ET75" s="84">
        <f t="shared" si="437"/>
        <v>6</v>
      </c>
      <c r="EU75" s="85">
        <f t="shared" si="343"/>
        <v>0</v>
      </c>
      <c r="EV75" s="85">
        <f t="shared" ca="1" si="344"/>
        <v>14</v>
      </c>
      <c r="EW75" s="85">
        <f t="shared" si="345"/>
        <v>0</v>
      </c>
      <c r="EX75" s="86">
        <f t="shared" ca="1" si="438"/>
        <v>14</v>
      </c>
      <c r="EY75" s="83">
        <f t="shared" ca="1" si="439"/>
        <v>30</v>
      </c>
      <c r="EZ75" s="84">
        <f t="shared" si="440"/>
        <v>0</v>
      </c>
      <c r="FA75" s="85">
        <f t="shared" si="346"/>
        <v>0</v>
      </c>
      <c r="FB75" s="85">
        <f t="shared" ca="1" si="347"/>
        <v>0</v>
      </c>
      <c r="FC75" s="85">
        <f t="shared" si="348"/>
        <v>0</v>
      </c>
      <c r="FD75" s="86">
        <f t="shared" ca="1" si="441"/>
        <v>0</v>
      </c>
      <c r="FE75" s="83">
        <f t="shared" ca="1" si="442"/>
        <v>31</v>
      </c>
      <c r="FF75" s="84">
        <f t="shared" si="443"/>
        <v>0</v>
      </c>
      <c r="FG75" s="85">
        <f t="shared" si="444"/>
        <v>0</v>
      </c>
      <c r="FH75" s="85">
        <f t="shared" ca="1" si="445"/>
        <v>0</v>
      </c>
      <c r="FI75" s="85">
        <f t="shared" si="446"/>
        <v>0</v>
      </c>
      <c r="FJ75" s="86">
        <f t="shared" ca="1" si="447"/>
        <v>0</v>
      </c>
      <c r="FK75" s="83">
        <f t="shared" ca="1" si="349"/>
        <v>30</v>
      </c>
      <c r="FL75" s="84">
        <f t="shared" si="350"/>
        <v>0</v>
      </c>
      <c r="FM75" s="85">
        <f t="shared" si="448"/>
        <v>0</v>
      </c>
      <c r="FN75" s="85">
        <f t="shared" ca="1" si="449"/>
        <v>0</v>
      </c>
      <c r="FO75" s="85">
        <f t="shared" si="450"/>
        <v>0</v>
      </c>
      <c r="FP75" s="86">
        <f t="shared" ca="1" si="351"/>
        <v>0</v>
      </c>
      <c r="FQ75" s="83">
        <f t="shared" ca="1" si="352"/>
        <v>31</v>
      </c>
      <c r="FR75" s="84">
        <f t="shared" si="353"/>
        <v>0</v>
      </c>
      <c r="FS75" s="85">
        <f t="shared" si="451"/>
        <v>0</v>
      </c>
      <c r="FT75" s="85">
        <f t="shared" ca="1" si="452"/>
        <v>0</v>
      </c>
      <c r="FU75" s="85">
        <f t="shared" si="453"/>
        <v>0</v>
      </c>
      <c r="FV75" s="86">
        <f t="shared" ca="1" si="354"/>
        <v>0</v>
      </c>
      <c r="FW75" s="83">
        <f t="shared" ca="1" si="355"/>
        <v>31</v>
      </c>
      <c r="FX75" s="84">
        <f t="shared" si="356"/>
        <v>0</v>
      </c>
      <c r="FY75" s="85">
        <f t="shared" si="454"/>
        <v>0</v>
      </c>
      <c r="FZ75" s="85">
        <f t="shared" ca="1" si="455"/>
        <v>0</v>
      </c>
      <c r="GA75" s="85">
        <f t="shared" si="456"/>
        <v>0</v>
      </c>
      <c r="GB75" s="86">
        <f t="shared" ca="1" si="357"/>
        <v>0</v>
      </c>
      <c r="GC75" s="83">
        <f t="shared" ca="1" si="358"/>
        <v>28</v>
      </c>
      <c r="GD75" s="84">
        <f t="shared" si="359"/>
        <v>0</v>
      </c>
      <c r="GE75" s="85">
        <f t="shared" si="457"/>
        <v>0</v>
      </c>
      <c r="GF75" s="85">
        <f t="shared" ca="1" si="458"/>
        <v>0</v>
      </c>
      <c r="GG75" s="85">
        <f t="shared" si="459"/>
        <v>0</v>
      </c>
      <c r="GH75" s="86">
        <f t="shared" ca="1" si="360"/>
        <v>0</v>
      </c>
      <c r="GI75" s="83">
        <f t="shared" ca="1" si="361"/>
        <v>31</v>
      </c>
      <c r="GJ75" s="84">
        <f t="shared" si="362"/>
        <v>0</v>
      </c>
      <c r="GK75" s="85">
        <f t="shared" si="460"/>
        <v>0</v>
      </c>
      <c r="GL75" s="85">
        <f t="shared" ca="1" si="461"/>
        <v>0</v>
      </c>
      <c r="GM75" s="85">
        <f t="shared" si="462"/>
        <v>0</v>
      </c>
      <c r="GN75" s="86">
        <f t="shared" ca="1" si="363"/>
        <v>0</v>
      </c>
    </row>
    <row r="76" spans="1:196" ht="14.6" x14ac:dyDescent="0.4">
      <c r="A76" s="81" t="str">
        <f>PSIRT!$S73</f>
        <v>CMM</v>
      </c>
      <c r="B76" t="str">
        <f>PSIRT!$B73</f>
        <v>CSCvm15483</v>
      </c>
      <c r="C76" s="82">
        <f>PSIRT!$N73</f>
        <v>43336</v>
      </c>
      <c r="D76" s="123">
        <f ca="1">IF(PSIRT!$R73="",TODAY(), PSIRT!$R73)</f>
        <v>43483</v>
      </c>
      <c r="E76" s="83">
        <f t="shared" ca="1" si="364"/>
        <v>0</v>
      </c>
      <c r="F76" s="84">
        <f t="shared" si="365"/>
        <v>31</v>
      </c>
      <c r="G76" s="85">
        <f t="shared" si="271"/>
        <v>0</v>
      </c>
      <c r="H76" s="85">
        <f t="shared" ca="1" si="272"/>
        <v>0</v>
      </c>
      <c r="I76" s="85">
        <f t="shared" si="273"/>
        <v>0</v>
      </c>
      <c r="J76" s="86">
        <f t="shared" ca="1" si="366"/>
        <v>0</v>
      </c>
      <c r="K76" s="83">
        <f t="shared" ca="1" si="367"/>
        <v>0</v>
      </c>
      <c r="L76" s="84">
        <f t="shared" si="368"/>
        <v>30</v>
      </c>
      <c r="M76" s="85">
        <f t="shared" si="274"/>
        <v>0</v>
      </c>
      <c r="N76" s="85">
        <f t="shared" ca="1" si="275"/>
        <v>0</v>
      </c>
      <c r="O76" s="85">
        <f t="shared" si="276"/>
        <v>0</v>
      </c>
      <c r="P76" s="86">
        <f t="shared" ca="1" si="369"/>
        <v>0</v>
      </c>
      <c r="Q76" s="83">
        <f t="shared" ca="1" si="370"/>
        <v>0</v>
      </c>
      <c r="R76" s="84">
        <f t="shared" si="371"/>
        <v>31</v>
      </c>
      <c r="S76" s="85">
        <f t="shared" si="277"/>
        <v>0</v>
      </c>
      <c r="T76" s="85">
        <f t="shared" ca="1" si="278"/>
        <v>0</v>
      </c>
      <c r="U76" s="85">
        <f t="shared" si="279"/>
        <v>0</v>
      </c>
      <c r="V76" s="86">
        <f t="shared" ca="1" si="372"/>
        <v>0</v>
      </c>
      <c r="W76" s="83">
        <f t="shared" ca="1" si="373"/>
        <v>0</v>
      </c>
      <c r="X76" s="84">
        <f t="shared" si="374"/>
        <v>30</v>
      </c>
      <c r="Y76" s="85">
        <f t="shared" si="280"/>
        <v>0</v>
      </c>
      <c r="Z76" s="85">
        <f t="shared" ca="1" si="281"/>
        <v>0</v>
      </c>
      <c r="AA76" s="85">
        <f t="shared" si="282"/>
        <v>0</v>
      </c>
      <c r="AB76" s="86">
        <f t="shared" ca="1" si="375"/>
        <v>0</v>
      </c>
      <c r="AC76" s="83">
        <f t="shared" ca="1" si="376"/>
        <v>0</v>
      </c>
      <c r="AD76" s="84">
        <f t="shared" si="377"/>
        <v>31</v>
      </c>
      <c r="AE76" s="85">
        <f t="shared" si="283"/>
        <v>0</v>
      </c>
      <c r="AF76" s="85">
        <f t="shared" ca="1" si="284"/>
        <v>0</v>
      </c>
      <c r="AG76" s="85">
        <f t="shared" si="285"/>
        <v>0</v>
      </c>
      <c r="AH76" s="86">
        <f t="shared" ca="1" si="378"/>
        <v>0</v>
      </c>
      <c r="AI76" s="83">
        <f t="shared" ca="1" si="379"/>
        <v>0</v>
      </c>
      <c r="AJ76" s="84">
        <f t="shared" si="380"/>
        <v>31</v>
      </c>
      <c r="AK76" s="85">
        <f t="shared" si="286"/>
        <v>0</v>
      </c>
      <c r="AL76" s="85">
        <f t="shared" ca="1" si="287"/>
        <v>0</v>
      </c>
      <c r="AM76" s="85">
        <f t="shared" si="288"/>
        <v>0</v>
      </c>
      <c r="AN76" s="86">
        <f t="shared" ca="1" si="381"/>
        <v>0</v>
      </c>
      <c r="AO76" s="83">
        <f t="shared" ca="1" si="382"/>
        <v>0</v>
      </c>
      <c r="AP76" s="84">
        <f t="shared" si="383"/>
        <v>28</v>
      </c>
      <c r="AQ76" s="85">
        <f t="shared" si="289"/>
        <v>0</v>
      </c>
      <c r="AR76" s="85">
        <f t="shared" ca="1" si="290"/>
        <v>0</v>
      </c>
      <c r="AS76" s="85">
        <f t="shared" si="291"/>
        <v>0</v>
      </c>
      <c r="AT76" s="86">
        <f t="shared" ca="1" si="384"/>
        <v>0</v>
      </c>
      <c r="AU76" s="83">
        <f t="shared" ca="1" si="385"/>
        <v>0</v>
      </c>
      <c r="AV76" s="84">
        <f t="shared" si="386"/>
        <v>31</v>
      </c>
      <c r="AW76" s="85">
        <f t="shared" si="292"/>
        <v>0</v>
      </c>
      <c r="AX76" s="85">
        <f t="shared" ca="1" si="293"/>
        <v>0</v>
      </c>
      <c r="AY76" s="85">
        <f t="shared" si="294"/>
        <v>0</v>
      </c>
      <c r="AZ76" s="86">
        <f t="shared" ca="1" si="387"/>
        <v>0</v>
      </c>
      <c r="BA76" s="83">
        <f t="shared" ca="1" si="388"/>
        <v>0</v>
      </c>
      <c r="BB76" s="84">
        <f t="shared" si="389"/>
        <v>30</v>
      </c>
      <c r="BC76" s="85">
        <f t="shared" si="295"/>
        <v>0</v>
      </c>
      <c r="BD76" s="85">
        <f t="shared" ca="1" si="296"/>
        <v>0</v>
      </c>
      <c r="BE76" s="85">
        <f t="shared" si="297"/>
        <v>0</v>
      </c>
      <c r="BF76" s="86">
        <f t="shared" ca="1" si="390"/>
        <v>0</v>
      </c>
      <c r="BG76" s="83">
        <f t="shared" ca="1" si="391"/>
        <v>0</v>
      </c>
      <c r="BH76" s="84">
        <f t="shared" si="392"/>
        <v>31</v>
      </c>
      <c r="BI76" s="85">
        <f t="shared" si="298"/>
        <v>0</v>
      </c>
      <c r="BJ76" s="85">
        <f t="shared" ca="1" si="299"/>
        <v>0</v>
      </c>
      <c r="BK76" s="85">
        <f t="shared" si="300"/>
        <v>0</v>
      </c>
      <c r="BL76" s="86">
        <f t="shared" ca="1" si="393"/>
        <v>0</v>
      </c>
      <c r="BM76" s="83">
        <f t="shared" ca="1" si="394"/>
        <v>0</v>
      </c>
      <c r="BN76" s="84">
        <f t="shared" si="395"/>
        <v>30</v>
      </c>
      <c r="BO76" s="85">
        <f t="shared" si="301"/>
        <v>0</v>
      </c>
      <c r="BP76" s="85">
        <f t="shared" ca="1" si="302"/>
        <v>0</v>
      </c>
      <c r="BQ76" s="85">
        <f t="shared" si="303"/>
        <v>0</v>
      </c>
      <c r="BR76" s="86">
        <f t="shared" ca="1" si="396"/>
        <v>0</v>
      </c>
      <c r="BS76" s="83">
        <f t="shared" ca="1" si="397"/>
        <v>0</v>
      </c>
      <c r="BT76" s="84">
        <f t="shared" si="398"/>
        <v>31</v>
      </c>
      <c r="BU76" s="85">
        <f t="shared" si="304"/>
        <v>0</v>
      </c>
      <c r="BV76" s="85">
        <f t="shared" ca="1" si="305"/>
        <v>0</v>
      </c>
      <c r="BW76" s="85">
        <f t="shared" si="306"/>
        <v>0</v>
      </c>
      <c r="BX76" s="86">
        <f t="shared" ca="1" si="399"/>
        <v>0</v>
      </c>
      <c r="BY76" s="83">
        <f t="shared" ca="1" si="400"/>
        <v>0</v>
      </c>
      <c r="BZ76" s="84">
        <f t="shared" si="401"/>
        <v>31</v>
      </c>
      <c r="CA76" s="85">
        <f t="shared" si="307"/>
        <v>0</v>
      </c>
      <c r="CB76" s="85">
        <f t="shared" ca="1" si="308"/>
        <v>0</v>
      </c>
      <c r="CC76" s="85">
        <f t="shared" si="309"/>
        <v>0</v>
      </c>
      <c r="CD76" s="86">
        <f t="shared" ca="1" si="402"/>
        <v>0</v>
      </c>
      <c r="CE76" s="83">
        <f t="shared" ca="1" si="403"/>
        <v>0</v>
      </c>
      <c r="CF76" s="84">
        <f t="shared" si="404"/>
        <v>30</v>
      </c>
      <c r="CG76" s="85">
        <f t="shared" si="310"/>
        <v>0</v>
      </c>
      <c r="CH76" s="85">
        <f t="shared" ca="1" si="311"/>
        <v>0</v>
      </c>
      <c r="CI76" s="85">
        <f t="shared" si="312"/>
        <v>0</v>
      </c>
      <c r="CJ76" s="86">
        <f t="shared" ca="1" si="405"/>
        <v>0</v>
      </c>
      <c r="CK76" s="83">
        <f t="shared" ca="1" si="406"/>
        <v>0</v>
      </c>
      <c r="CL76" s="84">
        <f t="shared" si="407"/>
        <v>31</v>
      </c>
      <c r="CM76" s="85">
        <f t="shared" si="313"/>
        <v>0</v>
      </c>
      <c r="CN76" s="85">
        <f t="shared" ca="1" si="314"/>
        <v>0</v>
      </c>
      <c r="CO76" s="85">
        <f t="shared" si="315"/>
        <v>0</v>
      </c>
      <c r="CP76" s="86">
        <f t="shared" ca="1" si="408"/>
        <v>0</v>
      </c>
      <c r="CQ76" s="83">
        <f t="shared" ca="1" si="409"/>
        <v>0</v>
      </c>
      <c r="CR76" s="84">
        <f t="shared" si="410"/>
        <v>30</v>
      </c>
      <c r="CS76" s="85">
        <f t="shared" si="316"/>
        <v>0</v>
      </c>
      <c r="CT76" s="85">
        <f t="shared" ca="1" si="317"/>
        <v>0</v>
      </c>
      <c r="CU76" s="85">
        <f t="shared" si="318"/>
        <v>0</v>
      </c>
      <c r="CV76" s="86">
        <f t="shared" ca="1" si="411"/>
        <v>0</v>
      </c>
      <c r="CW76" s="83">
        <f t="shared" ca="1" si="412"/>
        <v>0</v>
      </c>
      <c r="CX76" s="84">
        <f t="shared" si="413"/>
        <v>31</v>
      </c>
      <c r="CY76" s="85">
        <f t="shared" si="319"/>
        <v>0</v>
      </c>
      <c r="CZ76" s="85">
        <f t="shared" ca="1" si="320"/>
        <v>0</v>
      </c>
      <c r="DA76" s="85">
        <f t="shared" si="321"/>
        <v>0</v>
      </c>
      <c r="DB76" s="86">
        <f t="shared" ca="1" si="414"/>
        <v>0</v>
      </c>
      <c r="DC76" s="83">
        <f t="shared" ca="1" si="415"/>
        <v>0</v>
      </c>
      <c r="DD76" s="84">
        <f t="shared" si="416"/>
        <v>31</v>
      </c>
      <c r="DE76" s="85">
        <f t="shared" si="322"/>
        <v>0</v>
      </c>
      <c r="DF76" s="85">
        <f t="shared" ca="1" si="323"/>
        <v>0</v>
      </c>
      <c r="DG76" s="85">
        <f t="shared" si="324"/>
        <v>0</v>
      </c>
      <c r="DH76" s="86">
        <f t="shared" ca="1" si="417"/>
        <v>0</v>
      </c>
      <c r="DI76" s="83">
        <f t="shared" ca="1" si="418"/>
        <v>0</v>
      </c>
      <c r="DJ76" s="84">
        <f t="shared" si="419"/>
        <v>28</v>
      </c>
      <c r="DK76" s="85">
        <f t="shared" si="325"/>
        <v>0</v>
      </c>
      <c r="DL76" s="85">
        <f t="shared" ca="1" si="326"/>
        <v>0</v>
      </c>
      <c r="DM76" s="85">
        <f t="shared" si="327"/>
        <v>0</v>
      </c>
      <c r="DN76" s="86">
        <f t="shared" ca="1" si="420"/>
        <v>0</v>
      </c>
      <c r="DO76" s="83">
        <f t="shared" ca="1" si="421"/>
        <v>0</v>
      </c>
      <c r="DP76" s="84">
        <f t="shared" si="422"/>
        <v>31</v>
      </c>
      <c r="DQ76" s="85">
        <f t="shared" si="328"/>
        <v>0</v>
      </c>
      <c r="DR76" s="85">
        <f t="shared" ca="1" si="329"/>
        <v>0</v>
      </c>
      <c r="DS76" s="85">
        <f t="shared" si="330"/>
        <v>0</v>
      </c>
      <c r="DT76" s="86">
        <f t="shared" ca="1" si="423"/>
        <v>0</v>
      </c>
      <c r="DU76" s="83">
        <f t="shared" ca="1" si="424"/>
        <v>0</v>
      </c>
      <c r="DV76" s="84">
        <f t="shared" si="425"/>
        <v>30</v>
      </c>
      <c r="DW76" s="85">
        <f t="shared" si="331"/>
        <v>0</v>
      </c>
      <c r="DX76" s="85">
        <f t="shared" ca="1" si="332"/>
        <v>0</v>
      </c>
      <c r="DY76" s="85">
        <f t="shared" si="333"/>
        <v>0</v>
      </c>
      <c r="DZ76" s="86">
        <f t="shared" ca="1" si="426"/>
        <v>0</v>
      </c>
      <c r="EA76" s="83">
        <f t="shared" ca="1" si="427"/>
        <v>0</v>
      </c>
      <c r="EB76" s="84">
        <f t="shared" si="428"/>
        <v>31</v>
      </c>
      <c r="EC76" s="85">
        <f t="shared" si="334"/>
        <v>0</v>
      </c>
      <c r="ED76" s="85">
        <f t="shared" ca="1" si="335"/>
        <v>0</v>
      </c>
      <c r="EE76" s="85">
        <f t="shared" si="336"/>
        <v>0</v>
      </c>
      <c r="EF76" s="86">
        <f t="shared" ca="1" si="429"/>
        <v>0</v>
      </c>
      <c r="EG76" s="83">
        <f t="shared" ca="1" si="430"/>
        <v>0</v>
      </c>
      <c r="EH76" s="84">
        <f t="shared" si="431"/>
        <v>30</v>
      </c>
      <c r="EI76" s="85">
        <f t="shared" si="337"/>
        <v>0</v>
      </c>
      <c r="EJ76" s="85">
        <f t="shared" ca="1" si="338"/>
        <v>0</v>
      </c>
      <c r="EK76" s="85">
        <f t="shared" si="339"/>
        <v>0</v>
      </c>
      <c r="EL76" s="86">
        <f t="shared" ca="1" si="432"/>
        <v>0</v>
      </c>
      <c r="EM76" s="83">
        <f t="shared" ca="1" si="433"/>
        <v>0</v>
      </c>
      <c r="EN76" s="84">
        <f t="shared" si="434"/>
        <v>31</v>
      </c>
      <c r="EO76" s="85">
        <f t="shared" si="340"/>
        <v>0</v>
      </c>
      <c r="EP76" s="85">
        <f t="shared" ca="1" si="341"/>
        <v>0</v>
      </c>
      <c r="EQ76" s="85">
        <f t="shared" si="342"/>
        <v>0</v>
      </c>
      <c r="ER76" s="86">
        <f t="shared" ca="1" si="435"/>
        <v>0</v>
      </c>
      <c r="ES76" s="83">
        <f t="shared" ca="1" si="436"/>
        <v>0</v>
      </c>
      <c r="ET76" s="84">
        <f t="shared" si="437"/>
        <v>24</v>
      </c>
      <c r="EU76" s="85">
        <f t="shared" si="343"/>
        <v>0</v>
      </c>
      <c r="EV76" s="85">
        <f t="shared" ca="1" si="344"/>
        <v>7</v>
      </c>
      <c r="EW76" s="85">
        <f t="shared" si="345"/>
        <v>0</v>
      </c>
      <c r="EX76" s="86">
        <f t="shared" ca="1" si="438"/>
        <v>7</v>
      </c>
      <c r="EY76" s="83">
        <f t="shared" ca="1" si="439"/>
        <v>0</v>
      </c>
      <c r="EZ76" s="84">
        <f t="shared" si="440"/>
        <v>0</v>
      </c>
      <c r="FA76" s="85">
        <f t="shared" si="346"/>
        <v>0</v>
      </c>
      <c r="FB76" s="85">
        <f t="shared" ca="1" si="347"/>
        <v>30</v>
      </c>
      <c r="FC76" s="85">
        <f t="shared" si="348"/>
        <v>0</v>
      </c>
      <c r="FD76" s="86">
        <f t="shared" ca="1" si="441"/>
        <v>30</v>
      </c>
      <c r="FE76" s="83">
        <f t="shared" ca="1" si="442"/>
        <v>0</v>
      </c>
      <c r="FF76" s="84">
        <f t="shared" si="443"/>
        <v>0</v>
      </c>
      <c r="FG76" s="85">
        <f t="shared" si="444"/>
        <v>0</v>
      </c>
      <c r="FH76" s="85">
        <f t="shared" ca="1" si="445"/>
        <v>31</v>
      </c>
      <c r="FI76" s="85">
        <f t="shared" si="446"/>
        <v>0</v>
      </c>
      <c r="FJ76" s="86">
        <f t="shared" ca="1" si="447"/>
        <v>31</v>
      </c>
      <c r="FK76" s="83">
        <f t="shared" ca="1" si="349"/>
        <v>0</v>
      </c>
      <c r="FL76" s="84">
        <f t="shared" si="350"/>
        <v>0</v>
      </c>
      <c r="FM76" s="85">
        <f t="shared" si="448"/>
        <v>0</v>
      </c>
      <c r="FN76" s="85">
        <f t="shared" ca="1" si="449"/>
        <v>30</v>
      </c>
      <c r="FO76" s="85">
        <f t="shared" si="450"/>
        <v>0</v>
      </c>
      <c r="FP76" s="86">
        <f t="shared" ca="1" si="351"/>
        <v>30</v>
      </c>
      <c r="FQ76" s="83">
        <f t="shared" ca="1" si="352"/>
        <v>0</v>
      </c>
      <c r="FR76" s="84">
        <f t="shared" si="353"/>
        <v>0</v>
      </c>
      <c r="FS76" s="85">
        <f t="shared" si="451"/>
        <v>0</v>
      </c>
      <c r="FT76" s="85">
        <f t="shared" ca="1" si="452"/>
        <v>31</v>
      </c>
      <c r="FU76" s="85">
        <f t="shared" si="453"/>
        <v>0</v>
      </c>
      <c r="FV76" s="86">
        <f t="shared" ca="1" si="354"/>
        <v>31</v>
      </c>
      <c r="FW76" s="83">
        <f t="shared" ca="1" si="355"/>
        <v>13</v>
      </c>
      <c r="FX76" s="84">
        <f t="shared" si="356"/>
        <v>0</v>
      </c>
      <c r="FY76" s="85">
        <f t="shared" si="454"/>
        <v>0</v>
      </c>
      <c r="FZ76" s="85">
        <f t="shared" ca="1" si="455"/>
        <v>18</v>
      </c>
      <c r="GA76" s="85">
        <f t="shared" si="456"/>
        <v>0</v>
      </c>
      <c r="GB76" s="86">
        <f t="shared" ca="1" si="357"/>
        <v>18</v>
      </c>
      <c r="GC76" s="83">
        <f t="shared" ca="1" si="358"/>
        <v>28</v>
      </c>
      <c r="GD76" s="84">
        <f t="shared" si="359"/>
        <v>0</v>
      </c>
      <c r="GE76" s="85">
        <f t="shared" si="457"/>
        <v>0</v>
      </c>
      <c r="GF76" s="85">
        <f t="shared" ca="1" si="458"/>
        <v>0</v>
      </c>
      <c r="GG76" s="85">
        <f t="shared" si="459"/>
        <v>0</v>
      </c>
      <c r="GH76" s="86">
        <f t="shared" ca="1" si="360"/>
        <v>0</v>
      </c>
      <c r="GI76" s="83">
        <f t="shared" ca="1" si="361"/>
        <v>31</v>
      </c>
      <c r="GJ76" s="84">
        <f t="shared" si="362"/>
        <v>0</v>
      </c>
      <c r="GK76" s="85">
        <f t="shared" si="460"/>
        <v>0</v>
      </c>
      <c r="GL76" s="85">
        <f t="shared" ca="1" si="461"/>
        <v>0</v>
      </c>
      <c r="GM76" s="85">
        <f t="shared" si="462"/>
        <v>0</v>
      </c>
      <c r="GN76" s="86">
        <f t="shared" ca="1" si="363"/>
        <v>0</v>
      </c>
    </row>
    <row r="77" spans="1:196" ht="14.6" x14ac:dyDescent="0.4">
      <c r="A77" s="81" t="str">
        <f>PSIRT!$S74</f>
        <v>SERVER</v>
      </c>
      <c r="B77" t="str">
        <f>PSIRT!$B74</f>
        <v>CSCvm15488</v>
      </c>
      <c r="C77" s="82">
        <f>PSIRT!$N74</f>
        <v>43336</v>
      </c>
      <c r="D77" s="123">
        <f ca="1">IF(PSIRT!$R74="",TODAY(), PSIRT!$R74)</f>
        <v>43381</v>
      </c>
      <c r="E77" s="83">
        <f t="shared" ca="1" si="364"/>
        <v>0</v>
      </c>
      <c r="F77" s="84">
        <f t="shared" si="365"/>
        <v>31</v>
      </c>
      <c r="G77" s="85">
        <f t="shared" ca="1" si="271"/>
        <v>0</v>
      </c>
      <c r="H77" s="85">
        <f t="shared" si="272"/>
        <v>0</v>
      </c>
      <c r="I77" s="85">
        <f t="shared" si="273"/>
        <v>0</v>
      </c>
      <c r="J77" s="86">
        <f t="shared" ca="1" si="366"/>
        <v>0</v>
      </c>
      <c r="K77" s="83">
        <f t="shared" ca="1" si="367"/>
        <v>0</v>
      </c>
      <c r="L77" s="84">
        <f t="shared" si="368"/>
        <v>30</v>
      </c>
      <c r="M77" s="85">
        <f t="shared" ca="1" si="274"/>
        <v>0</v>
      </c>
      <c r="N77" s="85">
        <f t="shared" si="275"/>
        <v>0</v>
      </c>
      <c r="O77" s="85">
        <f t="shared" si="276"/>
        <v>0</v>
      </c>
      <c r="P77" s="86">
        <f t="shared" ca="1" si="369"/>
        <v>0</v>
      </c>
      <c r="Q77" s="83">
        <f t="shared" ca="1" si="370"/>
        <v>0</v>
      </c>
      <c r="R77" s="84">
        <f t="shared" si="371"/>
        <v>31</v>
      </c>
      <c r="S77" s="85">
        <f t="shared" ca="1" si="277"/>
        <v>0</v>
      </c>
      <c r="T77" s="85">
        <f t="shared" si="278"/>
        <v>0</v>
      </c>
      <c r="U77" s="85">
        <f t="shared" si="279"/>
        <v>0</v>
      </c>
      <c r="V77" s="86">
        <f t="shared" ca="1" si="372"/>
        <v>0</v>
      </c>
      <c r="W77" s="83">
        <f t="shared" ca="1" si="373"/>
        <v>0</v>
      </c>
      <c r="X77" s="84">
        <f t="shared" si="374"/>
        <v>30</v>
      </c>
      <c r="Y77" s="85">
        <f t="shared" ca="1" si="280"/>
        <v>0</v>
      </c>
      <c r="Z77" s="85">
        <f t="shared" si="281"/>
        <v>0</v>
      </c>
      <c r="AA77" s="85">
        <f t="shared" si="282"/>
        <v>0</v>
      </c>
      <c r="AB77" s="86">
        <f t="shared" ca="1" si="375"/>
        <v>0</v>
      </c>
      <c r="AC77" s="83">
        <f t="shared" ca="1" si="376"/>
        <v>0</v>
      </c>
      <c r="AD77" s="84">
        <f t="shared" si="377"/>
        <v>31</v>
      </c>
      <c r="AE77" s="85">
        <f t="shared" ca="1" si="283"/>
        <v>0</v>
      </c>
      <c r="AF77" s="85">
        <f t="shared" si="284"/>
        <v>0</v>
      </c>
      <c r="AG77" s="85">
        <f t="shared" si="285"/>
        <v>0</v>
      </c>
      <c r="AH77" s="86">
        <f t="shared" ca="1" si="378"/>
        <v>0</v>
      </c>
      <c r="AI77" s="83">
        <f t="shared" ca="1" si="379"/>
        <v>0</v>
      </c>
      <c r="AJ77" s="84">
        <f t="shared" si="380"/>
        <v>31</v>
      </c>
      <c r="AK77" s="85">
        <f t="shared" ca="1" si="286"/>
        <v>0</v>
      </c>
      <c r="AL77" s="85">
        <f t="shared" si="287"/>
        <v>0</v>
      </c>
      <c r="AM77" s="85">
        <f t="shared" si="288"/>
        <v>0</v>
      </c>
      <c r="AN77" s="86">
        <f t="shared" ca="1" si="381"/>
        <v>0</v>
      </c>
      <c r="AO77" s="83">
        <f t="shared" ca="1" si="382"/>
        <v>0</v>
      </c>
      <c r="AP77" s="84">
        <f t="shared" si="383"/>
        <v>28</v>
      </c>
      <c r="AQ77" s="85">
        <f t="shared" ca="1" si="289"/>
        <v>0</v>
      </c>
      <c r="AR77" s="85">
        <f t="shared" si="290"/>
        <v>0</v>
      </c>
      <c r="AS77" s="85">
        <f t="shared" si="291"/>
        <v>0</v>
      </c>
      <c r="AT77" s="86">
        <f t="shared" ca="1" si="384"/>
        <v>0</v>
      </c>
      <c r="AU77" s="83">
        <f t="shared" ca="1" si="385"/>
        <v>0</v>
      </c>
      <c r="AV77" s="84">
        <f t="shared" si="386"/>
        <v>31</v>
      </c>
      <c r="AW77" s="85">
        <f t="shared" ca="1" si="292"/>
        <v>0</v>
      </c>
      <c r="AX77" s="85">
        <f t="shared" si="293"/>
        <v>0</v>
      </c>
      <c r="AY77" s="85">
        <f t="shared" si="294"/>
        <v>0</v>
      </c>
      <c r="AZ77" s="86">
        <f t="shared" ca="1" si="387"/>
        <v>0</v>
      </c>
      <c r="BA77" s="83">
        <f t="shared" ca="1" si="388"/>
        <v>0</v>
      </c>
      <c r="BB77" s="84">
        <f t="shared" si="389"/>
        <v>30</v>
      </c>
      <c r="BC77" s="85">
        <f t="shared" ca="1" si="295"/>
        <v>0</v>
      </c>
      <c r="BD77" s="85">
        <f t="shared" si="296"/>
        <v>0</v>
      </c>
      <c r="BE77" s="85">
        <f t="shared" si="297"/>
        <v>0</v>
      </c>
      <c r="BF77" s="86">
        <f t="shared" ca="1" si="390"/>
        <v>0</v>
      </c>
      <c r="BG77" s="83">
        <f t="shared" ca="1" si="391"/>
        <v>0</v>
      </c>
      <c r="BH77" s="84">
        <f t="shared" si="392"/>
        <v>31</v>
      </c>
      <c r="BI77" s="85">
        <f t="shared" ca="1" si="298"/>
        <v>0</v>
      </c>
      <c r="BJ77" s="85">
        <f t="shared" si="299"/>
        <v>0</v>
      </c>
      <c r="BK77" s="85">
        <f t="shared" si="300"/>
        <v>0</v>
      </c>
      <c r="BL77" s="86">
        <f t="shared" ca="1" si="393"/>
        <v>0</v>
      </c>
      <c r="BM77" s="83">
        <f t="shared" ca="1" si="394"/>
        <v>0</v>
      </c>
      <c r="BN77" s="84">
        <f t="shared" si="395"/>
        <v>30</v>
      </c>
      <c r="BO77" s="85">
        <f t="shared" ca="1" si="301"/>
        <v>0</v>
      </c>
      <c r="BP77" s="85">
        <f t="shared" si="302"/>
        <v>0</v>
      </c>
      <c r="BQ77" s="85">
        <f t="shared" si="303"/>
        <v>0</v>
      </c>
      <c r="BR77" s="86">
        <f t="shared" ca="1" si="396"/>
        <v>0</v>
      </c>
      <c r="BS77" s="83">
        <f t="shared" ca="1" si="397"/>
        <v>0</v>
      </c>
      <c r="BT77" s="84">
        <f t="shared" si="398"/>
        <v>31</v>
      </c>
      <c r="BU77" s="85">
        <f t="shared" ca="1" si="304"/>
        <v>0</v>
      </c>
      <c r="BV77" s="85">
        <f t="shared" si="305"/>
        <v>0</v>
      </c>
      <c r="BW77" s="85">
        <f t="shared" si="306"/>
        <v>0</v>
      </c>
      <c r="BX77" s="86">
        <f t="shared" ca="1" si="399"/>
        <v>0</v>
      </c>
      <c r="BY77" s="83">
        <f t="shared" ca="1" si="400"/>
        <v>0</v>
      </c>
      <c r="BZ77" s="84">
        <f t="shared" si="401"/>
        <v>31</v>
      </c>
      <c r="CA77" s="85">
        <f t="shared" ca="1" si="307"/>
        <v>0</v>
      </c>
      <c r="CB77" s="85">
        <f t="shared" si="308"/>
        <v>0</v>
      </c>
      <c r="CC77" s="85">
        <f t="shared" si="309"/>
        <v>0</v>
      </c>
      <c r="CD77" s="86">
        <f t="shared" ca="1" si="402"/>
        <v>0</v>
      </c>
      <c r="CE77" s="83">
        <f t="shared" ca="1" si="403"/>
        <v>0</v>
      </c>
      <c r="CF77" s="84">
        <f t="shared" si="404"/>
        <v>30</v>
      </c>
      <c r="CG77" s="85">
        <f t="shared" ca="1" si="310"/>
        <v>0</v>
      </c>
      <c r="CH77" s="85">
        <f t="shared" si="311"/>
        <v>0</v>
      </c>
      <c r="CI77" s="85">
        <f t="shared" si="312"/>
        <v>0</v>
      </c>
      <c r="CJ77" s="86">
        <f t="shared" ca="1" si="405"/>
        <v>0</v>
      </c>
      <c r="CK77" s="83">
        <f t="shared" ca="1" si="406"/>
        <v>0</v>
      </c>
      <c r="CL77" s="84">
        <f t="shared" si="407"/>
        <v>31</v>
      </c>
      <c r="CM77" s="85">
        <f t="shared" ca="1" si="313"/>
        <v>0</v>
      </c>
      <c r="CN77" s="85">
        <f t="shared" si="314"/>
        <v>0</v>
      </c>
      <c r="CO77" s="85">
        <f t="shared" si="315"/>
        <v>0</v>
      </c>
      <c r="CP77" s="86">
        <f t="shared" ca="1" si="408"/>
        <v>0</v>
      </c>
      <c r="CQ77" s="83">
        <f t="shared" ca="1" si="409"/>
        <v>0</v>
      </c>
      <c r="CR77" s="84">
        <f t="shared" si="410"/>
        <v>30</v>
      </c>
      <c r="CS77" s="85">
        <f t="shared" ca="1" si="316"/>
        <v>0</v>
      </c>
      <c r="CT77" s="85">
        <f t="shared" si="317"/>
        <v>0</v>
      </c>
      <c r="CU77" s="85">
        <f t="shared" si="318"/>
        <v>0</v>
      </c>
      <c r="CV77" s="86">
        <f t="shared" ca="1" si="411"/>
        <v>0</v>
      </c>
      <c r="CW77" s="83">
        <f t="shared" ca="1" si="412"/>
        <v>0</v>
      </c>
      <c r="CX77" s="84">
        <f t="shared" si="413"/>
        <v>31</v>
      </c>
      <c r="CY77" s="85">
        <f t="shared" ca="1" si="319"/>
        <v>0</v>
      </c>
      <c r="CZ77" s="85">
        <f t="shared" si="320"/>
        <v>0</v>
      </c>
      <c r="DA77" s="85">
        <f t="shared" si="321"/>
        <v>0</v>
      </c>
      <c r="DB77" s="86">
        <f t="shared" ca="1" si="414"/>
        <v>0</v>
      </c>
      <c r="DC77" s="83">
        <f t="shared" ca="1" si="415"/>
        <v>0</v>
      </c>
      <c r="DD77" s="84">
        <f t="shared" si="416"/>
        <v>31</v>
      </c>
      <c r="DE77" s="85">
        <f t="shared" ca="1" si="322"/>
        <v>0</v>
      </c>
      <c r="DF77" s="85">
        <f t="shared" si="323"/>
        <v>0</v>
      </c>
      <c r="DG77" s="85">
        <f t="shared" si="324"/>
        <v>0</v>
      </c>
      <c r="DH77" s="86">
        <f t="shared" ca="1" si="417"/>
        <v>0</v>
      </c>
      <c r="DI77" s="83">
        <f t="shared" ca="1" si="418"/>
        <v>0</v>
      </c>
      <c r="DJ77" s="84">
        <f t="shared" si="419"/>
        <v>28</v>
      </c>
      <c r="DK77" s="85">
        <f t="shared" ca="1" si="325"/>
        <v>0</v>
      </c>
      <c r="DL77" s="85">
        <f t="shared" si="326"/>
        <v>0</v>
      </c>
      <c r="DM77" s="85">
        <f t="shared" si="327"/>
        <v>0</v>
      </c>
      <c r="DN77" s="86">
        <f t="shared" ca="1" si="420"/>
        <v>0</v>
      </c>
      <c r="DO77" s="83">
        <f t="shared" ca="1" si="421"/>
        <v>0</v>
      </c>
      <c r="DP77" s="84">
        <f t="shared" si="422"/>
        <v>31</v>
      </c>
      <c r="DQ77" s="85">
        <f t="shared" ca="1" si="328"/>
        <v>0</v>
      </c>
      <c r="DR77" s="85">
        <f t="shared" si="329"/>
        <v>0</v>
      </c>
      <c r="DS77" s="85">
        <f t="shared" si="330"/>
        <v>0</v>
      </c>
      <c r="DT77" s="86">
        <f t="shared" ca="1" si="423"/>
        <v>0</v>
      </c>
      <c r="DU77" s="83">
        <f t="shared" ca="1" si="424"/>
        <v>0</v>
      </c>
      <c r="DV77" s="84">
        <f t="shared" si="425"/>
        <v>30</v>
      </c>
      <c r="DW77" s="85">
        <f t="shared" ca="1" si="331"/>
        <v>0</v>
      </c>
      <c r="DX77" s="85">
        <f t="shared" si="332"/>
        <v>0</v>
      </c>
      <c r="DY77" s="85">
        <f t="shared" si="333"/>
        <v>0</v>
      </c>
      <c r="DZ77" s="86">
        <f t="shared" ca="1" si="426"/>
        <v>0</v>
      </c>
      <c r="EA77" s="83">
        <f t="shared" ca="1" si="427"/>
        <v>0</v>
      </c>
      <c r="EB77" s="84">
        <f t="shared" si="428"/>
        <v>31</v>
      </c>
      <c r="EC77" s="85">
        <f t="shared" ca="1" si="334"/>
        <v>0</v>
      </c>
      <c r="ED77" s="85">
        <f t="shared" si="335"/>
        <v>0</v>
      </c>
      <c r="EE77" s="85">
        <f t="shared" si="336"/>
        <v>0</v>
      </c>
      <c r="EF77" s="86">
        <f t="shared" ca="1" si="429"/>
        <v>0</v>
      </c>
      <c r="EG77" s="83">
        <f t="shared" ca="1" si="430"/>
        <v>0</v>
      </c>
      <c r="EH77" s="84">
        <f t="shared" si="431"/>
        <v>30</v>
      </c>
      <c r="EI77" s="85">
        <f t="shared" ca="1" si="337"/>
        <v>0</v>
      </c>
      <c r="EJ77" s="85">
        <f t="shared" si="338"/>
        <v>0</v>
      </c>
      <c r="EK77" s="85">
        <f t="shared" si="339"/>
        <v>0</v>
      </c>
      <c r="EL77" s="86">
        <f t="shared" ca="1" si="432"/>
        <v>0</v>
      </c>
      <c r="EM77" s="83">
        <f t="shared" ca="1" si="433"/>
        <v>0</v>
      </c>
      <c r="EN77" s="84">
        <f t="shared" si="434"/>
        <v>31</v>
      </c>
      <c r="EO77" s="85">
        <f t="shared" ca="1" si="340"/>
        <v>0</v>
      </c>
      <c r="EP77" s="85">
        <f t="shared" si="341"/>
        <v>0</v>
      </c>
      <c r="EQ77" s="85">
        <f t="shared" si="342"/>
        <v>0</v>
      </c>
      <c r="ER77" s="86">
        <f t="shared" ca="1" si="435"/>
        <v>0</v>
      </c>
      <c r="ES77" s="83">
        <f t="shared" ca="1" si="436"/>
        <v>0</v>
      </c>
      <c r="ET77" s="84">
        <f t="shared" si="437"/>
        <v>24</v>
      </c>
      <c r="EU77" s="85">
        <f t="shared" ca="1" si="343"/>
        <v>7</v>
      </c>
      <c r="EV77" s="85">
        <f t="shared" si="344"/>
        <v>0</v>
      </c>
      <c r="EW77" s="85">
        <f t="shared" si="345"/>
        <v>0</v>
      </c>
      <c r="EX77" s="86">
        <f t="shared" ca="1" si="438"/>
        <v>7</v>
      </c>
      <c r="EY77" s="83">
        <f t="shared" ca="1" si="439"/>
        <v>0</v>
      </c>
      <c r="EZ77" s="84">
        <f t="shared" si="440"/>
        <v>0</v>
      </c>
      <c r="FA77" s="85">
        <f t="shared" ca="1" si="346"/>
        <v>30</v>
      </c>
      <c r="FB77" s="85">
        <f t="shared" si="347"/>
        <v>0</v>
      </c>
      <c r="FC77" s="85">
        <f t="shared" si="348"/>
        <v>0</v>
      </c>
      <c r="FD77" s="86">
        <f t="shared" ca="1" si="441"/>
        <v>30</v>
      </c>
      <c r="FE77" s="83">
        <f t="shared" ca="1" si="442"/>
        <v>23</v>
      </c>
      <c r="FF77" s="84">
        <f t="shared" si="443"/>
        <v>0</v>
      </c>
      <c r="FG77" s="85">
        <f t="shared" ca="1" si="444"/>
        <v>8</v>
      </c>
      <c r="FH77" s="85">
        <f t="shared" si="445"/>
        <v>0</v>
      </c>
      <c r="FI77" s="85">
        <f t="shared" si="446"/>
        <v>0</v>
      </c>
      <c r="FJ77" s="86">
        <f t="shared" ca="1" si="447"/>
        <v>8</v>
      </c>
      <c r="FK77" s="83">
        <f t="shared" ca="1" si="349"/>
        <v>30</v>
      </c>
      <c r="FL77" s="84">
        <f t="shared" si="350"/>
        <v>0</v>
      </c>
      <c r="FM77" s="85">
        <f t="shared" ca="1" si="448"/>
        <v>0</v>
      </c>
      <c r="FN77" s="85">
        <f t="shared" si="449"/>
        <v>0</v>
      </c>
      <c r="FO77" s="85">
        <f t="shared" si="450"/>
        <v>0</v>
      </c>
      <c r="FP77" s="86">
        <f t="shared" ca="1" si="351"/>
        <v>0</v>
      </c>
      <c r="FQ77" s="83">
        <f t="shared" ca="1" si="352"/>
        <v>31</v>
      </c>
      <c r="FR77" s="84">
        <f t="shared" si="353"/>
        <v>0</v>
      </c>
      <c r="FS77" s="85">
        <f t="shared" ca="1" si="451"/>
        <v>0</v>
      </c>
      <c r="FT77" s="85">
        <f t="shared" si="452"/>
        <v>0</v>
      </c>
      <c r="FU77" s="85">
        <f t="shared" si="453"/>
        <v>0</v>
      </c>
      <c r="FV77" s="86">
        <f t="shared" ca="1" si="354"/>
        <v>0</v>
      </c>
      <c r="FW77" s="83">
        <f t="shared" ca="1" si="355"/>
        <v>31</v>
      </c>
      <c r="FX77" s="84">
        <f t="shared" si="356"/>
        <v>0</v>
      </c>
      <c r="FY77" s="85">
        <f t="shared" ca="1" si="454"/>
        <v>0</v>
      </c>
      <c r="FZ77" s="85">
        <f t="shared" si="455"/>
        <v>0</v>
      </c>
      <c r="GA77" s="85">
        <f t="shared" si="456"/>
        <v>0</v>
      </c>
      <c r="GB77" s="86">
        <f t="shared" ca="1" si="357"/>
        <v>0</v>
      </c>
      <c r="GC77" s="83">
        <f t="shared" ca="1" si="358"/>
        <v>28</v>
      </c>
      <c r="GD77" s="84">
        <f t="shared" si="359"/>
        <v>0</v>
      </c>
      <c r="GE77" s="85">
        <f t="shared" ca="1" si="457"/>
        <v>0</v>
      </c>
      <c r="GF77" s="85">
        <f t="shared" si="458"/>
        <v>0</v>
      </c>
      <c r="GG77" s="85">
        <f t="shared" si="459"/>
        <v>0</v>
      </c>
      <c r="GH77" s="86">
        <f t="shared" ca="1" si="360"/>
        <v>0</v>
      </c>
      <c r="GI77" s="83">
        <f t="shared" ca="1" si="361"/>
        <v>31</v>
      </c>
      <c r="GJ77" s="84">
        <f t="shared" si="362"/>
        <v>0</v>
      </c>
      <c r="GK77" s="85">
        <f t="shared" ca="1" si="460"/>
        <v>0</v>
      </c>
      <c r="GL77" s="85">
        <f t="shared" si="461"/>
        <v>0</v>
      </c>
      <c r="GM77" s="85">
        <f t="shared" si="462"/>
        <v>0</v>
      </c>
      <c r="GN77" s="86">
        <f t="shared" ca="1" si="363"/>
        <v>0</v>
      </c>
    </row>
    <row r="78" spans="1:196" ht="14.6" x14ac:dyDescent="0.4">
      <c r="A78" s="81" t="str">
        <f>PSIRT!$S75</f>
        <v>SERVER</v>
      </c>
      <c r="B78" t="str">
        <f>PSIRT!$B75</f>
        <v>CSCvm46183</v>
      </c>
      <c r="C78" s="82">
        <f>PSIRT!$N75</f>
        <v>43354</v>
      </c>
      <c r="D78" s="123">
        <f ca="1">IF(PSIRT!$R75="",TODAY(), PSIRT!$R75)</f>
        <v>43438</v>
      </c>
      <c r="E78" s="83">
        <f t="shared" ca="1" si="364"/>
        <v>0</v>
      </c>
      <c r="F78" s="84">
        <f t="shared" si="365"/>
        <v>31</v>
      </c>
      <c r="G78" s="85">
        <f t="shared" ca="1" si="271"/>
        <v>0</v>
      </c>
      <c r="H78" s="85">
        <f t="shared" si="272"/>
        <v>0</v>
      </c>
      <c r="I78" s="85">
        <f t="shared" si="273"/>
        <v>0</v>
      </c>
      <c r="J78" s="86">
        <f t="shared" ca="1" si="366"/>
        <v>0</v>
      </c>
      <c r="K78" s="83">
        <f t="shared" ca="1" si="367"/>
        <v>0</v>
      </c>
      <c r="L78" s="84">
        <f t="shared" si="368"/>
        <v>30</v>
      </c>
      <c r="M78" s="85">
        <f t="shared" ca="1" si="274"/>
        <v>0</v>
      </c>
      <c r="N78" s="85">
        <f t="shared" si="275"/>
        <v>0</v>
      </c>
      <c r="O78" s="85">
        <f t="shared" si="276"/>
        <v>0</v>
      </c>
      <c r="P78" s="86">
        <f t="shared" ca="1" si="369"/>
        <v>0</v>
      </c>
      <c r="Q78" s="83">
        <f t="shared" ca="1" si="370"/>
        <v>0</v>
      </c>
      <c r="R78" s="84">
        <f t="shared" si="371"/>
        <v>31</v>
      </c>
      <c r="S78" s="85">
        <f t="shared" ca="1" si="277"/>
        <v>0</v>
      </c>
      <c r="T78" s="85">
        <f t="shared" si="278"/>
        <v>0</v>
      </c>
      <c r="U78" s="85">
        <f t="shared" si="279"/>
        <v>0</v>
      </c>
      <c r="V78" s="86">
        <f t="shared" ca="1" si="372"/>
        <v>0</v>
      </c>
      <c r="W78" s="83">
        <f t="shared" ca="1" si="373"/>
        <v>0</v>
      </c>
      <c r="X78" s="84">
        <f t="shared" si="374"/>
        <v>30</v>
      </c>
      <c r="Y78" s="85">
        <f t="shared" ca="1" si="280"/>
        <v>0</v>
      </c>
      <c r="Z78" s="85">
        <f t="shared" si="281"/>
        <v>0</v>
      </c>
      <c r="AA78" s="85">
        <f t="shared" si="282"/>
        <v>0</v>
      </c>
      <c r="AB78" s="86">
        <f t="shared" ca="1" si="375"/>
        <v>0</v>
      </c>
      <c r="AC78" s="83">
        <f t="shared" ca="1" si="376"/>
        <v>0</v>
      </c>
      <c r="AD78" s="84">
        <f t="shared" si="377"/>
        <v>31</v>
      </c>
      <c r="AE78" s="85">
        <f t="shared" ca="1" si="283"/>
        <v>0</v>
      </c>
      <c r="AF78" s="85">
        <f t="shared" si="284"/>
        <v>0</v>
      </c>
      <c r="AG78" s="85">
        <f t="shared" si="285"/>
        <v>0</v>
      </c>
      <c r="AH78" s="86">
        <f t="shared" ca="1" si="378"/>
        <v>0</v>
      </c>
      <c r="AI78" s="83">
        <f t="shared" ca="1" si="379"/>
        <v>0</v>
      </c>
      <c r="AJ78" s="84">
        <f t="shared" si="380"/>
        <v>31</v>
      </c>
      <c r="AK78" s="85">
        <f t="shared" ca="1" si="286"/>
        <v>0</v>
      </c>
      <c r="AL78" s="85">
        <f t="shared" si="287"/>
        <v>0</v>
      </c>
      <c r="AM78" s="85">
        <f t="shared" si="288"/>
        <v>0</v>
      </c>
      <c r="AN78" s="86">
        <f t="shared" ca="1" si="381"/>
        <v>0</v>
      </c>
      <c r="AO78" s="83">
        <f t="shared" ca="1" si="382"/>
        <v>0</v>
      </c>
      <c r="AP78" s="84">
        <f t="shared" si="383"/>
        <v>28</v>
      </c>
      <c r="AQ78" s="85">
        <f t="shared" ca="1" si="289"/>
        <v>0</v>
      </c>
      <c r="AR78" s="85">
        <f t="shared" si="290"/>
        <v>0</v>
      </c>
      <c r="AS78" s="85">
        <f t="shared" si="291"/>
        <v>0</v>
      </c>
      <c r="AT78" s="86">
        <f t="shared" ca="1" si="384"/>
        <v>0</v>
      </c>
      <c r="AU78" s="83">
        <f t="shared" ca="1" si="385"/>
        <v>0</v>
      </c>
      <c r="AV78" s="84">
        <f t="shared" si="386"/>
        <v>31</v>
      </c>
      <c r="AW78" s="85">
        <f t="shared" ca="1" si="292"/>
        <v>0</v>
      </c>
      <c r="AX78" s="85">
        <f t="shared" si="293"/>
        <v>0</v>
      </c>
      <c r="AY78" s="85">
        <f t="shared" si="294"/>
        <v>0</v>
      </c>
      <c r="AZ78" s="86">
        <f t="shared" ca="1" si="387"/>
        <v>0</v>
      </c>
      <c r="BA78" s="83">
        <f t="shared" ca="1" si="388"/>
        <v>0</v>
      </c>
      <c r="BB78" s="84">
        <f t="shared" si="389"/>
        <v>30</v>
      </c>
      <c r="BC78" s="85">
        <f t="shared" ca="1" si="295"/>
        <v>0</v>
      </c>
      <c r="BD78" s="85">
        <f t="shared" si="296"/>
        <v>0</v>
      </c>
      <c r="BE78" s="85">
        <f t="shared" si="297"/>
        <v>0</v>
      </c>
      <c r="BF78" s="86">
        <f t="shared" ca="1" si="390"/>
        <v>0</v>
      </c>
      <c r="BG78" s="83">
        <f t="shared" ca="1" si="391"/>
        <v>0</v>
      </c>
      <c r="BH78" s="84">
        <f t="shared" si="392"/>
        <v>31</v>
      </c>
      <c r="BI78" s="85">
        <f t="shared" ca="1" si="298"/>
        <v>0</v>
      </c>
      <c r="BJ78" s="85">
        <f t="shared" si="299"/>
        <v>0</v>
      </c>
      <c r="BK78" s="85">
        <f t="shared" si="300"/>
        <v>0</v>
      </c>
      <c r="BL78" s="86">
        <f t="shared" ca="1" si="393"/>
        <v>0</v>
      </c>
      <c r="BM78" s="83">
        <f t="shared" ca="1" si="394"/>
        <v>0</v>
      </c>
      <c r="BN78" s="84">
        <f t="shared" si="395"/>
        <v>30</v>
      </c>
      <c r="BO78" s="85">
        <f t="shared" ca="1" si="301"/>
        <v>0</v>
      </c>
      <c r="BP78" s="85">
        <f t="shared" si="302"/>
        <v>0</v>
      </c>
      <c r="BQ78" s="85">
        <f t="shared" si="303"/>
        <v>0</v>
      </c>
      <c r="BR78" s="86">
        <f t="shared" ca="1" si="396"/>
        <v>0</v>
      </c>
      <c r="BS78" s="83">
        <f t="shared" ca="1" si="397"/>
        <v>0</v>
      </c>
      <c r="BT78" s="84">
        <f t="shared" si="398"/>
        <v>31</v>
      </c>
      <c r="BU78" s="85">
        <f t="shared" ca="1" si="304"/>
        <v>0</v>
      </c>
      <c r="BV78" s="85">
        <f t="shared" si="305"/>
        <v>0</v>
      </c>
      <c r="BW78" s="85">
        <f t="shared" si="306"/>
        <v>0</v>
      </c>
      <c r="BX78" s="86">
        <f t="shared" ca="1" si="399"/>
        <v>0</v>
      </c>
      <c r="BY78" s="83">
        <f t="shared" ca="1" si="400"/>
        <v>0</v>
      </c>
      <c r="BZ78" s="84">
        <f t="shared" si="401"/>
        <v>31</v>
      </c>
      <c r="CA78" s="85">
        <f t="shared" ca="1" si="307"/>
        <v>0</v>
      </c>
      <c r="CB78" s="85">
        <f t="shared" si="308"/>
        <v>0</v>
      </c>
      <c r="CC78" s="85">
        <f t="shared" si="309"/>
        <v>0</v>
      </c>
      <c r="CD78" s="86">
        <f t="shared" ca="1" si="402"/>
        <v>0</v>
      </c>
      <c r="CE78" s="83">
        <f t="shared" ca="1" si="403"/>
        <v>0</v>
      </c>
      <c r="CF78" s="84">
        <f t="shared" si="404"/>
        <v>30</v>
      </c>
      <c r="CG78" s="85">
        <f t="shared" ca="1" si="310"/>
        <v>0</v>
      </c>
      <c r="CH78" s="85">
        <f t="shared" si="311"/>
        <v>0</v>
      </c>
      <c r="CI78" s="85">
        <f t="shared" si="312"/>
        <v>0</v>
      </c>
      <c r="CJ78" s="86">
        <f t="shared" ca="1" si="405"/>
        <v>0</v>
      </c>
      <c r="CK78" s="83">
        <f t="shared" ca="1" si="406"/>
        <v>0</v>
      </c>
      <c r="CL78" s="84">
        <f t="shared" si="407"/>
        <v>31</v>
      </c>
      <c r="CM78" s="85">
        <f t="shared" ca="1" si="313"/>
        <v>0</v>
      </c>
      <c r="CN78" s="85">
        <f t="shared" si="314"/>
        <v>0</v>
      </c>
      <c r="CO78" s="85">
        <f t="shared" si="315"/>
        <v>0</v>
      </c>
      <c r="CP78" s="86">
        <f t="shared" ca="1" si="408"/>
        <v>0</v>
      </c>
      <c r="CQ78" s="83">
        <f t="shared" ca="1" si="409"/>
        <v>0</v>
      </c>
      <c r="CR78" s="84">
        <f t="shared" si="410"/>
        <v>30</v>
      </c>
      <c r="CS78" s="85">
        <f t="shared" ca="1" si="316"/>
        <v>0</v>
      </c>
      <c r="CT78" s="85">
        <f t="shared" si="317"/>
        <v>0</v>
      </c>
      <c r="CU78" s="85">
        <f t="shared" si="318"/>
        <v>0</v>
      </c>
      <c r="CV78" s="86">
        <f t="shared" ca="1" si="411"/>
        <v>0</v>
      </c>
      <c r="CW78" s="83">
        <f t="shared" ca="1" si="412"/>
        <v>0</v>
      </c>
      <c r="CX78" s="84">
        <f t="shared" si="413"/>
        <v>31</v>
      </c>
      <c r="CY78" s="85">
        <f t="shared" ca="1" si="319"/>
        <v>0</v>
      </c>
      <c r="CZ78" s="85">
        <f t="shared" si="320"/>
        <v>0</v>
      </c>
      <c r="DA78" s="85">
        <f t="shared" si="321"/>
        <v>0</v>
      </c>
      <c r="DB78" s="86">
        <f t="shared" ca="1" si="414"/>
        <v>0</v>
      </c>
      <c r="DC78" s="83">
        <f t="shared" ca="1" si="415"/>
        <v>0</v>
      </c>
      <c r="DD78" s="84">
        <f t="shared" si="416"/>
        <v>31</v>
      </c>
      <c r="DE78" s="85">
        <f t="shared" ca="1" si="322"/>
        <v>0</v>
      </c>
      <c r="DF78" s="85">
        <f t="shared" si="323"/>
        <v>0</v>
      </c>
      <c r="DG78" s="85">
        <f t="shared" si="324"/>
        <v>0</v>
      </c>
      <c r="DH78" s="86">
        <f t="shared" ca="1" si="417"/>
        <v>0</v>
      </c>
      <c r="DI78" s="83">
        <f t="shared" ca="1" si="418"/>
        <v>0</v>
      </c>
      <c r="DJ78" s="84">
        <f t="shared" si="419"/>
        <v>28</v>
      </c>
      <c r="DK78" s="85">
        <f t="shared" ca="1" si="325"/>
        <v>0</v>
      </c>
      <c r="DL78" s="85">
        <f t="shared" si="326"/>
        <v>0</v>
      </c>
      <c r="DM78" s="85">
        <f t="shared" si="327"/>
        <v>0</v>
      </c>
      <c r="DN78" s="86">
        <f t="shared" ca="1" si="420"/>
        <v>0</v>
      </c>
      <c r="DO78" s="83">
        <f t="shared" ca="1" si="421"/>
        <v>0</v>
      </c>
      <c r="DP78" s="84">
        <f t="shared" si="422"/>
        <v>31</v>
      </c>
      <c r="DQ78" s="85">
        <f t="shared" ca="1" si="328"/>
        <v>0</v>
      </c>
      <c r="DR78" s="85">
        <f t="shared" si="329"/>
        <v>0</v>
      </c>
      <c r="DS78" s="85">
        <f t="shared" si="330"/>
        <v>0</v>
      </c>
      <c r="DT78" s="86">
        <f t="shared" ca="1" si="423"/>
        <v>0</v>
      </c>
      <c r="DU78" s="83">
        <f t="shared" ca="1" si="424"/>
        <v>0</v>
      </c>
      <c r="DV78" s="84">
        <f t="shared" si="425"/>
        <v>30</v>
      </c>
      <c r="DW78" s="85">
        <f t="shared" ca="1" si="331"/>
        <v>0</v>
      </c>
      <c r="DX78" s="85">
        <f t="shared" si="332"/>
        <v>0</v>
      </c>
      <c r="DY78" s="85">
        <f t="shared" si="333"/>
        <v>0</v>
      </c>
      <c r="DZ78" s="86">
        <f t="shared" ca="1" si="426"/>
        <v>0</v>
      </c>
      <c r="EA78" s="83">
        <f t="shared" ca="1" si="427"/>
        <v>0</v>
      </c>
      <c r="EB78" s="84">
        <f t="shared" si="428"/>
        <v>31</v>
      </c>
      <c r="EC78" s="85">
        <f t="shared" ca="1" si="334"/>
        <v>0</v>
      </c>
      <c r="ED78" s="85">
        <f t="shared" si="335"/>
        <v>0</v>
      </c>
      <c r="EE78" s="85">
        <f t="shared" si="336"/>
        <v>0</v>
      </c>
      <c r="EF78" s="86">
        <f t="shared" ca="1" si="429"/>
        <v>0</v>
      </c>
      <c r="EG78" s="83">
        <f t="shared" ca="1" si="430"/>
        <v>0</v>
      </c>
      <c r="EH78" s="84">
        <f t="shared" si="431"/>
        <v>30</v>
      </c>
      <c r="EI78" s="85">
        <f t="shared" ca="1" si="337"/>
        <v>0</v>
      </c>
      <c r="EJ78" s="85">
        <f t="shared" si="338"/>
        <v>0</v>
      </c>
      <c r="EK78" s="85">
        <f t="shared" si="339"/>
        <v>0</v>
      </c>
      <c r="EL78" s="86">
        <f t="shared" ca="1" si="432"/>
        <v>0</v>
      </c>
      <c r="EM78" s="83">
        <f t="shared" ca="1" si="433"/>
        <v>0</v>
      </c>
      <c r="EN78" s="84">
        <f t="shared" si="434"/>
        <v>31</v>
      </c>
      <c r="EO78" s="85">
        <f t="shared" ca="1" si="340"/>
        <v>0</v>
      </c>
      <c r="EP78" s="85">
        <f t="shared" si="341"/>
        <v>0</v>
      </c>
      <c r="EQ78" s="85">
        <f t="shared" si="342"/>
        <v>0</v>
      </c>
      <c r="ER78" s="86">
        <f t="shared" ca="1" si="435"/>
        <v>0</v>
      </c>
      <c r="ES78" s="83">
        <f t="shared" ca="1" si="436"/>
        <v>0</v>
      </c>
      <c r="ET78" s="84">
        <f t="shared" si="437"/>
        <v>31</v>
      </c>
      <c r="EU78" s="85">
        <f t="shared" ca="1" si="343"/>
        <v>0</v>
      </c>
      <c r="EV78" s="85">
        <f t="shared" si="344"/>
        <v>0</v>
      </c>
      <c r="EW78" s="85">
        <f t="shared" si="345"/>
        <v>0</v>
      </c>
      <c r="EX78" s="86">
        <f t="shared" ca="1" si="438"/>
        <v>0</v>
      </c>
      <c r="EY78" s="83">
        <f t="shared" ca="1" si="439"/>
        <v>0</v>
      </c>
      <c r="EZ78" s="84">
        <f t="shared" si="440"/>
        <v>11</v>
      </c>
      <c r="FA78" s="85">
        <f t="shared" ca="1" si="346"/>
        <v>19</v>
      </c>
      <c r="FB78" s="85">
        <f t="shared" si="347"/>
        <v>0</v>
      </c>
      <c r="FC78" s="85">
        <f t="shared" si="348"/>
        <v>0</v>
      </c>
      <c r="FD78" s="86">
        <f t="shared" ca="1" si="441"/>
        <v>19</v>
      </c>
      <c r="FE78" s="83">
        <f t="shared" ca="1" si="442"/>
        <v>0</v>
      </c>
      <c r="FF78" s="84">
        <f t="shared" si="443"/>
        <v>0</v>
      </c>
      <c r="FG78" s="85">
        <f t="shared" ca="1" si="444"/>
        <v>31</v>
      </c>
      <c r="FH78" s="85">
        <f t="shared" si="445"/>
        <v>0</v>
      </c>
      <c r="FI78" s="85">
        <f t="shared" si="446"/>
        <v>0</v>
      </c>
      <c r="FJ78" s="86">
        <f t="shared" ca="1" si="447"/>
        <v>31</v>
      </c>
      <c r="FK78" s="83">
        <f t="shared" ca="1" si="349"/>
        <v>0</v>
      </c>
      <c r="FL78" s="84">
        <f t="shared" si="350"/>
        <v>0</v>
      </c>
      <c r="FM78" s="85">
        <f t="shared" ca="1" si="448"/>
        <v>30</v>
      </c>
      <c r="FN78" s="85">
        <f t="shared" si="449"/>
        <v>0</v>
      </c>
      <c r="FO78" s="85">
        <f t="shared" si="450"/>
        <v>0</v>
      </c>
      <c r="FP78" s="86">
        <f t="shared" ca="1" si="351"/>
        <v>30</v>
      </c>
      <c r="FQ78" s="83">
        <f t="shared" ca="1" si="352"/>
        <v>27</v>
      </c>
      <c r="FR78" s="84">
        <f t="shared" si="353"/>
        <v>0</v>
      </c>
      <c r="FS78" s="85">
        <f t="shared" ca="1" si="451"/>
        <v>4</v>
      </c>
      <c r="FT78" s="85">
        <f t="shared" si="452"/>
        <v>0</v>
      </c>
      <c r="FU78" s="85">
        <f t="shared" si="453"/>
        <v>0</v>
      </c>
      <c r="FV78" s="86">
        <f t="shared" ca="1" si="354"/>
        <v>4</v>
      </c>
      <c r="FW78" s="83">
        <f t="shared" ca="1" si="355"/>
        <v>31</v>
      </c>
      <c r="FX78" s="84">
        <f t="shared" si="356"/>
        <v>0</v>
      </c>
      <c r="FY78" s="85">
        <f t="shared" ca="1" si="454"/>
        <v>0</v>
      </c>
      <c r="FZ78" s="85">
        <f t="shared" si="455"/>
        <v>0</v>
      </c>
      <c r="GA78" s="85">
        <f t="shared" si="456"/>
        <v>0</v>
      </c>
      <c r="GB78" s="86">
        <f t="shared" ca="1" si="357"/>
        <v>0</v>
      </c>
      <c r="GC78" s="83">
        <f t="shared" ca="1" si="358"/>
        <v>28</v>
      </c>
      <c r="GD78" s="84">
        <f t="shared" si="359"/>
        <v>0</v>
      </c>
      <c r="GE78" s="85">
        <f t="shared" ca="1" si="457"/>
        <v>0</v>
      </c>
      <c r="GF78" s="85">
        <f t="shared" si="458"/>
        <v>0</v>
      </c>
      <c r="GG78" s="85">
        <f t="shared" si="459"/>
        <v>0</v>
      </c>
      <c r="GH78" s="86">
        <f t="shared" ca="1" si="360"/>
        <v>0</v>
      </c>
      <c r="GI78" s="83">
        <f t="shared" ca="1" si="361"/>
        <v>31</v>
      </c>
      <c r="GJ78" s="84">
        <f t="shared" si="362"/>
        <v>0</v>
      </c>
      <c r="GK78" s="85">
        <f t="shared" ca="1" si="460"/>
        <v>0</v>
      </c>
      <c r="GL78" s="85">
        <f t="shared" si="461"/>
        <v>0</v>
      </c>
      <c r="GM78" s="85">
        <f t="shared" si="462"/>
        <v>0</v>
      </c>
      <c r="GN78" s="86">
        <f t="shared" ca="1" si="363"/>
        <v>0</v>
      </c>
    </row>
    <row r="79" spans="1:196" ht="14.6" x14ac:dyDescent="0.4">
      <c r="A79" s="81" t="str">
        <f>PSIRT!$S76</f>
        <v>SERVER</v>
      </c>
      <c r="B79" t="str">
        <f>PSIRT!$B76</f>
        <v>CSCvm48134</v>
      </c>
      <c r="C79" s="82">
        <f>PSIRT!$N76</f>
        <v>43355</v>
      </c>
      <c r="D79" s="123">
        <f ca="1">IF(PSIRT!$R76="",TODAY(), PSIRT!$R76)</f>
        <v>43564</v>
      </c>
      <c r="E79" s="83">
        <f t="shared" ca="1" si="364"/>
        <v>0</v>
      </c>
      <c r="F79" s="84">
        <f t="shared" si="365"/>
        <v>31</v>
      </c>
      <c r="G79" s="85">
        <f t="shared" ca="1" si="271"/>
        <v>0</v>
      </c>
      <c r="H79" s="85">
        <f t="shared" si="272"/>
        <v>0</v>
      </c>
      <c r="I79" s="85">
        <f t="shared" si="273"/>
        <v>0</v>
      </c>
      <c r="J79" s="86">
        <f t="shared" ca="1" si="366"/>
        <v>0</v>
      </c>
      <c r="K79" s="83">
        <f t="shared" ca="1" si="367"/>
        <v>0</v>
      </c>
      <c r="L79" s="84">
        <f t="shared" si="368"/>
        <v>30</v>
      </c>
      <c r="M79" s="85">
        <f t="shared" ca="1" si="274"/>
        <v>0</v>
      </c>
      <c r="N79" s="85">
        <f t="shared" si="275"/>
        <v>0</v>
      </c>
      <c r="O79" s="85">
        <f t="shared" si="276"/>
        <v>0</v>
      </c>
      <c r="P79" s="86">
        <f t="shared" ca="1" si="369"/>
        <v>0</v>
      </c>
      <c r="Q79" s="83">
        <f t="shared" ca="1" si="370"/>
        <v>0</v>
      </c>
      <c r="R79" s="84">
        <f t="shared" si="371"/>
        <v>31</v>
      </c>
      <c r="S79" s="85">
        <f t="shared" ca="1" si="277"/>
        <v>0</v>
      </c>
      <c r="T79" s="85">
        <f t="shared" si="278"/>
        <v>0</v>
      </c>
      <c r="U79" s="85">
        <f t="shared" si="279"/>
        <v>0</v>
      </c>
      <c r="V79" s="86">
        <f t="shared" ca="1" si="372"/>
        <v>0</v>
      </c>
      <c r="W79" s="83">
        <f t="shared" ca="1" si="373"/>
        <v>0</v>
      </c>
      <c r="X79" s="84">
        <f t="shared" si="374"/>
        <v>30</v>
      </c>
      <c r="Y79" s="85">
        <f t="shared" ca="1" si="280"/>
        <v>0</v>
      </c>
      <c r="Z79" s="85">
        <f t="shared" si="281"/>
        <v>0</v>
      </c>
      <c r="AA79" s="85">
        <f t="shared" si="282"/>
        <v>0</v>
      </c>
      <c r="AB79" s="86">
        <f t="shared" ca="1" si="375"/>
        <v>0</v>
      </c>
      <c r="AC79" s="83">
        <f t="shared" ca="1" si="376"/>
        <v>0</v>
      </c>
      <c r="AD79" s="84">
        <f t="shared" si="377"/>
        <v>31</v>
      </c>
      <c r="AE79" s="85">
        <f t="shared" ca="1" si="283"/>
        <v>0</v>
      </c>
      <c r="AF79" s="85">
        <f t="shared" si="284"/>
        <v>0</v>
      </c>
      <c r="AG79" s="85">
        <f t="shared" si="285"/>
        <v>0</v>
      </c>
      <c r="AH79" s="86">
        <f t="shared" ca="1" si="378"/>
        <v>0</v>
      </c>
      <c r="AI79" s="83">
        <f t="shared" ca="1" si="379"/>
        <v>0</v>
      </c>
      <c r="AJ79" s="84">
        <f t="shared" si="380"/>
        <v>31</v>
      </c>
      <c r="AK79" s="85">
        <f t="shared" ca="1" si="286"/>
        <v>0</v>
      </c>
      <c r="AL79" s="85">
        <f t="shared" si="287"/>
        <v>0</v>
      </c>
      <c r="AM79" s="85">
        <f t="shared" si="288"/>
        <v>0</v>
      </c>
      <c r="AN79" s="86">
        <f t="shared" ca="1" si="381"/>
        <v>0</v>
      </c>
      <c r="AO79" s="83">
        <f t="shared" ca="1" si="382"/>
        <v>0</v>
      </c>
      <c r="AP79" s="84">
        <f t="shared" si="383"/>
        <v>28</v>
      </c>
      <c r="AQ79" s="85">
        <f t="shared" ca="1" si="289"/>
        <v>0</v>
      </c>
      <c r="AR79" s="85">
        <f t="shared" si="290"/>
        <v>0</v>
      </c>
      <c r="AS79" s="85">
        <f t="shared" si="291"/>
        <v>0</v>
      </c>
      <c r="AT79" s="86">
        <f t="shared" ca="1" si="384"/>
        <v>0</v>
      </c>
      <c r="AU79" s="83">
        <f t="shared" ca="1" si="385"/>
        <v>0</v>
      </c>
      <c r="AV79" s="84">
        <f t="shared" si="386"/>
        <v>31</v>
      </c>
      <c r="AW79" s="85">
        <f t="shared" ca="1" si="292"/>
        <v>0</v>
      </c>
      <c r="AX79" s="85">
        <f t="shared" si="293"/>
        <v>0</v>
      </c>
      <c r="AY79" s="85">
        <f t="shared" si="294"/>
        <v>0</v>
      </c>
      <c r="AZ79" s="86">
        <f t="shared" ca="1" si="387"/>
        <v>0</v>
      </c>
      <c r="BA79" s="83">
        <f t="shared" ca="1" si="388"/>
        <v>0</v>
      </c>
      <c r="BB79" s="84">
        <f t="shared" si="389"/>
        <v>30</v>
      </c>
      <c r="BC79" s="85">
        <f t="shared" ca="1" si="295"/>
        <v>0</v>
      </c>
      <c r="BD79" s="85">
        <f t="shared" si="296"/>
        <v>0</v>
      </c>
      <c r="BE79" s="85">
        <f t="shared" si="297"/>
        <v>0</v>
      </c>
      <c r="BF79" s="86">
        <f t="shared" ca="1" si="390"/>
        <v>0</v>
      </c>
      <c r="BG79" s="83">
        <f t="shared" ca="1" si="391"/>
        <v>0</v>
      </c>
      <c r="BH79" s="84">
        <f t="shared" si="392"/>
        <v>31</v>
      </c>
      <c r="BI79" s="85">
        <f t="shared" ca="1" si="298"/>
        <v>0</v>
      </c>
      <c r="BJ79" s="85">
        <f t="shared" si="299"/>
        <v>0</v>
      </c>
      <c r="BK79" s="85">
        <f t="shared" si="300"/>
        <v>0</v>
      </c>
      <c r="BL79" s="86">
        <f t="shared" ca="1" si="393"/>
        <v>0</v>
      </c>
      <c r="BM79" s="83">
        <f t="shared" ca="1" si="394"/>
        <v>0</v>
      </c>
      <c r="BN79" s="84">
        <f t="shared" si="395"/>
        <v>30</v>
      </c>
      <c r="BO79" s="85">
        <f t="shared" ca="1" si="301"/>
        <v>0</v>
      </c>
      <c r="BP79" s="85">
        <f t="shared" si="302"/>
        <v>0</v>
      </c>
      <c r="BQ79" s="85">
        <f t="shared" si="303"/>
        <v>0</v>
      </c>
      <c r="BR79" s="86">
        <f t="shared" ca="1" si="396"/>
        <v>0</v>
      </c>
      <c r="BS79" s="83">
        <f t="shared" ca="1" si="397"/>
        <v>0</v>
      </c>
      <c r="BT79" s="84">
        <f t="shared" si="398"/>
        <v>31</v>
      </c>
      <c r="BU79" s="85">
        <f t="shared" ca="1" si="304"/>
        <v>0</v>
      </c>
      <c r="BV79" s="85">
        <f t="shared" si="305"/>
        <v>0</v>
      </c>
      <c r="BW79" s="85">
        <f t="shared" si="306"/>
        <v>0</v>
      </c>
      <c r="BX79" s="86">
        <f t="shared" ca="1" si="399"/>
        <v>0</v>
      </c>
      <c r="BY79" s="83">
        <f t="shared" ca="1" si="400"/>
        <v>0</v>
      </c>
      <c r="BZ79" s="84">
        <f t="shared" si="401"/>
        <v>31</v>
      </c>
      <c r="CA79" s="85">
        <f t="shared" ca="1" si="307"/>
        <v>0</v>
      </c>
      <c r="CB79" s="85">
        <f t="shared" si="308"/>
        <v>0</v>
      </c>
      <c r="CC79" s="85">
        <f t="shared" si="309"/>
        <v>0</v>
      </c>
      <c r="CD79" s="86">
        <f t="shared" ca="1" si="402"/>
        <v>0</v>
      </c>
      <c r="CE79" s="83">
        <f t="shared" ca="1" si="403"/>
        <v>0</v>
      </c>
      <c r="CF79" s="84">
        <f t="shared" si="404"/>
        <v>30</v>
      </c>
      <c r="CG79" s="85">
        <f t="shared" ca="1" si="310"/>
        <v>0</v>
      </c>
      <c r="CH79" s="85">
        <f t="shared" si="311"/>
        <v>0</v>
      </c>
      <c r="CI79" s="85">
        <f t="shared" si="312"/>
        <v>0</v>
      </c>
      <c r="CJ79" s="86">
        <f t="shared" ca="1" si="405"/>
        <v>0</v>
      </c>
      <c r="CK79" s="83">
        <f t="shared" ca="1" si="406"/>
        <v>0</v>
      </c>
      <c r="CL79" s="84">
        <f t="shared" si="407"/>
        <v>31</v>
      </c>
      <c r="CM79" s="85">
        <f t="shared" ca="1" si="313"/>
        <v>0</v>
      </c>
      <c r="CN79" s="85">
        <f t="shared" si="314"/>
        <v>0</v>
      </c>
      <c r="CO79" s="85">
        <f t="shared" si="315"/>
        <v>0</v>
      </c>
      <c r="CP79" s="86">
        <f t="shared" ca="1" si="408"/>
        <v>0</v>
      </c>
      <c r="CQ79" s="83">
        <f t="shared" ca="1" si="409"/>
        <v>0</v>
      </c>
      <c r="CR79" s="84">
        <f t="shared" si="410"/>
        <v>30</v>
      </c>
      <c r="CS79" s="85">
        <f t="shared" ca="1" si="316"/>
        <v>0</v>
      </c>
      <c r="CT79" s="85">
        <f t="shared" si="317"/>
        <v>0</v>
      </c>
      <c r="CU79" s="85">
        <f t="shared" si="318"/>
        <v>0</v>
      </c>
      <c r="CV79" s="86">
        <f t="shared" ca="1" si="411"/>
        <v>0</v>
      </c>
      <c r="CW79" s="83">
        <f t="shared" ca="1" si="412"/>
        <v>0</v>
      </c>
      <c r="CX79" s="84">
        <f t="shared" si="413"/>
        <v>31</v>
      </c>
      <c r="CY79" s="85">
        <f t="shared" ca="1" si="319"/>
        <v>0</v>
      </c>
      <c r="CZ79" s="85">
        <f t="shared" si="320"/>
        <v>0</v>
      </c>
      <c r="DA79" s="85">
        <f t="shared" si="321"/>
        <v>0</v>
      </c>
      <c r="DB79" s="86">
        <f t="shared" ca="1" si="414"/>
        <v>0</v>
      </c>
      <c r="DC79" s="83">
        <f t="shared" ca="1" si="415"/>
        <v>0</v>
      </c>
      <c r="DD79" s="84">
        <f t="shared" si="416"/>
        <v>31</v>
      </c>
      <c r="DE79" s="85">
        <f t="shared" ca="1" si="322"/>
        <v>0</v>
      </c>
      <c r="DF79" s="85">
        <f t="shared" si="323"/>
        <v>0</v>
      </c>
      <c r="DG79" s="85">
        <f t="shared" si="324"/>
        <v>0</v>
      </c>
      <c r="DH79" s="86">
        <f t="shared" ca="1" si="417"/>
        <v>0</v>
      </c>
      <c r="DI79" s="83">
        <f t="shared" ca="1" si="418"/>
        <v>0</v>
      </c>
      <c r="DJ79" s="84">
        <f t="shared" si="419"/>
        <v>28</v>
      </c>
      <c r="DK79" s="85">
        <f t="shared" ca="1" si="325"/>
        <v>0</v>
      </c>
      <c r="DL79" s="85">
        <f t="shared" si="326"/>
        <v>0</v>
      </c>
      <c r="DM79" s="85">
        <f t="shared" si="327"/>
        <v>0</v>
      </c>
      <c r="DN79" s="86">
        <f t="shared" ca="1" si="420"/>
        <v>0</v>
      </c>
      <c r="DO79" s="83">
        <f t="shared" ca="1" si="421"/>
        <v>0</v>
      </c>
      <c r="DP79" s="84">
        <f t="shared" si="422"/>
        <v>31</v>
      </c>
      <c r="DQ79" s="85">
        <f t="shared" ca="1" si="328"/>
        <v>0</v>
      </c>
      <c r="DR79" s="85">
        <f t="shared" si="329"/>
        <v>0</v>
      </c>
      <c r="DS79" s="85">
        <f t="shared" si="330"/>
        <v>0</v>
      </c>
      <c r="DT79" s="86">
        <f t="shared" ca="1" si="423"/>
        <v>0</v>
      </c>
      <c r="DU79" s="83">
        <f t="shared" ca="1" si="424"/>
        <v>0</v>
      </c>
      <c r="DV79" s="84">
        <f t="shared" si="425"/>
        <v>30</v>
      </c>
      <c r="DW79" s="85">
        <f t="shared" ca="1" si="331"/>
        <v>0</v>
      </c>
      <c r="DX79" s="85">
        <f t="shared" si="332"/>
        <v>0</v>
      </c>
      <c r="DY79" s="85">
        <f t="shared" si="333"/>
        <v>0</v>
      </c>
      <c r="DZ79" s="86">
        <f t="shared" ca="1" si="426"/>
        <v>0</v>
      </c>
      <c r="EA79" s="83">
        <f t="shared" ca="1" si="427"/>
        <v>0</v>
      </c>
      <c r="EB79" s="84">
        <f t="shared" si="428"/>
        <v>31</v>
      </c>
      <c r="EC79" s="85">
        <f t="shared" ca="1" si="334"/>
        <v>0</v>
      </c>
      <c r="ED79" s="85">
        <f t="shared" si="335"/>
        <v>0</v>
      </c>
      <c r="EE79" s="85">
        <f t="shared" si="336"/>
        <v>0</v>
      </c>
      <c r="EF79" s="86">
        <f t="shared" ca="1" si="429"/>
        <v>0</v>
      </c>
      <c r="EG79" s="83">
        <f t="shared" ca="1" si="430"/>
        <v>0</v>
      </c>
      <c r="EH79" s="84">
        <f t="shared" si="431"/>
        <v>30</v>
      </c>
      <c r="EI79" s="85">
        <f t="shared" ca="1" si="337"/>
        <v>0</v>
      </c>
      <c r="EJ79" s="85">
        <f t="shared" si="338"/>
        <v>0</v>
      </c>
      <c r="EK79" s="85">
        <f t="shared" si="339"/>
        <v>0</v>
      </c>
      <c r="EL79" s="86">
        <f t="shared" ca="1" si="432"/>
        <v>0</v>
      </c>
      <c r="EM79" s="83">
        <f t="shared" ca="1" si="433"/>
        <v>0</v>
      </c>
      <c r="EN79" s="84">
        <f t="shared" si="434"/>
        <v>31</v>
      </c>
      <c r="EO79" s="85">
        <f t="shared" ca="1" si="340"/>
        <v>0</v>
      </c>
      <c r="EP79" s="85">
        <f t="shared" si="341"/>
        <v>0</v>
      </c>
      <c r="EQ79" s="85">
        <f t="shared" si="342"/>
        <v>0</v>
      </c>
      <c r="ER79" s="86">
        <f t="shared" ca="1" si="435"/>
        <v>0</v>
      </c>
      <c r="ES79" s="83">
        <f t="shared" ca="1" si="436"/>
        <v>0</v>
      </c>
      <c r="ET79" s="84">
        <f t="shared" si="437"/>
        <v>31</v>
      </c>
      <c r="EU79" s="85">
        <f t="shared" ca="1" si="343"/>
        <v>0</v>
      </c>
      <c r="EV79" s="85">
        <f t="shared" si="344"/>
        <v>0</v>
      </c>
      <c r="EW79" s="85">
        <f t="shared" si="345"/>
        <v>0</v>
      </c>
      <c r="EX79" s="86">
        <f t="shared" ca="1" si="438"/>
        <v>0</v>
      </c>
      <c r="EY79" s="83">
        <f t="shared" ca="1" si="439"/>
        <v>0</v>
      </c>
      <c r="EZ79" s="84">
        <f t="shared" si="440"/>
        <v>12</v>
      </c>
      <c r="FA79" s="85">
        <f t="shared" ca="1" si="346"/>
        <v>18</v>
      </c>
      <c r="FB79" s="85">
        <f t="shared" si="347"/>
        <v>0</v>
      </c>
      <c r="FC79" s="85">
        <f t="shared" si="348"/>
        <v>0</v>
      </c>
      <c r="FD79" s="86">
        <f t="shared" ca="1" si="441"/>
        <v>18</v>
      </c>
      <c r="FE79" s="83">
        <f t="shared" ca="1" si="442"/>
        <v>0</v>
      </c>
      <c r="FF79" s="84">
        <f t="shared" si="443"/>
        <v>0</v>
      </c>
      <c r="FG79" s="85">
        <f t="shared" ca="1" si="444"/>
        <v>31</v>
      </c>
      <c r="FH79" s="85">
        <f t="shared" si="445"/>
        <v>0</v>
      </c>
      <c r="FI79" s="85">
        <f t="shared" si="446"/>
        <v>0</v>
      </c>
      <c r="FJ79" s="86">
        <f t="shared" ca="1" si="447"/>
        <v>31</v>
      </c>
      <c r="FK79" s="83">
        <f t="shared" ca="1" si="349"/>
        <v>0</v>
      </c>
      <c r="FL79" s="84">
        <f t="shared" si="350"/>
        <v>0</v>
      </c>
      <c r="FM79" s="85">
        <f t="shared" ca="1" si="448"/>
        <v>30</v>
      </c>
      <c r="FN79" s="85">
        <f t="shared" si="449"/>
        <v>0</v>
      </c>
      <c r="FO79" s="85">
        <f t="shared" si="450"/>
        <v>0</v>
      </c>
      <c r="FP79" s="86">
        <f t="shared" ca="1" si="351"/>
        <v>30</v>
      </c>
      <c r="FQ79" s="83">
        <f t="shared" ca="1" si="352"/>
        <v>0</v>
      </c>
      <c r="FR79" s="84">
        <f t="shared" si="353"/>
        <v>0</v>
      </c>
      <c r="FS79" s="85">
        <f t="shared" ca="1" si="451"/>
        <v>31</v>
      </c>
      <c r="FT79" s="85">
        <f t="shared" si="452"/>
        <v>0</v>
      </c>
      <c r="FU79" s="85">
        <f t="shared" si="453"/>
        <v>0</v>
      </c>
      <c r="FV79" s="86">
        <f t="shared" ca="1" si="354"/>
        <v>31</v>
      </c>
      <c r="FW79" s="83">
        <f t="shared" ca="1" si="355"/>
        <v>0</v>
      </c>
      <c r="FX79" s="84">
        <f t="shared" si="356"/>
        <v>0</v>
      </c>
      <c r="FY79" s="85">
        <f t="shared" ca="1" si="454"/>
        <v>31</v>
      </c>
      <c r="FZ79" s="85">
        <f t="shared" si="455"/>
        <v>0</v>
      </c>
      <c r="GA79" s="85">
        <f t="shared" si="456"/>
        <v>0</v>
      </c>
      <c r="GB79" s="86">
        <f t="shared" ca="1" si="357"/>
        <v>31</v>
      </c>
      <c r="GC79" s="83">
        <f t="shared" ca="1" si="358"/>
        <v>0</v>
      </c>
      <c r="GD79" s="84">
        <f t="shared" si="359"/>
        <v>0</v>
      </c>
      <c r="GE79" s="85">
        <f t="shared" ca="1" si="457"/>
        <v>28</v>
      </c>
      <c r="GF79" s="85">
        <f t="shared" si="458"/>
        <v>0</v>
      </c>
      <c r="GG79" s="85">
        <f t="shared" si="459"/>
        <v>0</v>
      </c>
      <c r="GH79" s="86">
        <f t="shared" ca="1" si="360"/>
        <v>28</v>
      </c>
      <c r="GI79" s="83">
        <f t="shared" ca="1" si="361"/>
        <v>0</v>
      </c>
      <c r="GJ79" s="84">
        <f t="shared" si="362"/>
        <v>0</v>
      </c>
      <c r="GK79" s="85">
        <f t="shared" ca="1" si="460"/>
        <v>31</v>
      </c>
      <c r="GL79" s="85">
        <f t="shared" si="461"/>
        <v>0</v>
      </c>
      <c r="GM79" s="85">
        <f t="shared" si="462"/>
        <v>0</v>
      </c>
      <c r="GN79" s="86">
        <f t="shared" ca="1" si="363"/>
        <v>31</v>
      </c>
    </row>
    <row r="80" spans="1:196" ht="14.6" x14ac:dyDescent="0.4">
      <c r="A80" s="81" t="str">
        <f>PSIRT!$S77</f>
        <v>SERVER</v>
      </c>
      <c r="B80" t="str">
        <f>PSIRT!$B77</f>
        <v>CSCvm80278</v>
      </c>
      <c r="C80" s="82">
        <f>PSIRT!$N77</f>
        <v>43381</v>
      </c>
      <c r="D80" s="123">
        <f ca="1">IF(PSIRT!$R77="",TODAY(), PSIRT!$R77)</f>
        <v>43564</v>
      </c>
      <c r="E80" s="83">
        <f t="shared" ca="1" si="364"/>
        <v>0</v>
      </c>
      <c r="F80" s="84">
        <f t="shared" si="365"/>
        <v>31</v>
      </c>
      <c r="G80" s="85">
        <f t="shared" ca="1" si="271"/>
        <v>0</v>
      </c>
      <c r="H80" s="85">
        <f t="shared" si="272"/>
        <v>0</v>
      </c>
      <c r="I80" s="85">
        <f t="shared" si="273"/>
        <v>0</v>
      </c>
      <c r="J80" s="86">
        <f t="shared" ca="1" si="366"/>
        <v>0</v>
      </c>
      <c r="K80" s="83">
        <f t="shared" ca="1" si="367"/>
        <v>0</v>
      </c>
      <c r="L80" s="84">
        <f t="shared" si="368"/>
        <v>30</v>
      </c>
      <c r="M80" s="85">
        <f t="shared" ca="1" si="274"/>
        <v>0</v>
      </c>
      <c r="N80" s="85">
        <f t="shared" si="275"/>
        <v>0</v>
      </c>
      <c r="O80" s="85">
        <f t="shared" si="276"/>
        <v>0</v>
      </c>
      <c r="P80" s="86">
        <f t="shared" ca="1" si="369"/>
        <v>0</v>
      </c>
      <c r="Q80" s="83">
        <f t="shared" ca="1" si="370"/>
        <v>0</v>
      </c>
      <c r="R80" s="84">
        <f t="shared" si="371"/>
        <v>31</v>
      </c>
      <c r="S80" s="85">
        <f t="shared" ca="1" si="277"/>
        <v>0</v>
      </c>
      <c r="T80" s="85">
        <f t="shared" si="278"/>
        <v>0</v>
      </c>
      <c r="U80" s="85">
        <f t="shared" si="279"/>
        <v>0</v>
      </c>
      <c r="V80" s="86">
        <f t="shared" ca="1" si="372"/>
        <v>0</v>
      </c>
      <c r="W80" s="83">
        <f t="shared" ca="1" si="373"/>
        <v>0</v>
      </c>
      <c r="X80" s="84">
        <f t="shared" si="374"/>
        <v>30</v>
      </c>
      <c r="Y80" s="85">
        <f t="shared" ca="1" si="280"/>
        <v>0</v>
      </c>
      <c r="Z80" s="85">
        <f t="shared" si="281"/>
        <v>0</v>
      </c>
      <c r="AA80" s="85">
        <f t="shared" si="282"/>
        <v>0</v>
      </c>
      <c r="AB80" s="86">
        <f t="shared" ca="1" si="375"/>
        <v>0</v>
      </c>
      <c r="AC80" s="83">
        <f t="shared" ca="1" si="376"/>
        <v>0</v>
      </c>
      <c r="AD80" s="84">
        <f t="shared" si="377"/>
        <v>31</v>
      </c>
      <c r="AE80" s="85">
        <f t="shared" ca="1" si="283"/>
        <v>0</v>
      </c>
      <c r="AF80" s="85">
        <f t="shared" si="284"/>
        <v>0</v>
      </c>
      <c r="AG80" s="85">
        <f t="shared" si="285"/>
        <v>0</v>
      </c>
      <c r="AH80" s="86">
        <f t="shared" ca="1" si="378"/>
        <v>0</v>
      </c>
      <c r="AI80" s="83">
        <f t="shared" ca="1" si="379"/>
        <v>0</v>
      </c>
      <c r="AJ80" s="84">
        <f t="shared" si="380"/>
        <v>31</v>
      </c>
      <c r="AK80" s="85">
        <f t="shared" ca="1" si="286"/>
        <v>0</v>
      </c>
      <c r="AL80" s="85">
        <f t="shared" si="287"/>
        <v>0</v>
      </c>
      <c r="AM80" s="85">
        <f t="shared" si="288"/>
        <v>0</v>
      </c>
      <c r="AN80" s="86">
        <f t="shared" ca="1" si="381"/>
        <v>0</v>
      </c>
      <c r="AO80" s="83">
        <f t="shared" ca="1" si="382"/>
        <v>0</v>
      </c>
      <c r="AP80" s="84">
        <f t="shared" si="383"/>
        <v>28</v>
      </c>
      <c r="AQ80" s="85">
        <f t="shared" ca="1" si="289"/>
        <v>0</v>
      </c>
      <c r="AR80" s="85">
        <f t="shared" si="290"/>
        <v>0</v>
      </c>
      <c r="AS80" s="85">
        <f t="shared" si="291"/>
        <v>0</v>
      </c>
      <c r="AT80" s="86">
        <f t="shared" ca="1" si="384"/>
        <v>0</v>
      </c>
      <c r="AU80" s="83">
        <f t="shared" ca="1" si="385"/>
        <v>0</v>
      </c>
      <c r="AV80" s="84">
        <f t="shared" si="386"/>
        <v>31</v>
      </c>
      <c r="AW80" s="85">
        <f t="shared" ca="1" si="292"/>
        <v>0</v>
      </c>
      <c r="AX80" s="85">
        <f t="shared" si="293"/>
        <v>0</v>
      </c>
      <c r="AY80" s="85">
        <f t="shared" si="294"/>
        <v>0</v>
      </c>
      <c r="AZ80" s="86">
        <f t="shared" ca="1" si="387"/>
        <v>0</v>
      </c>
      <c r="BA80" s="83">
        <f t="shared" ca="1" si="388"/>
        <v>0</v>
      </c>
      <c r="BB80" s="84">
        <f t="shared" si="389"/>
        <v>30</v>
      </c>
      <c r="BC80" s="85">
        <f t="shared" ca="1" si="295"/>
        <v>0</v>
      </c>
      <c r="BD80" s="85">
        <f t="shared" si="296"/>
        <v>0</v>
      </c>
      <c r="BE80" s="85">
        <f t="shared" si="297"/>
        <v>0</v>
      </c>
      <c r="BF80" s="86">
        <f t="shared" ca="1" si="390"/>
        <v>0</v>
      </c>
      <c r="BG80" s="83">
        <f t="shared" ca="1" si="391"/>
        <v>0</v>
      </c>
      <c r="BH80" s="84">
        <f t="shared" si="392"/>
        <v>31</v>
      </c>
      <c r="BI80" s="85">
        <f t="shared" ca="1" si="298"/>
        <v>0</v>
      </c>
      <c r="BJ80" s="85">
        <f t="shared" si="299"/>
        <v>0</v>
      </c>
      <c r="BK80" s="85">
        <f t="shared" si="300"/>
        <v>0</v>
      </c>
      <c r="BL80" s="86">
        <f t="shared" ca="1" si="393"/>
        <v>0</v>
      </c>
      <c r="BM80" s="83">
        <f t="shared" ca="1" si="394"/>
        <v>0</v>
      </c>
      <c r="BN80" s="84">
        <f t="shared" si="395"/>
        <v>30</v>
      </c>
      <c r="BO80" s="85">
        <f t="shared" ca="1" si="301"/>
        <v>0</v>
      </c>
      <c r="BP80" s="85">
        <f t="shared" si="302"/>
        <v>0</v>
      </c>
      <c r="BQ80" s="85">
        <f t="shared" si="303"/>
        <v>0</v>
      </c>
      <c r="BR80" s="86">
        <f t="shared" ca="1" si="396"/>
        <v>0</v>
      </c>
      <c r="BS80" s="83">
        <f t="shared" ca="1" si="397"/>
        <v>0</v>
      </c>
      <c r="BT80" s="84">
        <f t="shared" si="398"/>
        <v>31</v>
      </c>
      <c r="BU80" s="85">
        <f t="shared" ca="1" si="304"/>
        <v>0</v>
      </c>
      <c r="BV80" s="85">
        <f t="shared" si="305"/>
        <v>0</v>
      </c>
      <c r="BW80" s="85">
        <f t="shared" si="306"/>
        <v>0</v>
      </c>
      <c r="BX80" s="86">
        <f t="shared" ca="1" si="399"/>
        <v>0</v>
      </c>
      <c r="BY80" s="83">
        <f t="shared" ca="1" si="400"/>
        <v>0</v>
      </c>
      <c r="BZ80" s="84">
        <f t="shared" si="401"/>
        <v>31</v>
      </c>
      <c r="CA80" s="85">
        <f t="shared" ca="1" si="307"/>
        <v>0</v>
      </c>
      <c r="CB80" s="85">
        <f t="shared" si="308"/>
        <v>0</v>
      </c>
      <c r="CC80" s="85">
        <f t="shared" si="309"/>
        <v>0</v>
      </c>
      <c r="CD80" s="86">
        <f t="shared" ca="1" si="402"/>
        <v>0</v>
      </c>
      <c r="CE80" s="83">
        <f t="shared" ca="1" si="403"/>
        <v>0</v>
      </c>
      <c r="CF80" s="84">
        <f t="shared" si="404"/>
        <v>30</v>
      </c>
      <c r="CG80" s="85">
        <f t="shared" ca="1" si="310"/>
        <v>0</v>
      </c>
      <c r="CH80" s="85">
        <f t="shared" si="311"/>
        <v>0</v>
      </c>
      <c r="CI80" s="85">
        <f t="shared" si="312"/>
        <v>0</v>
      </c>
      <c r="CJ80" s="86">
        <f t="shared" ca="1" si="405"/>
        <v>0</v>
      </c>
      <c r="CK80" s="83">
        <f t="shared" ca="1" si="406"/>
        <v>0</v>
      </c>
      <c r="CL80" s="84">
        <f t="shared" si="407"/>
        <v>31</v>
      </c>
      <c r="CM80" s="85">
        <f t="shared" ca="1" si="313"/>
        <v>0</v>
      </c>
      <c r="CN80" s="85">
        <f t="shared" si="314"/>
        <v>0</v>
      </c>
      <c r="CO80" s="85">
        <f t="shared" si="315"/>
        <v>0</v>
      </c>
      <c r="CP80" s="86">
        <f t="shared" ca="1" si="408"/>
        <v>0</v>
      </c>
      <c r="CQ80" s="83">
        <f t="shared" ca="1" si="409"/>
        <v>0</v>
      </c>
      <c r="CR80" s="84">
        <f t="shared" si="410"/>
        <v>30</v>
      </c>
      <c r="CS80" s="85">
        <f t="shared" ca="1" si="316"/>
        <v>0</v>
      </c>
      <c r="CT80" s="85">
        <f t="shared" si="317"/>
        <v>0</v>
      </c>
      <c r="CU80" s="85">
        <f t="shared" si="318"/>
        <v>0</v>
      </c>
      <c r="CV80" s="86">
        <f t="shared" ca="1" si="411"/>
        <v>0</v>
      </c>
      <c r="CW80" s="83">
        <f t="shared" ca="1" si="412"/>
        <v>0</v>
      </c>
      <c r="CX80" s="84">
        <f t="shared" si="413"/>
        <v>31</v>
      </c>
      <c r="CY80" s="85">
        <f t="shared" ca="1" si="319"/>
        <v>0</v>
      </c>
      <c r="CZ80" s="85">
        <f t="shared" si="320"/>
        <v>0</v>
      </c>
      <c r="DA80" s="85">
        <f t="shared" si="321"/>
        <v>0</v>
      </c>
      <c r="DB80" s="86">
        <f t="shared" ca="1" si="414"/>
        <v>0</v>
      </c>
      <c r="DC80" s="83">
        <f t="shared" ca="1" si="415"/>
        <v>0</v>
      </c>
      <c r="DD80" s="84">
        <f t="shared" si="416"/>
        <v>31</v>
      </c>
      <c r="DE80" s="85">
        <f t="shared" ca="1" si="322"/>
        <v>0</v>
      </c>
      <c r="DF80" s="85">
        <f t="shared" si="323"/>
        <v>0</v>
      </c>
      <c r="DG80" s="85">
        <f t="shared" si="324"/>
        <v>0</v>
      </c>
      <c r="DH80" s="86">
        <f t="shared" ca="1" si="417"/>
        <v>0</v>
      </c>
      <c r="DI80" s="83">
        <f t="shared" ca="1" si="418"/>
        <v>0</v>
      </c>
      <c r="DJ80" s="84">
        <f t="shared" si="419"/>
        <v>28</v>
      </c>
      <c r="DK80" s="85">
        <f t="shared" ca="1" si="325"/>
        <v>0</v>
      </c>
      <c r="DL80" s="85">
        <f t="shared" si="326"/>
        <v>0</v>
      </c>
      <c r="DM80" s="85">
        <f t="shared" si="327"/>
        <v>0</v>
      </c>
      <c r="DN80" s="86">
        <f t="shared" ca="1" si="420"/>
        <v>0</v>
      </c>
      <c r="DO80" s="83">
        <f t="shared" ca="1" si="421"/>
        <v>0</v>
      </c>
      <c r="DP80" s="84">
        <f t="shared" si="422"/>
        <v>31</v>
      </c>
      <c r="DQ80" s="85">
        <f t="shared" ca="1" si="328"/>
        <v>0</v>
      </c>
      <c r="DR80" s="85">
        <f t="shared" si="329"/>
        <v>0</v>
      </c>
      <c r="DS80" s="85">
        <f t="shared" si="330"/>
        <v>0</v>
      </c>
      <c r="DT80" s="86">
        <f t="shared" ca="1" si="423"/>
        <v>0</v>
      </c>
      <c r="DU80" s="83">
        <f t="shared" ca="1" si="424"/>
        <v>0</v>
      </c>
      <c r="DV80" s="84">
        <f t="shared" si="425"/>
        <v>30</v>
      </c>
      <c r="DW80" s="85">
        <f t="shared" ca="1" si="331"/>
        <v>0</v>
      </c>
      <c r="DX80" s="85">
        <f t="shared" si="332"/>
        <v>0</v>
      </c>
      <c r="DY80" s="85">
        <f t="shared" si="333"/>
        <v>0</v>
      </c>
      <c r="DZ80" s="86">
        <f t="shared" ca="1" si="426"/>
        <v>0</v>
      </c>
      <c r="EA80" s="83">
        <f t="shared" ca="1" si="427"/>
        <v>0</v>
      </c>
      <c r="EB80" s="84">
        <f t="shared" si="428"/>
        <v>31</v>
      </c>
      <c r="EC80" s="85">
        <f t="shared" ca="1" si="334"/>
        <v>0</v>
      </c>
      <c r="ED80" s="85">
        <f t="shared" si="335"/>
        <v>0</v>
      </c>
      <c r="EE80" s="85">
        <f t="shared" si="336"/>
        <v>0</v>
      </c>
      <c r="EF80" s="86">
        <f t="shared" ca="1" si="429"/>
        <v>0</v>
      </c>
      <c r="EG80" s="83">
        <f t="shared" ca="1" si="430"/>
        <v>0</v>
      </c>
      <c r="EH80" s="84">
        <f t="shared" si="431"/>
        <v>30</v>
      </c>
      <c r="EI80" s="85">
        <f t="shared" ca="1" si="337"/>
        <v>0</v>
      </c>
      <c r="EJ80" s="85">
        <f t="shared" si="338"/>
        <v>0</v>
      </c>
      <c r="EK80" s="85">
        <f t="shared" si="339"/>
        <v>0</v>
      </c>
      <c r="EL80" s="86">
        <f t="shared" ca="1" si="432"/>
        <v>0</v>
      </c>
      <c r="EM80" s="83">
        <f t="shared" ca="1" si="433"/>
        <v>0</v>
      </c>
      <c r="EN80" s="84">
        <f t="shared" si="434"/>
        <v>31</v>
      </c>
      <c r="EO80" s="85">
        <f t="shared" ca="1" si="340"/>
        <v>0</v>
      </c>
      <c r="EP80" s="85">
        <f t="shared" si="341"/>
        <v>0</v>
      </c>
      <c r="EQ80" s="85">
        <f t="shared" si="342"/>
        <v>0</v>
      </c>
      <c r="ER80" s="86">
        <f t="shared" ca="1" si="435"/>
        <v>0</v>
      </c>
      <c r="ES80" s="83">
        <f t="shared" ca="1" si="436"/>
        <v>0</v>
      </c>
      <c r="ET80" s="84">
        <f t="shared" si="437"/>
        <v>31</v>
      </c>
      <c r="EU80" s="85">
        <f t="shared" ca="1" si="343"/>
        <v>0</v>
      </c>
      <c r="EV80" s="85">
        <f t="shared" si="344"/>
        <v>0</v>
      </c>
      <c r="EW80" s="85">
        <f t="shared" si="345"/>
        <v>0</v>
      </c>
      <c r="EX80" s="86">
        <f t="shared" ca="1" si="438"/>
        <v>0</v>
      </c>
      <c r="EY80" s="83">
        <f t="shared" ca="1" si="439"/>
        <v>0</v>
      </c>
      <c r="EZ80" s="84">
        <f t="shared" si="440"/>
        <v>30</v>
      </c>
      <c r="FA80" s="85">
        <f t="shared" ca="1" si="346"/>
        <v>0</v>
      </c>
      <c r="FB80" s="85">
        <f t="shared" si="347"/>
        <v>0</v>
      </c>
      <c r="FC80" s="85">
        <f t="shared" si="348"/>
        <v>0</v>
      </c>
      <c r="FD80" s="86">
        <f t="shared" ca="1" si="441"/>
        <v>0</v>
      </c>
      <c r="FE80" s="83">
        <f t="shared" ca="1" si="442"/>
        <v>0</v>
      </c>
      <c r="FF80" s="84">
        <f t="shared" si="443"/>
        <v>8</v>
      </c>
      <c r="FG80" s="85">
        <f t="shared" ca="1" si="444"/>
        <v>23</v>
      </c>
      <c r="FH80" s="85">
        <f t="shared" si="445"/>
        <v>0</v>
      </c>
      <c r="FI80" s="85">
        <f t="shared" si="446"/>
        <v>0</v>
      </c>
      <c r="FJ80" s="86">
        <f t="shared" ca="1" si="447"/>
        <v>23</v>
      </c>
      <c r="FK80" s="83">
        <f t="shared" ca="1" si="349"/>
        <v>0</v>
      </c>
      <c r="FL80" s="84">
        <f t="shared" si="350"/>
        <v>0</v>
      </c>
      <c r="FM80" s="85">
        <f t="shared" ca="1" si="448"/>
        <v>30</v>
      </c>
      <c r="FN80" s="85">
        <f t="shared" si="449"/>
        <v>0</v>
      </c>
      <c r="FO80" s="85">
        <f t="shared" si="450"/>
        <v>0</v>
      </c>
      <c r="FP80" s="86">
        <f t="shared" ca="1" si="351"/>
        <v>30</v>
      </c>
      <c r="FQ80" s="83">
        <f t="shared" ca="1" si="352"/>
        <v>0</v>
      </c>
      <c r="FR80" s="84">
        <f t="shared" si="353"/>
        <v>0</v>
      </c>
      <c r="FS80" s="85">
        <f t="shared" ca="1" si="451"/>
        <v>31</v>
      </c>
      <c r="FT80" s="85">
        <f t="shared" si="452"/>
        <v>0</v>
      </c>
      <c r="FU80" s="85">
        <f t="shared" si="453"/>
        <v>0</v>
      </c>
      <c r="FV80" s="86">
        <f t="shared" ca="1" si="354"/>
        <v>31</v>
      </c>
      <c r="FW80" s="83">
        <f t="shared" ca="1" si="355"/>
        <v>0</v>
      </c>
      <c r="FX80" s="84">
        <f t="shared" si="356"/>
        <v>0</v>
      </c>
      <c r="FY80" s="85">
        <f t="shared" ca="1" si="454"/>
        <v>31</v>
      </c>
      <c r="FZ80" s="85">
        <f t="shared" si="455"/>
        <v>0</v>
      </c>
      <c r="GA80" s="85">
        <f t="shared" si="456"/>
        <v>0</v>
      </c>
      <c r="GB80" s="86">
        <f t="shared" ca="1" si="357"/>
        <v>31</v>
      </c>
      <c r="GC80" s="83">
        <f t="shared" ca="1" si="358"/>
        <v>0</v>
      </c>
      <c r="GD80" s="84">
        <f t="shared" si="359"/>
        <v>0</v>
      </c>
      <c r="GE80" s="85">
        <f t="shared" ca="1" si="457"/>
        <v>28</v>
      </c>
      <c r="GF80" s="85">
        <f t="shared" si="458"/>
        <v>0</v>
      </c>
      <c r="GG80" s="85">
        <f t="shared" si="459"/>
        <v>0</v>
      </c>
      <c r="GH80" s="86">
        <f t="shared" ca="1" si="360"/>
        <v>28</v>
      </c>
      <c r="GI80" s="83">
        <f t="shared" ca="1" si="361"/>
        <v>0</v>
      </c>
      <c r="GJ80" s="84">
        <f t="shared" si="362"/>
        <v>0</v>
      </c>
      <c r="GK80" s="85">
        <f t="shared" ca="1" si="460"/>
        <v>31</v>
      </c>
      <c r="GL80" s="85">
        <f t="shared" si="461"/>
        <v>0</v>
      </c>
      <c r="GM80" s="85">
        <f t="shared" si="462"/>
        <v>0</v>
      </c>
      <c r="GN80" s="86">
        <f t="shared" ca="1" si="363"/>
        <v>31</v>
      </c>
    </row>
    <row r="81" spans="1:196" ht="14.6" x14ac:dyDescent="0.4">
      <c r="A81" s="81" t="str">
        <f>PSIRT!$S78</f>
        <v>SERVER</v>
      </c>
      <c r="B81" t="str">
        <f>PSIRT!$B78</f>
        <v>CSCvm80320</v>
      </c>
      <c r="C81" s="82">
        <f>PSIRT!$N78</f>
        <v>43381</v>
      </c>
      <c r="D81" s="123">
        <f ca="1">IF(PSIRT!$R78="",TODAY(), PSIRT!$R78)</f>
        <v>43381</v>
      </c>
      <c r="E81" s="83">
        <f t="shared" ca="1" si="364"/>
        <v>0</v>
      </c>
      <c r="F81" s="84">
        <f t="shared" si="365"/>
        <v>31</v>
      </c>
      <c r="G81" s="85">
        <f t="shared" ca="1" si="271"/>
        <v>0</v>
      </c>
      <c r="H81" s="85">
        <f t="shared" si="272"/>
        <v>0</v>
      </c>
      <c r="I81" s="85">
        <f t="shared" si="273"/>
        <v>0</v>
      </c>
      <c r="J81" s="86">
        <f t="shared" ca="1" si="366"/>
        <v>0</v>
      </c>
      <c r="K81" s="83">
        <f t="shared" ca="1" si="367"/>
        <v>0</v>
      </c>
      <c r="L81" s="84">
        <f t="shared" si="368"/>
        <v>30</v>
      </c>
      <c r="M81" s="85">
        <f t="shared" ca="1" si="274"/>
        <v>0</v>
      </c>
      <c r="N81" s="85">
        <f t="shared" si="275"/>
        <v>0</v>
      </c>
      <c r="O81" s="85">
        <f t="shared" si="276"/>
        <v>0</v>
      </c>
      <c r="P81" s="86">
        <f t="shared" ca="1" si="369"/>
        <v>0</v>
      </c>
      <c r="Q81" s="83">
        <f t="shared" ca="1" si="370"/>
        <v>0</v>
      </c>
      <c r="R81" s="84">
        <f t="shared" si="371"/>
        <v>31</v>
      </c>
      <c r="S81" s="85">
        <f t="shared" ca="1" si="277"/>
        <v>0</v>
      </c>
      <c r="T81" s="85">
        <f t="shared" si="278"/>
        <v>0</v>
      </c>
      <c r="U81" s="85">
        <f t="shared" si="279"/>
        <v>0</v>
      </c>
      <c r="V81" s="86">
        <f t="shared" ca="1" si="372"/>
        <v>0</v>
      </c>
      <c r="W81" s="83">
        <f t="shared" ca="1" si="373"/>
        <v>0</v>
      </c>
      <c r="X81" s="84">
        <f t="shared" si="374"/>
        <v>30</v>
      </c>
      <c r="Y81" s="85">
        <f t="shared" ca="1" si="280"/>
        <v>0</v>
      </c>
      <c r="Z81" s="85">
        <f t="shared" si="281"/>
        <v>0</v>
      </c>
      <c r="AA81" s="85">
        <f t="shared" si="282"/>
        <v>0</v>
      </c>
      <c r="AB81" s="86">
        <f t="shared" ca="1" si="375"/>
        <v>0</v>
      </c>
      <c r="AC81" s="83">
        <f t="shared" ca="1" si="376"/>
        <v>0</v>
      </c>
      <c r="AD81" s="84">
        <f t="shared" si="377"/>
        <v>31</v>
      </c>
      <c r="AE81" s="85">
        <f t="shared" ca="1" si="283"/>
        <v>0</v>
      </c>
      <c r="AF81" s="85">
        <f t="shared" si="284"/>
        <v>0</v>
      </c>
      <c r="AG81" s="85">
        <f t="shared" si="285"/>
        <v>0</v>
      </c>
      <c r="AH81" s="86">
        <f t="shared" ca="1" si="378"/>
        <v>0</v>
      </c>
      <c r="AI81" s="83">
        <f t="shared" ca="1" si="379"/>
        <v>0</v>
      </c>
      <c r="AJ81" s="84">
        <f t="shared" si="380"/>
        <v>31</v>
      </c>
      <c r="AK81" s="85">
        <f t="shared" ca="1" si="286"/>
        <v>0</v>
      </c>
      <c r="AL81" s="85">
        <f t="shared" si="287"/>
        <v>0</v>
      </c>
      <c r="AM81" s="85">
        <f t="shared" si="288"/>
        <v>0</v>
      </c>
      <c r="AN81" s="86">
        <f t="shared" ca="1" si="381"/>
        <v>0</v>
      </c>
      <c r="AO81" s="83">
        <f t="shared" ca="1" si="382"/>
        <v>0</v>
      </c>
      <c r="AP81" s="84">
        <f t="shared" si="383"/>
        <v>28</v>
      </c>
      <c r="AQ81" s="85">
        <f t="shared" ca="1" si="289"/>
        <v>0</v>
      </c>
      <c r="AR81" s="85">
        <f t="shared" si="290"/>
        <v>0</v>
      </c>
      <c r="AS81" s="85">
        <f t="shared" si="291"/>
        <v>0</v>
      </c>
      <c r="AT81" s="86">
        <f t="shared" ca="1" si="384"/>
        <v>0</v>
      </c>
      <c r="AU81" s="83">
        <f t="shared" ca="1" si="385"/>
        <v>0</v>
      </c>
      <c r="AV81" s="84">
        <f t="shared" si="386"/>
        <v>31</v>
      </c>
      <c r="AW81" s="85">
        <f t="shared" ca="1" si="292"/>
        <v>0</v>
      </c>
      <c r="AX81" s="85">
        <f t="shared" si="293"/>
        <v>0</v>
      </c>
      <c r="AY81" s="85">
        <f t="shared" si="294"/>
        <v>0</v>
      </c>
      <c r="AZ81" s="86">
        <f t="shared" ca="1" si="387"/>
        <v>0</v>
      </c>
      <c r="BA81" s="83">
        <f t="shared" ca="1" si="388"/>
        <v>0</v>
      </c>
      <c r="BB81" s="84">
        <f t="shared" si="389"/>
        <v>30</v>
      </c>
      <c r="BC81" s="85">
        <f t="shared" ca="1" si="295"/>
        <v>0</v>
      </c>
      <c r="BD81" s="85">
        <f t="shared" si="296"/>
        <v>0</v>
      </c>
      <c r="BE81" s="85">
        <f t="shared" si="297"/>
        <v>0</v>
      </c>
      <c r="BF81" s="86">
        <f t="shared" ca="1" si="390"/>
        <v>0</v>
      </c>
      <c r="BG81" s="83">
        <f t="shared" ca="1" si="391"/>
        <v>0</v>
      </c>
      <c r="BH81" s="84">
        <f t="shared" si="392"/>
        <v>31</v>
      </c>
      <c r="BI81" s="85">
        <f t="shared" ca="1" si="298"/>
        <v>0</v>
      </c>
      <c r="BJ81" s="85">
        <f t="shared" si="299"/>
        <v>0</v>
      </c>
      <c r="BK81" s="85">
        <f t="shared" si="300"/>
        <v>0</v>
      </c>
      <c r="BL81" s="86">
        <f t="shared" ca="1" si="393"/>
        <v>0</v>
      </c>
      <c r="BM81" s="83">
        <f t="shared" ca="1" si="394"/>
        <v>0</v>
      </c>
      <c r="BN81" s="84">
        <f t="shared" si="395"/>
        <v>30</v>
      </c>
      <c r="BO81" s="85">
        <f t="shared" ca="1" si="301"/>
        <v>0</v>
      </c>
      <c r="BP81" s="85">
        <f t="shared" si="302"/>
        <v>0</v>
      </c>
      <c r="BQ81" s="85">
        <f t="shared" si="303"/>
        <v>0</v>
      </c>
      <c r="BR81" s="86">
        <f t="shared" ca="1" si="396"/>
        <v>0</v>
      </c>
      <c r="BS81" s="83">
        <f t="shared" ca="1" si="397"/>
        <v>0</v>
      </c>
      <c r="BT81" s="84">
        <f t="shared" si="398"/>
        <v>31</v>
      </c>
      <c r="BU81" s="85">
        <f t="shared" ca="1" si="304"/>
        <v>0</v>
      </c>
      <c r="BV81" s="85">
        <f t="shared" si="305"/>
        <v>0</v>
      </c>
      <c r="BW81" s="85">
        <f t="shared" si="306"/>
        <v>0</v>
      </c>
      <c r="BX81" s="86">
        <f t="shared" ca="1" si="399"/>
        <v>0</v>
      </c>
      <c r="BY81" s="83">
        <f t="shared" ca="1" si="400"/>
        <v>0</v>
      </c>
      <c r="BZ81" s="84">
        <f t="shared" si="401"/>
        <v>31</v>
      </c>
      <c r="CA81" s="85">
        <f t="shared" ca="1" si="307"/>
        <v>0</v>
      </c>
      <c r="CB81" s="85">
        <f t="shared" si="308"/>
        <v>0</v>
      </c>
      <c r="CC81" s="85">
        <f t="shared" si="309"/>
        <v>0</v>
      </c>
      <c r="CD81" s="86">
        <f t="shared" ca="1" si="402"/>
        <v>0</v>
      </c>
      <c r="CE81" s="83">
        <f t="shared" ca="1" si="403"/>
        <v>0</v>
      </c>
      <c r="CF81" s="84">
        <f t="shared" si="404"/>
        <v>30</v>
      </c>
      <c r="CG81" s="85">
        <f t="shared" ca="1" si="310"/>
        <v>0</v>
      </c>
      <c r="CH81" s="85">
        <f t="shared" si="311"/>
        <v>0</v>
      </c>
      <c r="CI81" s="85">
        <f t="shared" si="312"/>
        <v>0</v>
      </c>
      <c r="CJ81" s="86">
        <f t="shared" ca="1" si="405"/>
        <v>0</v>
      </c>
      <c r="CK81" s="83">
        <f t="shared" ca="1" si="406"/>
        <v>0</v>
      </c>
      <c r="CL81" s="84">
        <f t="shared" si="407"/>
        <v>31</v>
      </c>
      <c r="CM81" s="85">
        <f t="shared" ca="1" si="313"/>
        <v>0</v>
      </c>
      <c r="CN81" s="85">
        <f t="shared" si="314"/>
        <v>0</v>
      </c>
      <c r="CO81" s="85">
        <f t="shared" si="315"/>
        <v>0</v>
      </c>
      <c r="CP81" s="86">
        <f t="shared" ca="1" si="408"/>
        <v>0</v>
      </c>
      <c r="CQ81" s="83">
        <f t="shared" ca="1" si="409"/>
        <v>0</v>
      </c>
      <c r="CR81" s="84">
        <f t="shared" si="410"/>
        <v>30</v>
      </c>
      <c r="CS81" s="85">
        <f t="shared" ca="1" si="316"/>
        <v>0</v>
      </c>
      <c r="CT81" s="85">
        <f t="shared" si="317"/>
        <v>0</v>
      </c>
      <c r="CU81" s="85">
        <f t="shared" si="318"/>
        <v>0</v>
      </c>
      <c r="CV81" s="86">
        <f t="shared" ca="1" si="411"/>
        <v>0</v>
      </c>
      <c r="CW81" s="83">
        <f t="shared" ca="1" si="412"/>
        <v>0</v>
      </c>
      <c r="CX81" s="84">
        <f t="shared" si="413"/>
        <v>31</v>
      </c>
      <c r="CY81" s="85">
        <f t="shared" ca="1" si="319"/>
        <v>0</v>
      </c>
      <c r="CZ81" s="85">
        <f t="shared" si="320"/>
        <v>0</v>
      </c>
      <c r="DA81" s="85">
        <f t="shared" si="321"/>
        <v>0</v>
      </c>
      <c r="DB81" s="86">
        <f t="shared" ca="1" si="414"/>
        <v>0</v>
      </c>
      <c r="DC81" s="83">
        <f t="shared" ca="1" si="415"/>
        <v>0</v>
      </c>
      <c r="DD81" s="84">
        <f t="shared" si="416"/>
        <v>31</v>
      </c>
      <c r="DE81" s="85">
        <f t="shared" ca="1" si="322"/>
        <v>0</v>
      </c>
      <c r="DF81" s="85">
        <f t="shared" si="323"/>
        <v>0</v>
      </c>
      <c r="DG81" s="85">
        <f t="shared" si="324"/>
        <v>0</v>
      </c>
      <c r="DH81" s="86">
        <f t="shared" ca="1" si="417"/>
        <v>0</v>
      </c>
      <c r="DI81" s="83">
        <f t="shared" ca="1" si="418"/>
        <v>0</v>
      </c>
      <c r="DJ81" s="84">
        <f t="shared" si="419"/>
        <v>28</v>
      </c>
      <c r="DK81" s="85">
        <f t="shared" ca="1" si="325"/>
        <v>0</v>
      </c>
      <c r="DL81" s="85">
        <f t="shared" si="326"/>
        <v>0</v>
      </c>
      <c r="DM81" s="85">
        <f t="shared" si="327"/>
        <v>0</v>
      </c>
      <c r="DN81" s="86">
        <f t="shared" ca="1" si="420"/>
        <v>0</v>
      </c>
      <c r="DO81" s="83">
        <f t="shared" ca="1" si="421"/>
        <v>0</v>
      </c>
      <c r="DP81" s="84">
        <f t="shared" si="422"/>
        <v>31</v>
      </c>
      <c r="DQ81" s="85">
        <f t="shared" ca="1" si="328"/>
        <v>0</v>
      </c>
      <c r="DR81" s="85">
        <f t="shared" si="329"/>
        <v>0</v>
      </c>
      <c r="DS81" s="85">
        <f t="shared" si="330"/>
        <v>0</v>
      </c>
      <c r="DT81" s="86">
        <f t="shared" ca="1" si="423"/>
        <v>0</v>
      </c>
      <c r="DU81" s="83">
        <f t="shared" ca="1" si="424"/>
        <v>0</v>
      </c>
      <c r="DV81" s="84">
        <f t="shared" si="425"/>
        <v>30</v>
      </c>
      <c r="DW81" s="85">
        <f t="shared" ca="1" si="331"/>
        <v>0</v>
      </c>
      <c r="DX81" s="85">
        <f t="shared" si="332"/>
        <v>0</v>
      </c>
      <c r="DY81" s="85">
        <f t="shared" si="333"/>
        <v>0</v>
      </c>
      <c r="DZ81" s="86">
        <f t="shared" ca="1" si="426"/>
        <v>0</v>
      </c>
      <c r="EA81" s="83">
        <f t="shared" ca="1" si="427"/>
        <v>0</v>
      </c>
      <c r="EB81" s="84">
        <f t="shared" si="428"/>
        <v>31</v>
      </c>
      <c r="EC81" s="85">
        <f t="shared" ca="1" si="334"/>
        <v>0</v>
      </c>
      <c r="ED81" s="85">
        <f t="shared" si="335"/>
        <v>0</v>
      </c>
      <c r="EE81" s="85">
        <f t="shared" si="336"/>
        <v>0</v>
      </c>
      <c r="EF81" s="86">
        <f t="shared" ca="1" si="429"/>
        <v>0</v>
      </c>
      <c r="EG81" s="83">
        <f t="shared" ca="1" si="430"/>
        <v>0</v>
      </c>
      <c r="EH81" s="84">
        <f t="shared" si="431"/>
        <v>30</v>
      </c>
      <c r="EI81" s="85">
        <f t="shared" ca="1" si="337"/>
        <v>0</v>
      </c>
      <c r="EJ81" s="85">
        <f t="shared" si="338"/>
        <v>0</v>
      </c>
      <c r="EK81" s="85">
        <f t="shared" si="339"/>
        <v>0</v>
      </c>
      <c r="EL81" s="86">
        <f t="shared" ca="1" si="432"/>
        <v>0</v>
      </c>
      <c r="EM81" s="83">
        <f t="shared" ca="1" si="433"/>
        <v>0</v>
      </c>
      <c r="EN81" s="84">
        <f t="shared" si="434"/>
        <v>31</v>
      </c>
      <c r="EO81" s="85">
        <f t="shared" ca="1" si="340"/>
        <v>0</v>
      </c>
      <c r="EP81" s="85">
        <f t="shared" si="341"/>
        <v>0</v>
      </c>
      <c r="EQ81" s="85">
        <f t="shared" si="342"/>
        <v>0</v>
      </c>
      <c r="ER81" s="86">
        <f t="shared" ca="1" si="435"/>
        <v>0</v>
      </c>
      <c r="ES81" s="83">
        <f t="shared" ca="1" si="436"/>
        <v>0</v>
      </c>
      <c r="ET81" s="84">
        <f t="shared" si="437"/>
        <v>31</v>
      </c>
      <c r="EU81" s="85">
        <f t="shared" ca="1" si="343"/>
        <v>0</v>
      </c>
      <c r="EV81" s="85">
        <f t="shared" si="344"/>
        <v>0</v>
      </c>
      <c r="EW81" s="85">
        <f t="shared" si="345"/>
        <v>0</v>
      </c>
      <c r="EX81" s="86">
        <f t="shared" ca="1" si="438"/>
        <v>0</v>
      </c>
      <c r="EY81" s="83">
        <f t="shared" ca="1" si="439"/>
        <v>0</v>
      </c>
      <c r="EZ81" s="84">
        <f t="shared" si="440"/>
        <v>30</v>
      </c>
      <c r="FA81" s="85">
        <f t="shared" ca="1" si="346"/>
        <v>0</v>
      </c>
      <c r="FB81" s="85">
        <f t="shared" si="347"/>
        <v>0</v>
      </c>
      <c r="FC81" s="85">
        <f t="shared" si="348"/>
        <v>0</v>
      </c>
      <c r="FD81" s="86">
        <f t="shared" ca="1" si="441"/>
        <v>0</v>
      </c>
      <c r="FE81" s="83">
        <f t="shared" ca="1" si="442"/>
        <v>23</v>
      </c>
      <c r="FF81" s="84">
        <f t="shared" si="443"/>
        <v>8</v>
      </c>
      <c r="FG81" s="85">
        <f t="shared" ca="1" si="444"/>
        <v>0</v>
      </c>
      <c r="FH81" s="85">
        <f t="shared" si="445"/>
        <v>0</v>
      </c>
      <c r="FI81" s="85">
        <f t="shared" si="446"/>
        <v>0</v>
      </c>
      <c r="FJ81" s="86">
        <f t="shared" ca="1" si="447"/>
        <v>0</v>
      </c>
      <c r="FK81" s="83">
        <f t="shared" ca="1" si="349"/>
        <v>30</v>
      </c>
      <c r="FL81" s="84">
        <f t="shared" si="350"/>
        <v>0</v>
      </c>
      <c r="FM81" s="85">
        <f t="shared" ca="1" si="448"/>
        <v>0</v>
      </c>
      <c r="FN81" s="85">
        <f t="shared" si="449"/>
        <v>0</v>
      </c>
      <c r="FO81" s="85">
        <f t="shared" si="450"/>
        <v>0</v>
      </c>
      <c r="FP81" s="86">
        <f t="shared" ca="1" si="351"/>
        <v>0</v>
      </c>
      <c r="FQ81" s="83">
        <f t="shared" ca="1" si="352"/>
        <v>31</v>
      </c>
      <c r="FR81" s="84">
        <f t="shared" si="353"/>
        <v>0</v>
      </c>
      <c r="FS81" s="85">
        <f t="shared" ca="1" si="451"/>
        <v>0</v>
      </c>
      <c r="FT81" s="85">
        <f t="shared" si="452"/>
        <v>0</v>
      </c>
      <c r="FU81" s="85">
        <f t="shared" si="453"/>
        <v>0</v>
      </c>
      <c r="FV81" s="86">
        <f t="shared" ca="1" si="354"/>
        <v>0</v>
      </c>
      <c r="FW81" s="83">
        <f t="shared" ca="1" si="355"/>
        <v>31</v>
      </c>
      <c r="FX81" s="84">
        <f t="shared" si="356"/>
        <v>0</v>
      </c>
      <c r="FY81" s="85">
        <f t="shared" ca="1" si="454"/>
        <v>0</v>
      </c>
      <c r="FZ81" s="85">
        <f t="shared" si="455"/>
        <v>0</v>
      </c>
      <c r="GA81" s="85">
        <f t="shared" si="456"/>
        <v>0</v>
      </c>
      <c r="GB81" s="86">
        <f t="shared" ca="1" si="357"/>
        <v>0</v>
      </c>
      <c r="GC81" s="83">
        <f t="shared" ca="1" si="358"/>
        <v>28</v>
      </c>
      <c r="GD81" s="84">
        <f t="shared" si="359"/>
        <v>0</v>
      </c>
      <c r="GE81" s="85">
        <f t="shared" ca="1" si="457"/>
        <v>0</v>
      </c>
      <c r="GF81" s="85">
        <f t="shared" si="458"/>
        <v>0</v>
      </c>
      <c r="GG81" s="85">
        <f t="shared" si="459"/>
        <v>0</v>
      </c>
      <c r="GH81" s="86">
        <f t="shared" ca="1" si="360"/>
        <v>0</v>
      </c>
      <c r="GI81" s="83">
        <f t="shared" ca="1" si="361"/>
        <v>31</v>
      </c>
      <c r="GJ81" s="84">
        <f t="shared" si="362"/>
        <v>0</v>
      </c>
      <c r="GK81" s="85">
        <f t="shared" ca="1" si="460"/>
        <v>0</v>
      </c>
      <c r="GL81" s="85">
        <f t="shared" si="461"/>
        <v>0</v>
      </c>
      <c r="GM81" s="85">
        <f t="shared" si="462"/>
        <v>0</v>
      </c>
      <c r="GN81" s="86">
        <f t="shared" ca="1" si="363"/>
        <v>0</v>
      </c>
    </row>
    <row r="82" spans="1:196" ht="14.6" x14ac:dyDescent="0.4">
      <c r="A82" s="81" t="str">
        <f>PSIRT!$S79</f>
        <v>SERVER</v>
      </c>
      <c r="B82" t="str">
        <f>PSIRT!$B79</f>
        <v>CSCvn12248</v>
      </c>
      <c r="C82" s="82">
        <f>PSIRT!$N79</f>
        <v>43405</v>
      </c>
      <c r="D82" s="123">
        <f ca="1">IF(PSIRT!$R79="",TODAY(), PSIRT!$R79)</f>
        <v>43438</v>
      </c>
      <c r="E82" s="83">
        <f t="shared" ca="1" si="364"/>
        <v>0</v>
      </c>
      <c r="F82" s="84">
        <f t="shared" si="365"/>
        <v>31</v>
      </c>
      <c r="G82" s="85">
        <f t="shared" ca="1" si="271"/>
        <v>0</v>
      </c>
      <c r="H82" s="85">
        <f t="shared" si="272"/>
        <v>0</v>
      </c>
      <c r="I82" s="85">
        <f t="shared" si="273"/>
        <v>0</v>
      </c>
      <c r="J82" s="86">
        <f t="shared" ca="1" si="366"/>
        <v>0</v>
      </c>
      <c r="K82" s="83">
        <f t="shared" ca="1" si="367"/>
        <v>0</v>
      </c>
      <c r="L82" s="84">
        <f t="shared" si="368"/>
        <v>30</v>
      </c>
      <c r="M82" s="85">
        <f t="shared" ca="1" si="274"/>
        <v>0</v>
      </c>
      <c r="N82" s="85">
        <f t="shared" si="275"/>
        <v>0</v>
      </c>
      <c r="O82" s="85">
        <f t="shared" si="276"/>
        <v>0</v>
      </c>
      <c r="P82" s="86">
        <f t="shared" ca="1" si="369"/>
        <v>0</v>
      </c>
      <c r="Q82" s="83">
        <f t="shared" ca="1" si="370"/>
        <v>0</v>
      </c>
      <c r="R82" s="84">
        <f t="shared" si="371"/>
        <v>31</v>
      </c>
      <c r="S82" s="85">
        <f t="shared" ca="1" si="277"/>
        <v>0</v>
      </c>
      <c r="T82" s="85">
        <f t="shared" si="278"/>
        <v>0</v>
      </c>
      <c r="U82" s="85">
        <f t="shared" si="279"/>
        <v>0</v>
      </c>
      <c r="V82" s="86">
        <f t="shared" ca="1" si="372"/>
        <v>0</v>
      </c>
      <c r="W82" s="83">
        <f t="shared" ca="1" si="373"/>
        <v>0</v>
      </c>
      <c r="X82" s="84">
        <f t="shared" si="374"/>
        <v>30</v>
      </c>
      <c r="Y82" s="85">
        <f t="shared" ca="1" si="280"/>
        <v>0</v>
      </c>
      <c r="Z82" s="85">
        <f t="shared" si="281"/>
        <v>0</v>
      </c>
      <c r="AA82" s="85">
        <f t="shared" si="282"/>
        <v>0</v>
      </c>
      <c r="AB82" s="86">
        <f t="shared" ca="1" si="375"/>
        <v>0</v>
      </c>
      <c r="AC82" s="83">
        <f t="shared" ca="1" si="376"/>
        <v>0</v>
      </c>
      <c r="AD82" s="84">
        <f t="shared" si="377"/>
        <v>31</v>
      </c>
      <c r="AE82" s="85">
        <f t="shared" ca="1" si="283"/>
        <v>0</v>
      </c>
      <c r="AF82" s="85">
        <f t="shared" si="284"/>
        <v>0</v>
      </c>
      <c r="AG82" s="85">
        <f t="shared" si="285"/>
        <v>0</v>
      </c>
      <c r="AH82" s="86">
        <f t="shared" ca="1" si="378"/>
        <v>0</v>
      </c>
      <c r="AI82" s="83">
        <f t="shared" ca="1" si="379"/>
        <v>0</v>
      </c>
      <c r="AJ82" s="84">
        <f t="shared" si="380"/>
        <v>31</v>
      </c>
      <c r="AK82" s="85">
        <f t="shared" ca="1" si="286"/>
        <v>0</v>
      </c>
      <c r="AL82" s="85">
        <f t="shared" si="287"/>
        <v>0</v>
      </c>
      <c r="AM82" s="85">
        <f t="shared" si="288"/>
        <v>0</v>
      </c>
      <c r="AN82" s="86">
        <f t="shared" ca="1" si="381"/>
        <v>0</v>
      </c>
      <c r="AO82" s="83">
        <f t="shared" ca="1" si="382"/>
        <v>0</v>
      </c>
      <c r="AP82" s="84">
        <f t="shared" si="383"/>
        <v>28</v>
      </c>
      <c r="AQ82" s="85">
        <f t="shared" ca="1" si="289"/>
        <v>0</v>
      </c>
      <c r="AR82" s="85">
        <f t="shared" si="290"/>
        <v>0</v>
      </c>
      <c r="AS82" s="85">
        <f t="shared" si="291"/>
        <v>0</v>
      </c>
      <c r="AT82" s="86">
        <f t="shared" ca="1" si="384"/>
        <v>0</v>
      </c>
      <c r="AU82" s="83">
        <f t="shared" ca="1" si="385"/>
        <v>0</v>
      </c>
      <c r="AV82" s="84">
        <f t="shared" si="386"/>
        <v>31</v>
      </c>
      <c r="AW82" s="85">
        <f t="shared" ca="1" si="292"/>
        <v>0</v>
      </c>
      <c r="AX82" s="85">
        <f t="shared" si="293"/>
        <v>0</v>
      </c>
      <c r="AY82" s="85">
        <f t="shared" si="294"/>
        <v>0</v>
      </c>
      <c r="AZ82" s="86">
        <f t="shared" ca="1" si="387"/>
        <v>0</v>
      </c>
      <c r="BA82" s="83">
        <f t="shared" ca="1" si="388"/>
        <v>0</v>
      </c>
      <c r="BB82" s="84">
        <f t="shared" si="389"/>
        <v>30</v>
      </c>
      <c r="BC82" s="85">
        <f t="shared" ca="1" si="295"/>
        <v>0</v>
      </c>
      <c r="BD82" s="85">
        <f t="shared" si="296"/>
        <v>0</v>
      </c>
      <c r="BE82" s="85">
        <f t="shared" si="297"/>
        <v>0</v>
      </c>
      <c r="BF82" s="86">
        <f t="shared" ca="1" si="390"/>
        <v>0</v>
      </c>
      <c r="BG82" s="83">
        <f t="shared" ca="1" si="391"/>
        <v>0</v>
      </c>
      <c r="BH82" s="84">
        <f t="shared" si="392"/>
        <v>31</v>
      </c>
      <c r="BI82" s="85">
        <f t="shared" ca="1" si="298"/>
        <v>0</v>
      </c>
      <c r="BJ82" s="85">
        <f t="shared" si="299"/>
        <v>0</v>
      </c>
      <c r="BK82" s="85">
        <f t="shared" si="300"/>
        <v>0</v>
      </c>
      <c r="BL82" s="86">
        <f t="shared" ca="1" si="393"/>
        <v>0</v>
      </c>
      <c r="BM82" s="83">
        <f t="shared" ca="1" si="394"/>
        <v>0</v>
      </c>
      <c r="BN82" s="84">
        <f t="shared" si="395"/>
        <v>30</v>
      </c>
      <c r="BO82" s="85">
        <f t="shared" ca="1" si="301"/>
        <v>0</v>
      </c>
      <c r="BP82" s="85">
        <f t="shared" si="302"/>
        <v>0</v>
      </c>
      <c r="BQ82" s="85">
        <f t="shared" si="303"/>
        <v>0</v>
      </c>
      <c r="BR82" s="86">
        <f t="shared" ca="1" si="396"/>
        <v>0</v>
      </c>
      <c r="BS82" s="83">
        <f t="shared" ca="1" si="397"/>
        <v>0</v>
      </c>
      <c r="BT82" s="84">
        <f t="shared" si="398"/>
        <v>31</v>
      </c>
      <c r="BU82" s="85">
        <f t="shared" ca="1" si="304"/>
        <v>0</v>
      </c>
      <c r="BV82" s="85">
        <f t="shared" si="305"/>
        <v>0</v>
      </c>
      <c r="BW82" s="85">
        <f t="shared" si="306"/>
        <v>0</v>
      </c>
      <c r="BX82" s="86">
        <f t="shared" ca="1" si="399"/>
        <v>0</v>
      </c>
      <c r="BY82" s="83">
        <f t="shared" ca="1" si="400"/>
        <v>0</v>
      </c>
      <c r="BZ82" s="84">
        <f t="shared" si="401"/>
        <v>31</v>
      </c>
      <c r="CA82" s="85">
        <f t="shared" ca="1" si="307"/>
        <v>0</v>
      </c>
      <c r="CB82" s="85">
        <f t="shared" si="308"/>
        <v>0</v>
      </c>
      <c r="CC82" s="85">
        <f t="shared" si="309"/>
        <v>0</v>
      </c>
      <c r="CD82" s="86">
        <f t="shared" ca="1" si="402"/>
        <v>0</v>
      </c>
      <c r="CE82" s="83">
        <f t="shared" ca="1" si="403"/>
        <v>0</v>
      </c>
      <c r="CF82" s="84">
        <f t="shared" si="404"/>
        <v>30</v>
      </c>
      <c r="CG82" s="85">
        <f t="shared" ca="1" si="310"/>
        <v>0</v>
      </c>
      <c r="CH82" s="85">
        <f t="shared" si="311"/>
        <v>0</v>
      </c>
      <c r="CI82" s="85">
        <f t="shared" si="312"/>
        <v>0</v>
      </c>
      <c r="CJ82" s="86">
        <f t="shared" ca="1" si="405"/>
        <v>0</v>
      </c>
      <c r="CK82" s="83">
        <f t="shared" ca="1" si="406"/>
        <v>0</v>
      </c>
      <c r="CL82" s="84">
        <f t="shared" si="407"/>
        <v>31</v>
      </c>
      <c r="CM82" s="85">
        <f t="shared" ca="1" si="313"/>
        <v>0</v>
      </c>
      <c r="CN82" s="85">
        <f t="shared" si="314"/>
        <v>0</v>
      </c>
      <c r="CO82" s="85">
        <f t="shared" si="315"/>
        <v>0</v>
      </c>
      <c r="CP82" s="86">
        <f t="shared" ca="1" si="408"/>
        <v>0</v>
      </c>
      <c r="CQ82" s="83">
        <f t="shared" ca="1" si="409"/>
        <v>0</v>
      </c>
      <c r="CR82" s="84">
        <f t="shared" si="410"/>
        <v>30</v>
      </c>
      <c r="CS82" s="85">
        <f t="shared" ca="1" si="316"/>
        <v>0</v>
      </c>
      <c r="CT82" s="85">
        <f t="shared" si="317"/>
        <v>0</v>
      </c>
      <c r="CU82" s="85">
        <f t="shared" si="318"/>
        <v>0</v>
      </c>
      <c r="CV82" s="86">
        <f t="shared" ca="1" si="411"/>
        <v>0</v>
      </c>
      <c r="CW82" s="83">
        <f t="shared" ca="1" si="412"/>
        <v>0</v>
      </c>
      <c r="CX82" s="84">
        <f t="shared" si="413"/>
        <v>31</v>
      </c>
      <c r="CY82" s="85">
        <f t="shared" ca="1" si="319"/>
        <v>0</v>
      </c>
      <c r="CZ82" s="85">
        <f t="shared" si="320"/>
        <v>0</v>
      </c>
      <c r="DA82" s="85">
        <f t="shared" si="321"/>
        <v>0</v>
      </c>
      <c r="DB82" s="86">
        <f t="shared" ca="1" si="414"/>
        <v>0</v>
      </c>
      <c r="DC82" s="83">
        <f t="shared" ca="1" si="415"/>
        <v>0</v>
      </c>
      <c r="DD82" s="84">
        <f t="shared" si="416"/>
        <v>31</v>
      </c>
      <c r="DE82" s="85">
        <f t="shared" ca="1" si="322"/>
        <v>0</v>
      </c>
      <c r="DF82" s="85">
        <f t="shared" si="323"/>
        <v>0</v>
      </c>
      <c r="DG82" s="85">
        <f t="shared" si="324"/>
        <v>0</v>
      </c>
      <c r="DH82" s="86">
        <f t="shared" ca="1" si="417"/>
        <v>0</v>
      </c>
      <c r="DI82" s="83">
        <f t="shared" ca="1" si="418"/>
        <v>0</v>
      </c>
      <c r="DJ82" s="84">
        <f t="shared" si="419"/>
        <v>28</v>
      </c>
      <c r="DK82" s="85">
        <f t="shared" ca="1" si="325"/>
        <v>0</v>
      </c>
      <c r="DL82" s="85">
        <f t="shared" si="326"/>
        <v>0</v>
      </c>
      <c r="DM82" s="85">
        <f t="shared" si="327"/>
        <v>0</v>
      </c>
      <c r="DN82" s="86">
        <f t="shared" ca="1" si="420"/>
        <v>0</v>
      </c>
      <c r="DO82" s="83">
        <f t="shared" ca="1" si="421"/>
        <v>0</v>
      </c>
      <c r="DP82" s="84">
        <f t="shared" si="422"/>
        <v>31</v>
      </c>
      <c r="DQ82" s="85">
        <f t="shared" ca="1" si="328"/>
        <v>0</v>
      </c>
      <c r="DR82" s="85">
        <f t="shared" si="329"/>
        <v>0</v>
      </c>
      <c r="DS82" s="85">
        <f t="shared" si="330"/>
        <v>0</v>
      </c>
      <c r="DT82" s="86">
        <f t="shared" ca="1" si="423"/>
        <v>0</v>
      </c>
      <c r="DU82" s="83">
        <f t="shared" ca="1" si="424"/>
        <v>0</v>
      </c>
      <c r="DV82" s="84">
        <f t="shared" si="425"/>
        <v>30</v>
      </c>
      <c r="DW82" s="85">
        <f t="shared" ca="1" si="331"/>
        <v>0</v>
      </c>
      <c r="DX82" s="85">
        <f t="shared" si="332"/>
        <v>0</v>
      </c>
      <c r="DY82" s="85">
        <f t="shared" si="333"/>
        <v>0</v>
      </c>
      <c r="DZ82" s="86">
        <f t="shared" ca="1" si="426"/>
        <v>0</v>
      </c>
      <c r="EA82" s="83">
        <f t="shared" ca="1" si="427"/>
        <v>0</v>
      </c>
      <c r="EB82" s="84">
        <f t="shared" si="428"/>
        <v>31</v>
      </c>
      <c r="EC82" s="85">
        <f t="shared" ca="1" si="334"/>
        <v>0</v>
      </c>
      <c r="ED82" s="85">
        <f t="shared" si="335"/>
        <v>0</v>
      </c>
      <c r="EE82" s="85">
        <f t="shared" si="336"/>
        <v>0</v>
      </c>
      <c r="EF82" s="86">
        <f t="shared" ca="1" si="429"/>
        <v>0</v>
      </c>
      <c r="EG82" s="83">
        <f t="shared" ca="1" si="430"/>
        <v>0</v>
      </c>
      <c r="EH82" s="84">
        <f t="shared" si="431"/>
        <v>30</v>
      </c>
      <c r="EI82" s="85">
        <f t="shared" ca="1" si="337"/>
        <v>0</v>
      </c>
      <c r="EJ82" s="85">
        <f t="shared" si="338"/>
        <v>0</v>
      </c>
      <c r="EK82" s="85">
        <f t="shared" si="339"/>
        <v>0</v>
      </c>
      <c r="EL82" s="86">
        <f t="shared" ca="1" si="432"/>
        <v>0</v>
      </c>
      <c r="EM82" s="83">
        <f t="shared" ca="1" si="433"/>
        <v>0</v>
      </c>
      <c r="EN82" s="84">
        <f t="shared" si="434"/>
        <v>31</v>
      </c>
      <c r="EO82" s="85">
        <f t="shared" ca="1" si="340"/>
        <v>0</v>
      </c>
      <c r="EP82" s="85">
        <f t="shared" si="341"/>
        <v>0</v>
      </c>
      <c r="EQ82" s="85">
        <f t="shared" si="342"/>
        <v>0</v>
      </c>
      <c r="ER82" s="86">
        <f t="shared" ca="1" si="435"/>
        <v>0</v>
      </c>
      <c r="ES82" s="83">
        <f t="shared" ca="1" si="436"/>
        <v>0</v>
      </c>
      <c r="ET82" s="84">
        <f t="shared" si="437"/>
        <v>31</v>
      </c>
      <c r="EU82" s="85">
        <f t="shared" ca="1" si="343"/>
        <v>0</v>
      </c>
      <c r="EV82" s="85">
        <f t="shared" si="344"/>
        <v>0</v>
      </c>
      <c r="EW82" s="85">
        <f t="shared" si="345"/>
        <v>0</v>
      </c>
      <c r="EX82" s="86">
        <f t="shared" ca="1" si="438"/>
        <v>0</v>
      </c>
      <c r="EY82" s="83">
        <f t="shared" ca="1" si="439"/>
        <v>0</v>
      </c>
      <c r="EZ82" s="84">
        <f t="shared" si="440"/>
        <v>30</v>
      </c>
      <c r="FA82" s="85">
        <f t="shared" ca="1" si="346"/>
        <v>0</v>
      </c>
      <c r="FB82" s="85">
        <f t="shared" si="347"/>
        <v>0</v>
      </c>
      <c r="FC82" s="85">
        <f t="shared" si="348"/>
        <v>0</v>
      </c>
      <c r="FD82" s="86">
        <f t="shared" ca="1" si="441"/>
        <v>0</v>
      </c>
      <c r="FE82" s="83">
        <f t="shared" ca="1" si="442"/>
        <v>0</v>
      </c>
      <c r="FF82" s="84">
        <f t="shared" si="443"/>
        <v>31</v>
      </c>
      <c r="FG82" s="85">
        <f t="shared" ca="1" si="444"/>
        <v>0</v>
      </c>
      <c r="FH82" s="85">
        <f t="shared" si="445"/>
        <v>0</v>
      </c>
      <c r="FI82" s="85">
        <f t="shared" si="446"/>
        <v>0</v>
      </c>
      <c r="FJ82" s="86">
        <f t="shared" ca="1" si="447"/>
        <v>0</v>
      </c>
      <c r="FK82" s="83">
        <f t="shared" ca="1" si="349"/>
        <v>0</v>
      </c>
      <c r="FL82" s="84">
        <f t="shared" si="350"/>
        <v>1</v>
      </c>
      <c r="FM82" s="85">
        <f t="shared" ca="1" si="448"/>
        <v>29</v>
      </c>
      <c r="FN82" s="85">
        <f t="shared" si="449"/>
        <v>0</v>
      </c>
      <c r="FO82" s="85">
        <f t="shared" si="450"/>
        <v>0</v>
      </c>
      <c r="FP82" s="86">
        <f t="shared" ca="1" si="351"/>
        <v>29</v>
      </c>
      <c r="FQ82" s="83">
        <f t="shared" ca="1" si="352"/>
        <v>27</v>
      </c>
      <c r="FR82" s="84">
        <f t="shared" si="353"/>
        <v>0</v>
      </c>
      <c r="FS82" s="85">
        <f t="shared" ca="1" si="451"/>
        <v>4</v>
      </c>
      <c r="FT82" s="85">
        <f t="shared" si="452"/>
        <v>0</v>
      </c>
      <c r="FU82" s="85">
        <f t="shared" si="453"/>
        <v>0</v>
      </c>
      <c r="FV82" s="86">
        <f t="shared" ca="1" si="354"/>
        <v>4</v>
      </c>
      <c r="FW82" s="83">
        <f t="shared" ca="1" si="355"/>
        <v>31</v>
      </c>
      <c r="FX82" s="84">
        <f t="shared" si="356"/>
        <v>0</v>
      </c>
      <c r="FY82" s="85">
        <f t="shared" ca="1" si="454"/>
        <v>0</v>
      </c>
      <c r="FZ82" s="85">
        <f t="shared" si="455"/>
        <v>0</v>
      </c>
      <c r="GA82" s="85">
        <f t="shared" si="456"/>
        <v>0</v>
      </c>
      <c r="GB82" s="86">
        <f t="shared" ca="1" si="357"/>
        <v>0</v>
      </c>
      <c r="GC82" s="83">
        <f t="shared" ca="1" si="358"/>
        <v>28</v>
      </c>
      <c r="GD82" s="84">
        <f t="shared" si="359"/>
        <v>0</v>
      </c>
      <c r="GE82" s="85">
        <f t="shared" ca="1" si="457"/>
        <v>0</v>
      </c>
      <c r="GF82" s="85">
        <f t="shared" si="458"/>
        <v>0</v>
      </c>
      <c r="GG82" s="85">
        <f t="shared" si="459"/>
        <v>0</v>
      </c>
      <c r="GH82" s="86">
        <f t="shared" ca="1" si="360"/>
        <v>0</v>
      </c>
      <c r="GI82" s="83">
        <f t="shared" ca="1" si="361"/>
        <v>31</v>
      </c>
      <c r="GJ82" s="84">
        <f t="shared" si="362"/>
        <v>0</v>
      </c>
      <c r="GK82" s="85">
        <f t="shared" ca="1" si="460"/>
        <v>0</v>
      </c>
      <c r="GL82" s="85">
        <f t="shared" si="461"/>
        <v>0</v>
      </c>
      <c r="GM82" s="85">
        <f t="shared" si="462"/>
        <v>0</v>
      </c>
      <c r="GN82" s="86">
        <f t="shared" ca="1" si="363"/>
        <v>0</v>
      </c>
    </row>
    <row r="83" spans="1:196" ht="14.6" x14ac:dyDescent="0.4">
      <c r="A83" s="81" t="str">
        <f>PSIRT!$S80</f>
        <v>SERVER</v>
      </c>
      <c r="B83" t="str">
        <f>PSIRT!$B80</f>
        <v>CSCvn16684</v>
      </c>
      <c r="C83" s="82">
        <f>PSIRT!$N80</f>
        <v>43409</v>
      </c>
      <c r="D83" s="123">
        <f ca="1">IF(PSIRT!$R80="",TODAY(), PSIRT!$R80)</f>
        <v>43420</v>
      </c>
      <c r="E83" s="83">
        <f t="shared" ca="1" si="364"/>
        <v>0</v>
      </c>
      <c r="F83" s="84">
        <f t="shared" si="365"/>
        <v>31</v>
      </c>
      <c r="G83" s="85">
        <f t="shared" ca="1" si="271"/>
        <v>0</v>
      </c>
      <c r="H83" s="85">
        <f t="shared" si="272"/>
        <v>0</v>
      </c>
      <c r="I83" s="85">
        <f t="shared" si="273"/>
        <v>0</v>
      </c>
      <c r="J83" s="86">
        <f t="shared" ca="1" si="366"/>
        <v>0</v>
      </c>
      <c r="K83" s="83">
        <f t="shared" ca="1" si="367"/>
        <v>0</v>
      </c>
      <c r="L83" s="84">
        <f t="shared" si="368"/>
        <v>30</v>
      </c>
      <c r="M83" s="85">
        <f t="shared" ca="1" si="274"/>
        <v>0</v>
      </c>
      <c r="N83" s="85">
        <f t="shared" si="275"/>
        <v>0</v>
      </c>
      <c r="O83" s="85">
        <f t="shared" si="276"/>
        <v>0</v>
      </c>
      <c r="P83" s="86">
        <f t="shared" ca="1" si="369"/>
        <v>0</v>
      </c>
      <c r="Q83" s="83">
        <f t="shared" ca="1" si="370"/>
        <v>0</v>
      </c>
      <c r="R83" s="84">
        <f t="shared" si="371"/>
        <v>31</v>
      </c>
      <c r="S83" s="85">
        <f t="shared" ca="1" si="277"/>
        <v>0</v>
      </c>
      <c r="T83" s="85">
        <f t="shared" si="278"/>
        <v>0</v>
      </c>
      <c r="U83" s="85">
        <f t="shared" si="279"/>
        <v>0</v>
      </c>
      <c r="V83" s="86">
        <f t="shared" ca="1" si="372"/>
        <v>0</v>
      </c>
      <c r="W83" s="83">
        <f t="shared" ca="1" si="373"/>
        <v>0</v>
      </c>
      <c r="X83" s="84">
        <f t="shared" si="374"/>
        <v>30</v>
      </c>
      <c r="Y83" s="85">
        <f t="shared" ca="1" si="280"/>
        <v>0</v>
      </c>
      <c r="Z83" s="85">
        <f t="shared" si="281"/>
        <v>0</v>
      </c>
      <c r="AA83" s="85">
        <f t="shared" si="282"/>
        <v>0</v>
      </c>
      <c r="AB83" s="86">
        <f t="shared" ca="1" si="375"/>
        <v>0</v>
      </c>
      <c r="AC83" s="83">
        <f t="shared" ca="1" si="376"/>
        <v>0</v>
      </c>
      <c r="AD83" s="84">
        <f t="shared" si="377"/>
        <v>31</v>
      </c>
      <c r="AE83" s="85">
        <f t="shared" ca="1" si="283"/>
        <v>0</v>
      </c>
      <c r="AF83" s="85">
        <f t="shared" si="284"/>
        <v>0</v>
      </c>
      <c r="AG83" s="85">
        <f t="shared" si="285"/>
        <v>0</v>
      </c>
      <c r="AH83" s="86">
        <f t="shared" ca="1" si="378"/>
        <v>0</v>
      </c>
      <c r="AI83" s="83">
        <f t="shared" ca="1" si="379"/>
        <v>0</v>
      </c>
      <c r="AJ83" s="84">
        <f t="shared" si="380"/>
        <v>31</v>
      </c>
      <c r="AK83" s="85">
        <f t="shared" ca="1" si="286"/>
        <v>0</v>
      </c>
      <c r="AL83" s="85">
        <f t="shared" si="287"/>
        <v>0</v>
      </c>
      <c r="AM83" s="85">
        <f t="shared" si="288"/>
        <v>0</v>
      </c>
      <c r="AN83" s="86">
        <f t="shared" ca="1" si="381"/>
        <v>0</v>
      </c>
      <c r="AO83" s="83">
        <f t="shared" ca="1" si="382"/>
        <v>0</v>
      </c>
      <c r="AP83" s="84">
        <f t="shared" si="383"/>
        <v>28</v>
      </c>
      <c r="AQ83" s="85">
        <f t="shared" ca="1" si="289"/>
        <v>0</v>
      </c>
      <c r="AR83" s="85">
        <f t="shared" si="290"/>
        <v>0</v>
      </c>
      <c r="AS83" s="85">
        <f t="shared" si="291"/>
        <v>0</v>
      </c>
      <c r="AT83" s="86">
        <f t="shared" ca="1" si="384"/>
        <v>0</v>
      </c>
      <c r="AU83" s="83">
        <f t="shared" ca="1" si="385"/>
        <v>0</v>
      </c>
      <c r="AV83" s="84">
        <f t="shared" si="386"/>
        <v>31</v>
      </c>
      <c r="AW83" s="85">
        <f t="shared" ca="1" si="292"/>
        <v>0</v>
      </c>
      <c r="AX83" s="85">
        <f t="shared" si="293"/>
        <v>0</v>
      </c>
      <c r="AY83" s="85">
        <f t="shared" si="294"/>
        <v>0</v>
      </c>
      <c r="AZ83" s="86">
        <f t="shared" ca="1" si="387"/>
        <v>0</v>
      </c>
      <c r="BA83" s="83">
        <f t="shared" ca="1" si="388"/>
        <v>0</v>
      </c>
      <c r="BB83" s="84">
        <f t="shared" si="389"/>
        <v>30</v>
      </c>
      <c r="BC83" s="85">
        <f t="shared" ca="1" si="295"/>
        <v>0</v>
      </c>
      <c r="BD83" s="85">
        <f t="shared" si="296"/>
        <v>0</v>
      </c>
      <c r="BE83" s="85">
        <f t="shared" si="297"/>
        <v>0</v>
      </c>
      <c r="BF83" s="86">
        <f t="shared" ca="1" si="390"/>
        <v>0</v>
      </c>
      <c r="BG83" s="83">
        <f t="shared" ca="1" si="391"/>
        <v>0</v>
      </c>
      <c r="BH83" s="84">
        <f t="shared" si="392"/>
        <v>31</v>
      </c>
      <c r="BI83" s="85">
        <f t="shared" ca="1" si="298"/>
        <v>0</v>
      </c>
      <c r="BJ83" s="85">
        <f t="shared" si="299"/>
        <v>0</v>
      </c>
      <c r="BK83" s="85">
        <f t="shared" si="300"/>
        <v>0</v>
      </c>
      <c r="BL83" s="86">
        <f t="shared" ca="1" si="393"/>
        <v>0</v>
      </c>
      <c r="BM83" s="83">
        <f t="shared" ca="1" si="394"/>
        <v>0</v>
      </c>
      <c r="BN83" s="84">
        <f t="shared" si="395"/>
        <v>30</v>
      </c>
      <c r="BO83" s="85">
        <f t="shared" ca="1" si="301"/>
        <v>0</v>
      </c>
      <c r="BP83" s="85">
        <f t="shared" si="302"/>
        <v>0</v>
      </c>
      <c r="BQ83" s="85">
        <f t="shared" si="303"/>
        <v>0</v>
      </c>
      <c r="BR83" s="86">
        <f t="shared" ca="1" si="396"/>
        <v>0</v>
      </c>
      <c r="BS83" s="83">
        <f t="shared" ca="1" si="397"/>
        <v>0</v>
      </c>
      <c r="BT83" s="84">
        <f t="shared" si="398"/>
        <v>31</v>
      </c>
      <c r="BU83" s="85">
        <f t="shared" ca="1" si="304"/>
        <v>0</v>
      </c>
      <c r="BV83" s="85">
        <f t="shared" si="305"/>
        <v>0</v>
      </c>
      <c r="BW83" s="85">
        <f t="shared" si="306"/>
        <v>0</v>
      </c>
      <c r="BX83" s="86">
        <f t="shared" ca="1" si="399"/>
        <v>0</v>
      </c>
      <c r="BY83" s="83">
        <f t="shared" ca="1" si="400"/>
        <v>0</v>
      </c>
      <c r="BZ83" s="84">
        <f t="shared" si="401"/>
        <v>31</v>
      </c>
      <c r="CA83" s="85">
        <f t="shared" ca="1" si="307"/>
        <v>0</v>
      </c>
      <c r="CB83" s="85">
        <f t="shared" si="308"/>
        <v>0</v>
      </c>
      <c r="CC83" s="85">
        <f t="shared" si="309"/>
        <v>0</v>
      </c>
      <c r="CD83" s="86">
        <f t="shared" ca="1" si="402"/>
        <v>0</v>
      </c>
      <c r="CE83" s="83">
        <f t="shared" ca="1" si="403"/>
        <v>0</v>
      </c>
      <c r="CF83" s="84">
        <f t="shared" si="404"/>
        <v>30</v>
      </c>
      <c r="CG83" s="85">
        <f t="shared" ca="1" si="310"/>
        <v>0</v>
      </c>
      <c r="CH83" s="85">
        <f t="shared" si="311"/>
        <v>0</v>
      </c>
      <c r="CI83" s="85">
        <f t="shared" si="312"/>
        <v>0</v>
      </c>
      <c r="CJ83" s="86">
        <f t="shared" ca="1" si="405"/>
        <v>0</v>
      </c>
      <c r="CK83" s="83">
        <f t="shared" ca="1" si="406"/>
        <v>0</v>
      </c>
      <c r="CL83" s="84">
        <f t="shared" si="407"/>
        <v>31</v>
      </c>
      <c r="CM83" s="85">
        <f t="shared" ca="1" si="313"/>
        <v>0</v>
      </c>
      <c r="CN83" s="85">
        <f t="shared" si="314"/>
        <v>0</v>
      </c>
      <c r="CO83" s="85">
        <f t="shared" si="315"/>
        <v>0</v>
      </c>
      <c r="CP83" s="86">
        <f t="shared" ca="1" si="408"/>
        <v>0</v>
      </c>
      <c r="CQ83" s="83">
        <f t="shared" ca="1" si="409"/>
        <v>0</v>
      </c>
      <c r="CR83" s="84">
        <f t="shared" si="410"/>
        <v>30</v>
      </c>
      <c r="CS83" s="85">
        <f t="shared" ca="1" si="316"/>
        <v>0</v>
      </c>
      <c r="CT83" s="85">
        <f t="shared" si="317"/>
        <v>0</v>
      </c>
      <c r="CU83" s="85">
        <f t="shared" si="318"/>
        <v>0</v>
      </c>
      <c r="CV83" s="86">
        <f t="shared" ca="1" si="411"/>
        <v>0</v>
      </c>
      <c r="CW83" s="83">
        <f t="shared" ca="1" si="412"/>
        <v>0</v>
      </c>
      <c r="CX83" s="84">
        <f t="shared" si="413"/>
        <v>31</v>
      </c>
      <c r="CY83" s="85">
        <f t="shared" ca="1" si="319"/>
        <v>0</v>
      </c>
      <c r="CZ83" s="85">
        <f t="shared" si="320"/>
        <v>0</v>
      </c>
      <c r="DA83" s="85">
        <f t="shared" si="321"/>
        <v>0</v>
      </c>
      <c r="DB83" s="86">
        <f t="shared" ca="1" si="414"/>
        <v>0</v>
      </c>
      <c r="DC83" s="83">
        <f t="shared" ca="1" si="415"/>
        <v>0</v>
      </c>
      <c r="DD83" s="84">
        <f t="shared" si="416"/>
        <v>31</v>
      </c>
      <c r="DE83" s="85">
        <f t="shared" ca="1" si="322"/>
        <v>0</v>
      </c>
      <c r="DF83" s="85">
        <f t="shared" si="323"/>
        <v>0</v>
      </c>
      <c r="DG83" s="85">
        <f t="shared" si="324"/>
        <v>0</v>
      </c>
      <c r="DH83" s="86">
        <f t="shared" ca="1" si="417"/>
        <v>0</v>
      </c>
      <c r="DI83" s="83">
        <f t="shared" ca="1" si="418"/>
        <v>0</v>
      </c>
      <c r="DJ83" s="84">
        <f t="shared" si="419"/>
        <v>28</v>
      </c>
      <c r="DK83" s="85">
        <f t="shared" ca="1" si="325"/>
        <v>0</v>
      </c>
      <c r="DL83" s="85">
        <f t="shared" si="326"/>
        <v>0</v>
      </c>
      <c r="DM83" s="85">
        <f t="shared" si="327"/>
        <v>0</v>
      </c>
      <c r="DN83" s="86">
        <f t="shared" ca="1" si="420"/>
        <v>0</v>
      </c>
      <c r="DO83" s="83">
        <f t="shared" ca="1" si="421"/>
        <v>0</v>
      </c>
      <c r="DP83" s="84">
        <f t="shared" si="422"/>
        <v>31</v>
      </c>
      <c r="DQ83" s="85">
        <f t="shared" ca="1" si="328"/>
        <v>0</v>
      </c>
      <c r="DR83" s="85">
        <f t="shared" si="329"/>
        <v>0</v>
      </c>
      <c r="DS83" s="85">
        <f t="shared" si="330"/>
        <v>0</v>
      </c>
      <c r="DT83" s="86">
        <f t="shared" ca="1" si="423"/>
        <v>0</v>
      </c>
      <c r="DU83" s="83">
        <f t="shared" ca="1" si="424"/>
        <v>0</v>
      </c>
      <c r="DV83" s="84">
        <f t="shared" si="425"/>
        <v>30</v>
      </c>
      <c r="DW83" s="85">
        <f t="shared" ca="1" si="331"/>
        <v>0</v>
      </c>
      <c r="DX83" s="85">
        <f t="shared" si="332"/>
        <v>0</v>
      </c>
      <c r="DY83" s="85">
        <f t="shared" si="333"/>
        <v>0</v>
      </c>
      <c r="DZ83" s="86">
        <f t="shared" ca="1" si="426"/>
        <v>0</v>
      </c>
      <c r="EA83" s="83">
        <f t="shared" ca="1" si="427"/>
        <v>0</v>
      </c>
      <c r="EB83" s="84">
        <f t="shared" si="428"/>
        <v>31</v>
      </c>
      <c r="EC83" s="85">
        <f t="shared" ca="1" si="334"/>
        <v>0</v>
      </c>
      <c r="ED83" s="85">
        <f t="shared" si="335"/>
        <v>0</v>
      </c>
      <c r="EE83" s="85">
        <f t="shared" si="336"/>
        <v>0</v>
      </c>
      <c r="EF83" s="86">
        <f t="shared" ca="1" si="429"/>
        <v>0</v>
      </c>
      <c r="EG83" s="83">
        <f t="shared" ca="1" si="430"/>
        <v>0</v>
      </c>
      <c r="EH83" s="84">
        <f t="shared" si="431"/>
        <v>30</v>
      </c>
      <c r="EI83" s="85">
        <f t="shared" ca="1" si="337"/>
        <v>0</v>
      </c>
      <c r="EJ83" s="85">
        <f t="shared" si="338"/>
        <v>0</v>
      </c>
      <c r="EK83" s="85">
        <f t="shared" si="339"/>
        <v>0</v>
      </c>
      <c r="EL83" s="86">
        <f t="shared" ca="1" si="432"/>
        <v>0</v>
      </c>
      <c r="EM83" s="83">
        <f t="shared" ca="1" si="433"/>
        <v>0</v>
      </c>
      <c r="EN83" s="84">
        <f t="shared" si="434"/>
        <v>31</v>
      </c>
      <c r="EO83" s="85">
        <f t="shared" ca="1" si="340"/>
        <v>0</v>
      </c>
      <c r="EP83" s="85">
        <f t="shared" si="341"/>
        <v>0</v>
      </c>
      <c r="EQ83" s="85">
        <f t="shared" si="342"/>
        <v>0</v>
      </c>
      <c r="ER83" s="86">
        <f t="shared" ca="1" si="435"/>
        <v>0</v>
      </c>
      <c r="ES83" s="83">
        <f t="shared" ca="1" si="436"/>
        <v>0</v>
      </c>
      <c r="ET83" s="84">
        <f t="shared" si="437"/>
        <v>31</v>
      </c>
      <c r="EU83" s="85">
        <f t="shared" ca="1" si="343"/>
        <v>0</v>
      </c>
      <c r="EV83" s="85">
        <f t="shared" si="344"/>
        <v>0</v>
      </c>
      <c r="EW83" s="85">
        <f t="shared" si="345"/>
        <v>0</v>
      </c>
      <c r="EX83" s="86">
        <f t="shared" ca="1" si="438"/>
        <v>0</v>
      </c>
      <c r="EY83" s="83">
        <f t="shared" ca="1" si="439"/>
        <v>0</v>
      </c>
      <c r="EZ83" s="84">
        <f t="shared" si="440"/>
        <v>30</v>
      </c>
      <c r="FA83" s="85">
        <f t="shared" ca="1" si="346"/>
        <v>0</v>
      </c>
      <c r="FB83" s="85">
        <f t="shared" si="347"/>
        <v>0</v>
      </c>
      <c r="FC83" s="85">
        <f t="shared" si="348"/>
        <v>0</v>
      </c>
      <c r="FD83" s="86">
        <f t="shared" ca="1" si="441"/>
        <v>0</v>
      </c>
      <c r="FE83" s="83">
        <f t="shared" ca="1" si="442"/>
        <v>0</v>
      </c>
      <c r="FF83" s="84">
        <f t="shared" si="443"/>
        <v>31</v>
      </c>
      <c r="FG83" s="85">
        <f t="shared" ca="1" si="444"/>
        <v>0</v>
      </c>
      <c r="FH83" s="85">
        <f t="shared" si="445"/>
        <v>0</v>
      </c>
      <c r="FI83" s="85">
        <f t="shared" si="446"/>
        <v>0</v>
      </c>
      <c r="FJ83" s="86">
        <f t="shared" ca="1" si="447"/>
        <v>0</v>
      </c>
      <c r="FK83" s="83">
        <f t="shared" ca="1" si="349"/>
        <v>14</v>
      </c>
      <c r="FL83" s="84">
        <f t="shared" si="350"/>
        <v>5</v>
      </c>
      <c r="FM83" s="85">
        <f t="shared" ca="1" si="448"/>
        <v>11</v>
      </c>
      <c r="FN83" s="85">
        <f t="shared" si="449"/>
        <v>0</v>
      </c>
      <c r="FO83" s="85">
        <f t="shared" si="450"/>
        <v>0</v>
      </c>
      <c r="FP83" s="86">
        <f t="shared" ca="1" si="351"/>
        <v>11</v>
      </c>
      <c r="FQ83" s="83">
        <f t="shared" ca="1" si="352"/>
        <v>31</v>
      </c>
      <c r="FR83" s="84">
        <f t="shared" si="353"/>
        <v>0</v>
      </c>
      <c r="FS83" s="85">
        <f t="shared" ca="1" si="451"/>
        <v>0</v>
      </c>
      <c r="FT83" s="85">
        <f t="shared" si="452"/>
        <v>0</v>
      </c>
      <c r="FU83" s="85">
        <f t="shared" si="453"/>
        <v>0</v>
      </c>
      <c r="FV83" s="86">
        <f t="shared" ca="1" si="354"/>
        <v>0</v>
      </c>
      <c r="FW83" s="83">
        <f t="shared" ca="1" si="355"/>
        <v>31</v>
      </c>
      <c r="FX83" s="84">
        <f t="shared" si="356"/>
        <v>0</v>
      </c>
      <c r="FY83" s="85">
        <f t="shared" ca="1" si="454"/>
        <v>0</v>
      </c>
      <c r="FZ83" s="85">
        <f t="shared" si="455"/>
        <v>0</v>
      </c>
      <c r="GA83" s="85">
        <f t="shared" si="456"/>
        <v>0</v>
      </c>
      <c r="GB83" s="86">
        <f t="shared" ca="1" si="357"/>
        <v>0</v>
      </c>
      <c r="GC83" s="83">
        <f t="shared" ca="1" si="358"/>
        <v>28</v>
      </c>
      <c r="GD83" s="84">
        <f t="shared" si="359"/>
        <v>0</v>
      </c>
      <c r="GE83" s="85">
        <f t="shared" ca="1" si="457"/>
        <v>0</v>
      </c>
      <c r="GF83" s="85">
        <f t="shared" si="458"/>
        <v>0</v>
      </c>
      <c r="GG83" s="85">
        <f t="shared" si="459"/>
        <v>0</v>
      </c>
      <c r="GH83" s="86">
        <f t="shared" ca="1" si="360"/>
        <v>0</v>
      </c>
      <c r="GI83" s="83">
        <f t="shared" ca="1" si="361"/>
        <v>31</v>
      </c>
      <c r="GJ83" s="84">
        <f t="shared" si="362"/>
        <v>0</v>
      </c>
      <c r="GK83" s="85">
        <f t="shared" ca="1" si="460"/>
        <v>0</v>
      </c>
      <c r="GL83" s="85">
        <f t="shared" si="461"/>
        <v>0</v>
      </c>
      <c r="GM83" s="85">
        <f t="shared" si="462"/>
        <v>0</v>
      </c>
      <c r="GN83" s="86">
        <f t="shared" ca="1" si="363"/>
        <v>0</v>
      </c>
    </row>
    <row r="84" spans="1:196" ht="14.6" x14ac:dyDescent="0.4">
      <c r="A84" s="81" t="str">
        <f>PSIRT!$S81</f>
        <v>CMM</v>
      </c>
      <c r="B84" t="str">
        <f>PSIRT!$B81</f>
        <v>CSCvn37490</v>
      </c>
      <c r="C84" s="82">
        <f>PSIRT!$N81</f>
        <v>43425</v>
      </c>
      <c r="D84" s="123">
        <f ca="1">IF(PSIRT!$R81="",TODAY(), PSIRT!$R81)</f>
        <v>43483</v>
      </c>
      <c r="E84" s="83">
        <f t="shared" ref="E84:E87" ca="1" si="463">IF(E$3-$D84&lt;0,0,IF(E$3-$D84&lt;J$3,E$3-$D84,J$3))</f>
        <v>0</v>
      </c>
      <c r="F84" s="84">
        <f t="shared" ref="F84:F87" si="464">IF($C84-F$3&lt;0,0,IF($C84-F$3&gt;J$3,J$3,$C84-F$3))</f>
        <v>31</v>
      </c>
      <c r="G84" s="85">
        <f t="shared" si="271"/>
        <v>0</v>
      </c>
      <c r="H84" s="85">
        <f t="shared" ca="1" si="272"/>
        <v>0</v>
      </c>
      <c r="I84" s="85">
        <f t="shared" si="273"/>
        <v>0</v>
      </c>
      <c r="J84" s="86">
        <f t="shared" ref="J84:J87" ca="1" si="465">J$3-E84-F84</f>
        <v>0</v>
      </c>
      <c r="K84" s="83">
        <f t="shared" ref="K84:K87" ca="1" si="466">IF(K$3-$D84&lt;0,0,IF(K$3-$D84&lt;P$3,K$3-$D84,P$3))</f>
        <v>0</v>
      </c>
      <c r="L84" s="84">
        <f t="shared" ref="L84:L87" si="467">IF($C84-L$3&lt;0,0,IF($C84-L$3&gt;P$3,P$3,$C84-L$3))</f>
        <v>30</v>
      </c>
      <c r="M84" s="85">
        <f t="shared" si="274"/>
        <v>0</v>
      </c>
      <c r="N84" s="85">
        <f t="shared" ca="1" si="275"/>
        <v>0</v>
      </c>
      <c r="O84" s="85">
        <f t="shared" si="276"/>
        <v>0</v>
      </c>
      <c r="P84" s="86">
        <f t="shared" ref="P84:P87" ca="1" si="468">P$3-K84-L84</f>
        <v>0</v>
      </c>
      <c r="Q84" s="83">
        <f t="shared" ref="Q84:Q87" ca="1" si="469">IF(Q$3-$D84&lt;0,0,IF(Q$3-$D84&lt;V$3,Q$3-$D84,V$3))</f>
        <v>0</v>
      </c>
      <c r="R84" s="84">
        <f t="shared" ref="R84:R87" si="470">IF($C84-R$3&lt;0,0,IF($C84-R$3&gt;V$3,V$3,$C84-R$3))</f>
        <v>31</v>
      </c>
      <c r="S84" s="85">
        <f t="shared" si="277"/>
        <v>0</v>
      </c>
      <c r="T84" s="85">
        <f t="shared" ca="1" si="278"/>
        <v>0</v>
      </c>
      <c r="U84" s="85">
        <f t="shared" si="279"/>
        <v>0</v>
      </c>
      <c r="V84" s="86">
        <f t="shared" ref="V84:V87" ca="1" si="471">V$3-Q84-R84</f>
        <v>0</v>
      </c>
      <c r="W84" s="83">
        <f t="shared" ref="W84:W87" ca="1" si="472">IF(W$3-$D84&lt;0,0,IF(W$3-$D84&lt;AB$3,W$3-$D84,AB$3))</f>
        <v>0</v>
      </c>
      <c r="X84" s="84">
        <f t="shared" ref="X84:X87" si="473">IF($C84-X$3&lt;0,0,IF($C84-X$3&gt;AB$3,AB$3,$C84-X$3))</f>
        <v>30</v>
      </c>
      <c r="Y84" s="85">
        <f t="shared" si="280"/>
        <v>0</v>
      </c>
      <c r="Z84" s="85">
        <f t="shared" ca="1" si="281"/>
        <v>0</v>
      </c>
      <c r="AA84" s="85">
        <f t="shared" si="282"/>
        <v>0</v>
      </c>
      <c r="AB84" s="86">
        <f t="shared" ref="AB84:AB87" ca="1" si="474">AB$3-W84-X84</f>
        <v>0</v>
      </c>
      <c r="AC84" s="83">
        <f t="shared" ref="AC84:AC87" ca="1" si="475">IF(AC$3-$D84&lt;0,0,IF(AC$3-$D84&lt;AH$3,AC$3-$D84,AH$3))</f>
        <v>0</v>
      </c>
      <c r="AD84" s="84">
        <f t="shared" ref="AD84:AD87" si="476">IF($C84-AD$3&lt;0,0,IF($C84-AD$3&gt;AH$3,AH$3,$C84-AD$3))</f>
        <v>31</v>
      </c>
      <c r="AE84" s="85">
        <f t="shared" si="283"/>
        <v>0</v>
      </c>
      <c r="AF84" s="85">
        <f t="shared" ca="1" si="284"/>
        <v>0</v>
      </c>
      <c r="AG84" s="85">
        <f t="shared" si="285"/>
        <v>0</v>
      </c>
      <c r="AH84" s="86">
        <f t="shared" ref="AH84:AH87" ca="1" si="477">AH$3-AC84-AD84</f>
        <v>0</v>
      </c>
      <c r="AI84" s="83">
        <f t="shared" ref="AI84:AI87" ca="1" si="478">IF(AI$3-$D84&lt;0,0,IF(AI$3-$D84&lt;AN$3,AI$3-$D84,AN$3))</f>
        <v>0</v>
      </c>
      <c r="AJ84" s="84">
        <f t="shared" ref="AJ84:AJ87" si="479">IF($C84-AJ$3&lt;0,0,IF($C84-AJ$3&gt;AN$3,AN$3,$C84-AJ$3))</f>
        <v>31</v>
      </c>
      <c r="AK84" s="85">
        <f t="shared" si="286"/>
        <v>0</v>
      </c>
      <c r="AL84" s="85">
        <f t="shared" ca="1" si="287"/>
        <v>0</v>
      </c>
      <c r="AM84" s="85">
        <f t="shared" si="288"/>
        <v>0</v>
      </c>
      <c r="AN84" s="86">
        <f t="shared" ref="AN84:AN87" ca="1" si="480">AN$3-AI84-AJ84</f>
        <v>0</v>
      </c>
      <c r="AO84" s="83">
        <f t="shared" ref="AO84:AO87" ca="1" si="481">IF(AO$3-$D84&lt;0,0,IF(AO$3-$D84&lt;AT$3,AO$3-$D84,AT$3))</f>
        <v>0</v>
      </c>
      <c r="AP84" s="84">
        <f t="shared" ref="AP84:AP87" si="482">IF($C84-AP$3&lt;0,0,IF($C84-AP$3&gt;AT$3,AT$3,$C84-AP$3))</f>
        <v>28</v>
      </c>
      <c r="AQ84" s="85">
        <f t="shared" si="289"/>
        <v>0</v>
      </c>
      <c r="AR84" s="85">
        <f t="shared" ca="1" si="290"/>
        <v>0</v>
      </c>
      <c r="AS84" s="85">
        <f t="shared" si="291"/>
        <v>0</v>
      </c>
      <c r="AT84" s="86">
        <f t="shared" ref="AT84:AT87" ca="1" si="483">AT$3-AO84-AP84</f>
        <v>0</v>
      </c>
      <c r="AU84" s="83">
        <f t="shared" ref="AU84:AU87" ca="1" si="484">IF(AU$3-$D84&lt;0,0,IF(AU$3-$D84&lt;AZ$3,AU$3-$D84,AZ$3))</f>
        <v>0</v>
      </c>
      <c r="AV84" s="84">
        <f t="shared" ref="AV84:AV87" si="485">IF($C84-AV$3&lt;0,0,IF($C84-AV$3&gt;AZ$3,AZ$3,$C84-AV$3))</f>
        <v>31</v>
      </c>
      <c r="AW84" s="85">
        <f t="shared" si="292"/>
        <v>0</v>
      </c>
      <c r="AX84" s="85">
        <f t="shared" ca="1" si="293"/>
        <v>0</v>
      </c>
      <c r="AY84" s="85">
        <f t="shared" si="294"/>
        <v>0</v>
      </c>
      <c r="AZ84" s="86">
        <f t="shared" ref="AZ84:AZ87" ca="1" si="486">AZ$3-AU84-AV84</f>
        <v>0</v>
      </c>
      <c r="BA84" s="83">
        <f t="shared" ref="BA84:BA87" ca="1" si="487">IF(BA$3-$D84&lt;0,0,IF(BA$3-$D84&lt;BF$3,BA$3-$D84,BF$3))</f>
        <v>0</v>
      </c>
      <c r="BB84" s="84">
        <f t="shared" ref="BB84:BB87" si="488">IF($C84-BB$3&lt;0,0,IF($C84-BB$3&gt;BF$3,BF$3,$C84-BB$3))</f>
        <v>30</v>
      </c>
      <c r="BC84" s="85">
        <f t="shared" si="295"/>
        <v>0</v>
      </c>
      <c r="BD84" s="85">
        <f t="shared" ca="1" si="296"/>
        <v>0</v>
      </c>
      <c r="BE84" s="85">
        <f t="shared" si="297"/>
        <v>0</v>
      </c>
      <c r="BF84" s="86">
        <f t="shared" ref="BF84:BF87" ca="1" si="489">BF$3-BA84-BB84</f>
        <v>0</v>
      </c>
      <c r="BG84" s="83">
        <f t="shared" ref="BG84:BG87" ca="1" si="490">IF(BG$3-$D84&lt;0,0,IF(BG$3-$D84&lt;BL$3,BG$3-$D84,BL$3))</f>
        <v>0</v>
      </c>
      <c r="BH84" s="84">
        <f t="shared" ref="BH84:BH87" si="491">IF($C84-BH$3&lt;0,0,IF($C84-BH$3&gt;BL$3,BL$3,$C84-BH$3))</f>
        <v>31</v>
      </c>
      <c r="BI84" s="85">
        <f t="shared" si="298"/>
        <v>0</v>
      </c>
      <c r="BJ84" s="85">
        <f t="shared" ca="1" si="299"/>
        <v>0</v>
      </c>
      <c r="BK84" s="85">
        <f t="shared" si="300"/>
        <v>0</v>
      </c>
      <c r="BL84" s="86">
        <f t="shared" ref="BL84:BL87" ca="1" si="492">BL$3-BG84-BH84</f>
        <v>0</v>
      </c>
      <c r="BM84" s="83">
        <f t="shared" ref="BM84:BM87" ca="1" si="493">IF(BM$3-$D84&lt;0,0,IF(BM$3-$D84&lt;BR$3,BM$3-$D84,BR$3))</f>
        <v>0</v>
      </c>
      <c r="BN84" s="84">
        <f t="shared" ref="BN84:BN87" si="494">IF($C84-BN$3&lt;0,0,IF($C84-BN$3&gt;BR$3,BR$3,$C84-BN$3))</f>
        <v>30</v>
      </c>
      <c r="BO84" s="85">
        <f t="shared" si="301"/>
        <v>0</v>
      </c>
      <c r="BP84" s="85">
        <f t="shared" ca="1" si="302"/>
        <v>0</v>
      </c>
      <c r="BQ84" s="85">
        <f t="shared" si="303"/>
        <v>0</v>
      </c>
      <c r="BR84" s="86">
        <f t="shared" ref="BR84:BR87" ca="1" si="495">BR$3-BM84-BN84</f>
        <v>0</v>
      </c>
      <c r="BS84" s="83">
        <f t="shared" ref="BS84:BS87" ca="1" si="496">IF(BS$3-$D84&lt;0,0,IF(BS$3-$D84&lt;BX$3,BS$3-$D84,BX$3))</f>
        <v>0</v>
      </c>
      <c r="BT84" s="84">
        <f t="shared" ref="BT84:BT87" si="497">IF($C84-BT$3&lt;0,0,IF($C84-BT$3&gt;BX$3,BX$3,$C84-BT$3))</f>
        <v>31</v>
      </c>
      <c r="BU84" s="85">
        <f t="shared" si="304"/>
        <v>0</v>
      </c>
      <c r="BV84" s="85">
        <f t="shared" ca="1" si="305"/>
        <v>0</v>
      </c>
      <c r="BW84" s="85">
        <f t="shared" si="306"/>
        <v>0</v>
      </c>
      <c r="BX84" s="86">
        <f t="shared" ref="BX84:BX87" ca="1" si="498">BX$3-BS84-BT84</f>
        <v>0</v>
      </c>
      <c r="BY84" s="83">
        <f t="shared" ref="BY84:BY87" ca="1" si="499">IF(BY$3-$D84&lt;0,0,IF(BY$3-$D84&lt;CD$3,BY$3-$D84,CD$3))</f>
        <v>0</v>
      </c>
      <c r="BZ84" s="84">
        <f t="shared" ref="BZ84:BZ87" si="500">IF($C84-BZ$3&lt;0,0,IF($C84-BZ$3&gt;CD$3,CD$3,$C84-BZ$3))</f>
        <v>31</v>
      </c>
      <c r="CA84" s="85">
        <f t="shared" si="307"/>
        <v>0</v>
      </c>
      <c r="CB84" s="85">
        <f t="shared" ca="1" si="308"/>
        <v>0</v>
      </c>
      <c r="CC84" s="85">
        <f t="shared" si="309"/>
        <v>0</v>
      </c>
      <c r="CD84" s="86">
        <f t="shared" ref="CD84:CD87" ca="1" si="501">CD$3-BY84-BZ84</f>
        <v>0</v>
      </c>
      <c r="CE84" s="83">
        <f t="shared" ref="CE84:CE87" ca="1" si="502">IF(CE$3-$D84&lt;0,0,IF(CE$3-$D84&lt;CJ$3,CE$3-$D84,CJ$3))</f>
        <v>0</v>
      </c>
      <c r="CF84" s="84">
        <f t="shared" ref="CF84:CF87" si="503">IF($C84-CF$3&lt;0,0,IF($C84-CF$3&gt;CJ$3,CJ$3,$C84-CF$3))</f>
        <v>30</v>
      </c>
      <c r="CG84" s="85">
        <f t="shared" si="310"/>
        <v>0</v>
      </c>
      <c r="CH84" s="85">
        <f t="shared" ca="1" si="311"/>
        <v>0</v>
      </c>
      <c r="CI84" s="85">
        <f t="shared" si="312"/>
        <v>0</v>
      </c>
      <c r="CJ84" s="86">
        <f t="shared" ref="CJ84:CJ87" ca="1" si="504">CJ$3-CE84-CF84</f>
        <v>0</v>
      </c>
      <c r="CK84" s="83">
        <f t="shared" ref="CK84:CK87" ca="1" si="505">IF(CK$3-$D84&lt;0,0,IF(CK$3-$D84&lt;CP$3,CK$3-$D84,CP$3))</f>
        <v>0</v>
      </c>
      <c r="CL84" s="84">
        <f t="shared" ref="CL84:CL87" si="506">IF($C84-CL$3&lt;0,0,IF($C84-CL$3&gt;CP$3,CP$3,$C84-CL$3))</f>
        <v>31</v>
      </c>
      <c r="CM84" s="85">
        <f t="shared" si="313"/>
        <v>0</v>
      </c>
      <c r="CN84" s="85">
        <f t="shared" ca="1" si="314"/>
        <v>0</v>
      </c>
      <c r="CO84" s="85">
        <f t="shared" si="315"/>
        <v>0</v>
      </c>
      <c r="CP84" s="86">
        <f t="shared" ref="CP84:CP87" ca="1" si="507">CP$3-CK84-CL84</f>
        <v>0</v>
      </c>
      <c r="CQ84" s="83">
        <f t="shared" ref="CQ84:CQ87" ca="1" si="508">IF(CQ$3-$D84&lt;0,0,IF(CQ$3-$D84&lt;CV$3,CQ$3-$D84,CV$3))</f>
        <v>0</v>
      </c>
      <c r="CR84" s="84">
        <f t="shared" ref="CR84:CR87" si="509">IF($C84-CR$3&lt;0,0,IF($C84-CR$3&gt;CV$3,CV$3,$C84-CR$3))</f>
        <v>30</v>
      </c>
      <c r="CS84" s="85">
        <f t="shared" si="316"/>
        <v>0</v>
      </c>
      <c r="CT84" s="85">
        <f t="shared" ca="1" si="317"/>
        <v>0</v>
      </c>
      <c r="CU84" s="85">
        <f t="shared" si="318"/>
        <v>0</v>
      </c>
      <c r="CV84" s="86">
        <f t="shared" ref="CV84:CV87" ca="1" si="510">CV$3-CQ84-CR84</f>
        <v>0</v>
      </c>
      <c r="CW84" s="83">
        <f t="shared" ref="CW84:CW87" ca="1" si="511">IF(CW$3-$D84&lt;0,0,IF(CW$3-$D84&lt;DB$3,CW$3-$D84,DB$3))</f>
        <v>0</v>
      </c>
      <c r="CX84" s="84">
        <f t="shared" ref="CX84:CX87" si="512">IF($C84-CX$3&lt;0,0,IF($C84-CX$3&gt;DB$3,DB$3,$C84-CX$3))</f>
        <v>31</v>
      </c>
      <c r="CY84" s="85">
        <f t="shared" si="319"/>
        <v>0</v>
      </c>
      <c r="CZ84" s="85">
        <f t="shared" ca="1" si="320"/>
        <v>0</v>
      </c>
      <c r="DA84" s="85">
        <f t="shared" si="321"/>
        <v>0</v>
      </c>
      <c r="DB84" s="86">
        <f t="shared" ref="DB84:DB87" ca="1" si="513">DB$3-CW84-CX84</f>
        <v>0</v>
      </c>
      <c r="DC84" s="83">
        <f t="shared" ref="DC84:DC87" ca="1" si="514">IF(DC$3-$D84&lt;0,0,IF(DC$3-$D84&lt;DH$3,DC$3-$D84,DH$3))</f>
        <v>0</v>
      </c>
      <c r="DD84" s="84">
        <f t="shared" ref="DD84:DD87" si="515">IF($C84-DD$3&lt;0,0,IF($C84-DD$3&gt;DH$3,DH$3,$C84-DD$3))</f>
        <v>31</v>
      </c>
      <c r="DE84" s="85">
        <f t="shared" si="322"/>
        <v>0</v>
      </c>
      <c r="DF84" s="85">
        <f t="shared" ca="1" si="323"/>
        <v>0</v>
      </c>
      <c r="DG84" s="85">
        <f t="shared" si="324"/>
        <v>0</v>
      </c>
      <c r="DH84" s="86">
        <f t="shared" ref="DH84:DH87" ca="1" si="516">DH$3-DC84-DD84</f>
        <v>0</v>
      </c>
      <c r="DI84" s="83">
        <f t="shared" ref="DI84:DI87" ca="1" si="517">IF(DI$3-$D84&lt;0,0,IF(DI$3-$D84&lt;DN$3,DI$3-$D84,DN$3))</f>
        <v>0</v>
      </c>
      <c r="DJ84" s="84">
        <f t="shared" ref="DJ84:DJ87" si="518">IF($C84-DJ$3&lt;0,0,IF($C84-DJ$3&gt;DN$3,DN$3,$C84-DJ$3))</f>
        <v>28</v>
      </c>
      <c r="DK84" s="85">
        <f t="shared" si="325"/>
        <v>0</v>
      </c>
      <c r="DL84" s="85">
        <f t="shared" ca="1" si="326"/>
        <v>0</v>
      </c>
      <c r="DM84" s="85">
        <f t="shared" si="327"/>
        <v>0</v>
      </c>
      <c r="DN84" s="86">
        <f t="shared" ref="DN84:DN87" ca="1" si="519">DN$3-DI84-DJ84</f>
        <v>0</v>
      </c>
      <c r="DO84" s="83">
        <f t="shared" ref="DO84:DO87" ca="1" si="520">IF(DO$3-$D84&lt;0,0,IF(DO$3-$D84&lt;DT$3,DO$3-$D84,DT$3))</f>
        <v>0</v>
      </c>
      <c r="DP84" s="84">
        <f t="shared" ref="DP84:DP87" si="521">IF($C84-DP$3&lt;0,0,IF($C84-DP$3&gt;DT$3,DT$3,$C84-DP$3))</f>
        <v>31</v>
      </c>
      <c r="DQ84" s="85">
        <f t="shared" si="328"/>
        <v>0</v>
      </c>
      <c r="DR84" s="85">
        <f t="shared" ca="1" si="329"/>
        <v>0</v>
      </c>
      <c r="DS84" s="85">
        <f t="shared" si="330"/>
        <v>0</v>
      </c>
      <c r="DT84" s="86">
        <f t="shared" ref="DT84:DT87" ca="1" si="522">DT$3-DO84-DP84</f>
        <v>0</v>
      </c>
      <c r="DU84" s="83">
        <f t="shared" ref="DU84:DU87" ca="1" si="523">IF(DU$3-$D84&lt;0,0,IF(DU$3-$D84&lt;DZ$3,DU$3-$D84,DZ$3))</f>
        <v>0</v>
      </c>
      <c r="DV84" s="84">
        <f t="shared" ref="DV84:DV87" si="524">IF($C84-DV$3&lt;0,0,IF($C84-DV$3&gt;DZ$3,DZ$3,$C84-DV$3))</f>
        <v>30</v>
      </c>
      <c r="DW84" s="85">
        <f t="shared" si="331"/>
        <v>0</v>
      </c>
      <c r="DX84" s="85">
        <f t="shared" ca="1" si="332"/>
        <v>0</v>
      </c>
      <c r="DY84" s="85">
        <f t="shared" si="333"/>
        <v>0</v>
      </c>
      <c r="DZ84" s="86">
        <f t="shared" ref="DZ84:DZ87" ca="1" si="525">DZ$3-DU84-DV84</f>
        <v>0</v>
      </c>
      <c r="EA84" s="83">
        <f t="shared" ref="EA84:EA87" ca="1" si="526">IF(EA$3-$D84&lt;0,0,IF(EA$3-$D84&lt;EF$3,EA$3-$D84,EF$3))</f>
        <v>0</v>
      </c>
      <c r="EB84" s="84">
        <f t="shared" ref="EB84:EB87" si="527">IF($C84-EB$3&lt;0,0,IF($C84-EB$3&gt;EF$3,EF$3,$C84-EB$3))</f>
        <v>31</v>
      </c>
      <c r="EC84" s="85">
        <f t="shared" si="334"/>
        <v>0</v>
      </c>
      <c r="ED84" s="85">
        <f t="shared" ca="1" si="335"/>
        <v>0</v>
      </c>
      <c r="EE84" s="85">
        <f t="shared" si="336"/>
        <v>0</v>
      </c>
      <c r="EF84" s="86">
        <f t="shared" ref="EF84:EF87" ca="1" si="528">EF$3-EA84-EB84</f>
        <v>0</v>
      </c>
      <c r="EG84" s="83">
        <f t="shared" ref="EG84:EG87" ca="1" si="529">IF(EG$3-$D84&lt;0,0,IF(EG$3-$D84&lt;EL$3,EG$3-$D84,EL$3))</f>
        <v>0</v>
      </c>
      <c r="EH84" s="84">
        <f t="shared" ref="EH84:EH87" si="530">IF($C84-EH$3&lt;0,0,IF($C84-EH$3&gt;EL$3,EL$3,$C84-EH$3))</f>
        <v>30</v>
      </c>
      <c r="EI84" s="85">
        <f t="shared" si="337"/>
        <v>0</v>
      </c>
      <c r="EJ84" s="85">
        <f t="shared" ca="1" si="338"/>
        <v>0</v>
      </c>
      <c r="EK84" s="85">
        <f t="shared" si="339"/>
        <v>0</v>
      </c>
      <c r="EL84" s="86">
        <f t="shared" ref="EL84:EL87" ca="1" si="531">EL$3-EG84-EH84</f>
        <v>0</v>
      </c>
      <c r="EM84" s="83">
        <f t="shared" ref="EM84:EM87" ca="1" si="532">IF(EM$3-$D84&lt;0,0,IF(EM$3-$D84&lt;ER$3,EM$3-$D84,ER$3))</f>
        <v>0</v>
      </c>
      <c r="EN84" s="84">
        <f t="shared" ref="EN84:EN87" si="533">IF($C84-EN$3&lt;0,0,IF($C84-EN$3&gt;ER$3,ER$3,$C84-EN$3))</f>
        <v>31</v>
      </c>
      <c r="EO84" s="85">
        <f t="shared" si="340"/>
        <v>0</v>
      </c>
      <c r="EP84" s="85">
        <f t="shared" ca="1" si="341"/>
        <v>0</v>
      </c>
      <c r="EQ84" s="85">
        <f t="shared" si="342"/>
        <v>0</v>
      </c>
      <c r="ER84" s="86">
        <f t="shared" ref="ER84:ER87" ca="1" si="534">ER$3-EM84-EN84</f>
        <v>0</v>
      </c>
      <c r="ES84" s="83">
        <f t="shared" ref="ES84:ES87" ca="1" si="535">IF(ES$3-$D84&lt;0,0,IF(ES$3-$D84&lt;EX$3,ES$3-$D84,EX$3))</f>
        <v>0</v>
      </c>
      <c r="ET84" s="84">
        <f t="shared" ref="ET84:ET87" si="536">IF($C84-ET$3&lt;0,0,IF($C84-ET$3&gt;EX$3,EX$3,$C84-ET$3))</f>
        <v>31</v>
      </c>
      <c r="EU84" s="85">
        <f t="shared" si="343"/>
        <v>0</v>
      </c>
      <c r="EV84" s="85">
        <f t="shared" ca="1" si="344"/>
        <v>0</v>
      </c>
      <c r="EW84" s="85">
        <f t="shared" si="345"/>
        <v>0</v>
      </c>
      <c r="EX84" s="86">
        <f t="shared" ref="EX84:EX87" ca="1" si="537">EX$3-ES84-ET84</f>
        <v>0</v>
      </c>
      <c r="EY84" s="83">
        <f t="shared" ref="EY84:EY87" ca="1" si="538">IF(EY$3-$D84&lt;0,0,IF(EY$3-$D84&lt;FD$3,EY$3-$D84,FD$3))</f>
        <v>0</v>
      </c>
      <c r="EZ84" s="84">
        <f t="shared" ref="EZ84:EZ87" si="539">IF($C84-EZ$3&lt;0,0,IF($C84-EZ$3&gt;FD$3,FD$3,$C84-EZ$3))</f>
        <v>30</v>
      </c>
      <c r="FA84" s="85">
        <f t="shared" si="346"/>
        <v>0</v>
      </c>
      <c r="FB84" s="85">
        <f t="shared" ca="1" si="347"/>
        <v>0</v>
      </c>
      <c r="FC84" s="85">
        <f t="shared" si="348"/>
        <v>0</v>
      </c>
      <c r="FD84" s="86">
        <f t="shared" ref="FD84:FD87" ca="1" si="540">FD$3-EY84-EZ84</f>
        <v>0</v>
      </c>
      <c r="FE84" s="83">
        <f t="shared" ref="FE84:FE87" ca="1" si="541">IF(FE$3-$D84&lt;0,0,IF(FE$3-$D84&lt;FJ$3,FE$3-$D84,FJ$3))</f>
        <v>0</v>
      </c>
      <c r="FF84" s="84">
        <f t="shared" ref="FF84:FF87" si="542">IF($C84-FF$3&lt;0,0,IF($C84-FF$3&gt;FJ$3,FJ$3,$C84-FF$3))</f>
        <v>31</v>
      </c>
      <c r="FG84" s="85">
        <f t="shared" si="444"/>
        <v>0</v>
      </c>
      <c r="FH84" s="85">
        <f t="shared" ca="1" si="445"/>
        <v>0</v>
      </c>
      <c r="FI84" s="85">
        <f t="shared" si="446"/>
        <v>0</v>
      </c>
      <c r="FJ84" s="86">
        <f t="shared" ref="FJ84:FJ87" ca="1" si="543">FJ$3-FE84-FF84</f>
        <v>0</v>
      </c>
      <c r="FK84" s="83">
        <f t="shared" ca="1" si="349"/>
        <v>0</v>
      </c>
      <c r="FL84" s="84">
        <f t="shared" si="350"/>
        <v>21</v>
      </c>
      <c r="FM84" s="85">
        <f t="shared" si="448"/>
        <v>0</v>
      </c>
      <c r="FN84" s="85">
        <f t="shared" ca="1" si="449"/>
        <v>9</v>
      </c>
      <c r="FO84" s="85">
        <f t="shared" si="450"/>
        <v>0</v>
      </c>
      <c r="FP84" s="86">
        <f t="shared" ca="1" si="351"/>
        <v>9</v>
      </c>
      <c r="FQ84" s="83">
        <f t="shared" ca="1" si="352"/>
        <v>0</v>
      </c>
      <c r="FR84" s="84">
        <f t="shared" si="353"/>
        <v>0</v>
      </c>
      <c r="FS84" s="85">
        <f t="shared" si="451"/>
        <v>0</v>
      </c>
      <c r="FT84" s="85">
        <f t="shared" ca="1" si="452"/>
        <v>31</v>
      </c>
      <c r="FU84" s="85">
        <f t="shared" si="453"/>
        <v>0</v>
      </c>
      <c r="FV84" s="86">
        <f t="shared" ca="1" si="354"/>
        <v>31</v>
      </c>
      <c r="FW84" s="83">
        <f t="shared" ca="1" si="355"/>
        <v>13</v>
      </c>
      <c r="FX84" s="84">
        <f t="shared" si="356"/>
        <v>0</v>
      </c>
      <c r="FY84" s="85">
        <f t="shared" si="454"/>
        <v>0</v>
      </c>
      <c r="FZ84" s="85">
        <f t="shared" ca="1" si="455"/>
        <v>18</v>
      </c>
      <c r="GA84" s="85">
        <f t="shared" si="456"/>
        <v>0</v>
      </c>
      <c r="GB84" s="86">
        <f t="shared" ca="1" si="357"/>
        <v>18</v>
      </c>
      <c r="GC84" s="83">
        <f t="shared" ca="1" si="358"/>
        <v>28</v>
      </c>
      <c r="GD84" s="84">
        <f t="shared" si="359"/>
        <v>0</v>
      </c>
      <c r="GE84" s="85">
        <f t="shared" si="457"/>
        <v>0</v>
      </c>
      <c r="GF84" s="85">
        <f t="shared" ca="1" si="458"/>
        <v>0</v>
      </c>
      <c r="GG84" s="85">
        <f t="shared" si="459"/>
        <v>0</v>
      </c>
      <c r="GH84" s="86">
        <f t="shared" ca="1" si="360"/>
        <v>0</v>
      </c>
      <c r="GI84" s="83">
        <f t="shared" ca="1" si="361"/>
        <v>31</v>
      </c>
      <c r="GJ84" s="84">
        <f t="shared" si="362"/>
        <v>0</v>
      </c>
      <c r="GK84" s="85">
        <f t="shared" si="460"/>
        <v>0</v>
      </c>
      <c r="GL84" s="85">
        <f t="shared" ca="1" si="461"/>
        <v>0</v>
      </c>
      <c r="GM84" s="85">
        <f t="shared" si="462"/>
        <v>0</v>
      </c>
      <c r="GN84" s="86">
        <f t="shared" ca="1" si="363"/>
        <v>0</v>
      </c>
    </row>
    <row r="85" spans="1:196" ht="14.6" x14ac:dyDescent="0.4">
      <c r="A85" s="81" t="str">
        <f>PSIRT!$S82</f>
        <v>CMM</v>
      </c>
      <c r="B85" t="str">
        <f>PSIRT!$B82</f>
        <v>CSCvn37489</v>
      </c>
      <c r="C85" s="82">
        <f>PSIRT!$N82</f>
        <v>43425</v>
      </c>
      <c r="D85" s="123">
        <f ca="1">IF(PSIRT!$R82="",TODAY(), PSIRT!$R82)</f>
        <v>43483</v>
      </c>
      <c r="E85" s="83">
        <f t="shared" ca="1" si="463"/>
        <v>0</v>
      </c>
      <c r="F85" s="84">
        <f t="shared" si="464"/>
        <v>31</v>
      </c>
      <c r="G85" s="85">
        <f t="shared" si="271"/>
        <v>0</v>
      </c>
      <c r="H85" s="85">
        <f t="shared" ca="1" si="272"/>
        <v>0</v>
      </c>
      <c r="I85" s="85">
        <f t="shared" si="273"/>
        <v>0</v>
      </c>
      <c r="J85" s="86">
        <f t="shared" ca="1" si="465"/>
        <v>0</v>
      </c>
      <c r="K85" s="83">
        <f t="shared" ca="1" si="466"/>
        <v>0</v>
      </c>
      <c r="L85" s="84">
        <f t="shared" si="467"/>
        <v>30</v>
      </c>
      <c r="M85" s="85">
        <f t="shared" si="274"/>
        <v>0</v>
      </c>
      <c r="N85" s="85">
        <f t="shared" ca="1" si="275"/>
        <v>0</v>
      </c>
      <c r="O85" s="85">
        <f t="shared" si="276"/>
        <v>0</v>
      </c>
      <c r="P85" s="86">
        <f t="shared" ca="1" si="468"/>
        <v>0</v>
      </c>
      <c r="Q85" s="83">
        <f t="shared" ca="1" si="469"/>
        <v>0</v>
      </c>
      <c r="R85" s="84">
        <f t="shared" si="470"/>
        <v>31</v>
      </c>
      <c r="S85" s="85">
        <f t="shared" si="277"/>
        <v>0</v>
      </c>
      <c r="T85" s="85">
        <f t="shared" ca="1" si="278"/>
        <v>0</v>
      </c>
      <c r="U85" s="85">
        <f t="shared" si="279"/>
        <v>0</v>
      </c>
      <c r="V85" s="86">
        <f t="shared" ca="1" si="471"/>
        <v>0</v>
      </c>
      <c r="W85" s="83">
        <f t="shared" ca="1" si="472"/>
        <v>0</v>
      </c>
      <c r="X85" s="84">
        <f t="shared" si="473"/>
        <v>30</v>
      </c>
      <c r="Y85" s="85">
        <f t="shared" si="280"/>
        <v>0</v>
      </c>
      <c r="Z85" s="85">
        <f t="shared" ca="1" si="281"/>
        <v>0</v>
      </c>
      <c r="AA85" s="85">
        <f t="shared" si="282"/>
        <v>0</v>
      </c>
      <c r="AB85" s="86">
        <f t="shared" ca="1" si="474"/>
        <v>0</v>
      </c>
      <c r="AC85" s="83">
        <f t="shared" ca="1" si="475"/>
        <v>0</v>
      </c>
      <c r="AD85" s="84">
        <f t="shared" si="476"/>
        <v>31</v>
      </c>
      <c r="AE85" s="85">
        <f t="shared" si="283"/>
        <v>0</v>
      </c>
      <c r="AF85" s="85">
        <f t="shared" ca="1" si="284"/>
        <v>0</v>
      </c>
      <c r="AG85" s="85">
        <f t="shared" si="285"/>
        <v>0</v>
      </c>
      <c r="AH85" s="86">
        <f t="shared" ca="1" si="477"/>
        <v>0</v>
      </c>
      <c r="AI85" s="83">
        <f t="shared" ca="1" si="478"/>
        <v>0</v>
      </c>
      <c r="AJ85" s="84">
        <f t="shared" si="479"/>
        <v>31</v>
      </c>
      <c r="AK85" s="85">
        <f t="shared" si="286"/>
        <v>0</v>
      </c>
      <c r="AL85" s="85">
        <f t="shared" ca="1" si="287"/>
        <v>0</v>
      </c>
      <c r="AM85" s="85">
        <f t="shared" si="288"/>
        <v>0</v>
      </c>
      <c r="AN85" s="86">
        <f t="shared" ca="1" si="480"/>
        <v>0</v>
      </c>
      <c r="AO85" s="83">
        <f t="shared" ca="1" si="481"/>
        <v>0</v>
      </c>
      <c r="AP85" s="84">
        <f t="shared" si="482"/>
        <v>28</v>
      </c>
      <c r="AQ85" s="85">
        <f t="shared" si="289"/>
        <v>0</v>
      </c>
      <c r="AR85" s="85">
        <f t="shared" ca="1" si="290"/>
        <v>0</v>
      </c>
      <c r="AS85" s="85">
        <f t="shared" si="291"/>
        <v>0</v>
      </c>
      <c r="AT85" s="86">
        <f t="shared" ca="1" si="483"/>
        <v>0</v>
      </c>
      <c r="AU85" s="83">
        <f t="shared" ca="1" si="484"/>
        <v>0</v>
      </c>
      <c r="AV85" s="84">
        <f t="shared" si="485"/>
        <v>31</v>
      </c>
      <c r="AW85" s="85">
        <f t="shared" si="292"/>
        <v>0</v>
      </c>
      <c r="AX85" s="85">
        <f t="shared" ca="1" si="293"/>
        <v>0</v>
      </c>
      <c r="AY85" s="85">
        <f t="shared" si="294"/>
        <v>0</v>
      </c>
      <c r="AZ85" s="86">
        <f t="shared" ca="1" si="486"/>
        <v>0</v>
      </c>
      <c r="BA85" s="83">
        <f t="shared" ca="1" si="487"/>
        <v>0</v>
      </c>
      <c r="BB85" s="84">
        <f t="shared" si="488"/>
        <v>30</v>
      </c>
      <c r="BC85" s="85">
        <f t="shared" si="295"/>
        <v>0</v>
      </c>
      <c r="BD85" s="85">
        <f t="shared" ca="1" si="296"/>
        <v>0</v>
      </c>
      <c r="BE85" s="85">
        <f t="shared" si="297"/>
        <v>0</v>
      </c>
      <c r="BF85" s="86">
        <f t="shared" ca="1" si="489"/>
        <v>0</v>
      </c>
      <c r="BG85" s="83">
        <f t="shared" ca="1" si="490"/>
        <v>0</v>
      </c>
      <c r="BH85" s="84">
        <f t="shared" si="491"/>
        <v>31</v>
      </c>
      <c r="BI85" s="85">
        <f t="shared" si="298"/>
        <v>0</v>
      </c>
      <c r="BJ85" s="85">
        <f t="shared" ca="1" si="299"/>
        <v>0</v>
      </c>
      <c r="BK85" s="85">
        <f t="shared" si="300"/>
        <v>0</v>
      </c>
      <c r="BL85" s="86">
        <f t="shared" ca="1" si="492"/>
        <v>0</v>
      </c>
      <c r="BM85" s="83">
        <f t="shared" ca="1" si="493"/>
        <v>0</v>
      </c>
      <c r="BN85" s="84">
        <f t="shared" si="494"/>
        <v>30</v>
      </c>
      <c r="BO85" s="85">
        <f t="shared" si="301"/>
        <v>0</v>
      </c>
      <c r="BP85" s="85">
        <f t="shared" ca="1" si="302"/>
        <v>0</v>
      </c>
      <c r="BQ85" s="85">
        <f t="shared" si="303"/>
        <v>0</v>
      </c>
      <c r="BR85" s="86">
        <f t="shared" ca="1" si="495"/>
        <v>0</v>
      </c>
      <c r="BS85" s="83">
        <f t="shared" ca="1" si="496"/>
        <v>0</v>
      </c>
      <c r="BT85" s="84">
        <f t="shared" si="497"/>
        <v>31</v>
      </c>
      <c r="BU85" s="85">
        <f t="shared" si="304"/>
        <v>0</v>
      </c>
      <c r="BV85" s="85">
        <f t="shared" ca="1" si="305"/>
        <v>0</v>
      </c>
      <c r="BW85" s="85">
        <f t="shared" si="306"/>
        <v>0</v>
      </c>
      <c r="BX85" s="86">
        <f t="shared" ca="1" si="498"/>
        <v>0</v>
      </c>
      <c r="BY85" s="83">
        <f t="shared" ca="1" si="499"/>
        <v>0</v>
      </c>
      <c r="BZ85" s="84">
        <f t="shared" si="500"/>
        <v>31</v>
      </c>
      <c r="CA85" s="85">
        <f t="shared" si="307"/>
        <v>0</v>
      </c>
      <c r="CB85" s="85">
        <f t="shared" ca="1" si="308"/>
        <v>0</v>
      </c>
      <c r="CC85" s="85">
        <f t="shared" si="309"/>
        <v>0</v>
      </c>
      <c r="CD85" s="86">
        <f t="shared" ca="1" si="501"/>
        <v>0</v>
      </c>
      <c r="CE85" s="83">
        <f t="shared" ca="1" si="502"/>
        <v>0</v>
      </c>
      <c r="CF85" s="84">
        <f t="shared" si="503"/>
        <v>30</v>
      </c>
      <c r="CG85" s="85">
        <f t="shared" si="310"/>
        <v>0</v>
      </c>
      <c r="CH85" s="85">
        <f t="shared" ca="1" si="311"/>
        <v>0</v>
      </c>
      <c r="CI85" s="85">
        <f t="shared" si="312"/>
        <v>0</v>
      </c>
      <c r="CJ85" s="86">
        <f t="shared" ca="1" si="504"/>
        <v>0</v>
      </c>
      <c r="CK85" s="83">
        <f t="shared" ca="1" si="505"/>
        <v>0</v>
      </c>
      <c r="CL85" s="84">
        <f t="shared" si="506"/>
        <v>31</v>
      </c>
      <c r="CM85" s="85">
        <f t="shared" si="313"/>
        <v>0</v>
      </c>
      <c r="CN85" s="85">
        <f t="shared" ca="1" si="314"/>
        <v>0</v>
      </c>
      <c r="CO85" s="85">
        <f t="shared" si="315"/>
        <v>0</v>
      </c>
      <c r="CP85" s="86">
        <f t="shared" ca="1" si="507"/>
        <v>0</v>
      </c>
      <c r="CQ85" s="83">
        <f t="shared" ca="1" si="508"/>
        <v>0</v>
      </c>
      <c r="CR85" s="84">
        <f t="shared" si="509"/>
        <v>30</v>
      </c>
      <c r="CS85" s="85">
        <f t="shared" si="316"/>
        <v>0</v>
      </c>
      <c r="CT85" s="85">
        <f t="shared" ca="1" si="317"/>
        <v>0</v>
      </c>
      <c r="CU85" s="85">
        <f t="shared" si="318"/>
        <v>0</v>
      </c>
      <c r="CV85" s="86">
        <f t="shared" ca="1" si="510"/>
        <v>0</v>
      </c>
      <c r="CW85" s="83">
        <f t="shared" ca="1" si="511"/>
        <v>0</v>
      </c>
      <c r="CX85" s="84">
        <f t="shared" si="512"/>
        <v>31</v>
      </c>
      <c r="CY85" s="85">
        <f t="shared" si="319"/>
        <v>0</v>
      </c>
      <c r="CZ85" s="85">
        <f t="shared" ca="1" si="320"/>
        <v>0</v>
      </c>
      <c r="DA85" s="85">
        <f t="shared" si="321"/>
        <v>0</v>
      </c>
      <c r="DB85" s="86">
        <f t="shared" ca="1" si="513"/>
        <v>0</v>
      </c>
      <c r="DC85" s="83">
        <f t="shared" ca="1" si="514"/>
        <v>0</v>
      </c>
      <c r="DD85" s="84">
        <f t="shared" si="515"/>
        <v>31</v>
      </c>
      <c r="DE85" s="85">
        <f t="shared" si="322"/>
        <v>0</v>
      </c>
      <c r="DF85" s="85">
        <f t="shared" ca="1" si="323"/>
        <v>0</v>
      </c>
      <c r="DG85" s="85">
        <f t="shared" si="324"/>
        <v>0</v>
      </c>
      <c r="DH85" s="86">
        <f t="shared" ca="1" si="516"/>
        <v>0</v>
      </c>
      <c r="DI85" s="83">
        <f t="shared" ca="1" si="517"/>
        <v>0</v>
      </c>
      <c r="DJ85" s="84">
        <f t="shared" si="518"/>
        <v>28</v>
      </c>
      <c r="DK85" s="85">
        <f t="shared" si="325"/>
        <v>0</v>
      </c>
      <c r="DL85" s="85">
        <f t="shared" ca="1" si="326"/>
        <v>0</v>
      </c>
      <c r="DM85" s="85">
        <f t="shared" si="327"/>
        <v>0</v>
      </c>
      <c r="DN85" s="86">
        <f t="shared" ca="1" si="519"/>
        <v>0</v>
      </c>
      <c r="DO85" s="83">
        <f t="shared" ca="1" si="520"/>
        <v>0</v>
      </c>
      <c r="DP85" s="84">
        <f t="shared" si="521"/>
        <v>31</v>
      </c>
      <c r="DQ85" s="85">
        <f t="shared" si="328"/>
        <v>0</v>
      </c>
      <c r="DR85" s="85">
        <f t="shared" ca="1" si="329"/>
        <v>0</v>
      </c>
      <c r="DS85" s="85">
        <f t="shared" si="330"/>
        <v>0</v>
      </c>
      <c r="DT85" s="86">
        <f t="shared" ca="1" si="522"/>
        <v>0</v>
      </c>
      <c r="DU85" s="83">
        <f t="shared" ca="1" si="523"/>
        <v>0</v>
      </c>
      <c r="DV85" s="84">
        <f t="shared" si="524"/>
        <v>30</v>
      </c>
      <c r="DW85" s="85">
        <f t="shared" si="331"/>
        <v>0</v>
      </c>
      <c r="DX85" s="85">
        <f t="shared" ca="1" si="332"/>
        <v>0</v>
      </c>
      <c r="DY85" s="85">
        <f t="shared" si="333"/>
        <v>0</v>
      </c>
      <c r="DZ85" s="86">
        <f t="shared" ca="1" si="525"/>
        <v>0</v>
      </c>
      <c r="EA85" s="83">
        <f t="shared" ca="1" si="526"/>
        <v>0</v>
      </c>
      <c r="EB85" s="84">
        <f t="shared" si="527"/>
        <v>31</v>
      </c>
      <c r="EC85" s="85">
        <f t="shared" si="334"/>
        <v>0</v>
      </c>
      <c r="ED85" s="85">
        <f t="shared" ca="1" si="335"/>
        <v>0</v>
      </c>
      <c r="EE85" s="85">
        <f t="shared" si="336"/>
        <v>0</v>
      </c>
      <c r="EF85" s="86">
        <f t="shared" ca="1" si="528"/>
        <v>0</v>
      </c>
      <c r="EG85" s="83">
        <f t="shared" ca="1" si="529"/>
        <v>0</v>
      </c>
      <c r="EH85" s="84">
        <f t="shared" si="530"/>
        <v>30</v>
      </c>
      <c r="EI85" s="85">
        <f t="shared" si="337"/>
        <v>0</v>
      </c>
      <c r="EJ85" s="85">
        <f t="shared" ca="1" si="338"/>
        <v>0</v>
      </c>
      <c r="EK85" s="85">
        <f t="shared" si="339"/>
        <v>0</v>
      </c>
      <c r="EL85" s="86">
        <f t="shared" ca="1" si="531"/>
        <v>0</v>
      </c>
      <c r="EM85" s="83">
        <f t="shared" ca="1" si="532"/>
        <v>0</v>
      </c>
      <c r="EN85" s="84">
        <f t="shared" si="533"/>
        <v>31</v>
      </c>
      <c r="EO85" s="85">
        <f t="shared" si="340"/>
        <v>0</v>
      </c>
      <c r="EP85" s="85">
        <f t="shared" ca="1" si="341"/>
        <v>0</v>
      </c>
      <c r="EQ85" s="85">
        <f t="shared" si="342"/>
        <v>0</v>
      </c>
      <c r="ER85" s="86">
        <f t="shared" ca="1" si="534"/>
        <v>0</v>
      </c>
      <c r="ES85" s="83">
        <f t="shared" ca="1" si="535"/>
        <v>0</v>
      </c>
      <c r="ET85" s="84">
        <f t="shared" si="536"/>
        <v>31</v>
      </c>
      <c r="EU85" s="85">
        <f t="shared" si="343"/>
        <v>0</v>
      </c>
      <c r="EV85" s="85">
        <f t="shared" ca="1" si="344"/>
        <v>0</v>
      </c>
      <c r="EW85" s="85">
        <f t="shared" si="345"/>
        <v>0</v>
      </c>
      <c r="EX85" s="86">
        <f t="shared" ca="1" si="537"/>
        <v>0</v>
      </c>
      <c r="EY85" s="83">
        <f t="shared" ca="1" si="538"/>
        <v>0</v>
      </c>
      <c r="EZ85" s="84">
        <f t="shared" si="539"/>
        <v>30</v>
      </c>
      <c r="FA85" s="85">
        <f t="shared" si="346"/>
        <v>0</v>
      </c>
      <c r="FB85" s="85">
        <f t="shared" ca="1" si="347"/>
        <v>0</v>
      </c>
      <c r="FC85" s="85">
        <f t="shared" si="348"/>
        <v>0</v>
      </c>
      <c r="FD85" s="86">
        <f t="shared" ca="1" si="540"/>
        <v>0</v>
      </c>
      <c r="FE85" s="83">
        <f t="shared" ca="1" si="541"/>
        <v>0</v>
      </c>
      <c r="FF85" s="84">
        <f t="shared" si="542"/>
        <v>31</v>
      </c>
      <c r="FG85" s="85">
        <f t="shared" si="444"/>
        <v>0</v>
      </c>
      <c r="FH85" s="85">
        <f t="shared" ca="1" si="445"/>
        <v>0</v>
      </c>
      <c r="FI85" s="85">
        <f t="shared" si="446"/>
        <v>0</v>
      </c>
      <c r="FJ85" s="86">
        <f t="shared" ca="1" si="543"/>
        <v>0</v>
      </c>
      <c r="FK85" s="83">
        <f t="shared" ca="1" si="349"/>
        <v>0</v>
      </c>
      <c r="FL85" s="84">
        <f t="shared" si="350"/>
        <v>21</v>
      </c>
      <c r="FM85" s="85">
        <f t="shared" si="448"/>
        <v>0</v>
      </c>
      <c r="FN85" s="85">
        <f t="shared" ca="1" si="449"/>
        <v>9</v>
      </c>
      <c r="FO85" s="85">
        <f t="shared" si="450"/>
        <v>0</v>
      </c>
      <c r="FP85" s="86">
        <f t="shared" ca="1" si="351"/>
        <v>9</v>
      </c>
      <c r="FQ85" s="83">
        <f t="shared" ca="1" si="352"/>
        <v>0</v>
      </c>
      <c r="FR85" s="84">
        <f t="shared" si="353"/>
        <v>0</v>
      </c>
      <c r="FS85" s="85">
        <f t="shared" si="451"/>
        <v>0</v>
      </c>
      <c r="FT85" s="85">
        <f t="shared" ca="1" si="452"/>
        <v>31</v>
      </c>
      <c r="FU85" s="85">
        <f t="shared" si="453"/>
        <v>0</v>
      </c>
      <c r="FV85" s="86">
        <f t="shared" ca="1" si="354"/>
        <v>31</v>
      </c>
      <c r="FW85" s="83">
        <f t="shared" ca="1" si="355"/>
        <v>13</v>
      </c>
      <c r="FX85" s="84">
        <f t="shared" si="356"/>
        <v>0</v>
      </c>
      <c r="FY85" s="85">
        <f t="shared" si="454"/>
        <v>0</v>
      </c>
      <c r="FZ85" s="85">
        <f t="shared" ca="1" si="455"/>
        <v>18</v>
      </c>
      <c r="GA85" s="85">
        <f t="shared" si="456"/>
        <v>0</v>
      </c>
      <c r="GB85" s="86">
        <f t="shared" ca="1" si="357"/>
        <v>18</v>
      </c>
      <c r="GC85" s="83">
        <f t="shared" ca="1" si="358"/>
        <v>28</v>
      </c>
      <c r="GD85" s="84">
        <f t="shared" si="359"/>
        <v>0</v>
      </c>
      <c r="GE85" s="85">
        <f t="shared" si="457"/>
        <v>0</v>
      </c>
      <c r="GF85" s="85">
        <f t="shared" ca="1" si="458"/>
        <v>0</v>
      </c>
      <c r="GG85" s="85">
        <f t="shared" si="459"/>
        <v>0</v>
      </c>
      <c r="GH85" s="86">
        <f t="shared" ca="1" si="360"/>
        <v>0</v>
      </c>
      <c r="GI85" s="83">
        <f t="shared" ca="1" si="361"/>
        <v>31</v>
      </c>
      <c r="GJ85" s="84">
        <f t="shared" si="362"/>
        <v>0</v>
      </c>
      <c r="GK85" s="85">
        <f t="shared" si="460"/>
        <v>0</v>
      </c>
      <c r="GL85" s="85">
        <f t="shared" ca="1" si="461"/>
        <v>0</v>
      </c>
      <c r="GM85" s="85">
        <f t="shared" si="462"/>
        <v>0</v>
      </c>
      <c r="GN85" s="86">
        <f t="shared" ca="1" si="363"/>
        <v>0</v>
      </c>
    </row>
    <row r="86" spans="1:196" ht="14.6" x14ac:dyDescent="0.4">
      <c r="A86" s="81" t="str">
        <f>PSIRT!$S83</f>
        <v>CMM</v>
      </c>
      <c r="B86" t="str">
        <f>PSIRT!$B83</f>
        <v>CSCvn49579</v>
      </c>
      <c r="C86" s="82">
        <f>PSIRT!$N83</f>
        <v>43434</v>
      </c>
      <c r="D86" s="123">
        <f ca="1">IF(PSIRT!$R83="",TODAY(), PSIRT!$R83)</f>
        <v>43549</v>
      </c>
      <c r="E86" s="83">
        <f t="shared" ca="1" si="463"/>
        <v>0</v>
      </c>
      <c r="F86" s="84">
        <f t="shared" si="464"/>
        <v>31</v>
      </c>
      <c r="G86" s="85">
        <f t="shared" si="271"/>
        <v>0</v>
      </c>
      <c r="H86" s="85">
        <f t="shared" ca="1" si="272"/>
        <v>0</v>
      </c>
      <c r="I86" s="85">
        <f t="shared" si="273"/>
        <v>0</v>
      </c>
      <c r="J86" s="86">
        <f t="shared" ca="1" si="465"/>
        <v>0</v>
      </c>
      <c r="K86" s="83">
        <f t="shared" ca="1" si="466"/>
        <v>0</v>
      </c>
      <c r="L86" s="84">
        <f t="shared" si="467"/>
        <v>30</v>
      </c>
      <c r="M86" s="85">
        <f t="shared" si="274"/>
        <v>0</v>
      </c>
      <c r="N86" s="85">
        <f t="shared" ca="1" si="275"/>
        <v>0</v>
      </c>
      <c r="O86" s="85">
        <f t="shared" si="276"/>
        <v>0</v>
      </c>
      <c r="P86" s="86">
        <f t="shared" ca="1" si="468"/>
        <v>0</v>
      </c>
      <c r="Q86" s="83">
        <f t="shared" ca="1" si="469"/>
        <v>0</v>
      </c>
      <c r="R86" s="84">
        <f t="shared" si="470"/>
        <v>31</v>
      </c>
      <c r="S86" s="85">
        <f t="shared" si="277"/>
        <v>0</v>
      </c>
      <c r="T86" s="85">
        <f t="shared" ca="1" si="278"/>
        <v>0</v>
      </c>
      <c r="U86" s="85">
        <f t="shared" si="279"/>
        <v>0</v>
      </c>
      <c r="V86" s="86">
        <f t="shared" ca="1" si="471"/>
        <v>0</v>
      </c>
      <c r="W86" s="83">
        <f t="shared" ca="1" si="472"/>
        <v>0</v>
      </c>
      <c r="X86" s="84">
        <f t="shared" si="473"/>
        <v>30</v>
      </c>
      <c r="Y86" s="85">
        <f t="shared" si="280"/>
        <v>0</v>
      </c>
      <c r="Z86" s="85">
        <f t="shared" ca="1" si="281"/>
        <v>0</v>
      </c>
      <c r="AA86" s="85">
        <f t="shared" si="282"/>
        <v>0</v>
      </c>
      <c r="AB86" s="86">
        <f t="shared" ca="1" si="474"/>
        <v>0</v>
      </c>
      <c r="AC86" s="83">
        <f t="shared" ca="1" si="475"/>
        <v>0</v>
      </c>
      <c r="AD86" s="84">
        <f t="shared" si="476"/>
        <v>31</v>
      </c>
      <c r="AE86" s="85">
        <f t="shared" si="283"/>
        <v>0</v>
      </c>
      <c r="AF86" s="85">
        <f t="shared" ca="1" si="284"/>
        <v>0</v>
      </c>
      <c r="AG86" s="85">
        <f t="shared" si="285"/>
        <v>0</v>
      </c>
      <c r="AH86" s="86">
        <f t="shared" ca="1" si="477"/>
        <v>0</v>
      </c>
      <c r="AI86" s="83">
        <f t="shared" ca="1" si="478"/>
        <v>0</v>
      </c>
      <c r="AJ86" s="84">
        <f t="shared" si="479"/>
        <v>31</v>
      </c>
      <c r="AK86" s="85">
        <f t="shared" si="286"/>
        <v>0</v>
      </c>
      <c r="AL86" s="85">
        <f t="shared" ca="1" si="287"/>
        <v>0</v>
      </c>
      <c r="AM86" s="85">
        <f t="shared" si="288"/>
        <v>0</v>
      </c>
      <c r="AN86" s="86">
        <f t="shared" ca="1" si="480"/>
        <v>0</v>
      </c>
      <c r="AO86" s="83">
        <f t="shared" ca="1" si="481"/>
        <v>0</v>
      </c>
      <c r="AP86" s="84">
        <f t="shared" si="482"/>
        <v>28</v>
      </c>
      <c r="AQ86" s="85">
        <f t="shared" si="289"/>
        <v>0</v>
      </c>
      <c r="AR86" s="85">
        <f t="shared" ca="1" si="290"/>
        <v>0</v>
      </c>
      <c r="AS86" s="85">
        <f t="shared" si="291"/>
        <v>0</v>
      </c>
      <c r="AT86" s="86">
        <f t="shared" ca="1" si="483"/>
        <v>0</v>
      </c>
      <c r="AU86" s="83">
        <f t="shared" ca="1" si="484"/>
        <v>0</v>
      </c>
      <c r="AV86" s="84">
        <f t="shared" si="485"/>
        <v>31</v>
      </c>
      <c r="AW86" s="85">
        <f t="shared" si="292"/>
        <v>0</v>
      </c>
      <c r="AX86" s="85">
        <f t="shared" ca="1" si="293"/>
        <v>0</v>
      </c>
      <c r="AY86" s="85">
        <f t="shared" si="294"/>
        <v>0</v>
      </c>
      <c r="AZ86" s="86">
        <f t="shared" ca="1" si="486"/>
        <v>0</v>
      </c>
      <c r="BA86" s="83">
        <f t="shared" ca="1" si="487"/>
        <v>0</v>
      </c>
      <c r="BB86" s="84">
        <f t="shared" si="488"/>
        <v>30</v>
      </c>
      <c r="BC86" s="85">
        <f t="shared" si="295"/>
        <v>0</v>
      </c>
      <c r="BD86" s="85">
        <f t="shared" ca="1" si="296"/>
        <v>0</v>
      </c>
      <c r="BE86" s="85">
        <f t="shared" si="297"/>
        <v>0</v>
      </c>
      <c r="BF86" s="86">
        <f t="shared" ca="1" si="489"/>
        <v>0</v>
      </c>
      <c r="BG86" s="83">
        <f t="shared" ca="1" si="490"/>
        <v>0</v>
      </c>
      <c r="BH86" s="84">
        <f t="shared" si="491"/>
        <v>31</v>
      </c>
      <c r="BI86" s="85">
        <f t="shared" si="298"/>
        <v>0</v>
      </c>
      <c r="BJ86" s="85">
        <f t="shared" ca="1" si="299"/>
        <v>0</v>
      </c>
      <c r="BK86" s="85">
        <f t="shared" si="300"/>
        <v>0</v>
      </c>
      <c r="BL86" s="86">
        <f t="shared" ca="1" si="492"/>
        <v>0</v>
      </c>
      <c r="BM86" s="83">
        <f t="shared" ca="1" si="493"/>
        <v>0</v>
      </c>
      <c r="BN86" s="84">
        <f t="shared" si="494"/>
        <v>30</v>
      </c>
      <c r="BO86" s="85">
        <f t="shared" si="301"/>
        <v>0</v>
      </c>
      <c r="BP86" s="85">
        <f t="shared" ca="1" si="302"/>
        <v>0</v>
      </c>
      <c r="BQ86" s="85">
        <f t="shared" si="303"/>
        <v>0</v>
      </c>
      <c r="BR86" s="86">
        <f t="shared" ca="1" si="495"/>
        <v>0</v>
      </c>
      <c r="BS86" s="83">
        <f t="shared" ca="1" si="496"/>
        <v>0</v>
      </c>
      <c r="BT86" s="84">
        <f t="shared" si="497"/>
        <v>31</v>
      </c>
      <c r="BU86" s="85">
        <f t="shared" si="304"/>
        <v>0</v>
      </c>
      <c r="BV86" s="85">
        <f t="shared" ca="1" si="305"/>
        <v>0</v>
      </c>
      <c r="BW86" s="85">
        <f t="shared" si="306"/>
        <v>0</v>
      </c>
      <c r="BX86" s="86">
        <f t="shared" ca="1" si="498"/>
        <v>0</v>
      </c>
      <c r="BY86" s="83">
        <f t="shared" ca="1" si="499"/>
        <v>0</v>
      </c>
      <c r="BZ86" s="84">
        <f t="shared" si="500"/>
        <v>31</v>
      </c>
      <c r="CA86" s="85">
        <f t="shared" si="307"/>
        <v>0</v>
      </c>
      <c r="CB86" s="85">
        <f t="shared" ca="1" si="308"/>
        <v>0</v>
      </c>
      <c r="CC86" s="85">
        <f t="shared" si="309"/>
        <v>0</v>
      </c>
      <c r="CD86" s="86">
        <f t="shared" ca="1" si="501"/>
        <v>0</v>
      </c>
      <c r="CE86" s="83">
        <f t="shared" ca="1" si="502"/>
        <v>0</v>
      </c>
      <c r="CF86" s="84">
        <f t="shared" si="503"/>
        <v>30</v>
      </c>
      <c r="CG86" s="85">
        <f t="shared" si="310"/>
        <v>0</v>
      </c>
      <c r="CH86" s="85">
        <f t="shared" ca="1" si="311"/>
        <v>0</v>
      </c>
      <c r="CI86" s="85">
        <f t="shared" si="312"/>
        <v>0</v>
      </c>
      <c r="CJ86" s="86">
        <f t="shared" ca="1" si="504"/>
        <v>0</v>
      </c>
      <c r="CK86" s="83">
        <f t="shared" ca="1" si="505"/>
        <v>0</v>
      </c>
      <c r="CL86" s="84">
        <f t="shared" si="506"/>
        <v>31</v>
      </c>
      <c r="CM86" s="85">
        <f t="shared" si="313"/>
        <v>0</v>
      </c>
      <c r="CN86" s="85">
        <f t="shared" ca="1" si="314"/>
        <v>0</v>
      </c>
      <c r="CO86" s="85">
        <f t="shared" si="315"/>
        <v>0</v>
      </c>
      <c r="CP86" s="86">
        <f t="shared" ca="1" si="507"/>
        <v>0</v>
      </c>
      <c r="CQ86" s="83">
        <f t="shared" ca="1" si="508"/>
        <v>0</v>
      </c>
      <c r="CR86" s="84">
        <f t="shared" si="509"/>
        <v>30</v>
      </c>
      <c r="CS86" s="85">
        <f t="shared" si="316"/>
        <v>0</v>
      </c>
      <c r="CT86" s="85">
        <f t="shared" ca="1" si="317"/>
        <v>0</v>
      </c>
      <c r="CU86" s="85">
        <f t="shared" si="318"/>
        <v>0</v>
      </c>
      <c r="CV86" s="86">
        <f t="shared" ca="1" si="510"/>
        <v>0</v>
      </c>
      <c r="CW86" s="83">
        <f t="shared" ca="1" si="511"/>
        <v>0</v>
      </c>
      <c r="CX86" s="84">
        <f t="shared" si="512"/>
        <v>31</v>
      </c>
      <c r="CY86" s="85">
        <f t="shared" si="319"/>
        <v>0</v>
      </c>
      <c r="CZ86" s="85">
        <f t="shared" ca="1" si="320"/>
        <v>0</v>
      </c>
      <c r="DA86" s="85">
        <f t="shared" si="321"/>
        <v>0</v>
      </c>
      <c r="DB86" s="86">
        <f t="shared" ca="1" si="513"/>
        <v>0</v>
      </c>
      <c r="DC86" s="83">
        <f t="shared" ca="1" si="514"/>
        <v>0</v>
      </c>
      <c r="DD86" s="84">
        <f t="shared" si="515"/>
        <v>31</v>
      </c>
      <c r="DE86" s="85">
        <f t="shared" si="322"/>
        <v>0</v>
      </c>
      <c r="DF86" s="85">
        <f t="shared" ca="1" si="323"/>
        <v>0</v>
      </c>
      <c r="DG86" s="85">
        <f t="shared" si="324"/>
        <v>0</v>
      </c>
      <c r="DH86" s="86">
        <f t="shared" ca="1" si="516"/>
        <v>0</v>
      </c>
      <c r="DI86" s="83">
        <f t="shared" ca="1" si="517"/>
        <v>0</v>
      </c>
      <c r="DJ86" s="84">
        <f t="shared" si="518"/>
        <v>28</v>
      </c>
      <c r="DK86" s="85">
        <f t="shared" si="325"/>
        <v>0</v>
      </c>
      <c r="DL86" s="85">
        <f t="shared" ca="1" si="326"/>
        <v>0</v>
      </c>
      <c r="DM86" s="85">
        <f t="shared" si="327"/>
        <v>0</v>
      </c>
      <c r="DN86" s="86">
        <f t="shared" ca="1" si="519"/>
        <v>0</v>
      </c>
      <c r="DO86" s="83">
        <f t="shared" ca="1" si="520"/>
        <v>0</v>
      </c>
      <c r="DP86" s="84">
        <f t="shared" si="521"/>
        <v>31</v>
      </c>
      <c r="DQ86" s="85">
        <f t="shared" si="328"/>
        <v>0</v>
      </c>
      <c r="DR86" s="85">
        <f t="shared" ca="1" si="329"/>
        <v>0</v>
      </c>
      <c r="DS86" s="85">
        <f t="shared" si="330"/>
        <v>0</v>
      </c>
      <c r="DT86" s="86">
        <f t="shared" ca="1" si="522"/>
        <v>0</v>
      </c>
      <c r="DU86" s="83">
        <f t="shared" ca="1" si="523"/>
        <v>0</v>
      </c>
      <c r="DV86" s="84">
        <f t="shared" si="524"/>
        <v>30</v>
      </c>
      <c r="DW86" s="85">
        <f t="shared" si="331"/>
        <v>0</v>
      </c>
      <c r="DX86" s="85">
        <f t="shared" ca="1" si="332"/>
        <v>0</v>
      </c>
      <c r="DY86" s="85">
        <f t="shared" si="333"/>
        <v>0</v>
      </c>
      <c r="DZ86" s="86">
        <f t="shared" ca="1" si="525"/>
        <v>0</v>
      </c>
      <c r="EA86" s="83">
        <f t="shared" ca="1" si="526"/>
        <v>0</v>
      </c>
      <c r="EB86" s="84">
        <f t="shared" si="527"/>
        <v>31</v>
      </c>
      <c r="EC86" s="85">
        <f t="shared" si="334"/>
        <v>0</v>
      </c>
      <c r="ED86" s="85">
        <f t="shared" ca="1" si="335"/>
        <v>0</v>
      </c>
      <c r="EE86" s="85">
        <f t="shared" si="336"/>
        <v>0</v>
      </c>
      <c r="EF86" s="86">
        <f t="shared" ca="1" si="528"/>
        <v>0</v>
      </c>
      <c r="EG86" s="83">
        <f t="shared" ca="1" si="529"/>
        <v>0</v>
      </c>
      <c r="EH86" s="84">
        <f t="shared" si="530"/>
        <v>30</v>
      </c>
      <c r="EI86" s="85">
        <f t="shared" si="337"/>
        <v>0</v>
      </c>
      <c r="EJ86" s="85">
        <f t="shared" ca="1" si="338"/>
        <v>0</v>
      </c>
      <c r="EK86" s="85">
        <f t="shared" si="339"/>
        <v>0</v>
      </c>
      <c r="EL86" s="86">
        <f t="shared" ca="1" si="531"/>
        <v>0</v>
      </c>
      <c r="EM86" s="83">
        <f t="shared" ca="1" si="532"/>
        <v>0</v>
      </c>
      <c r="EN86" s="84">
        <f t="shared" si="533"/>
        <v>31</v>
      </c>
      <c r="EO86" s="85">
        <f t="shared" si="340"/>
        <v>0</v>
      </c>
      <c r="EP86" s="85">
        <f t="shared" ca="1" si="341"/>
        <v>0</v>
      </c>
      <c r="EQ86" s="85">
        <f t="shared" si="342"/>
        <v>0</v>
      </c>
      <c r="ER86" s="86">
        <f t="shared" ca="1" si="534"/>
        <v>0</v>
      </c>
      <c r="ES86" s="83">
        <f t="shared" ca="1" si="535"/>
        <v>0</v>
      </c>
      <c r="ET86" s="84">
        <f t="shared" si="536"/>
        <v>31</v>
      </c>
      <c r="EU86" s="85">
        <f t="shared" si="343"/>
        <v>0</v>
      </c>
      <c r="EV86" s="85">
        <f t="shared" ca="1" si="344"/>
        <v>0</v>
      </c>
      <c r="EW86" s="85">
        <f t="shared" si="345"/>
        <v>0</v>
      </c>
      <c r="EX86" s="86">
        <f t="shared" ca="1" si="537"/>
        <v>0</v>
      </c>
      <c r="EY86" s="83">
        <f t="shared" ca="1" si="538"/>
        <v>0</v>
      </c>
      <c r="EZ86" s="84">
        <f t="shared" si="539"/>
        <v>30</v>
      </c>
      <c r="FA86" s="85">
        <f t="shared" si="346"/>
        <v>0</v>
      </c>
      <c r="FB86" s="85">
        <f t="shared" ca="1" si="347"/>
        <v>0</v>
      </c>
      <c r="FC86" s="85">
        <f t="shared" si="348"/>
        <v>0</v>
      </c>
      <c r="FD86" s="86">
        <f t="shared" ca="1" si="540"/>
        <v>0</v>
      </c>
      <c r="FE86" s="83">
        <f t="shared" ca="1" si="541"/>
        <v>0</v>
      </c>
      <c r="FF86" s="84">
        <f t="shared" si="542"/>
        <v>31</v>
      </c>
      <c r="FG86" s="85">
        <f t="shared" si="444"/>
        <v>0</v>
      </c>
      <c r="FH86" s="85">
        <f t="shared" ca="1" si="445"/>
        <v>0</v>
      </c>
      <c r="FI86" s="85">
        <f t="shared" si="446"/>
        <v>0</v>
      </c>
      <c r="FJ86" s="86">
        <f t="shared" ca="1" si="543"/>
        <v>0</v>
      </c>
      <c r="FK86" s="83">
        <f t="shared" ca="1" si="349"/>
        <v>0</v>
      </c>
      <c r="FL86" s="84">
        <f t="shared" si="350"/>
        <v>30</v>
      </c>
      <c r="FM86" s="85">
        <f t="shared" si="448"/>
        <v>0</v>
      </c>
      <c r="FN86" s="85">
        <f t="shared" ca="1" si="449"/>
        <v>0</v>
      </c>
      <c r="FO86" s="85">
        <f t="shared" si="450"/>
        <v>0</v>
      </c>
      <c r="FP86" s="86">
        <f t="shared" ca="1" si="351"/>
        <v>0</v>
      </c>
      <c r="FQ86" s="83">
        <f t="shared" ca="1" si="352"/>
        <v>0</v>
      </c>
      <c r="FR86" s="84">
        <f t="shared" si="353"/>
        <v>0</v>
      </c>
      <c r="FS86" s="85">
        <f t="shared" si="451"/>
        <v>0</v>
      </c>
      <c r="FT86" s="85">
        <f t="shared" ca="1" si="452"/>
        <v>31</v>
      </c>
      <c r="FU86" s="85">
        <f t="shared" si="453"/>
        <v>0</v>
      </c>
      <c r="FV86" s="86">
        <f t="shared" ca="1" si="354"/>
        <v>31</v>
      </c>
      <c r="FW86" s="83">
        <f t="shared" ca="1" si="355"/>
        <v>0</v>
      </c>
      <c r="FX86" s="84">
        <f t="shared" si="356"/>
        <v>0</v>
      </c>
      <c r="FY86" s="85">
        <f t="shared" si="454"/>
        <v>0</v>
      </c>
      <c r="FZ86" s="85">
        <f t="shared" ca="1" si="455"/>
        <v>31</v>
      </c>
      <c r="GA86" s="85">
        <f t="shared" si="456"/>
        <v>0</v>
      </c>
      <c r="GB86" s="86">
        <f t="shared" ca="1" si="357"/>
        <v>31</v>
      </c>
      <c r="GC86" s="83">
        <f t="shared" ca="1" si="358"/>
        <v>0</v>
      </c>
      <c r="GD86" s="84">
        <f t="shared" si="359"/>
        <v>0</v>
      </c>
      <c r="GE86" s="85">
        <f t="shared" si="457"/>
        <v>0</v>
      </c>
      <c r="GF86" s="85">
        <f t="shared" ca="1" si="458"/>
        <v>28</v>
      </c>
      <c r="GG86" s="85">
        <f t="shared" si="459"/>
        <v>0</v>
      </c>
      <c r="GH86" s="86">
        <f t="shared" ca="1" si="360"/>
        <v>28</v>
      </c>
      <c r="GI86" s="83">
        <f t="shared" ca="1" si="361"/>
        <v>6</v>
      </c>
      <c r="GJ86" s="84">
        <f t="shared" si="362"/>
        <v>0</v>
      </c>
      <c r="GK86" s="85">
        <f t="shared" si="460"/>
        <v>0</v>
      </c>
      <c r="GL86" s="85">
        <f t="shared" ca="1" si="461"/>
        <v>25</v>
      </c>
      <c r="GM86" s="85">
        <f t="shared" si="462"/>
        <v>0</v>
      </c>
      <c r="GN86" s="86">
        <f t="shared" ca="1" si="363"/>
        <v>25</v>
      </c>
    </row>
    <row r="87" spans="1:196" ht="14.6" x14ac:dyDescent="0.4">
      <c r="A87" s="81" t="str">
        <f>PSIRT!$S84</f>
        <v>SERVER</v>
      </c>
      <c r="B87" t="str">
        <f>PSIRT!$B84</f>
        <v>CSCvn61596</v>
      </c>
      <c r="C87" s="82">
        <f>PSIRT!$N84</f>
        <v>43444</v>
      </c>
      <c r="D87" s="123">
        <f ca="1">IF(PSIRT!$R84="",TODAY(), PSIRT!$R84)</f>
        <v>43522</v>
      </c>
      <c r="E87" s="83">
        <f t="shared" ca="1" si="463"/>
        <v>0</v>
      </c>
      <c r="F87" s="84">
        <f t="shared" si="464"/>
        <v>31</v>
      </c>
      <c r="G87" s="85">
        <f t="shared" ca="1" si="271"/>
        <v>0</v>
      </c>
      <c r="H87" s="85">
        <f t="shared" si="272"/>
        <v>0</v>
      </c>
      <c r="I87" s="85">
        <f t="shared" si="273"/>
        <v>0</v>
      </c>
      <c r="J87" s="86">
        <f t="shared" ca="1" si="465"/>
        <v>0</v>
      </c>
      <c r="K87" s="83">
        <f t="shared" ca="1" si="466"/>
        <v>0</v>
      </c>
      <c r="L87" s="84">
        <f t="shared" si="467"/>
        <v>30</v>
      </c>
      <c r="M87" s="85">
        <f t="shared" ca="1" si="274"/>
        <v>0</v>
      </c>
      <c r="N87" s="85">
        <f t="shared" si="275"/>
        <v>0</v>
      </c>
      <c r="O87" s="85">
        <f t="shared" si="276"/>
        <v>0</v>
      </c>
      <c r="P87" s="86">
        <f t="shared" ca="1" si="468"/>
        <v>0</v>
      </c>
      <c r="Q87" s="83">
        <f t="shared" ca="1" si="469"/>
        <v>0</v>
      </c>
      <c r="R87" s="84">
        <f t="shared" si="470"/>
        <v>31</v>
      </c>
      <c r="S87" s="85">
        <f t="shared" ca="1" si="277"/>
        <v>0</v>
      </c>
      <c r="T87" s="85">
        <f t="shared" si="278"/>
        <v>0</v>
      </c>
      <c r="U87" s="85">
        <f t="shared" si="279"/>
        <v>0</v>
      </c>
      <c r="V87" s="86">
        <f t="shared" ca="1" si="471"/>
        <v>0</v>
      </c>
      <c r="W87" s="83">
        <f t="shared" ca="1" si="472"/>
        <v>0</v>
      </c>
      <c r="X87" s="84">
        <f t="shared" si="473"/>
        <v>30</v>
      </c>
      <c r="Y87" s="85">
        <f t="shared" ca="1" si="280"/>
        <v>0</v>
      </c>
      <c r="Z87" s="85">
        <f t="shared" si="281"/>
        <v>0</v>
      </c>
      <c r="AA87" s="85">
        <f t="shared" si="282"/>
        <v>0</v>
      </c>
      <c r="AB87" s="86">
        <f t="shared" ca="1" si="474"/>
        <v>0</v>
      </c>
      <c r="AC87" s="83">
        <f t="shared" ca="1" si="475"/>
        <v>0</v>
      </c>
      <c r="AD87" s="84">
        <f t="shared" si="476"/>
        <v>31</v>
      </c>
      <c r="AE87" s="85">
        <f t="shared" ca="1" si="283"/>
        <v>0</v>
      </c>
      <c r="AF87" s="85">
        <f t="shared" si="284"/>
        <v>0</v>
      </c>
      <c r="AG87" s="85">
        <f t="shared" si="285"/>
        <v>0</v>
      </c>
      <c r="AH87" s="86">
        <f t="shared" ca="1" si="477"/>
        <v>0</v>
      </c>
      <c r="AI87" s="83">
        <f t="shared" ca="1" si="478"/>
        <v>0</v>
      </c>
      <c r="AJ87" s="84">
        <f t="shared" si="479"/>
        <v>31</v>
      </c>
      <c r="AK87" s="85">
        <f t="shared" ca="1" si="286"/>
        <v>0</v>
      </c>
      <c r="AL87" s="85">
        <f t="shared" si="287"/>
        <v>0</v>
      </c>
      <c r="AM87" s="85">
        <f t="shared" si="288"/>
        <v>0</v>
      </c>
      <c r="AN87" s="86">
        <f t="shared" ca="1" si="480"/>
        <v>0</v>
      </c>
      <c r="AO87" s="83">
        <f t="shared" ca="1" si="481"/>
        <v>0</v>
      </c>
      <c r="AP87" s="84">
        <f t="shared" si="482"/>
        <v>28</v>
      </c>
      <c r="AQ87" s="85">
        <f t="shared" ca="1" si="289"/>
        <v>0</v>
      </c>
      <c r="AR87" s="85">
        <f t="shared" si="290"/>
        <v>0</v>
      </c>
      <c r="AS87" s="85">
        <f t="shared" si="291"/>
        <v>0</v>
      </c>
      <c r="AT87" s="86">
        <f t="shared" ca="1" si="483"/>
        <v>0</v>
      </c>
      <c r="AU87" s="83">
        <f t="shared" ca="1" si="484"/>
        <v>0</v>
      </c>
      <c r="AV87" s="84">
        <f t="shared" si="485"/>
        <v>31</v>
      </c>
      <c r="AW87" s="85">
        <f t="shared" ca="1" si="292"/>
        <v>0</v>
      </c>
      <c r="AX87" s="85">
        <f t="shared" si="293"/>
        <v>0</v>
      </c>
      <c r="AY87" s="85">
        <f t="shared" si="294"/>
        <v>0</v>
      </c>
      <c r="AZ87" s="86">
        <f t="shared" ca="1" si="486"/>
        <v>0</v>
      </c>
      <c r="BA87" s="83">
        <f t="shared" ca="1" si="487"/>
        <v>0</v>
      </c>
      <c r="BB87" s="84">
        <f t="shared" si="488"/>
        <v>30</v>
      </c>
      <c r="BC87" s="85">
        <f t="shared" ca="1" si="295"/>
        <v>0</v>
      </c>
      <c r="BD87" s="85">
        <f t="shared" si="296"/>
        <v>0</v>
      </c>
      <c r="BE87" s="85">
        <f t="shared" si="297"/>
        <v>0</v>
      </c>
      <c r="BF87" s="86">
        <f t="shared" ca="1" si="489"/>
        <v>0</v>
      </c>
      <c r="BG87" s="83">
        <f t="shared" ca="1" si="490"/>
        <v>0</v>
      </c>
      <c r="BH87" s="84">
        <f t="shared" si="491"/>
        <v>31</v>
      </c>
      <c r="BI87" s="85">
        <f t="shared" ca="1" si="298"/>
        <v>0</v>
      </c>
      <c r="BJ87" s="85">
        <f t="shared" si="299"/>
        <v>0</v>
      </c>
      <c r="BK87" s="85">
        <f t="shared" si="300"/>
        <v>0</v>
      </c>
      <c r="BL87" s="86">
        <f t="shared" ca="1" si="492"/>
        <v>0</v>
      </c>
      <c r="BM87" s="83">
        <f t="shared" ca="1" si="493"/>
        <v>0</v>
      </c>
      <c r="BN87" s="84">
        <f t="shared" si="494"/>
        <v>30</v>
      </c>
      <c r="BO87" s="85">
        <f t="shared" ca="1" si="301"/>
        <v>0</v>
      </c>
      <c r="BP87" s="85">
        <f t="shared" si="302"/>
        <v>0</v>
      </c>
      <c r="BQ87" s="85">
        <f t="shared" si="303"/>
        <v>0</v>
      </c>
      <c r="BR87" s="86">
        <f t="shared" ca="1" si="495"/>
        <v>0</v>
      </c>
      <c r="BS87" s="83">
        <f t="shared" ca="1" si="496"/>
        <v>0</v>
      </c>
      <c r="BT87" s="84">
        <f t="shared" si="497"/>
        <v>31</v>
      </c>
      <c r="BU87" s="85">
        <f t="shared" ca="1" si="304"/>
        <v>0</v>
      </c>
      <c r="BV87" s="85">
        <f t="shared" si="305"/>
        <v>0</v>
      </c>
      <c r="BW87" s="85">
        <f t="shared" si="306"/>
        <v>0</v>
      </c>
      <c r="BX87" s="86">
        <f t="shared" ca="1" si="498"/>
        <v>0</v>
      </c>
      <c r="BY87" s="83">
        <f t="shared" ca="1" si="499"/>
        <v>0</v>
      </c>
      <c r="BZ87" s="84">
        <f t="shared" si="500"/>
        <v>31</v>
      </c>
      <c r="CA87" s="85">
        <f t="shared" ca="1" si="307"/>
        <v>0</v>
      </c>
      <c r="CB87" s="85">
        <f t="shared" si="308"/>
        <v>0</v>
      </c>
      <c r="CC87" s="85">
        <f t="shared" si="309"/>
        <v>0</v>
      </c>
      <c r="CD87" s="86">
        <f t="shared" ca="1" si="501"/>
        <v>0</v>
      </c>
      <c r="CE87" s="83">
        <f t="shared" ca="1" si="502"/>
        <v>0</v>
      </c>
      <c r="CF87" s="84">
        <f t="shared" si="503"/>
        <v>30</v>
      </c>
      <c r="CG87" s="85">
        <f t="shared" ca="1" si="310"/>
        <v>0</v>
      </c>
      <c r="CH87" s="85">
        <f t="shared" si="311"/>
        <v>0</v>
      </c>
      <c r="CI87" s="85">
        <f t="shared" si="312"/>
        <v>0</v>
      </c>
      <c r="CJ87" s="86">
        <f t="shared" ca="1" si="504"/>
        <v>0</v>
      </c>
      <c r="CK87" s="83">
        <f t="shared" ca="1" si="505"/>
        <v>0</v>
      </c>
      <c r="CL87" s="84">
        <f t="shared" si="506"/>
        <v>31</v>
      </c>
      <c r="CM87" s="85">
        <f t="shared" ca="1" si="313"/>
        <v>0</v>
      </c>
      <c r="CN87" s="85">
        <f t="shared" si="314"/>
        <v>0</v>
      </c>
      <c r="CO87" s="85">
        <f t="shared" si="315"/>
        <v>0</v>
      </c>
      <c r="CP87" s="86">
        <f t="shared" ca="1" si="507"/>
        <v>0</v>
      </c>
      <c r="CQ87" s="83">
        <f t="shared" ca="1" si="508"/>
        <v>0</v>
      </c>
      <c r="CR87" s="84">
        <f t="shared" si="509"/>
        <v>30</v>
      </c>
      <c r="CS87" s="85">
        <f t="shared" ca="1" si="316"/>
        <v>0</v>
      </c>
      <c r="CT87" s="85">
        <f t="shared" si="317"/>
        <v>0</v>
      </c>
      <c r="CU87" s="85">
        <f t="shared" si="318"/>
        <v>0</v>
      </c>
      <c r="CV87" s="86">
        <f t="shared" ca="1" si="510"/>
        <v>0</v>
      </c>
      <c r="CW87" s="83">
        <f t="shared" ca="1" si="511"/>
        <v>0</v>
      </c>
      <c r="CX87" s="84">
        <f t="shared" si="512"/>
        <v>31</v>
      </c>
      <c r="CY87" s="85">
        <f t="shared" ca="1" si="319"/>
        <v>0</v>
      </c>
      <c r="CZ87" s="85">
        <f t="shared" si="320"/>
        <v>0</v>
      </c>
      <c r="DA87" s="85">
        <f t="shared" si="321"/>
        <v>0</v>
      </c>
      <c r="DB87" s="86">
        <f t="shared" ca="1" si="513"/>
        <v>0</v>
      </c>
      <c r="DC87" s="83">
        <f t="shared" ca="1" si="514"/>
        <v>0</v>
      </c>
      <c r="DD87" s="84">
        <f t="shared" si="515"/>
        <v>31</v>
      </c>
      <c r="DE87" s="85">
        <f t="shared" ca="1" si="322"/>
        <v>0</v>
      </c>
      <c r="DF87" s="85">
        <f t="shared" si="323"/>
        <v>0</v>
      </c>
      <c r="DG87" s="85">
        <f t="shared" si="324"/>
        <v>0</v>
      </c>
      <c r="DH87" s="86">
        <f t="shared" ca="1" si="516"/>
        <v>0</v>
      </c>
      <c r="DI87" s="83">
        <f t="shared" ca="1" si="517"/>
        <v>0</v>
      </c>
      <c r="DJ87" s="84">
        <f t="shared" si="518"/>
        <v>28</v>
      </c>
      <c r="DK87" s="85">
        <f t="shared" ca="1" si="325"/>
        <v>0</v>
      </c>
      <c r="DL87" s="85">
        <f t="shared" si="326"/>
        <v>0</v>
      </c>
      <c r="DM87" s="85">
        <f t="shared" si="327"/>
        <v>0</v>
      </c>
      <c r="DN87" s="86">
        <f t="shared" ca="1" si="519"/>
        <v>0</v>
      </c>
      <c r="DO87" s="83">
        <f t="shared" ca="1" si="520"/>
        <v>0</v>
      </c>
      <c r="DP87" s="84">
        <f t="shared" si="521"/>
        <v>31</v>
      </c>
      <c r="DQ87" s="85">
        <f t="shared" ca="1" si="328"/>
        <v>0</v>
      </c>
      <c r="DR87" s="85">
        <f t="shared" si="329"/>
        <v>0</v>
      </c>
      <c r="DS87" s="85">
        <f t="shared" si="330"/>
        <v>0</v>
      </c>
      <c r="DT87" s="86">
        <f t="shared" ca="1" si="522"/>
        <v>0</v>
      </c>
      <c r="DU87" s="83">
        <f t="shared" ca="1" si="523"/>
        <v>0</v>
      </c>
      <c r="DV87" s="84">
        <f t="shared" si="524"/>
        <v>30</v>
      </c>
      <c r="DW87" s="85">
        <f t="shared" ca="1" si="331"/>
        <v>0</v>
      </c>
      <c r="DX87" s="85">
        <f t="shared" si="332"/>
        <v>0</v>
      </c>
      <c r="DY87" s="85">
        <f t="shared" si="333"/>
        <v>0</v>
      </c>
      <c r="DZ87" s="86">
        <f t="shared" ca="1" si="525"/>
        <v>0</v>
      </c>
      <c r="EA87" s="83">
        <f t="shared" ca="1" si="526"/>
        <v>0</v>
      </c>
      <c r="EB87" s="84">
        <f t="shared" si="527"/>
        <v>31</v>
      </c>
      <c r="EC87" s="85">
        <f t="shared" ca="1" si="334"/>
        <v>0</v>
      </c>
      <c r="ED87" s="85">
        <f t="shared" si="335"/>
        <v>0</v>
      </c>
      <c r="EE87" s="85">
        <f t="shared" si="336"/>
        <v>0</v>
      </c>
      <c r="EF87" s="86">
        <f t="shared" ca="1" si="528"/>
        <v>0</v>
      </c>
      <c r="EG87" s="83">
        <f t="shared" ca="1" si="529"/>
        <v>0</v>
      </c>
      <c r="EH87" s="84">
        <f t="shared" si="530"/>
        <v>30</v>
      </c>
      <c r="EI87" s="85">
        <f t="shared" ca="1" si="337"/>
        <v>0</v>
      </c>
      <c r="EJ87" s="85">
        <f t="shared" si="338"/>
        <v>0</v>
      </c>
      <c r="EK87" s="85">
        <f t="shared" si="339"/>
        <v>0</v>
      </c>
      <c r="EL87" s="86">
        <f t="shared" ca="1" si="531"/>
        <v>0</v>
      </c>
      <c r="EM87" s="83">
        <f t="shared" ca="1" si="532"/>
        <v>0</v>
      </c>
      <c r="EN87" s="84">
        <f t="shared" si="533"/>
        <v>31</v>
      </c>
      <c r="EO87" s="85">
        <f t="shared" ca="1" si="340"/>
        <v>0</v>
      </c>
      <c r="EP87" s="85">
        <f t="shared" si="341"/>
        <v>0</v>
      </c>
      <c r="EQ87" s="85">
        <f t="shared" si="342"/>
        <v>0</v>
      </c>
      <c r="ER87" s="86">
        <f t="shared" ca="1" si="534"/>
        <v>0</v>
      </c>
      <c r="ES87" s="83">
        <f t="shared" ca="1" si="535"/>
        <v>0</v>
      </c>
      <c r="ET87" s="84">
        <f t="shared" si="536"/>
        <v>31</v>
      </c>
      <c r="EU87" s="85">
        <f t="shared" ca="1" si="343"/>
        <v>0</v>
      </c>
      <c r="EV87" s="85">
        <f t="shared" si="344"/>
        <v>0</v>
      </c>
      <c r="EW87" s="85">
        <f t="shared" si="345"/>
        <v>0</v>
      </c>
      <c r="EX87" s="86">
        <f t="shared" ca="1" si="537"/>
        <v>0</v>
      </c>
      <c r="EY87" s="83">
        <f t="shared" ca="1" si="538"/>
        <v>0</v>
      </c>
      <c r="EZ87" s="84">
        <f t="shared" si="539"/>
        <v>30</v>
      </c>
      <c r="FA87" s="85">
        <f t="shared" ca="1" si="346"/>
        <v>0</v>
      </c>
      <c r="FB87" s="85">
        <f t="shared" si="347"/>
        <v>0</v>
      </c>
      <c r="FC87" s="85">
        <f t="shared" si="348"/>
        <v>0</v>
      </c>
      <c r="FD87" s="86">
        <f t="shared" ca="1" si="540"/>
        <v>0</v>
      </c>
      <c r="FE87" s="83">
        <f t="shared" ca="1" si="541"/>
        <v>0</v>
      </c>
      <c r="FF87" s="84">
        <f t="shared" si="542"/>
        <v>31</v>
      </c>
      <c r="FG87" s="85">
        <f t="shared" ca="1" si="444"/>
        <v>0</v>
      </c>
      <c r="FH87" s="85">
        <f t="shared" si="445"/>
        <v>0</v>
      </c>
      <c r="FI87" s="85">
        <f t="shared" si="446"/>
        <v>0</v>
      </c>
      <c r="FJ87" s="86">
        <f t="shared" ca="1" si="543"/>
        <v>0</v>
      </c>
      <c r="FK87" s="83">
        <f t="shared" ca="1" si="349"/>
        <v>0</v>
      </c>
      <c r="FL87" s="84">
        <f t="shared" si="350"/>
        <v>30</v>
      </c>
      <c r="FM87" s="85">
        <f t="shared" ca="1" si="448"/>
        <v>0</v>
      </c>
      <c r="FN87" s="85">
        <f t="shared" si="449"/>
        <v>0</v>
      </c>
      <c r="FO87" s="85">
        <f t="shared" si="450"/>
        <v>0</v>
      </c>
      <c r="FP87" s="86">
        <f t="shared" ca="1" si="351"/>
        <v>0</v>
      </c>
      <c r="FQ87" s="83">
        <f t="shared" ca="1" si="352"/>
        <v>0</v>
      </c>
      <c r="FR87" s="84">
        <f t="shared" si="353"/>
        <v>10</v>
      </c>
      <c r="FS87" s="85">
        <f t="shared" ca="1" si="451"/>
        <v>21</v>
      </c>
      <c r="FT87" s="85">
        <f t="shared" si="452"/>
        <v>0</v>
      </c>
      <c r="FU87" s="85">
        <f t="shared" si="453"/>
        <v>0</v>
      </c>
      <c r="FV87" s="86">
        <f t="shared" ca="1" si="354"/>
        <v>21</v>
      </c>
      <c r="FW87" s="83">
        <f t="shared" ca="1" si="355"/>
        <v>0</v>
      </c>
      <c r="FX87" s="84">
        <f t="shared" si="356"/>
        <v>0</v>
      </c>
      <c r="FY87" s="85">
        <f t="shared" ca="1" si="454"/>
        <v>31</v>
      </c>
      <c r="FZ87" s="85">
        <f t="shared" si="455"/>
        <v>0</v>
      </c>
      <c r="GA87" s="85">
        <f t="shared" si="456"/>
        <v>0</v>
      </c>
      <c r="GB87" s="86">
        <f t="shared" ca="1" si="357"/>
        <v>31</v>
      </c>
      <c r="GC87" s="83">
        <f t="shared" ca="1" si="358"/>
        <v>2</v>
      </c>
      <c r="GD87" s="84">
        <f t="shared" si="359"/>
        <v>0</v>
      </c>
      <c r="GE87" s="85">
        <f t="shared" ca="1" si="457"/>
        <v>26</v>
      </c>
      <c r="GF87" s="85">
        <f t="shared" si="458"/>
        <v>0</v>
      </c>
      <c r="GG87" s="85">
        <f t="shared" si="459"/>
        <v>0</v>
      </c>
      <c r="GH87" s="86">
        <f t="shared" ca="1" si="360"/>
        <v>26</v>
      </c>
      <c r="GI87" s="83">
        <f t="shared" ca="1" si="361"/>
        <v>31</v>
      </c>
      <c r="GJ87" s="84">
        <f t="shared" si="362"/>
        <v>0</v>
      </c>
      <c r="GK87" s="85">
        <f t="shared" ca="1" si="460"/>
        <v>0</v>
      </c>
      <c r="GL87" s="85">
        <f t="shared" si="461"/>
        <v>0</v>
      </c>
      <c r="GM87" s="85">
        <f t="shared" si="462"/>
        <v>0</v>
      </c>
      <c r="GN87" s="86">
        <f t="shared" ca="1" si="363"/>
        <v>0</v>
      </c>
    </row>
    <row r="88" spans="1:196" ht="14.6" x14ac:dyDescent="0.4">
      <c r="A88" s="81" t="str">
        <f>PSIRT!$S85</f>
        <v>CLIENT</v>
      </c>
      <c r="B88" t="str">
        <f>PSIRT!$B85</f>
        <v>CSCvn65369</v>
      </c>
      <c r="C88" s="82">
        <f>PSIRT!$N85</f>
        <v>43446</v>
      </c>
      <c r="D88" s="123">
        <f ca="1">IF(PSIRT!$R85="",TODAY(), PSIRT!$R85)</f>
        <v>43522</v>
      </c>
      <c r="E88" s="83">
        <f t="shared" ref="E88:E94" ca="1" si="544">IF(E$3-$D88&lt;0,0,IF(E$3-$D88&lt;J$3,E$3-$D88,J$3))</f>
        <v>0</v>
      </c>
      <c r="F88" s="84">
        <f t="shared" ref="F88:F94" si="545">IF($C88-F$3&lt;0,0,IF($C88-F$3&gt;J$3,J$3,$C88-F$3))</f>
        <v>31</v>
      </c>
      <c r="G88" s="85">
        <f t="shared" si="271"/>
        <v>0</v>
      </c>
      <c r="H88" s="85">
        <f t="shared" si="272"/>
        <v>0</v>
      </c>
      <c r="I88" s="85">
        <f t="shared" ca="1" si="273"/>
        <v>0</v>
      </c>
      <c r="J88" s="86">
        <f t="shared" ref="J88:J94" ca="1" si="546">J$3-E88-F88</f>
        <v>0</v>
      </c>
      <c r="K88" s="83">
        <f t="shared" ref="K88:K94" ca="1" si="547">IF(K$3-$D88&lt;0,0,IF(K$3-$D88&lt;P$3,K$3-$D88,P$3))</f>
        <v>0</v>
      </c>
      <c r="L88" s="84">
        <f t="shared" ref="L88:L94" si="548">IF($C88-L$3&lt;0,0,IF($C88-L$3&gt;P$3,P$3,$C88-L$3))</f>
        <v>30</v>
      </c>
      <c r="M88" s="85">
        <f t="shared" si="274"/>
        <v>0</v>
      </c>
      <c r="N88" s="85">
        <f t="shared" si="275"/>
        <v>0</v>
      </c>
      <c r="O88" s="85">
        <f t="shared" ca="1" si="276"/>
        <v>0</v>
      </c>
      <c r="P88" s="86">
        <f t="shared" ref="P88:P94" ca="1" si="549">P$3-K88-L88</f>
        <v>0</v>
      </c>
      <c r="Q88" s="83">
        <f t="shared" ref="Q88:Q94" ca="1" si="550">IF(Q$3-$D88&lt;0,0,IF(Q$3-$D88&lt;V$3,Q$3-$D88,V$3))</f>
        <v>0</v>
      </c>
      <c r="R88" s="84">
        <f t="shared" ref="R88:R94" si="551">IF($C88-R$3&lt;0,0,IF($C88-R$3&gt;V$3,V$3,$C88-R$3))</f>
        <v>31</v>
      </c>
      <c r="S88" s="85">
        <f t="shared" si="277"/>
        <v>0</v>
      </c>
      <c r="T88" s="85">
        <f t="shared" si="278"/>
        <v>0</v>
      </c>
      <c r="U88" s="85">
        <f t="shared" ca="1" si="279"/>
        <v>0</v>
      </c>
      <c r="V88" s="86">
        <f t="shared" ref="V88:V94" ca="1" si="552">V$3-Q88-R88</f>
        <v>0</v>
      </c>
      <c r="W88" s="83">
        <f t="shared" ref="W88:W94" ca="1" si="553">IF(W$3-$D88&lt;0,0,IF(W$3-$D88&lt;AB$3,W$3-$D88,AB$3))</f>
        <v>0</v>
      </c>
      <c r="X88" s="84">
        <f t="shared" ref="X88:X94" si="554">IF($C88-X$3&lt;0,0,IF($C88-X$3&gt;AB$3,AB$3,$C88-X$3))</f>
        <v>30</v>
      </c>
      <c r="Y88" s="85">
        <f t="shared" si="280"/>
        <v>0</v>
      </c>
      <c r="Z88" s="85">
        <f t="shared" si="281"/>
        <v>0</v>
      </c>
      <c r="AA88" s="85">
        <f t="shared" ca="1" si="282"/>
        <v>0</v>
      </c>
      <c r="AB88" s="86">
        <f t="shared" ref="AB88:AB94" ca="1" si="555">AB$3-W88-X88</f>
        <v>0</v>
      </c>
      <c r="AC88" s="83">
        <f t="shared" ref="AC88:AC94" ca="1" si="556">IF(AC$3-$D88&lt;0,0,IF(AC$3-$D88&lt;AH$3,AC$3-$D88,AH$3))</f>
        <v>0</v>
      </c>
      <c r="AD88" s="84">
        <f t="shared" ref="AD88:AD94" si="557">IF($C88-AD$3&lt;0,0,IF($C88-AD$3&gt;AH$3,AH$3,$C88-AD$3))</f>
        <v>31</v>
      </c>
      <c r="AE88" s="85">
        <f t="shared" si="283"/>
        <v>0</v>
      </c>
      <c r="AF88" s="85">
        <f t="shared" si="284"/>
        <v>0</v>
      </c>
      <c r="AG88" s="85">
        <f t="shared" ca="1" si="285"/>
        <v>0</v>
      </c>
      <c r="AH88" s="86">
        <f t="shared" ref="AH88:AH94" ca="1" si="558">AH$3-AC88-AD88</f>
        <v>0</v>
      </c>
      <c r="AI88" s="83">
        <f t="shared" ref="AI88:AI94" ca="1" si="559">IF(AI$3-$D88&lt;0,0,IF(AI$3-$D88&lt;AN$3,AI$3-$D88,AN$3))</f>
        <v>0</v>
      </c>
      <c r="AJ88" s="84">
        <f t="shared" ref="AJ88:AJ94" si="560">IF($C88-AJ$3&lt;0,0,IF($C88-AJ$3&gt;AN$3,AN$3,$C88-AJ$3))</f>
        <v>31</v>
      </c>
      <c r="AK88" s="85">
        <f t="shared" si="286"/>
        <v>0</v>
      </c>
      <c r="AL88" s="85">
        <f t="shared" si="287"/>
        <v>0</v>
      </c>
      <c r="AM88" s="85">
        <f t="shared" ca="1" si="288"/>
        <v>0</v>
      </c>
      <c r="AN88" s="86">
        <f t="shared" ref="AN88:AN94" ca="1" si="561">AN$3-AI88-AJ88</f>
        <v>0</v>
      </c>
      <c r="AO88" s="83">
        <f t="shared" ref="AO88:AO94" ca="1" si="562">IF(AO$3-$D88&lt;0,0,IF(AO$3-$D88&lt;AT$3,AO$3-$D88,AT$3))</f>
        <v>0</v>
      </c>
      <c r="AP88" s="84">
        <f t="shared" ref="AP88:AP94" si="563">IF($C88-AP$3&lt;0,0,IF($C88-AP$3&gt;AT$3,AT$3,$C88-AP$3))</f>
        <v>28</v>
      </c>
      <c r="AQ88" s="85">
        <f t="shared" si="289"/>
        <v>0</v>
      </c>
      <c r="AR88" s="85">
        <f t="shared" si="290"/>
        <v>0</v>
      </c>
      <c r="AS88" s="85">
        <f t="shared" ca="1" si="291"/>
        <v>0</v>
      </c>
      <c r="AT88" s="86">
        <f t="shared" ref="AT88:AT94" ca="1" si="564">AT$3-AO88-AP88</f>
        <v>0</v>
      </c>
      <c r="AU88" s="83">
        <f t="shared" ref="AU88:AU94" ca="1" si="565">IF(AU$3-$D88&lt;0,0,IF(AU$3-$D88&lt;AZ$3,AU$3-$D88,AZ$3))</f>
        <v>0</v>
      </c>
      <c r="AV88" s="84">
        <f t="shared" ref="AV88:AV94" si="566">IF($C88-AV$3&lt;0,0,IF($C88-AV$3&gt;AZ$3,AZ$3,$C88-AV$3))</f>
        <v>31</v>
      </c>
      <c r="AW88" s="85">
        <f t="shared" si="292"/>
        <v>0</v>
      </c>
      <c r="AX88" s="85">
        <f t="shared" si="293"/>
        <v>0</v>
      </c>
      <c r="AY88" s="85">
        <f t="shared" ca="1" si="294"/>
        <v>0</v>
      </c>
      <c r="AZ88" s="86">
        <f t="shared" ref="AZ88:AZ94" ca="1" si="567">AZ$3-AU88-AV88</f>
        <v>0</v>
      </c>
      <c r="BA88" s="83">
        <f t="shared" ref="BA88:BA94" ca="1" si="568">IF(BA$3-$D88&lt;0,0,IF(BA$3-$D88&lt;BF$3,BA$3-$D88,BF$3))</f>
        <v>0</v>
      </c>
      <c r="BB88" s="84">
        <f t="shared" ref="BB88:BB94" si="569">IF($C88-BB$3&lt;0,0,IF($C88-BB$3&gt;BF$3,BF$3,$C88-BB$3))</f>
        <v>30</v>
      </c>
      <c r="BC88" s="85">
        <f t="shared" si="295"/>
        <v>0</v>
      </c>
      <c r="BD88" s="85">
        <f t="shared" si="296"/>
        <v>0</v>
      </c>
      <c r="BE88" s="85">
        <f t="shared" ca="1" si="297"/>
        <v>0</v>
      </c>
      <c r="BF88" s="86">
        <f t="shared" ref="BF88:BF94" ca="1" si="570">BF$3-BA88-BB88</f>
        <v>0</v>
      </c>
      <c r="BG88" s="83">
        <f t="shared" ref="BG88:BG94" ca="1" si="571">IF(BG$3-$D88&lt;0,0,IF(BG$3-$D88&lt;BL$3,BG$3-$D88,BL$3))</f>
        <v>0</v>
      </c>
      <c r="BH88" s="84">
        <f t="shared" ref="BH88:BH94" si="572">IF($C88-BH$3&lt;0,0,IF($C88-BH$3&gt;BL$3,BL$3,$C88-BH$3))</f>
        <v>31</v>
      </c>
      <c r="BI88" s="85">
        <f t="shared" si="298"/>
        <v>0</v>
      </c>
      <c r="BJ88" s="85">
        <f t="shared" si="299"/>
        <v>0</v>
      </c>
      <c r="BK88" s="85">
        <f t="shared" ca="1" si="300"/>
        <v>0</v>
      </c>
      <c r="BL88" s="86">
        <f t="shared" ref="BL88:BL94" ca="1" si="573">BL$3-BG88-BH88</f>
        <v>0</v>
      </c>
      <c r="BM88" s="83">
        <f t="shared" ref="BM88:BM94" ca="1" si="574">IF(BM$3-$D88&lt;0,0,IF(BM$3-$D88&lt;BR$3,BM$3-$D88,BR$3))</f>
        <v>0</v>
      </c>
      <c r="BN88" s="84">
        <f t="shared" ref="BN88:BN94" si="575">IF($C88-BN$3&lt;0,0,IF($C88-BN$3&gt;BR$3,BR$3,$C88-BN$3))</f>
        <v>30</v>
      </c>
      <c r="BO88" s="85">
        <f t="shared" si="301"/>
        <v>0</v>
      </c>
      <c r="BP88" s="85">
        <f t="shared" si="302"/>
        <v>0</v>
      </c>
      <c r="BQ88" s="85">
        <f t="shared" ca="1" si="303"/>
        <v>0</v>
      </c>
      <c r="BR88" s="86">
        <f t="shared" ref="BR88:BR94" ca="1" si="576">BR$3-BM88-BN88</f>
        <v>0</v>
      </c>
      <c r="BS88" s="83">
        <f t="shared" ref="BS88:BS94" ca="1" si="577">IF(BS$3-$D88&lt;0,0,IF(BS$3-$D88&lt;BX$3,BS$3-$D88,BX$3))</f>
        <v>0</v>
      </c>
      <c r="BT88" s="84">
        <f t="shared" ref="BT88:BT94" si="578">IF($C88-BT$3&lt;0,0,IF($C88-BT$3&gt;BX$3,BX$3,$C88-BT$3))</f>
        <v>31</v>
      </c>
      <c r="BU88" s="85">
        <f t="shared" si="304"/>
        <v>0</v>
      </c>
      <c r="BV88" s="85">
        <f t="shared" si="305"/>
        <v>0</v>
      </c>
      <c r="BW88" s="85">
        <f t="shared" ca="1" si="306"/>
        <v>0</v>
      </c>
      <c r="BX88" s="86">
        <f t="shared" ref="BX88:BX94" ca="1" si="579">BX$3-BS88-BT88</f>
        <v>0</v>
      </c>
      <c r="BY88" s="83">
        <f t="shared" ref="BY88:BY94" ca="1" si="580">IF(BY$3-$D88&lt;0,0,IF(BY$3-$D88&lt;CD$3,BY$3-$D88,CD$3))</f>
        <v>0</v>
      </c>
      <c r="BZ88" s="84">
        <f t="shared" ref="BZ88:BZ94" si="581">IF($C88-BZ$3&lt;0,0,IF($C88-BZ$3&gt;CD$3,CD$3,$C88-BZ$3))</f>
        <v>31</v>
      </c>
      <c r="CA88" s="85">
        <f t="shared" si="307"/>
        <v>0</v>
      </c>
      <c r="CB88" s="85">
        <f t="shared" si="308"/>
        <v>0</v>
      </c>
      <c r="CC88" s="85">
        <f t="shared" ca="1" si="309"/>
        <v>0</v>
      </c>
      <c r="CD88" s="86">
        <f t="shared" ref="CD88:CD94" ca="1" si="582">CD$3-BY88-BZ88</f>
        <v>0</v>
      </c>
      <c r="CE88" s="83">
        <f t="shared" ref="CE88:CE94" ca="1" si="583">IF(CE$3-$D88&lt;0,0,IF(CE$3-$D88&lt;CJ$3,CE$3-$D88,CJ$3))</f>
        <v>0</v>
      </c>
      <c r="CF88" s="84">
        <f t="shared" ref="CF88:CF94" si="584">IF($C88-CF$3&lt;0,0,IF($C88-CF$3&gt;CJ$3,CJ$3,$C88-CF$3))</f>
        <v>30</v>
      </c>
      <c r="CG88" s="85">
        <f t="shared" si="310"/>
        <v>0</v>
      </c>
      <c r="CH88" s="85">
        <f t="shared" si="311"/>
        <v>0</v>
      </c>
      <c r="CI88" s="85">
        <f t="shared" ca="1" si="312"/>
        <v>0</v>
      </c>
      <c r="CJ88" s="86">
        <f t="shared" ref="CJ88:CJ94" ca="1" si="585">CJ$3-CE88-CF88</f>
        <v>0</v>
      </c>
      <c r="CK88" s="83">
        <f t="shared" ref="CK88:CK94" ca="1" si="586">IF(CK$3-$D88&lt;0,0,IF(CK$3-$D88&lt;CP$3,CK$3-$D88,CP$3))</f>
        <v>0</v>
      </c>
      <c r="CL88" s="84">
        <f t="shared" ref="CL88:CL94" si="587">IF($C88-CL$3&lt;0,0,IF($C88-CL$3&gt;CP$3,CP$3,$C88-CL$3))</f>
        <v>31</v>
      </c>
      <c r="CM88" s="85">
        <f t="shared" si="313"/>
        <v>0</v>
      </c>
      <c r="CN88" s="85">
        <f t="shared" si="314"/>
        <v>0</v>
      </c>
      <c r="CO88" s="85">
        <f t="shared" ca="1" si="315"/>
        <v>0</v>
      </c>
      <c r="CP88" s="86">
        <f t="shared" ref="CP88:CP94" ca="1" si="588">CP$3-CK88-CL88</f>
        <v>0</v>
      </c>
      <c r="CQ88" s="83">
        <f t="shared" ref="CQ88:CQ94" ca="1" si="589">IF(CQ$3-$D88&lt;0,0,IF(CQ$3-$D88&lt;CV$3,CQ$3-$D88,CV$3))</f>
        <v>0</v>
      </c>
      <c r="CR88" s="84">
        <f t="shared" ref="CR88:CR94" si="590">IF($C88-CR$3&lt;0,0,IF($C88-CR$3&gt;CV$3,CV$3,$C88-CR$3))</f>
        <v>30</v>
      </c>
      <c r="CS88" s="85">
        <f t="shared" si="316"/>
        <v>0</v>
      </c>
      <c r="CT88" s="85">
        <f t="shared" si="317"/>
        <v>0</v>
      </c>
      <c r="CU88" s="85">
        <f t="shared" ca="1" si="318"/>
        <v>0</v>
      </c>
      <c r="CV88" s="86">
        <f t="shared" ref="CV88:CV94" ca="1" si="591">CV$3-CQ88-CR88</f>
        <v>0</v>
      </c>
      <c r="CW88" s="83">
        <f t="shared" ref="CW88:CW94" ca="1" si="592">IF(CW$3-$D88&lt;0,0,IF(CW$3-$D88&lt;DB$3,CW$3-$D88,DB$3))</f>
        <v>0</v>
      </c>
      <c r="CX88" s="84">
        <f t="shared" ref="CX88:CX94" si="593">IF($C88-CX$3&lt;0,0,IF($C88-CX$3&gt;DB$3,DB$3,$C88-CX$3))</f>
        <v>31</v>
      </c>
      <c r="CY88" s="85">
        <f t="shared" si="319"/>
        <v>0</v>
      </c>
      <c r="CZ88" s="85">
        <f t="shared" si="320"/>
        <v>0</v>
      </c>
      <c r="DA88" s="85">
        <f t="shared" ca="1" si="321"/>
        <v>0</v>
      </c>
      <c r="DB88" s="86">
        <f t="shared" ref="DB88:DB94" ca="1" si="594">DB$3-CW88-CX88</f>
        <v>0</v>
      </c>
      <c r="DC88" s="83">
        <f t="shared" ref="DC88:DC94" ca="1" si="595">IF(DC$3-$D88&lt;0,0,IF(DC$3-$D88&lt;DH$3,DC$3-$D88,DH$3))</f>
        <v>0</v>
      </c>
      <c r="DD88" s="84">
        <f t="shared" ref="DD88:DD94" si="596">IF($C88-DD$3&lt;0,0,IF($C88-DD$3&gt;DH$3,DH$3,$C88-DD$3))</f>
        <v>31</v>
      </c>
      <c r="DE88" s="85">
        <f t="shared" si="322"/>
        <v>0</v>
      </c>
      <c r="DF88" s="85">
        <f t="shared" si="323"/>
        <v>0</v>
      </c>
      <c r="DG88" s="85">
        <f t="shared" ca="1" si="324"/>
        <v>0</v>
      </c>
      <c r="DH88" s="86">
        <f t="shared" ref="DH88:DH94" ca="1" si="597">DH$3-DC88-DD88</f>
        <v>0</v>
      </c>
      <c r="DI88" s="83">
        <f t="shared" ref="DI88:DI94" ca="1" si="598">IF(DI$3-$D88&lt;0,0,IF(DI$3-$D88&lt;DN$3,DI$3-$D88,DN$3))</f>
        <v>0</v>
      </c>
      <c r="DJ88" s="84">
        <f t="shared" ref="DJ88:DJ94" si="599">IF($C88-DJ$3&lt;0,0,IF($C88-DJ$3&gt;DN$3,DN$3,$C88-DJ$3))</f>
        <v>28</v>
      </c>
      <c r="DK88" s="85">
        <f t="shared" si="325"/>
        <v>0</v>
      </c>
      <c r="DL88" s="85">
        <f t="shared" si="326"/>
        <v>0</v>
      </c>
      <c r="DM88" s="85">
        <f t="shared" ca="1" si="327"/>
        <v>0</v>
      </c>
      <c r="DN88" s="86">
        <f t="shared" ref="DN88:DN94" ca="1" si="600">DN$3-DI88-DJ88</f>
        <v>0</v>
      </c>
      <c r="DO88" s="83">
        <f t="shared" ref="DO88:DO94" ca="1" si="601">IF(DO$3-$D88&lt;0,0,IF(DO$3-$D88&lt;DT$3,DO$3-$D88,DT$3))</f>
        <v>0</v>
      </c>
      <c r="DP88" s="84">
        <f t="shared" ref="DP88:DP94" si="602">IF($C88-DP$3&lt;0,0,IF($C88-DP$3&gt;DT$3,DT$3,$C88-DP$3))</f>
        <v>31</v>
      </c>
      <c r="DQ88" s="85">
        <f t="shared" si="328"/>
        <v>0</v>
      </c>
      <c r="DR88" s="85">
        <f t="shared" si="329"/>
        <v>0</v>
      </c>
      <c r="DS88" s="85">
        <f t="shared" ca="1" si="330"/>
        <v>0</v>
      </c>
      <c r="DT88" s="86">
        <f t="shared" ref="DT88:DT94" ca="1" si="603">DT$3-DO88-DP88</f>
        <v>0</v>
      </c>
      <c r="DU88" s="83">
        <f t="shared" ref="DU88:DU94" ca="1" si="604">IF(DU$3-$D88&lt;0,0,IF(DU$3-$D88&lt;DZ$3,DU$3-$D88,DZ$3))</f>
        <v>0</v>
      </c>
      <c r="DV88" s="84">
        <f t="shared" ref="DV88:DV94" si="605">IF($C88-DV$3&lt;0,0,IF($C88-DV$3&gt;DZ$3,DZ$3,$C88-DV$3))</f>
        <v>30</v>
      </c>
      <c r="DW88" s="85">
        <f t="shared" si="331"/>
        <v>0</v>
      </c>
      <c r="DX88" s="85">
        <f t="shared" si="332"/>
        <v>0</v>
      </c>
      <c r="DY88" s="85">
        <f t="shared" ca="1" si="333"/>
        <v>0</v>
      </c>
      <c r="DZ88" s="86">
        <f t="shared" ref="DZ88:DZ94" ca="1" si="606">DZ$3-DU88-DV88</f>
        <v>0</v>
      </c>
      <c r="EA88" s="83">
        <f t="shared" ref="EA88:EA94" ca="1" si="607">IF(EA$3-$D88&lt;0,0,IF(EA$3-$D88&lt;EF$3,EA$3-$D88,EF$3))</f>
        <v>0</v>
      </c>
      <c r="EB88" s="84">
        <f t="shared" ref="EB88:EB94" si="608">IF($C88-EB$3&lt;0,0,IF($C88-EB$3&gt;EF$3,EF$3,$C88-EB$3))</f>
        <v>31</v>
      </c>
      <c r="EC88" s="85">
        <f t="shared" si="334"/>
        <v>0</v>
      </c>
      <c r="ED88" s="85">
        <f t="shared" si="335"/>
        <v>0</v>
      </c>
      <c r="EE88" s="85">
        <f t="shared" ca="1" si="336"/>
        <v>0</v>
      </c>
      <c r="EF88" s="86">
        <f t="shared" ref="EF88:EF94" ca="1" si="609">EF$3-EA88-EB88</f>
        <v>0</v>
      </c>
      <c r="EG88" s="83">
        <f t="shared" ref="EG88:EG94" ca="1" si="610">IF(EG$3-$D88&lt;0,0,IF(EG$3-$D88&lt;EL$3,EG$3-$D88,EL$3))</f>
        <v>0</v>
      </c>
      <c r="EH88" s="84">
        <f t="shared" ref="EH88:EH94" si="611">IF($C88-EH$3&lt;0,0,IF($C88-EH$3&gt;EL$3,EL$3,$C88-EH$3))</f>
        <v>30</v>
      </c>
      <c r="EI88" s="85">
        <f t="shared" si="337"/>
        <v>0</v>
      </c>
      <c r="EJ88" s="85">
        <f t="shared" si="338"/>
        <v>0</v>
      </c>
      <c r="EK88" s="85">
        <f t="shared" ca="1" si="339"/>
        <v>0</v>
      </c>
      <c r="EL88" s="86">
        <f t="shared" ref="EL88:EL94" ca="1" si="612">EL$3-EG88-EH88</f>
        <v>0</v>
      </c>
      <c r="EM88" s="83">
        <f t="shared" ref="EM88:EM94" ca="1" si="613">IF(EM$3-$D88&lt;0,0,IF(EM$3-$D88&lt;ER$3,EM$3-$D88,ER$3))</f>
        <v>0</v>
      </c>
      <c r="EN88" s="84">
        <f t="shared" ref="EN88:EN94" si="614">IF($C88-EN$3&lt;0,0,IF($C88-EN$3&gt;ER$3,ER$3,$C88-EN$3))</f>
        <v>31</v>
      </c>
      <c r="EO88" s="85">
        <f t="shared" si="340"/>
        <v>0</v>
      </c>
      <c r="EP88" s="85">
        <f t="shared" si="341"/>
        <v>0</v>
      </c>
      <c r="EQ88" s="85">
        <f t="shared" ca="1" si="342"/>
        <v>0</v>
      </c>
      <c r="ER88" s="86">
        <f t="shared" ref="ER88:ER94" ca="1" si="615">ER$3-EM88-EN88</f>
        <v>0</v>
      </c>
      <c r="ES88" s="83">
        <f t="shared" ref="ES88:ES94" ca="1" si="616">IF(ES$3-$D88&lt;0,0,IF(ES$3-$D88&lt;EX$3,ES$3-$D88,EX$3))</f>
        <v>0</v>
      </c>
      <c r="ET88" s="84">
        <f t="shared" ref="ET88:ET94" si="617">IF($C88-ET$3&lt;0,0,IF($C88-ET$3&gt;EX$3,EX$3,$C88-ET$3))</f>
        <v>31</v>
      </c>
      <c r="EU88" s="85">
        <f t="shared" si="343"/>
        <v>0</v>
      </c>
      <c r="EV88" s="85">
        <f t="shared" si="344"/>
        <v>0</v>
      </c>
      <c r="EW88" s="85">
        <f t="shared" ca="1" si="345"/>
        <v>0</v>
      </c>
      <c r="EX88" s="86">
        <f t="shared" ref="EX88:EX94" ca="1" si="618">EX$3-ES88-ET88</f>
        <v>0</v>
      </c>
      <c r="EY88" s="83">
        <f t="shared" ref="EY88:EY94" ca="1" si="619">IF(EY$3-$D88&lt;0,0,IF(EY$3-$D88&lt;FD$3,EY$3-$D88,FD$3))</f>
        <v>0</v>
      </c>
      <c r="EZ88" s="84">
        <f t="shared" ref="EZ88:EZ94" si="620">IF($C88-EZ$3&lt;0,0,IF($C88-EZ$3&gt;FD$3,FD$3,$C88-EZ$3))</f>
        <v>30</v>
      </c>
      <c r="FA88" s="85">
        <f t="shared" si="346"/>
        <v>0</v>
      </c>
      <c r="FB88" s="85">
        <f t="shared" si="347"/>
        <v>0</v>
      </c>
      <c r="FC88" s="85">
        <f t="shared" ca="1" si="348"/>
        <v>0</v>
      </c>
      <c r="FD88" s="86">
        <f t="shared" ref="FD88:FD94" ca="1" si="621">FD$3-EY88-EZ88</f>
        <v>0</v>
      </c>
      <c r="FE88" s="83">
        <f t="shared" ref="FE88:FE94" ca="1" si="622">IF(FE$3-$D88&lt;0,0,IF(FE$3-$D88&lt;FJ$3,FE$3-$D88,FJ$3))</f>
        <v>0</v>
      </c>
      <c r="FF88" s="84">
        <f t="shared" ref="FF88:FF94" si="623">IF($C88-FF$3&lt;0,0,IF($C88-FF$3&gt;FJ$3,FJ$3,$C88-FF$3))</f>
        <v>31</v>
      </c>
      <c r="FG88" s="85">
        <f t="shared" si="444"/>
        <v>0</v>
      </c>
      <c r="FH88" s="85">
        <f t="shared" si="445"/>
        <v>0</v>
      </c>
      <c r="FI88" s="85">
        <f t="shared" ca="1" si="446"/>
        <v>0</v>
      </c>
      <c r="FJ88" s="86">
        <f t="shared" ref="FJ88:FJ94" ca="1" si="624">FJ$3-FE88-FF88</f>
        <v>0</v>
      </c>
      <c r="FK88" s="83">
        <f t="shared" ref="FK88:FK94" ca="1" si="625">IF(FK$3-$D88&lt;0,0,IF(FK$3-$D88&lt;FP$3,FK$3-$D88,FP$3))</f>
        <v>0</v>
      </c>
      <c r="FL88" s="84">
        <f t="shared" ref="FL88:FL94" si="626">IF($C88-FL$3&lt;0,0,IF($C88-FL$3&gt;FP$3,FP$3,$C88-FL$3))</f>
        <v>30</v>
      </c>
      <c r="FM88" s="85">
        <f t="shared" si="448"/>
        <v>0</v>
      </c>
      <c r="FN88" s="85">
        <f t="shared" si="449"/>
        <v>0</v>
      </c>
      <c r="FO88" s="85">
        <f t="shared" ca="1" si="450"/>
        <v>0</v>
      </c>
      <c r="FP88" s="86">
        <f t="shared" ref="FP88:FP94" ca="1" si="627">FP$3-FK88-FL88</f>
        <v>0</v>
      </c>
      <c r="FQ88" s="83">
        <f t="shared" ca="1" si="352"/>
        <v>0</v>
      </c>
      <c r="FR88" s="84">
        <f t="shared" si="353"/>
        <v>12</v>
      </c>
      <c r="FS88" s="85">
        <f t="shared" si="451"/>
        <v>0</v>
      </c>
      <c r="FT88" s="85">
        <f t="shared" si="452"/>
        <v>0</v>
      </c>
      <c r="FU88" s="85">
        <f t="shared" ca="1" si="453"/>
        <v>19</v>
      </c>
      <c r="FV88" s="86">
        <f t="shared" ca="1" si="354"/>
        <v>19</v>
      </c>
      <c r="FW88" s="83">
        <f t="shared" ca="1" si="355"/>
        <v>0</v>
      </c>
      <c r="FX88" s="84">
        <f t="shared" si="356"/>
        <v>0</v>
      </c>
      <c r="FY88" s="85">
        <f t="shared" si="454"/>
        <v>0</v>
      </c>
      <c r="FZ88" s="85">
        <f t="shared" si="455"/>
        <v>0</v>
      </c>
      <c r="GA88" s="85">
        <f t="shared" ca="1" si="456"/>
        <v>31</v>
      </c>
      <c r="GB88" s="86">
        <f t="shared" ca="1" si="357"/>
        <v>31</v>
      </c>
      <c r="GC88" s="83">
        <f t="shared" ca="1" si="358"/>
        <v>2</v>
      </c>
      <c r="GD88" s="84">
        <f t="shared" si="359"/>
        <v>0</v>
      </c>
      <c r="GE88" s="85">
        <f t="shared" si="457"/>
        <v>0</v>
      </c>
      <c r="GF88" s="85">
        <f t="shared" si="458"/>
        <v>0</v>
      </c>
      <c r="GG88" s="85">
        <f t="shared" ca="1" si="459"/>
        <v>26</v>
      </c>
      <c r="GH88" s="86">
        <f t="shared" ca="1" si="360"/>
        <v>26</v>
      </c>
      <c r="GI88" s="83">
        <f t="shared" ca="1" si="361"/>
        <v>31</v>
      </c>
      <c r="GJ88" s="84">
        <f t="shared" si="362"/>
        <v>0</v>
      </c>
      <c r="GK88" s="85">
        <f t="shared" si="460"/>
        <v>0</v>
      </c>
      <c r="GL88" s="85">
        <f t="shared" si="461"/>
        <v>0</v>
      </c>
      <c r="GM88" s="85">
        <f t="shared" ca="1" si="462"/>
        <v>0</v>
      </c>
      <c r="GN88" s="86">
        <f t="shared" ca="1" si="363"/>
        <v>0</v>
      </c>
    </row>
    <row r="89" spans="1:196" ht="14.6" x14ac:dyDescent="0.4">
      <c r="A89" s="81" t="str">
        <f>PSIRT!$S86</f>
        <v>SERVER</v>
      </c>
      <c r="B89" t="str">
        <f>PSIRT!$B86</f>
        <v>CSCvn85124</v>
      </c>
      <c r="C89" s="82">
        <f>PSIRT!$N86</f>
        <v>43473</v>
      </c>
      <c r="D89" s="123">
        <f ca="1">IF(PSIRT!$R86="",TODAY(), PSIRT!$R86)</f>
        <v>43564</v>
      </c>
      <c r="E89" s="83">
        <f t="shared" ca="1" si="544"/>
        <v>0</v>
      </c>
      <c r="F89" s="84">
        <f t="shared" si="545"/>
        <v>31</v>
      </c>
      <c r="G89" s="85">
        <f t="shared" ca="1" si="271"/>
        <v>0</v>
      </c>
      <c r="H89" s="85">
        <f t="shared" si="272"/>
        <v>0</v>
      </c>
      <c r="I89" s="85">
        <f t="shared" si="273"/>
        <v>0</v>
      </c>
      <c r="J89" s="86">
        <f t="shared" ca="1" si="546"/>
        <v>0</v>
      </c>
      <c r="K89" s="83">
        <f t="shared" ca="1" si="547"/>
        <v>0</v>
      </c>
      <c r="L89" s="84">
        <f t="shared" si="548"/>
        <v>30</v>
      </c>
      <c r="M89" s="85">
        <f t="shared" ca="1" si="274"/>
        <v>0</v>
      </c>
      <c r="N89" s="85">
        <f t="shared" si="275"/>
        <v>0</v>
      </c>
      <c r="O89" s="85">
        <f t="shared" si="276"/>
        <v>0</v>
      </c>
      <c r="P89" s="86">
        <f t="shared" ca="1" si="549"/>
        <v>0</v>
      </c>
      <c r="Q89" s="83">
        <f t="shared" ca="1" si="550"/>
        <v>0</v>
      </c>
      <c r="R89" s="84">
        <f t="shared" si="551"/>
        <v>31</v>
      </c>
      <c r="S89" s="85">
        <f t="shared" ca="1" si="277"/>
        <v>0</v>
      </c>
      <c r="T89" s="85">
        <f t="shared" si="278"/>
        <v>0</v>
      </c>
      <c r="U89" s="85">
        <f t="shared" si="279"/>
        <v>0</v>
      </c>
      <c r="V89" s="86">
        <f t="shared" ca="1" si="552"/>
        <v>0</v>
      </c>
      <c r="W89" s="83">
        <f t="shared" ca="1" si="553"/>
        <v>0</v>
      </c>
      <c r="X89" s="84">
        <f t="shared" si="554"/>
        <v>30</v>
      </c>
      <c r="Y89" s="85">
        <f t="shared" ca="1" si="280"/>
        <v>0</v>
      </c>
      <c r="Z89" s="85">
        <f t="shared" si="281"/>
        <v>0</v>
      </c>
      <c r="AA89" s="85">
        <f t="shared" si="282"/>
        <v>0</v>
      </c>
      <c r="AB89" s="86">
        <f t="shared" ca="1" si="555"/>
        <v>0</v>
      </c>
      <c r="AC89" s="83">
        <f t="shared" ca="1" si="556"/>
        <v>0</v>
      </c>
      <c r="AD89" s="84">
        <f t="shared" si="557"/>
        <v>31</v>
      </c>
      <c r="AE89" s="85">
        <f t="shared" ca="1" si="283"/>
        <v>0</v>
      </c>
      <c r="AF89" s="85">
        <f t="shared" si="284"/>
        <v>0</v>
      </c>
      <c r="AG89" s="85">
        <f t="shared" si="285"/>
        <v>0</v>
      </c>
      <c r="AH89" s="86">
        <f t="shared" ca="1" si="558"/>
        <v>0</v>
      </c>
      <c r="AI89" s="83">
        <f t="shared" ca="1" si="559"/>
        <v>0</v>
      </c>
      <c r="AJ89" s="84">
        <f t="shared" si="560"/>
        <v>31</v>
      </c>
      <c r="AK89" s="85">
        <f t="shared" ca="1" si="286"/>
        <v>0</v>
      </c>
      <c r="AL89" s="85">
        <f t="shared" si="287"/>
        <v>0</v>
      </c>
      <c r="AM89" s="85">
        <f t="shared" si="288"/>
        <v>0</v>
      </c>
      <c r="AN89" s="86">
        <f t="shared" ca="1" si="561"/>
        <v>0</v>
      </c>
      <c r="AO89" s="83">
        <f t="shared" ca="1" si="562"/>
        <v>0</v>
      </c>
      <c r="AP89" s="84">
        <f t="shared" si="563"/>
        <v>28</v>
      </c>
      <c r="AQ89" s="85">
        <f t="shared" ca="1" si="289"/>
        <v>0</v>
      </c>
      <c r="AR89" s="85">
        <f t="shared" si="290"/>
        <v>0</v>
      </c>
      <c r="AS89" s="85">
        <f t="shared" si="291"/>
        <v>0</v>
      </c>
      <c r="AT89" s="86">
        <f t="shared" ca="1" si="564"/>
        <v>0</v>
      </c>
      <c r="AU89" s="83">
        <f t="shared" ca="1" si="565"/>
        <v>0</v>
      </c>
      <c r="AV89" s="84">
        <f t="shared" si="566"/>
        <v>31</v>
      </c>
      <c r="AW89" s="85">
        <f t="shared" ca="1" si="292"/>
        <v>0</v>
      </c>
      <c r="AX89" s="85">
        <f t="shared" si="293"/>
        <v>0</v>
      </c>
      <c r="AY89" s="85">
        <f t="shared" si="294"/>
        <v>0</v>
      </c>
      <c r="AZ89" s="86">
        <f t="shared" ca="1" si="567"/>
        <v>0</v>
      </c>
      <c r="BA89" s="83">
        <f t="shared" ca="1" si="568"/>
        <v>0</v>
      </c>
      <c r="BB89" s="84">
        <f t="shared" si="569"/>
        <v>30</v>
      </c>
      <c r="BC89" s="85">
        <f t="shared" ca="1" si="295"/>
        <v>0</v>
      </c>
      <c r="BD89" s="85">
        <f t="shared" si="296"/>
        <v>0</v>
      </c>
      <c r="BE89" s="85">
        <f t="shared" si="297"/>
        <v>0</v>
      </c>
      <c r="BF89" s="86">
        <f t="shared" ca="1" si="570"/>
        <v>0</v>
      </c>
      <c r="BG89" s="83">
        <f t="shared" ca="1" si="571"/>
        <v>0</v>
      </c>
      <c r="BH89" s="84">
        <f t="shared" si="572"/>
        <v>31</v>
      </c>
      <c r="BI89" s="85">
        <f t="shared" ca="1" si="298"/>
        <v>0</v>
      </c>
      <c r="BJ89" s="85">
        <f t="shared" si="299"/>
        <v>0</v>
      </c>
      <c r="BK89" s="85">
        <f t="shared" si="300"/>
        <v>0</v>
      </c>
      <c r="BL89" s="86">
        <f t="shared" ca="1" si="573"/>
        <v>0</v>
      </c>
      <c r="BM89" s="83">
        <f t="shared" ca="1" si="574"/>
        <v>0</v>
      </c>
      <c r="BN89" s="84">
        <f t="shared" si="575"/>
        <v>30</v>
      </c>
      <c r="BO89" s="85">
        <f t="shared" ca="1" si="301"/>
        <v>0</v>
      </c>
      <c r="BP89" s="85">
        <f t="shared" si="302"/>
        <v>0</v>
      </c>
      <c r="BQ89" s="85">
        <f t="shared" si="303"/>
        <v>0</v>
      </c>
      <c r="BR89" s="86">
        <f t="shared" ca="1" si="576"/>
        <v>0</v>
      </c>
      <c r="BS89" s="83">
        <f t="shared" ca="1" si="577"/>
        <v>0</v>
      </c>
      <c r="BT89" s="84">
        <f t="shared" si="578"/>
        <v>31</v>
      </c>
      <c r="BU89" s="85">
        <f t="shared" ca="1" si="304"/>
        <v>0</v>
      </c>
      <c r="BV89" s="85">
        <f t="shared" si="305"/>
        <v>0</v>
      </c>
      <c r="BW89" s="85">
        <f t="shared" si="306"/>
        <v>0</v>
      </c>
      <c r="BX89" s="86">
        <f t="shared" ca="1" si="579"/>
        <v>0</v>
      </c>
      <c r="BY89" s="83">
        <f t="shared" ca="1" si="580"/>
        <v>0</v>
      </c>
      <c r="BZ89" s="84">
        <f t="shared" si="581"/>
        <v>31</v>
      </c>
      <c r="CA89" s="85">
        <f t="shared" ca="1" si="307"/>
        <v>0</v>
      </c>
      <c r="CB89" s="85">
        <f t="shared" si="308"/>
        <v>0</v>
      </c>
      <c r="CC89" s="85">
        <f t="shared" si="309"/>
        <v>0</v>
      </c>
      <c r="CD89" s="86">
        <f t="shared" ca="1" si="582"/>
        <v>0</v>
      </c>
      <c r="CE89" s="83">
        <f t="shared" ca="1" si="583"/>
        <v>0</v>
      </c>
      <c r="CF89" s="84">
        <f t="shared" si="584"/>
        <v>30</v>
      </c>
      <c r="CG89" s="85">
        <f t="shared" ca="1" si="310"/>
        <v>0</v>
      </c>
      <c r="CH89" s="85">
        <f t="shared" si="311"/>
        <v>0</v>
      </c>
      <c r="CI89" s="85">
        <f t="shared" si="312"/>
        <v>0</v>
      </c>
      <c r="CJ89" s="86">
        <f t="shared" ca="1" si="585"/>
        <v>0</v>
      </c>
      <c r="CK89" s="83">
        <f t="shared" ca="1" si="586"/>
        <v>0</v>
      </c>
      <c r="CL89" s="84">
        <f t="shared" si="587"/>
        <v>31</v>
      </c>
      <c r="CM89" s="85">
        <f t="shared" ca="1" si="313"/>
        <v>0</v>
      </c>
      <c r="CN89" s="85">
        <f t="shared" si="314"/>
        <v>0</v>
      </c>
      <c r="CO89" s="85">
        <f t="shared" si="315"/>
        <v>0</v>
      </c>
      <c r="CP89" s="86">
        <f t="shared" ca="1" si="588"/>
        <v>0</v>
      </c>
      <c r="CQ89" s="83">
        <f t="shared" ca="1" si="589"/>
        <v>0</v>
      </c>
      <c r="CR89" s="84">
        <f t="shared" si="590"/>
        <v>30</v>
      </c>
      <c r="CS89" s="85">
        <f t="shared" ca="1" si="316"/>
        <v>0</v>
      </c>
      <c r="CT89" s="85">
        <f t="shared" si="317"/>
        <v>0</v>
      </c>
      <c r="CU89" s="85">
        <f t="shared" si="318"/>
        <v>0</v>
      </c>
      <c r="CV89" s="86">
        <f t="shared" ca="1" si="591"/>
        <v>0</v>
      </c>
      <c r="CW89" s="83">
        <f t="shared" ca="1" si="592"/>
        <v>0</v>
      </c>
      <c r="CX89" s="84">
        <f t="shared" si="593"/>
        <v>31</v>
      </c>
      <c r="CY89" s="85">
        <f t="shared" ca="1" si="319"/>
        <v>0</v>
      </c>
      <c r="CZ89" s="85">
        <f t="shared" si="320"/>
        <v>0</v>
      </c>
      <c r="DA89" s="85">
        <f t="shared" si="321"/>
        <v>0</v>
      </c>
      <c r="DB89" s="86">
        <f t="shared" ca="1" si="594"/>
        <v>0</v>
      </c>
      <c r="DC89" s="83">
        <f t="shared" ca="1" si="595"/>
        <v>0</v>
      </c>
      <c r="DD89" s="84">
        <f t="shared" si="596"/>
        <v>31</v>
      </c>
      <c r="DE89" s="85">
        <f t="shared" ca="1" si="322"/>
        <v>0</v>
      </c>
      <c r="DF89" s="85">
        <f t="shared" si="323"/>
        <v>0</v>
      </c>
      <c r="DG89" s="85">
        <f t="shared" si="324"/>
        <v>0</v>
      </c>
      <c r="DH89" s="86">
        <f t="shared" ca="1" si="597"/>
        <v>0</v>
      </c>
      <c r="DI89" s="83">
        <f t="shared" ca="1" si="598"/>
        <v>0</v>
      </c>
      <c r="DJ89" s="84">
        <f t="shared" si="599"/>
        <v>28</v>
      </c>
      <c r="DK89" s="85">
        <f t="shared" ca="1" si="325"/>
        <v>0</v>
      </c>
      <c r="DL89" s="85">
        <f t="shared" si="326"/>
        <v>0</v>
      </c>
      <c r="DM89" s="85">
        <f t="shared" si="327"/>
        <v>0</v>
      </c>
      <c r="DN89" s="86">
        <f t="shared" ca="1" si="600"/>
        <v>0</v>
      </c>
      <c r="DO89" s="83">
        <f t="shared" ca="1" si="601"/>
        <v>0</v>
      </c>
      <c r="DP89" s="84">
        <f t="shared" si="602"/>
        <v>31</v>
      </c>
      <c r="DQ89" s="85">
        <f t="shared" ca="1" si="328"/>
        <v>0</v>
      </c>
      <c r="DR89" s="85">
        <f t="shared" si="329"/>
        <v>0</v>
      </c>
      <c r="DS89" s="85">
        <f t="shared" si="330"/>
        <v>0</v>
      </c>
      <c r="DT89" s="86">
        <f t="shared" ca="1" si="603"/>
        <v>0</v>
      </c>
      <c r="DU89" s="83">
        <f t="shared" ca="1" si="604"/>
        <v>0</v>
      </c>
      <c r="DV89" s="84">
        <f t="shared" si="605"/>
        <v>30</v>
      </c>
      <c r="DW89" s="85">
        <f t="shared" ca="1" si="331"/>
        <v>0</v>
      </c>
      <c r="DX89" s="85">
        <f t="shared" si="332"/>
        <v>0</v>
      </c>
      <c r="DY89" s="85">
        <f t="shared" si="333"/>
        <v>0</v>
      </c>
      <c r="DZ89" s="86">
        <f t="shared" ca="1" si="606"/>
        <v>0</v>
      </c>
      <c r="EA89" s="83">
        <f t="shared" ca="1" si="607"/>
        <v>0</v>
      </c>
      <c r="EB89" s="84">
        <f t="shared" si="608"/>
        <v>31</v>
      </c>
      <c r="EC89" s="85">
        <f t="shared" ca="1" si="334"/>
        <v>0</v>
      </c>
      <c r="ED89" s="85">
        <f t="shared" si="335"/>
        <v>0</v>
      </c>
      <c r="EE89" s="85">
        <f t="shared" si="336"/>
        <v>0</v>
      </c>
      <c r="EF89" s="86">
        <f t="shared" ca="1" si="609"/>
        <v>0</v>
      </c>
      <c r="EG89" s="83">
        <f t="shared" ca="1" si="610"/>
        <v>0</v>
      </c>
      <c r="EH89" s="84">
        <f t="shared" si="611"/>
        <v>30</v>
      </c>
      <c r="EI89" s="85">
        <f t="shared" ca="1" si="337"/>
        <v>0</v>
      </c>
      <c r="EJ89" s="85">
        <f t="shared" si="338"/>
        <v>0</v>
      </c>
      <c r="EK89" s="85">
        <f t="shared" si="339"/>
        <v>0</v>
      </c>
      <c r="EL89" s="86">
        <f t="shared" ca="1" si="612"/>
        <v>0</v>
      </c>
      <c r="EM89" s="83">
        <f t="shared" ca="1" si="613"/>
        <v>0</v>
      </c>
      <c r="EN89" s="84">
        <f t="shared" si="614"/>
        <v>31</v>
      </c>
      <c r="EO89" s="85">
        <f t="shared" ca="1" si="340"/>
        <v>0</v>
      </c>
      <c r="EP89" s="85">
        <f t="shared" si="341"/>
        <v>0</v>
      </c>
      <c r="EQ89" s="85">
        <f t="shared" si="342"/>
        <v>0</v>
      </c>
      <c r="ER89" s="86">
        <f t="shared" ca="1" si="615"/>
        <v>0</v>
      </c>
      <c r="ES89" s="83">
        <f t="shared" ca="1" si="616"/>
        <v>0</v>
      </c>
      <c r="ET89" s="84">
        <f t="shared" si="617"/>
        <v>31</v>
      </c>
      <c r="EU89" s="85">
        <f t="shared" ca="1" si="343"/>
        <v>0</v>
      </c>
      <c r="EV89" s="85">
        <f t="shared" si="344"/>
        <v>0</v>
      </c>
      <c r="EW89" s="85">
        <f t="shared" si="345"/>
        <v>0</v>
      </c>
      <c r="EX89" s="86">
        <f t="shared" ca="1" si="618"/>
        <v>0</v>
      </c>
      <c r="EY89" s="83">
        <f t="shared" ca="1" si="619"/>
        <v>0</v>
      </c>
      <c r="EZ89" s="84">
        <f t="shared" si="620"/>
        <v>30</v>
      </c>
      <c r="FA89" s="85">
        <f t="shared" ca="1" si="346"/>
        <v>0</v>
      </c>
      <c r="FB89" s="85">
        <f t="shared" si="347"/>
        <v>0</v>
      </c>
      <c r="FC89" s="85">
        <f t="shared" si="348"/>
        <v>0</v>
      </c>
      <c r="FD89" s="86">
        <f t="shared" ca="1" si="621"/>
        <v>0</v>
      </c>
      <c r="FE89" s="83">
        <f t="shared" ca="1" si="622"/>
        <v>0</v>
      </c>
      <c r="FF89" s="84">
        <f t="shared" si="623"/>
        <v>31</v>
      </c>
      <c r="FG89" s="85">
        <f t="shared" ca="1" si="444"/>
        <v>0</v>
      </c>
      <c r="FH89" s="85">
        <f t="shared" si="445"/>
        <v>0</v>
      </c>
      <c r="FI89" s="85">
        <f t="shared" si="446"/>
        <v>0</v>
      </c>
      <c r="FJ89" s="86">
        <f t="shared" ca="1" si="624"/>
        <v>0</v>
      </c>
      <c r="FK89" s="83">
        <f t="shared" ca="1" si="625"/>
        <v>0</v>
      </c>
      <c r="FL89" s="84">
        <f t="shared" si="626"/>
        <v>30</v>
      </c>
      <c r="FM89" s="85">
        <f t="shared" ca="1" si="448"/>
        <v>0</v>
      </c>
      <c r="FN89" s="85">
        <f t="shared" si="449"/>
        <v>0</v>
      </c>
      <c r="FO89" s="85">
        <f t="shared" si="450"/>
        <v>0</v>
      </c>
      <c r="FP89" s="86">
        <f t="shared" ca="1" si="627"/>
        <v>0</v>
      </c>
      <c r="FQ89" s="83">
        <f t="shared" ca="1" si="352"/>
        <v>0</v>
      </c>
      <c r="FR89" s="84">
        <f t="shared" si="353"/>
        <v>31</v>
      </c>
      <c r="FS89" s="85">
        <f t="shared" ca="1" si="451"/>
        <v>0</v>
      </c>
      <c r="FT89" s="85">
        <f t="shared" si="452"/>
        <v>0</v>
      </c>
      <c r="FU89" s="85">
        <f t="shared" si="453"/>
        <v>0</v>
      </c>
      <c r="FV89" s="86">
        <f t="shared" ca="1" si="354"/>
        <v>0</v>
      </c>
      <c r="FW89" s="83">
        <f t="shared" ca="1" si="355"/>
        <v>0</v>
      </c>
      <c r="FX89" s="84">
        <f t="shared" si="356"/>
        <v>8</v>
      </c>
      <c r="FY89" s="85">
        <f t="shared" ca="1" si="454"/>
        <v>23</v>
      </c>
      <c r="FZ89" s="85">
        <f t="shared" si="455"/>
        <v>0</v>
      </c>
      <c r="GA89" s="85">
        <f t="shared" si="456"/>
        <v>0</v>
      </c>
      <c r="GB89" s="86">
        <f t="shared" ca="1" si="357"/>
        <v>23</v>
      </c>
      <c r="GC89" s="83">
        <f t="shared" ca="1" si="358"/>
        <v>0</v>
      </c>
      <c r="GD89" s="84">
        <f t="shared" si="359"/>
        <v>0</v>
      </c>
      <c r="GE89" s="85">
        <f t="shared" ca="1" si="457"/>
        <v>28</v>
      </c>
      <c r="GF89" s="85">
        <f t="shared" si="458"/>
        <v>0</v>
      </c>
      <c r="GG89" s="85">
        <f t="shared" si="459"/>
        <v>0</v>
      </c>
      <c r="GH89" s="86">
        <f t="shared" ca="1" si="360"/>
        <v>28</v>
      </c>
      <c r="GI89" s="83">
        <f t="shared" ca="1" si="361"/>
        <v>0</v>
      </c>
      <c r="GJ89" s="84">
        <f t="shared" si="362"/>
        <v>0</v>
      </c>
      <c r="GK89" s="85">
        <f t="shared" ca="1" si="460"/>
        <v>31</v>
      </c>
      <c r="GL89" s="85">
        <f t="shared" si="461"/>
        <v>0</v>
      </c>
      <c r="GM89" s="85">
        <f t="shared" si="462"/>
        <v>0</v>
      </c>
      <c r="GN89" s="86">
        <f t="shared" ca="1" si="363"/>
        <v>31</v>
      </c>
    </row>
    <row r="90" spans="1:196" ht="14.6" x14ac:dyDescent="0.4">
      <c r="A90" s="81" t="str">
        <f>PSIRT!$S87</f>
        <v>SERVER</v>
      </c>
      <c r="B90" t="str">
        <f>PSIRT!$B87</f>
        <v>CSCvn86294</v>
      </c>
      <c r="C90" s="82">
        <f>PSIRT!$N87</f>
        <v>43473</v>
      </c>
      <c r="D90" s="123">
        <f ca="1">IF(PSIRT!$R87="",TODAY(), PSIRT!$R87)</f>
        <v>43564</v>
      </c>
      <c r="E90" s="83">
        <f t="shared" ca="1" si="544"/>
        <v>0</v>
      </c>
      <c r="F90" s="84">
        <f t="shared" si="545"/>
        <v>31</v>
      </c>
      <c r="G90" s="85">
        <f t="shared" ca="1" si="271"/>
        <v>0</v>
      </c>
      <c r="H90" s="85">
        <f t="shared" si="272"/>
        <v>0</v>
      </c>
      <c r="I90" s="85">
        <f t="shared" si="273"/>
        <v>0</v>
      </c>
      <c r="J90" s="86">
        <f t="shared" ca="1" si="546"/>
        <v>0</v>
      </c>
      <c r="K90" s="83">
        <f t="shared" ca="1" si="547"/>
        <v>0</v>
      </c>
      <c r="L90" s="84">
        <f t="shared" si="548"/>
        <v>30</v>
      </c>
      <c r="M90" s="85">
        <f t="shared" ca="1" si="274"/>
        <v>0</v>
      </c>
      <c r="N90" s="85">
        <f t="shared" si="275"/>
        <v>0</v>
      </c>
      <c r="O90" s="85">
        <f t="shared" si="276"/>
        <v>0</v>
      </c>
      <c r="P90" s="86">
        <f t="shared" ca="1" si="549"/>
        <v>0</v>
      </c>
      <c r="Q90" s="83">
        <f t="shared" ca="1" si="550"/>
        <v>0</v>
      </c>
      <c r="R90" s="84">
        <f t="shared" si="551"/>
        <v>31</v>
      </c>
      <c r="S90" s="85">
        <f t="shared" ca="1" si="277"/>
        <v>0</v>
      </c>
      <c r="T90" s="85">
        <f t="shared" si="278"/>
        <v>0</v>
      </c>
      <c r="U90" s="85">
        <f t="shared" si="279"/>
        <v>0</v>
      </c>
      <c r="V90" s="86">
        <f t="shared" ca="1" si="552"/>
        <v>0</v>
      </c>
      <c r="W90" s="83">
        <f t="shared" ca="1" si="553"/>
        <v>0</v>
      </c>
      <c r="X90" s="84">
        <f t="shared" si="554"/>
        <v>30</v>
      </c>
      <c r="Y90" s="85">
        <f t="shared" ca="1" si="280"/>
        <v>0</v>
      </c>
      <c r="Z90" s="85">
        <f t="shared" si="281"/>
        <v>0</v>
      </c>
      <c r="AA90" s="85">
        <f t="shared" si="282"/>
        <v>0</v>
      </c>
      <c r="AB90" s="86">
        <f t="shared" ca="1" si="555"/>
        <v>0</v>
      </c>
      <c r="AC90" s="83">
        <f t="shared" ca="1" si="556"/>
        <v>0</v>
      </c>
      <c r="AD90" s="84">
        <f t="shared" si="557"/>
        <v>31</v>
      </c>
      <c r="AE90" s="85">
        <f t="shared" ca="1" si="283"/>
        <v>0</v>
      </c>
      <c r="AF90" s="85">
        <f t="shared" si="284"/>
        <v>0</v>
      </c>
      <c r="AG90" s="85">
        <f t="shared" si="285"/>
        <v>0</v>
      </c>
      <c r="AH90" s="86">
        <f t="shared" ca="1" si="558"/>
        <v>0</v>
      </c>
      <c r="AI90" s="83">
        <f t="shared" ca="1" si="559"/>
        <v>0</v>
      </c>
      <c r="AJ90" s="84">
        <f t="shared" si="560"/>
        <v>31</v>
      </c>
      <c r="AK90" s="85">
        <f t="shared" ca="1" si="286"/>
        <v>0</v>
      </c>
      <c r="AL90" s="85">
        <f t="shared" si="287"/>
        <v>0</v>
      </c>
      <c r="AM90" s="85">
        <f t="shared" si="288"/>
        <v>0</v>
      </c>
      <c r="AN90" s="86">
        <f t="shared" ca="1" si="561"/>
        <v>0</v>
      </c>
      <c r="AO90" s="83">
        <f t="shared" ca="1" si="562"/>
        <v>0</v>
      </c>
      <c r="AP90" s="84">
        <f t="shared" si="563"/>
        <v>28</v>
      </c>
      <c r="AQ90" s="85">
        <f t="shared" ca="1" si="289"/>
        <v>0</v>
      </c>
      <c r="AR90" s="85">
        <f t="shared" si="290"/>
        <v>0</v>
      </c>
      <c r="AS90" s="85">
        <f t="shared" si="291"/>
        <v>0</v>
      </c>
      <c r="AT90" s="86">
        <f t="shared" ca="1" si="564"/>
        <v>0</v>
      </c>
      <c r="AU90" s="83">
        <f t="shared" ca="1" si="565"/>
        <v>0</v>
      </c>
      <c r="AV90" s="84">
        <f t="shared" si="566"/>
        <v>31</v>
      </c>
      <c r="AW90" s="85">
        <f t="shared" ca="1" si="292"/>
        <v>0</v>
      </c>
      <c r="AX90" s="85">
        <f t="shared" si="293"/>
        <v>0</v>
      </c>
      <c r="AY90" s="85">
        <f t="shared" si="294"/>
        <v>0</v>
      </c>
      <c r="AZ90" s="86">
        <f t="shared" ca="1" si="567"/>
        <v>0</v>
      </c>
      <c r="BA90" s="83">
        <f t="shared" ca="1" si="568"/>
        <v>0</v>
      </c>
      <c r="BB90" s="84">
        <f t="shared" si="569"/>
        <v>30</v>
      </c>
      <c r="BC90" s="85">
        <f t="shared" ca="1" si="295"/>
        <v>0</v>
      </c>
      <c r="BD90" s="85">
        <f t="shared" si="296"/>
        <v>0</v>
      </c>
      <c r="BE90" s="85">
        <f t="shared" si="297"/>
        <v>0</v>
      </c>
      <c r="BF90" s="86">
        <f t="shared" ca="1" si="570"/>
        <v>0</v>
      </c>
      <c r="BG90" s="83">
        <f t="shared" ca="1" si="571"/>
        <v>0</v>
      </c>
      <c r="BH90" s="84">
        <f t="shared" si="572"/>
        <v>31</v>
      </c>
      <c r="BI90" s="85">
        <f t="shared" ca="1" si="298"/>
        <v>0</v>
      </c>
      <c r="BJ90" s="85">
        <f t="shared" si="299"/>
        <v>0</v>
      </c>
      <c r="BK90" s="85">
        <f t="shared" si="300"/>
        <v>0</v>
      </c>
      <c r="BL90" s="86">
        <f t="shared" ca="1" si="573"/>
        <v>0</v>
      </c>
      <c r="BM90" s="83">
        <f t="shared" ca="1" si="574"/>
        <v>0</v>
      </c>
      <c r="BN90" s="84">
        <f t="shared" si="575"/>
        <v>30</v>
      </c>
      <c r="BO90" s="85">
        <f t="shared" ca="1" si="301"/>
        <v>0</v>
      </c>
      <c r="BP90" s="85">
        <f t="shared" si="302"/>
        <v>0</v>
      </c>
      <c r="BQ90" s="85">
        <f t="shared" si="303"/>
        <v>0</v>
      </c>
      <c r="BR90" s="86">
        <f t="shared" ca="1" si="576"/>
        <v>0</v>
      </c>
      <c r="BS90" s="83">
        <f t="shared" ca="1" si="577"/>
        <v>0</v>
      </c>
      <c r="BT90" s="84">
        <f t="shared" si="578"/>
        <v>31</v>
      </c>
      <c r="BU90" s="85">
        <f t="shared" ca="1" si="304"/>
        <v>0</v>
      </c>
      <c r="BV90" s="85">
        <f t="shared" si="305"/>
        <v>0</v>
      </c>
      <c r="BW90" s="85">
        <f t="shared" si="306"/>
        <v>0</v>
      </c>
      <c r="BX90" s="86">
        <f t="shared" ca="1" si="579"/>
        <v>0</v>
      </c>
      <c r="BY90" s="83">
        <f t="shared" ca="1" si="580"/>
        <v>0</v>
      </c>
      <c r="BZ90" s="84">
        <f t="shared" si="581"/>
        <v>31</v>
      </c>
      <c r="CA90" s="85">
        <f t="shared" ca="1" si="307"/>
        <v>0</v>
      </c>
      <c r="CB90" s="85">
        <f t="shared" si="308"/>
        <v>0</v>
      </c>
      <c r="CC90" s="85">
        <f t="shared" si="309"/>
        <v>0</v>
      </c>
      <c r="CD90" s="86">
        <f t="shared" ca="1" si="582"/>
        <v>0</v>
      </c>
      <c r="CE90" s="83">
        <f t="shared" ca="1" si="583"/>
        <v>0</v>
      </c>
      <c r="CF90" s="84">
        <f t="shared" si="584"/>
        <v>30</v>
      </c>
      <c r="CG90" s="85">
        <f t="shared" ca="1" si="310"/>
        <v>0</v>
      </c>
      <c r="CH90" s="85">
        <f t="shared" si="311"/>
        <v>0</v>
      </c>
      <c r="CI90" s="85">
        <f t="shared" si="312"/>
        <v>0</v>
      </c>
      <c r="CJ90" s="86">
        <f t="shared" ca="1" si="585"/>
        <v>0</v>
      </c>
      <c r="CK90" s="83">
        <f t="shared" ca="1" si="586"/>
        <v>0</v>
      </c>
      <c r="CL90" s="84">
        <f t="shared" si="587"/>
        <v>31</v>
      </c>
      <c r="CM90" s="85">
        <f t="shared" ca="1" si="313"/>
        <v>0</v>
      </c>
      <c r="CN90" s="85">
        <f t="shared" si="314"/>
        <v>0</v>
      </c>
      <c r="CO90" s="85">
        <f t="shared" si="315"/>
        <v>0</v>
      </c>
      <c r="CP90" s="86">
        <f t="shared" ca="1" si="588"/>
        <v>0</v>
      </c>
      <c r="CQ90" s="83">
        <f t="shared" ca="1" si="589"/>
        <v>0</v>
      </c>
      <c r="CR90" s="84">
        <f t="shared" si="590"/>
        <v>30</v>
      </c>
      <c r="CS90" s="85">
        <f t="shared" ca="1" si="316"/>
        <v>0</v>
      </c>
      <c r="CT90" s="85">
        <f t="shared" si="317"/>
        <v>0</v>
      </c>
      <c r="CU90" s="85">
        <f t="shared" si="318"/>
        <v>0</v>
      </c>
      <c r="CV90" s="86">
        <f t="shared" ca="1" si="591"/>
        <v>0</v>
      </c>
      <c r="CW90" s="83">
        <f t="shared" ca="1" si="592"/>
        <v>0</v>
      </c>
      <c r="CX90" s="84">
        <f t="shared" si="593"/>
        <v>31</v>
      </c>
      <c r="CY90" s="85">
        <f t="shared" ca="1" si="319"/>
        <v>0</v>
      </c>
      <c r="CZ90" s="85">
        <f t="shared" si="320"/>
        <v>0</v>
      </c>
      <c r="DA90" s="85">
        <f t="shared" si="321"/>
        <v>0</v>
      </c>
      <c r="DB90" s="86">
        <f t="shared" ca="1" si="594"/>
        <v>0</v>
      </c>
      <c r="DC90" s="83">
        <f t="shared" ca="1" si="595"/>
        <v>0</v>
      </c>
      <c r="DD90" s="84">
        <f t="shared" si="596"/>
        <v>31</v>
      </c>
      <c r="DE90" s="85">
        <f t="shared" ca="1" si="322"/>
        <v>0</v>
      </c>
      <c r="DF90" s="85">
        <f t="shared" si="323"/>
        <v>0</v>
      </c>
      <c r="DG90" s="85">
        <f t="shared" si="324"/>
        <v>0</v>
      </c>
      <c r="DH90" s="86">
        <f t="shared" ca="1" si="597"/>
        <v>0</v>
      </c>
      <c r="DI90" s="83">
        <f t="shared" ca="1" si="598"/>
        <v>0</v>
      </c>
      <c r="DJ90" s="84">
        <f t="shared" si="599"/>
        <v>28</v>
      </c>
      <c r="DK90" s="85">
        <f t="shared" ca="1" si="325"/>
        <v>0</v>
      </c>
      <c r="DL90" s="85">
        <f t="shared" si="326"/>
        <v>0</v>
      </c>
      <c r="DM90" s="85">
        <f t="shared" si="327"/>
        <v>0</v>
      </c>
      <c r="DN90" s="86">
        <f t="shared" ca="1" si="600"/>
        <v>0</v>
      </c>
      <c r="DO90" s="83">
        <f t="shared" ca="1" si="601"/>
        <v>0</v>
      </c>
      <c r="DP90" s="84">
        <f t="shared" si="602"/>
        <v>31</v>
      </c>
      <c r="DQ90" s="85">
        <f t="shared" ca="1" si="328"/>
        <v>0</v>
      </c>
      <c r="DR90" s="85">
        <f t="shared" si="329"/>
        <v>0</v>
      </c>
      <c r="DS90" s="85">
        <f t="shared" si="330"/>
        <v>0</v>
      </c>
      <c r="DT90" s="86">
        <f t="shared" ca="1" si="603"/>
        <v>0</v>
      </c>
      <c r="DU90" s="83">
        <f t="shared" ca="1" si="604"/>
        <v>0</v>
      </c>
      <c r="DV90" s="84">
        <f t="shared" si="605"/>
        <v>30</v>
      </c>
      <c r="DW90" s="85">
        <f t="shared" ca="1" si="331"/>
        <v>0</v>
      </c>
      <c r="DX90" s="85">
        <f t="shared" si="332"/>
        <v>0</v>
      </c>
      <c r="DY90" s="85">
        <f t="shared" si="333"/>
        <v>0</v>
      </c>
      <c r="DZ90" s="86">
        <f t="shared" ca="1" si="606"/>
        <v>0</v>
      </c>
      <c r="EA90" s="83">
        <f t="shared" ca="1" si="607"/>
        <v>0</v>
      </c>
      <c r="EB90" s="84">
        <f t="shared" si="608"/>
        <v>31</v>
      </c>
      <c r="EC90" s="85">
        <f t="shared" ca="1" si="334"/>
        <v>0</v>
      </c>
      <c r="ED90" s="85">
        <f t="shared" si="335"/>
        <v>0</v>
      </c>
      <c r="EE90" s="85">
        <f t="shared" si="336"/>
        <v>0</v>
      </c>
      <c r="EF90" s="86">
        <f t="shared" ca="1" si="609"/>
        <v>0</v>
      </c>
      <c r="EG90" s="83">
        <f t="shared" ca="1" si="610"/>
        <v>0</v>
      </c>
      <c r="EH90" s="84">
        <f t="shared" si="611"/>
        <v>30</v>
      </c>
      <c r="EI90" s="85">
        <f t="shared" ca="1" si="337"/>
        <v>0</v>
      </c>
      <c r="EJ90" s="85">
        <f t="shared" si="338"/>
        <v>0</v>
      </c>
      <c r="EK90" s="85">
        <f t="shared" si="339"/>
        <v>0</v>
      </c>
      <c r="EL90" s="86">
        <f t="shared" ca="1" si="612"/>
        <v>0</v>
      </c>
      <c r="EM90" s="83">
        <f t="shared" ca="1" si="613"/>
        <v>0</v>
      </c>
      <c r="EN90" s="84">
        <f t="shared" si="614"/>
        <v>31</v>
      </c>
      <c r="EO90" s="85">
        <f t="shared" ca="1" si="340"/>
        <v>0</v>
      </c>
      <c r="EP90" s="85">
        <f t="shared" si="341"/>
        <v>0</v>
      </c>
      <c r="EQ90" s="85">
        <f t="shared" si="342"/>
        <v>0</v>
      </c>
      <c r="ER90" s="86">
        <f t="shared" ca="1" si="615"/>
        <v>0</v>
      </c>
      <c r="ES90" s="83">
        <f t="shared" ca="1" si="616"/>
        <v>0</v>
      </c>
      <c r="ET90" s="84">
        <f t="shared" si="617"/>
        <v>31</v>
      </c>
      <c r="EU90" s="85">
        <f t="shared" ca="1" si="343"/>
        <v>0</v>
      </c>
      <c r="EV90" s="85">
        <f t="shared" si="344"/>
        <v>0</v>
      </c>
      <c r="EW90" s="85">
        <f t="shared" si="345"/>
        <v>0</v>
      </c>
      <c r="EX90" s="86">
        <f t="shared" ca="1" si="618"/>
        <v>0</v>
      </c>
      <c r="EY90" s="83">
        <f t="shared" ca="1" si="619"/>
        <v>0</v>
      </c>
      <c r="EZ90" s="84">
        <f t="shared" si="620"/>
        <v>30</v>
      </c>
      <c r="FA90" s="85">
        <f t="shared" ca="1" si="346"/>
        <v>0</v>
      </c>
      <c r="FB90" s="85">
        <f t="shared" si="347"/>
        <v>0</v>
      </c>
      <c r="FC90" s="85">
        <f t="shared" si="348"/>
        <v>0</v>
      </c>
      <c r="FD90" s="86">
        <f t="shared" ca="1" si="621"/>
        <v>0</v>
      </c>
      <c r="FE90" s="83">
        <f t="shared" ca="1" si="622"/>
        <v>0</v>
      </c>
      <c r="FF90" s="84">
        <f t="shared" si="623"/>
        <v>31</v>
      </c>
      <c r="FG90" s="85">
        <f t="shared" ca="1" si="444"/>
        <v>0</v>
      </c>
      <c r="FH90" s="85">
        <f t="shared" si="445"/>
        <v>0</v>
      </c>
      <c r="FI90" s="85">
        <f t="shared" si="446"/>
        <v>0</v>
      </c>
      <c r="FJ90" s="86">
        <f t="shared" ca="1" si="624"/>
        <v>0</v>
      </c>
      <c r="FK90" s="83">
        <f t="shared" ca="1" si="625"/>
        <v>0</v>
      </c>
      <c r="FL90" s="84">
        <f t="shared" si="626"/>
        <v>30</v>
      </c>
      <c r="FM90" s="85">
        <f t="shared" ca="1" si="448"/>
        <v>0</v>
      </c>
      <c r="FN90" s="85">
        <f t="shared" si="449"/>
        <v>0</v>
      </c>
      <c r="FO90" s="85">
        <f t="shared" si="450"/>
        <v>0</v>
      </c>
      <c r="FP90" s="86">
        <f t="shared" ca="1" si="627"/>
        <v>0</v>
      </c>
      <c r="FQ90" s="83">
        <f t="shared" ca="1" si="352"/>
        <v>0</v>
      </c>
      <c r="FR90" s="84">
        <f t="shared" si="353"/>
        <v>31</v>
      </c>
      <c r="FS90" s="85">
        <f t="shared" ca="1" si="451"/>
        <v>0</v>
      </c>
      <c r="FT90" s="85">
        <f t="shared" si="452"/>
        <v>0</v>
      </c>
      <c r="FU90" s="85">
        <f t="shared" si="453"/>
        <v>0</v>
      </c>
      <c r="FV90" s="86">
        <f t="shared" ca="1" si="354"/>
        <v>0</v>
      </c>
      <c r="FW90" s="83">
        <f t="shared" ca="1" si="355"/>
        <v>0</v>
      </c>
      <c r="FX90" s="84">
        <f t="shared" si="356"/>
        <v>8</v>
      </c>
      <c r="FY90" s="85">
        <f t="shared" ca="1" si="454"/>
        <v>23</v>
      </c>
      <c r="FZ90" s="85">
        <f t="shared" si="455"/>
        <v>0</v>
      </c>
      <c r="GA90" s="85">
        <f t="shared" si="456"/>
        <v>0</v>
      </c>
      <c r="GB90" s="86">
        <f t="shared" ca="1" si="357"/>
        <v>23</v>
      </c>
      <c r="GC90" s="83">
        <f t="shared" ca="1" si="358"/>
        <v>0</v>
      </c>
      <c r="GD90" s="84">
        <f t="shared" si="359"/>
        <v>0</v>
      </c>
      <c r="GE90" s="85">
        <f t="shared" ca="1" si="457"/>
        <v>28</v>
      </c>
      <c r="GF90" s="85">
        <f t="shared" si="458"/>
        <v>0</v>
      </c>
      <c r="GG90" s="85">
        <f t="shared" si="459"/>
        <v>0</v>
      </c>
      <c r="GH90" s="86">
        <f t="shared" ca="1" si="360"/>
        <v>28</v>
      </c>
      <c r="GI90" s="83">
        <f t="shared" ca="1" si="361"/>
        <v>0</v>
      </c>
      <c r="GJ90" s="84">
        <f t="shared" si="362"/>
        <v>0</v>
      </c>
      <c r="GK90" s="85">
        <f t="shared" ca="1" si="460"/>
        <v>31</v>
      </c>
      <c r="GL90" s="85">
        <f t="shared" si="461"/>
        <v>0</v>
      </c>
      <c r="GM90" s="85">
        <f t="shared" si="462"/>
        <v>0</v>
      </c>
      <c r="GN90" s="86">
        <f t="shared" ca="1" si="363"/>
        <v>31</v>
      </c>
    </row>
    <row r="91" spans="1:196" ht="14.6" x14ac:dyDescent="0.4">
      <c r="A91" s="81" t="str">
        <f>PSIRT!$S88</f>
        <v>SERVER</v>
      </c>
      <c r="B91" t="str">
        <f>PSIRT!$B88</f>
        <v>CSCvn86295</v>
      </c>
      <c r="C91" s="82">
        <f>PSIRT!$N88</f>
        <v>43473</v>
      </c>
      <c r="D91" s="123">
        <f ca="1">IF(PSIRT!$R88="",TODAY(), PSIRT!$R88)</f>
        <v>43564</v>
      </c>
      <c r="E91" s="83">
        <f t="shared" ca="1" si="544"/>
        <v>0</v>
      </c>
      <c r="F91" s="84">
        <f t="shared" si="545"/>
        <v>31</v>
      </c>
      <c r="G91" s="85">
        <f t="shared" ca="1" si="271"/>
        <v>0</v>
      </c>
      <c r="H91" s="85">
        <f t="shared" si="272"/>
        <v>0</v>
      </c>
      <c r="I91" s="85">
        <f t="shared" si="273"/>
        <v>0</v>
      </c>
      <c r="J91" s="86">
        <f t="shared" ca="1" si="546"/>
        <v>0</v>
      </c>
      <c r="K91" s="83">
        <f t="shared" ca="1" si="547"/>
        <v>0</v>
      </c>
      <c r="L91" s="84">
        <f t="shared" si="548"/>
        <v>30</v>
      </c>
      <c r="M91" s="85">
        <f t="shared" ca="1" si="274"/>
        <v>0</v>
      </c>
      <c r="N91" s="85">
        <f t="shared" si="275"/>
        <v>0</v>
      </c>
      <c r="O91" s="85">
        <f t="shared" si="276"/>
        <v>0</v>
      </c>
      <c r="P91" s="86">
        <f t="shared" ca="1" si="549"/>
        <v>0</v>
      </c>
      <c r="Q91" s="83">
        <f t="shared" ca="1" si="550"/>
        <v>0</v>
      </c>
      <c r="R91" s="84">
        <f t="shared" si="551"/>
        <v>31</v>
      </c>
      <c r="S91" s="85">
        <f t="shared" ca="1" si="277"/>
        <v>0</v>
      </c>
      <c r="T91" s="85">
        <f t="shared" si="278"/>
        <v>0</v>
      </c>
      <c r="U91" s="85">
        <f t="shared" si="279"/>
        <v>0</v>
      </c>
      <c r="V91" s="86">
        <f t="shared" ca="1" si="552"/>
        <v>0</v>
      </c>
      <c r="W91" s="83">
        <f t="shared" ca="1" si="553"/>
        <v>0</v>
      </c>
      <c r="X91" s="84">
        <f t="shared" si="554"/>
        <v>30</v>
      </c>
      <c r="Y91" s="85">
        <f t="shared" ca="1" si="280"/>
        <v>0</v>
      </c>
      <c r="Z91" s="85">
        <f t="shared" si="281"/>
        <v>0</v>
      </c>
      <c r="AA91" s="85">
        <f t="shared" si="282"/>
        <v>0</v>
      </c>
      <c r="AB91" s="86">
        <f t="shared" ca="1" si="555"/>
        <v>0</v>
      </c>
      <c r="AC91" s="83">
        <f t="shared" ca="1" si="556"/>
        <v>0</v>
      </c>
      <c r="AD91" s="84">
        <f t="shared" si="557"/>
        <v>31</v>
      </c>
      <c r="AE91" s="85">
        <f t="shared" ca="1" si="283"/>
        <v>0</v>
      </c>
      <c r="AF91" s="85">
        <f t="shared" si="284"/>
        <v>0</v>
      </c>
      <c r="AG91" s="85">
        <f t="shared" si="285"/>
        <v>0</v>
      </c>
      <c r="AH91" s="86">
        <f t="shared" ca="1" si="558"/>
        <v>0</v>
      </c>
      <c r="AI91" s="83">
        <f t="shared" ca="1" si="559"/>
        <v>0</v>
      </c>
      <c r="AJ91" s="84">
        <f t="shared" si="560"/>
        <v>31</v>
      </c>
      <c r="AK91" s="85">
        <f t="shared" ca="1" si="286"/>
        <v>0</v>
      </c>
      <c r="AL91" s="85">
        <f t="shared" si="287"/>
        <v>0</v>
      </c>
      <c r="AM91" s="85">
        <f t="shared" si="288"/>
        <v>0</v>
      </c>
      <c r="AN91" s="86">
        <f t="shared" ca="1" si="561"/>
        <v>0</v>
      </c>
      <c r="AO91" s="83">
        <f t="shared" ca="1" si="562"/>
        <v>0</v>
      </c>
      <c r="AP91" s="84">
        <f t="shared" si="563"/>
        <v>28</v>
      </c>
      <c r="AQ91" s="85">
        <f t="shared" ca="1" si="289"/>
        <v>0</v>
      </c>
      <c r="AR91" s="85">
        <f t="shared" si="290"/>
        <v>0</v>
      </c>
      <c r="AS91" s="85">
        <f t="shared" si="291"/>
        <v>0</v>
      </c>
      <c r="AT91" s="86">
        <f t="shared" ca="1" si="564"/>
        <v>0</v>
      </c>
      <c r="AU91" s="83">
        <f t="shared" ca="1" si="565"/>
        <v>0</v>
      </c>
      <c r="AV91" s="84">
        <f t="shared" si="566"/>
        <v>31</v>
      </c>
      <c r="AW91" s="85">
        <f t="shared" ca="1" si="292"/>
        <v>0</v>
      </c>
      <c r="AX91" s="85">
        <f t="shared" si="293"/>
        <v>0</v>
      </c>
      <c r="AY91" s="85">
        <f t="shared" si="294"/>
        <v>0</v>
      </c>
      <c r="AZ91" s="86">
        <f t="shared" ca="1" si="567"/>
        <v>0</v>
      </c>
      <c r="BA91" s="83">
        <f t="shared" ca="1" si="568"/>
        <v>0</v>
      </c>
      <c r="BB91" s="84">
        <f t="shared" si="569"/>
        <v>30</v>
      </c>
      <c r="BC91" s="85">
        <f t="shared" ca="1" si="295"/>
        <v>0</v>
      </c>
      <c r="BD91" s="85">
        <f t="shared" si="296"/>
        <v>0</v>
      </c>
      <c r="BE91" s="85">
        <f t="shared" si="297"/>
        <v>0</v>
      </c>
      <c r="BF91" s="86">
        <f t="shared" ca="1" si="570"/>
        <v>0</v>
      </c>
      <c r="BG91" s="83">
        <f t="shared" ca="1" si="571"/>
        <v>0</v>
      </c>
      <c r="BH91" s="84">
        <f t="shared" si="572"/>
        <v>31</v>
      </c>
      <c r="BI91" s="85">
        <f t="shared" ca="1" si="298"/>
        <v>0</v>
      </c>
      <c r="BJ91" s="85">
        <f t="shared" si="299"/>
        <v>0</v>
      </c>
      <c r="BK91" s="85">
        <f t="shared" si="300"/>
        <v>0</v>
      </c>
      <c r="BL91" s="86">
        <f t="shared" ca="1" si="573"/>
        <v>0</v>
      </c>
      <c r="BM91" s="83">
        <f t="shared" ca="1" si="574"/>
        <v>0</v>
      </c>
      <c r="BN91" s="84">
        <f t="shared" si="575"/>
        <v>30</v>
      </c>
      <c r="BO91" s="85">
        <f t="shared" ca="1" si="301"/>
        <v>0</v>
      </c>
      <c r="BP91" s="85">
        <f t="shared" si="302"/>
        <v>0</v>
      </c>
      <c r="BQ91" s="85">
        <f t="shared" si="303"/>
        <v>0</v>
      </c>
      <c r="BR91" s="86">
        <f t="shared" ca="1" si="576"/>
        <v>0</v>
      </c>
      <c r="BS91" s="83">
        <f t="shared" ca="1" si="577"/>
        <v>0</v>
      </c>
      <c r="BT91" s="84">
        <f t="shared" si="578"/>
        <v>31</v>
      </c>
      <c r="BU91" s="85">
        <f t="shared" ca="1" si="304"/>
        <v>0</v>
      </c>
      <c r="BV91" s="85">
        <f t="shared" si="305"/>
        <v>0</v>
      </c>
      <c r="BW91" s="85">
        <f t="shared" si="306"/>
        <v>0</v>
      </c>
      <c r="BX91" s="86">
        <f t="shared" ca="1" si="579"/>
        <v>0</v>
      </c>
      <c r="BY91" s="83">
        <f t="shared" ca="1" si="580"/>
        <v>0</v>
      </c>
      <c r="BZ91" s="84">
        <f t="shared" si="581"/>
        <v>31</v>
      </c>
      <c r="CA91" s="85">
        <f t="shared" ca="1" si="307"/>
        <v>0</v>
      </c>
      <c r="CB91" s="85">
        <f t="shared" si="308"/>
        <v>0</v>
      </c>
      <c r="CC91" s="85">
        <f t="shared" si="309"/>
        <v>0</v>
      </c>
      <c r="CD91" s="86">
        <f t="shared" ca="1" si="582"/>
        <v>0</v>
      </c>
      <c r="CE91" s="83">
        <f t="shared" ca="1" si="583"/>
        <v>0</v>
      </c>
      <c r="CF91" s="84">
        <f t="shared" si="584"/>
        <v>30</v>
      </c>
      <c r="CG91" s="85">
        <f t="shared" ca="1" si="310"/>
        <v>0</v>
      </c>
      <c r="CH91" s="85">
        <f t="shared" si="311"/>
        <v>0</v>
      </c>
      <c r="CI91" s="85">
        <f t="shared" si="312"/>
        <v>0</v>
      </c>
      <c r="CJ91" s="86">
        <f t="shared" ca="1" si="585"/>
        <v>0</v>
      </c>
      <c r="CK91" s="83">
        <f t="shared" ca="1" si="586"/>
        <v>0</v>
      </c>
      <c r="CL91" s="84">
        <f t="shared" si="587"/>
        <v>31</v>
      </c>
      <c r="CM91" s="85">
        <f t="shared" ca="1" si="313"/>
        <v>0</v>
      </c>
      <c r="CN91" s="85">
        <f t="shared" si="314"/>
        <v>0</v>
      </c>
      <c r="CO91" s="85">
        <f t="shared" si="315"/>
        <v>0</v>
      </c>
      <c r="CP91" s="86">
        <f t="shared" ca="1" si="588"/>
        <v>0</v>
      </c>
      <c r="CQ91" s="83">
        <f t="shared" ca="1" si="589"/>
        <v>0</v>
      </c>
      <c r="CR91" s="84">
        <f t="shared" si="590"/>
        <v>30</v>
      </c>
      <c r="CS91" s="85">
        <f t="shared" ca="1" si="316"/>
        <v>0</v>
      </c>
      <c r="CT91" s="85">
        <f t="shared" si="317"/>
        <v>0</v>
      </c>
      <c r="CU91" s="85">
        <f t="shared" si="318"/>
        <v>0</v>
      </c>
      <c r="CV91" s="86">
        <f t="shared" ca="1" si="591"/>
        <v>0</v>
      </c>
      <c r="CW91" s="83">
        <f t="shared" ca="1" si="592"/>
        <v>0</v>
      </c>
      <c r="CX91" s="84">
        <f t="shared" si="593"/>
        <v>31</v>
      </c>
      <c r="CY91" s="85">
        <f t="shared" ca="1" si="319"/>
        <v>0</v>
      </c>
      <c r="CZ91" s="85">
        <f t="shared" si="320"/>
        <v>0</v>
      </c>
      <c r="DA91" s="85">
        <f t="shared" si="321"/>
        <v>0</v>
      </c>
      <c r="DB91" s="86">
        <f t="shared" ca="1" si="594"/>
        <v>0</v>
      </c>
      <c r="DC91" s="83">
        <f t="shared" ca="1" si="595"/>
        <v>0</v>
      </c>
      <c r="DD91" s="84">
        <f t="shared" si="596"/>
        <v>31</v>
      </c>
      <c r="DE91" s="85">
        <f t="shared" ca="1" si="322"/>
        <v>0</v>
      </c>
      <c r="DF91" s="85">
        <f t="shared" si="323"/>
        <v>0</v>
      </c>
      <c r="DG91" s="85">
        <f t="shared" si="324"/>
        <v>0</v>
      </c>
      <c r="DH91" s="86">
        <f t="shared" ca="1" si="597"/>
        <v>0</v>
      </c>
      <c r="DI91" s="83">
        <f t="shared" ca="1" si="598"/>
        <v>0</v>
      </c>
      <c r="DJ91" s="84">
        <f t="shared" si="599"/>
        <v>28</v>
      </c>
      <c r="DK91" s="85">
        <f t="shared" ca="1" si="325"/>
        <v>0</v>
      </c>
      <c r="DL91" s="85">
        <f t="shared" si="326"/>
        <v>0</v>
      </c>
      <c r="DM91" s="85">
        <f t="shared" si="327"/>
        <v>0</v>
      </c>
      <c r="DN91" s="86">
        <f t="shared" ca="1" si="600"/>
        <v>0</v>
      </c>
      <c r="DO91" s="83">
        <f t="shared" ca="1" si="601"/>
        <v>0</v>
      </c>
      <c r="DP91" s="84">
        <f t="shared" si="602"/>
        <v>31</v>
      </c>
      <c r="DQ91" s="85">
        <f t="shared" ca="1" si="328"/>
        <v>0</v>
      </c>
      <c r="DR91" s="85">
        <f t="shared" si="329"/>
        <v>0</v>
      </c>
      <c r="DS91" s="85">
        <f t="shared" si="330"/>
        <v>0</v>
      </c>
      <c r="DT91" s="86">
        <f t="shared" ca="1" si="603"/>
        <v>0</v>
      </c>
      <c r="DU91" s="83">
        <f t="shared" ca="1" si="604"/>
        <v>0</v>
      </c>
      <c r="DV91" s="84">
        <f t="shared" si="605"/>
        <v>30</v>
      </c>
      <c r="DW91" s="85">
        <f t="shared" ca="1" si="331"/>
        <v>0</v>
      </c>
      <c r="DX91" s="85">
        <f t="shared" si="332"/>
        <v>0</v>
      </c>
      <c r="DY91" s="85">
        <f t="shared" si="333"/>
        <v>0</v>
      </c>
      <c r="DZ91" s="86">
        <f t="shared" ca="1" si="606"/>
        <v>0</v>
      </c>
      <c r="EA91" s="83">
        <f t="shared" ca="1" si="607"/>
        <v>0</v>
      </c>
      <c r="EB91" s="84">
        <f t="shared" si="608"/>
        <v>31</v>
      </c>
      <c r="EC91" s="85">
        <f t="shared" ca="1" si="334"/>
        <v>0</v>
      </c>
      <c r="ED91" s="85">
        <f t="shared" si="335"/>
        <v>0</v>
      </c>
      <c r="EE91" s="85">
        <f t="shared" si="336"/>
        <v>0</v>
      </c>
      <c r="EF91" s="86">
        <f t="shared" ca="1" si="609"/>
        <v>0</v>
      </c>
      <c r="EG91" s="83">
        <f t="shared" ca="1" si="610"/>
        <v>0</v>
      </c>
      <c r="EH91" s="84">
        <f t="shared" si="611"/>
        <v>30</v>
      </c>
      <c r="EI91" s="85">
        <f t="shared" ca="1" si="337"/>
        <v>0</v>
      </c>
      <c r="EJ91" s="85">
        <f t="shared" si="338"/>
        <v>0</v>
      </c>
      <c r="EK91" s="85">
        <f t="shared" si="339"/>
        <v>0</v>
      </c>
      <c r="EL91" s="86">
        <f t="shared" ca="1" si="612"/>
        <v>0</v>
      </c>
      <c r="EM91" s="83">
        <f t="shared" ca="1" si="613"/>
        <v>0</v>
      </c>
      <c r="EN91" s="84">
        <f t="shared" si="614"/>
        <v>31</v>
      </c>
      <c r="EO91" s="85">
        <f t="shared" ca="1" si="340"/>
        <v>0</v>
      </c>
      <c r="EP91" s="85">
        <f t="shared" si="341"/>
        <v>0</v>
      </c>
      <c r="EQ91" s="85">
        <f t="shared" si="342"/>
        <v>0</v>
      </c>
      <c r="ER91" s="86">
        <f t="shared" ca="1" si="615"/>
        <v>0</v>
      </c>
      <c r="ES91" s="83">
        <f t="shared" ca="1" si="616"/>
        <v>0</v>
      </c>
      <c r="ET91" s="84">
        <f t="shared" si="617"/>
        <v>31</v>
      </c>
      <c r="EU91" s="85">
        <f t="shared" ca="1" si="343"/>
        <v>0</v>
      </c>
      <c r="EV91" s="85">
        <f t="shared" si="344"/>
        <v>0</v>
      </c>
      <c r="EW91" s="85">
        <f t="shared" si="345"/>
        <v>0</v>
      </c>
      <c r="EX91" s="86">
        <f t="shared" ca="1" si="618"/>
        <v>0</v>
      </c>
      <c r="EY91" s="83">
        <f t="shared" ca="1" si="619"/>
        <v>0</v>
      </c>
      <c r="EZ91" s="84">
        <f t="shared" si="620"/>
        <v>30</v>
      </c>
      <c r="FA91" s="85">
        <f t="shared" ca="1" si="346"/>
        <v>0</v>
      </c>
      <c r="FB91" s="85">
        <f t="shared" si="347"/>
        <v>0</v>
      </c>
      <c r="FC91" s="85">
        <f t="shared" si="348"/>
        <v>0</v>
      </c>
      <c r="FD91" s="86">
        <f t="shared" ca="1" si="621"/>
        <v>0</v>
      </c>
      <c r="FE91" s="83">
        <f t="shared" ca="1" si="622"/>
        <v>0</v>
      </c>
      <c r="FF91" s="84">
        <f t="shared" si="623"/>
        <v>31</v>
      </c>
      <c r="FG91" s="85">
        <f t="shared" ca="1" si="444"/>
        <v>0</v>
      </c>
      <c r="FH91" s="85">
        <f t="shared" si="445"/>
        <v>0</v>
      </c>
      <c r="FI91" s="85">
        <f t="shared" si="446"/>
        <v>0</v>
      </c>
      <c r="FJ91" s="86">
        <f t="shared" ca="1" si="624"/>
        <v>0</v>
      </c>
      <c r="FK91" s="83">
        <f t="shared" ca="1" si="625"/>
        <v>0</v>
      </c>
      <c r="FL91" s="84">
        <f t="shared" si="626"/>
        <v>30</v>
      </c>
      <c r="FM91" s="85">
        <f t="shared" ca="1" si="448"/>
        <v>0</v>
      </c>
      <c r="FN91" s="85">
        <f t="shared" si="449"/>
        <v>0</v>
      </c>
      <c r="FO91" s="85">
        <f t="shared" si="450"/>
        <v>0</v>
      </c>
      <c r="FP91" s="86">
        <f t="shared" ca="1" si="627"/>
        <v>0</v>
      </c>
      <c r="FQ91" s="83">
        <f t="shared" ca="1" si="352"/>
        <v>0</v>
      </c>
      <c r="FR91" s="84">
        <f t="shared" si="353"/>
        <v>31</v>
      </c>
      <c r="FS91" s="85">
        <f t="shared" ca="1" si="451"/>
        <v>0</v>
      </c>
      <c r="FT91" s="85">
        <f t="shared" si="452"/>
        <v>0</v>
      </c>
      <c r="FU91" s="85">
        <f t="shared" si="453"/>
        <v>0</v>
      </c>
      <c r="FV91" s="86">
        <f t="shared" ca="1" si="354"/>
        <v>0</v>
      </c>
      <c r="FW91" s="83">
        <f t="shared" ca="1" si="355"/>
        <v>0</v>
      </c>
      <c r="FX91" s="84">
        <f t="shared" si="356"/>
        <v>8</v>
      </c>
      <c r="FY91" s="85">
        <f t="shared" ca="1" si="454"/>
        <v>23</v>
      </c>
      <c r="FZ91" s="85">
        <f t="shared" si="455"/>
        <v>0</v>
      </c>
      <c r="GA91" s="85">
        <f t="shared" si="456"/>
        <v>0</v>
      </c>
      <c r="GB91" s="86">
        <f t="shared" ca="1" si="357"/>
        <v>23</v>
      </c>
      <c r="GC91" s="83">
        <f t="shared" ca="1" si="358"/>
        <v>0</v>
      </c>
      <c r="GD91" s="84">
        <f t="shared" si="359"/>
        <v>0</v>
      </c>
      <c r="GE91" s="85">
        <f t="shared" ca="1" si="457"/>
        <v>28</v>
      </c>
      <c r="GF91" s="85">
        <f t="shared" si="458"/>
        <v>0</v>
      </c>
      <c r="GG91" s="85">
        <f t="shared" si="459"/>
        <v>0</v>
      </c>
      <c r="GH91" s="86">
        <f t="shared" ca="1" si="360"/>
        <v>28</v>
      </c>
      <c r="GI91" s="83">
        <f t="shared" ca="1" si="361"/>
        <v>0</v>
      </c>
      <c r="GJ91" s="84">
        <f t="shared" si="362"/>
        <v>0</v>
      </c>
      <c r="GK91" s="85">
        <f t="shared" ca="1" si="460"/>
        <v>31</v>
      </c>
      <c r="GL91" s="85">
        <f t="shared" si="461"/>
        <v>0</v>
      </c>
      <c r="GM91" s="85">
        <f t="shared" si="462"/>
        <v>0</v>
      </c>
      <c r="GN91" s="86">
        <f t="shared" ca="1" si="363"/>
        <v>31</v>
      </c>
    </row>
    <row r="92" spans="1:196" ht="14.6" x14ac:dyDescent="0.4">
      <c r="A92" s="81" t="str">
        <f>PSIRT!$S89</f>
        <v>SERVER</v>
      </c>
      <c r="B92" t="str">
        <f>PSIRT!$B89</f>
        <v>CSCvn86297</v>
      </c>
      <c r="C92" s="82">
        <f>PSIRT!$N89</f>
        <v>43473</v>
      </c>
      <c r="D92" s="123">
        <f ca="1">IF(PSIRT!$R89="",TODAY(), PSIRT!$R89)</f>
        <v>43564</v>
      </c>
      <c r="E92" s="83">
        <f t="shared" ca="1" si="544"/>
        <v>0</v>
      </c>
      <c r="F92" s="84">
        <f t="shared" si="545"/>
        <v>31</v>
      </c>
      <c r="G92" s="85">
        <f t="shared" ca="1" si="271"/>
        <v>0</v>
      </c>
      <c r="H92" s="85">
        <f t="shared" si="272"/>
        <v>0</v>
      </c>
      <c r="I92" s="85">
        <f t="shared" si="273"/>
        <v>0</v>
      </c>
      <c r="J92" s="86">
        <f t="shared" ca="1" si="546"/>
        <v>0</v>
      </c>
      <c r="K92" s="83">
        <f t="shared" ca="1" si="547"/>
        <v>0</v>
      </c>
      <c r="L92" s="84">
        <f t="shared" si="548"/>
        <v>30</v>
      </c>
      <c r="M92" s="85">
        <f t="shared" ca="1" si="274"/>
        <v>0</v>
      </c>
      <c r="N92" s="85">
        <f t="shared" si="275"/>
        <v>0</v>
      </c>
      <c r="O92" s="85">
        <f t="shared" si="276"/>
        <v>0</v>
      </c>
      <c r="P92" s="86">
        <f t="shared" ca="1" si="549"/>
        <v>0</v>
      </c>
      <c r="Q92" s="83">
        <f t="shared" ca="1" si="550"/>
        <v>0</v>
      </c>
      <c r="R92" s="84">
        <f t="shared" si="551"/>
        <v>31</v>
      </c>
      <c r="S92" s="85">
        <f t="shared" ca="1" si="277"/>
        <v>0</v>
      </c>
      <c r="T92" s="85">
        <f t="shared" si="278"/>
        <v>0</v>
      </c>
      <c r="U92" s="85">
        <f t="shared" si="279"/>
        <v>0</v>
      </c>
      <c r="V92" s="86">
        <f t="shared" ca="1" si="552"/>
        <v>0</v>
      </c>
      <c r="W92" s="83">
        <f t="shared" ca="1" si="553"/>
        <v>0</v>
      </c>
      <c r="X92" s="84">
        <f t="shared" si="554"/>
        <v>30</v>
      </c>
      <c r="Y92" s="85">
        <f t="shared" ca="1" si="280"/>
        <v>0</v>
      </c>
      <c r="Z92" s="85">
        <f t="shared" si="281"/>
        <v>0</v>
      </c>
      <c r="AA92" s="85">
        <f t="shared" si="282"/>
        <v>0</v>
      </c>
      <c r="AB92" s="86">
        <f t="shared" ca="1" si="555"/>
        <v>0</v>
      </c>
      <c r="AC92" s="83">
        <f t="shared" ca="1" si="556"/>
        <v>0</v>
      </c>
      <c r="AD92" s="84">
        <f t="shared" si="557"/>
        <v>31</v>
      </c>
      <c r="AE92" s="85">
        <f t="shared" ca="1" si="283"/>
        <v>0</v>
      </c>
      <c r="AF92" s="85">
        <f t="shared" si="284"/>
        <v>0</v>
      </c>
      <c r="AG92" s="85">
        <f t="shared" si="285"/>
        <v>0</v>
      </c>
      <c r="AH92" s="86">
        <f t="shared" ca="1" si="558"/>
        <v>0</v>
      </c>
      <c r="AI92" s="83">
        <f t="shared" ca="1" si="559"/>
        <v>0</v>
      </c>
      <c r="AJ92" s="84">
        <f t="shared" si="560"/>
        <v>31</v>
      </c>
      <c r="AK92" s="85">
        <f t="shared" ca="1" si="286"/>
        <v>0</v>
      </c>
      <c r="AL92" s="85">
        <f t="shared" si="287"/>
        <v>0</v>
      </c>
      <c r="AM92" s="85">
        <f t="shared" si="288"/>
        <v>0</v>
      </c>
      <c r="AN92" s="86">
        <f t="shared" ca="1" si="561"/>
        <v>0</v>
      </c>
      <c r="AO92" s="83">
        <f t="shared" ca="1" si="562"/>
        <v>0</v>
      </c>
      <c r="AP92" s="84">
        <f t="shared" si="563"/>
        <v>28</v>
      </c>
      <c r="AQ92" s="85">
        <f t="shared" ca="1" si="289"/>
        <v>0</v>
      </c>
      <c r="AR92" s="85">
        <f t="shared" si="290"/>
        <v>0</v>
      </c>
      <c r="AS92" s="85">
        <f t="shared" si="291"/>
        <v>0</v>
      </c>
      <c r="AT92" s="86">
        <f t="shared" ca="1" si="564"/>
        <v>0</v>
      </c>
      <c r="AU92" s="83">
        <f t="shared" ca="1" si="565"/>
        <v>0</v>
      </c>
      <c r="AV92" s="84">
        <f t="shared" si="566"/>
        <v>31</v>
      </c>
      <c r="AW92" s="85">
        <f t="shared" ca="1" si="292"/>
        <v>0</v>
      </c>
      <c r="AX92" s="85">
        <f t="shared" si="293"/>
        <v>0</v>
      </c>
      <c r="AY92" s="85">
        <f t="shared" si="294"/>
        <v>0</v>
      </c>
      <c r="AZ92" s="86">
        <f t="shared" ca="1" si="567"/>
        <v>0</v>
      </c>
      <c r="BA92" s="83">
        <f t="shared" ca="1" si="568"/>
        <v>0</v>
      </c>
      <c r="BB92" s="84">
        <f t="shared" si="569"/>
        <v>30</v>
      </c>
      <c r="BC92" s="85">
        <f t="shared" ca="1" si="295"/>
        <v>0</v>
      </c>
      <c r="BD92" s="85">
        <f t="shared" si="296"/>
        <v>0</v>
      </c>
      <c r="BE92" s="85">
        <f t="shared" si="297"/>
        <v>0</v>
      </c>
      <c r="BF92" s="86">
        <f t="shared" ca="1" si="570"/>
        <v>0</v>
      </c>
      <c r="BG92" s="83">
        <f t="shared" ca="1" si="571"/>
        <v>0</v>
      </c>
      <c r="BH92" s="84">
        <f t="shared" si="572"/>
        <v>31</v>
      </c>
      <c r="BI92" s="85">
        <f t="shared" ca="1" si="298"/>
        <v>0</v>
      </c>
      <c r="BJ92" s="85">
        <f t="shared" si="299"/>
        <v>0</v>
      </c>
      <c r="BK92" s="85">
        <f t="shared" si="300"/>
        <v>0</v>
      </c>
      <c r="BL92" s="86">
        <f t="shared" ca="1" si="573"/>
        <v>0</v>
      </c>
      <c r="BM92" s="83">
        <f t="shared" ca="1" si="574"/>
        <v>0</v>
      </c>
      <c r="BN92" s="84">
        <f t="shared" si="575"/>
        <v>30</v>
      </c>
      <c r="BO92" s="85">
        <f t="shared" ca="1" si="301"/>
        <v>0</v>
      </c>
      <c r="BP92" s="85">
        <f t="shared" si="302"/>
        <v>0</v>
      </c>
      <c r="BQ92" s="85">
        <f t="shared" si="303"/>
        <v>0</v>
      </c>
      <c r="BR92" s="86">
        <f t="shared" ca="1" si="576"/>
        <v>0</v>
      </c>
      <c r="BS92" s="83">
        <f t="shared" ca="1" si="577"/>
        <v>0</v>
      </c>
      <c r="BT92" s="84">
        <f t="shared" si="578"/>
        <v>31</v>
      </c>
      <c r="BU92" s="85">
        <f t="shared" ca="1" si="304"/>
        <v>0</v>
      </c>
      <c r="BV92" s="85">
        <f t="shared" si="305"/>
        <v>0</v>
      </c>
      <c r="BW92" s="85">
        <f t="shared" si="306"/>
        <v>0</v>
      </c>
      <c r="BX92" s="86">
        <f t="shared" ca="1" si="579"/>
        <v>0</v>
      </c>
      <c r="BY92" s="83">
        <f t="shared" ca="1" si="580"/>
        <v>0</v>
      </c>
      <c r="BZ92" s="84">
        <f t="shared" si="581"/>
        <v>31</v>
      </c>
      <c r="CA92" s="85">
        <f t="shared" ca="1" si="307"/>
        <v>0</v>
      </c>
      <c r="CB92" s="85">
        <f t="shared" si="308"/>
        <v>0</v>
      </c>
      <c r="CC92" s="85">
        <f t="shared" si="309"/>
        <v>0</v>
      </c>
      <c r="CD92" s="86">
        <f t="shared" ca="1" si="582"/>
        <v>0</v>
      </c>
      <c r="CE92" s="83">
        <f t="shared" ca="1" si="583"/>
        <v>0</v>
      </c>
      <c r="CF92" s="84">
        <f t="shared" si="584"/>
        <v>30</v>
      </c>
      <c r="CG92" s="85">
        <f t="shared" ca="1" si="310"/>
        <v>0</v>
      </c>
      <c r="CH92" s="85">
        <f t="shared" si="311"/>
        <v>0</v>
      </c>
      <c r="CI92" s="85">
        <f t="shared" si="312"/>
        <v>0</v>
      </c>
      <c r="CJ92" s="86">
        <f t="shared" ca="1" si="585"/>
        <v>0</v>
      </c>
      <c r="CK92" s="83">
        <f t="shared" ca="1" si="586"/>
        <v>0</v>
      </c>
      <c r="CL92" s="84">
        <f t="shared" si="587"/>
        <v>31</v>
      </c>
      <c r="CM92" s="85">
        <f t="shared" ca="1" si="313"/>
        <v>0</v>
      </c>
      <c r="CN92" s="85">
        <f t="shared" si="314"/>
        <v>0</v>
      </c>
      <c r="CO92" s="85">
        <f t="shared" si="315"/>
        <v>0</v>
      </c>
      <c r="CP92" s="86">
        <f t="shared" ca="1" si="588"/>
        <v>0</v>
      </c>
      <c r="CQ92" s="83">
        <f t="shared" ca="1" si="589"/>
        <v>0</v>
      </c>
      <c r="CR92" s="84">
        <f t="shared" si="590"/>
        <v>30</v>
      </c>
      <c r="CS92" s="85">
        <f t="shared" ca="1" si="316"/>
        <v>0</v>
      </c>
      <c r="CT92" s="85">
        <f t="shared" si="317"/>
        <v>0</v>
      </c>
      <c r="CU92" s="85">
        <f t="shared" si="318"/>
        <v>0</v>
      </c>
      <c r="CV92" s="86">
        <f t="shared" ca="1" si="591"/>
        <v>0</v>
      </c>
      <c r="CW92" s="83">
        <f t="shared" ca="1" si="592"/>
        <v>0</v>
      </c>
      <c r="CX92" s="84">
        <f t="shared" si="593"/>
        <v>31</v>
      </c>
      <c r="CY92" s="85">
        <f t="shared" ca="1" si="319"/>
        <v>0</v>
      </c>
      <c r="CZ92" s="85">
        <f t="shared" si="320"/>
        <v>0</v>
      </c>
      <c r="DA92" s="85">
        <f t="shared" si="321"/>
        <v>0</v>
      </c>
      <c r="DB92" s="86">
        <f t="shared" ca="1" si="594"/>
        <v>0</v>
      </c>
      <c r="DC92" s="83">
        <f t="shared" ca="1" si="595"/>
        <v>0</v>
      </c>
      <c r="DD92" s="84">
        <f t="shared" si="596"/>
        <v>31</v>
      </c>
      <c r="DE92" s="85">
        <f t="shared" ca="1" si="322"/>
        <v>0</v>
      </c>
      <c r="DF92" s="85">
        <f t="shared" si="323"/>
        <v>0</v>
      </c>
      <c r="DG92" s="85">
        <f t="shared" si="324"/>
        <v>0</v>
      </c>
      <c r="DH92" s="86">
        <f t="shared" ca="1" si="597"/>
        <v>0</v>
      </c>
      <c r="DI92" s="83">
        <f t="shared" ca="1" si="598"/>
        <v>0</v>
      </c>
      <c r="DJ92" s="84">
        <f t="shared" si="599"/>
        <v>28</v>
      </c>
      <c r="DK92" s="85">
        <f t="shared" ca="1" si="325"/>
        <v>0</v>
      </c>
      <c r="DL92" s="85">
        <f t="shared" si="326"/>
        <v>0</v>
      </c>
      <c r="DM92" s="85">
        <f t="shared" si="327"/>
        <v>0</v>
      </c>
      <c r="DN92" s="86">
        <f t="shared" ca="1" si="600"/>
        <v>0</v>
      </c>
      <c r="DO92" s="83">
        <f t="shared" ca="1" si="601"/>
        <v>0</v>
      </c>
      <c r="DP92" s="84">
        <f t="shared" si="602"/>
        <v>31</v>
      </c>
      <c r="DQ92" s="85">
        <f t="shared" ca="1" si="328"/>
        <v>0</v>
      </c>
      <c r="DR92" s="85">
        <f t="shared" si="329"/>
        <v>0</v>
      </c>
      <c r="DS92" s="85">
        <f t="shared" si="330"/>
        <v>0</v>
      </c>
      <c r="DT92" s="86">
        <f t="shared" ca="1" si="603"/>
        <v>0</v>
      </c>
      <c r="DU92" s="83">
        <f t="shared" ca="1" si="604"/>
        <v>0</v>
      </c>
      <c r="DV92" s="84">
        <f t="shared" si="605"/>
        <v>30</v>
      </c>
      <c r="DW92" s="85">
        <f t="shared" ca="1" si="331"/>
        <v>0</v>
      </c>
      <c r="DX92" s="85">
        <f t="shared" si="332"/>
        <v>0</v>
      </c>
      <c r="DY92" s="85">
        <f t="shared" si="333"/>
        <v>0</v>
      </c>
      <c r="DZ92" s="86">
        <f t="shared" ca="1" si="606"/>
        <v>0</v>
      </c>
      <c r="EA92" s="83">
        <f t="shared" ca="1" si="607"/>
        <v>0</v>
      </c>
      <c r="EB92" s="84">
        <f t="shared" si="608"/>
        <v>31</v>
      </c>
      <c r="EC92" s="85">
        <f t="shared" ca="1" si="334"/>
        <v>0</v>
      </c>
      <c r="ED92" s="85">
        <f t="shared" si="335"/>
        <v>0</v>
      </c>
      <c r="EE92" s="85">
        <f t="shared" si="336"/>
        <v>0</v>
      </c>
      <c r="EF92" s="86">
        <f t="shared" ca="1" si="609"/>
        <v>0</v>
      </c>
      <c r="EG92" s="83">
        <f t="shared" ca="1" si="610"/>
        <v>0</v>
      </c>
      <c r="EH92" s="84">
        <f t="shared" si="611"/>
        <v>30</v>
      </c>
      <c r="EI92" s="85">
        <f t="shared" ca="1" si="337"/>
        <v>0</v>
      </c>
      <c r="EJ92" s="85">
        <f t="shared" si="338"/>
        <v>0</v>
      </c>
      <c r="EK92" s="85">
        <f t="shared" si="339"/>
        <v>0</v>
      </c>
      <c r="EL92" s="86">
        <f t="shared" ca="1" si="612"/>
        <v>0</v>
      </c>
      <c r="EM92" s="83">
        <f t="shared" ca="1" si="613"/>
        <v>0</v>
      </c>
      <c r="EN92" s="84">
        <f t="shared" si="614"/>
        <v>31</v>
      </c>
      <c r="EO92" s="85">
        <f t="shared" ca="1" si="340"/>
        <v>0</v>
      </c>
      <c r="EP92" s="85">
        <f t="shared" si="341"/>
        <v>0</v>
      </c>
      <c r="EQ92" s="85">
        <f t="shared" si="342"/>
        <v>0</v>
      </c>
      <c r="ER92" s="86">
        <f t="shared" ca="1" si="615"/>
        <v>0</v>
      </c>
      <c r="ES92" s="83">
        <f t="shared" ca="1" si="616"/>
        <v>0</v>
      </c>
      <c r="ET92" s="84">
        <f t="shared" si="617"/>
        <v>31</v>
      </c>
      <c r="EU92" s="85">
        <f t="shared" ca="1" si="343"/>
        <v>0</v>
      </c>
      <c r="EV92" s="85">
        <f t="shared" si="344"/>
        <v>0</v>
      </c>
      <c r="EW92" s="85">
        <f t="shared" si="345"/>
        <v>0</v>
      </c>
      <c r="EX92" s="86">
        <f t="shared" ca="1" si="618"/>
        <v>0</v>
      </c>
      <c r="EY92" s="83">
        <f t="shared" ca="1" si="619"/>
        <v>0</v>
      </c>
      <c r="EZ92" s="84">
        <f t="shared" si="620"/>
        <v>30</v>
      </c>
      <c r="FA92" s="85">
        <f t="shared" ca="1" si="346"/>
        <v>0</v>
      </c>
      <c r="FB92" s="85">
        <f t="shared" si="347"/>
        <v>0</v>
      </c>
      <c r="FC92" s="85">
        <f t="shared" si="348"/>
        <v>0</v>
      </c>
      <c r="FD92" s="86">
        <f t="shared" ca="1" si="621"/>
        <v>0</v>
      </c>
      <c r="FE92" s="83">
        <f t="shared" ca="1" si="622"/>
        <v>0</v>
      </c>
      <c r="FF92" s="84">
        <f t="shared" si="623"/>
        <v>31</v>
      </c>
      <c r="FG92" s="85">
        <f t="shared" ca="1" si="444"/>
        <v>0</v>
      </c>
      <c r="FH92" s="85">
        <f t="shared" si="445"/>
        <v>0</v>
      </c>
      <c r="FI92" s="85">
        <f t="shared" si="446"/>
        <v>0</v>
      </c>
      <c r="FJ92" s="86">
        <f t="shared" ca="1" si="624"/>
        <v>0</v>
      </c>
      <c r="FK92" s="83">
        <f t="shared" ca="1" si="625"/>
        <v>0</v>
      </c>
      <c r="FL92" s="84">
        <f t="shared" si="626"/>
        <v>30</v>
      </c>
      <c r="FM92" s="85">
        <f t="shared" ca="1" si="448"/>
        <v>0</v>
      </c>
      <c r="FN92" s="85">
        <f t="shared" si="449"/>
        <v>0</v>
      </c>
      <c r="FO92" s="85">
        <f t="shared" si="450"/>
        <v>0</v>
      </c>
      <c r="FP92" s="86">
        <f t="shared" ca="1" si="627"/>
        <v>0</v>
      </c>
      <c r="FQ92" s="83">
        <f t="shared" ca="1" si="352"/>
        <v>0</v>
      </c>
      <c r="FR92" s="84">
        <f t="shared" si="353"/>
        <v>31</v>
      </c>
      <c r="FS92" s="85">
        <f t="shared" ca="1" si="451"/>
        <v>0</v>
      </c>
      <c r="FT92" s="85">
        <f t="shared" si="452"/>
        <v>0</v>
      </c>
      <c r="FU92" s="85">
        <f t="shared" si="453"/>
        <v>0</v>
      </c>
      <c r="FV92" s="86">
        <f t="shared" ca="1" si="354"/>
        <v>0</v>
      </c>
      <c r="FW92" s="83">
        <f t="shared" ca="1" si="355"/>
        <v>0</v>
      </c>
      <c r="FX92" s="84">
        <f t="shared" si="356"/>
        <v>8</v>
      </c>
      <c r="FY92" s="85">
        <f t="shared" ca="1" si="454"/>
        <v>23</v>
      </c>
      <c r="FZ92" s="85">
        <f t="shared" si="455"/>
        <v>0</v>
      </c>
      <c r="GA92" s="85">
        <f t="shared" si="456"/>
        <v>0</v>
      </c>
      <c r="GB92" s="86">
        <f t="shared" ca="1" si="357"/>
        <v>23</v>
      </c>
      <c r="GC92" s="83">
        <f t="shared" ca="1" si="358"/>
        <v>0</v>
      </c>
      <c r="GD92" s="84">
        <f t="shared" si="359"/>
        <v>0</v>
      </c>
      <c r="GE92" s="85">
        <f t="shared" ca="1" si="457"/>
        <v>28</v>
      </c>
      <c r="GF92" s="85">
        <f t="shared" si="458"/>
        <v>0</v>
      </c>
      <c r="GG92" s="85">
        <f t="shared" si="459"/>
        <v>0</v>
      </c>
      <c r="GH92" s="86">
        <f t="shared" ca="1" si="360"/>
        <v>28</v>
      </c>
      <c r="GI92" s="83">
        <f t="shared" ca="1" si="361"/>
        <v>0</v>
      </c>
      <c r="GJ92" s="84">
        <f t="shared" si="362"/>
        <v>0</v>
      </c>
      <c r="GK92" s="85">
        <f t="shared" ca="1" si="460"/>
        <v>31</v>
      </c>
      <c r="GL92" s="85">
        <f t="shared" si="461"/>
        <v>0</v>
      </c>
      <c r="GM92" s="85">
        <f t="shared" si="462"/>
        <v>0</v>
      </c>
      <c r="GN92" s="86">
        <f t="shared" ca="1" si="363"/>
        <v>31</v>
      </c>
    </row>
    <row r="93" spans="1:196" ht="14.6" x14ac:dyDescent="0.4">
      <c r="A93" s="81" t="str">
        <f>PSIRT!$S90</f>
        <v>SERVER</v>
      </c>
      <c r="B93" t="str">
        <f>PSIRT!$B90</f>
        <v>CSCvn86298</v>
      </c>
      <c r="C93" s="82">
        <f>PSIRT!$N90</f>
        <v>43473</v>
      </c>
      <c r="D93" s="123">
        <f ca="1">IF(PSIRT!$R90="",TODAY(), PSIRT!$R90)</f>
        <v>43564</v>
      </c>
      <c r="E93" s="83">
        <f t="shared" ca="1" si="544"/>
        <v>0</v>
      </c>
      <c r="F93" s="84">
        <f t="shared" si="545"/>
        <v>31</v>
      </c>
      <c r="G93" s="85">
        <f t="shared" ca="1" si="271"/>
        <v>0</v>
      </c>
      <c r="H93" s="85">
        <f t="shared" si="272"/>
        <v>0</v>
      </c>
      <c r="I93" s="85">
        <f t="shared" si="273"/>
        <v>0</v>
      </c>
      <c r="J93" s="86">
        <f t="shared" ca="1" si="546"/>
        <v>0</v>
      </c>
      <c r="K93" s="83">
        <f t="shared" ca="1" si="547"/>
        <v>0</v>
      </c>
      <c r="L93" s="84">
        <f t="shared" si="548"/>
        <v>30</v>
      </c>
      <c r="M93" s="85">
        <f t="shared" ca="1" si="274"/>
        <v>0</v>
      </c>
      <c r="N93" s="85">
        <f t="shared" si="275"/>
        <v>0</v>
      </c>
      <c r="O93" s="85">
        <f t="shared" si="276"/>
        <v>0</v>
      </c>
      <c r="P93" s="86">
        <f t="shared" ca="1" si="549"/>
        <v>0</v>
      </c>
      <c r="Q93" s="83">
        <f t="shared" ca="1" si="550"/>
        <v>0</v>
      </c>
      <c r="R93" s="84">
        <f t="shared" si="551"/>
        <v>31</v>
      </c>
      <c r="S93" s="85">
        <f t="shared" ca="1" si="277"/>
        <v>0</v>
      </c>
      <c r="T93" s="85">
        <f t="shared" si="278"/>
        <v>0</v>
      </c>
      <c r="U93" s="85">
        <f t="shared" si="279"/>
        <v>0</v>
      </c>
      <c r="V93" s="86">
        <f t="shared" ca="1" si="552"/>
        <v>0</v>
      </c>
      <c r="W93" s="83">
        <f t="shared" ca="1" si="553"/>
        <v>0</v>
      </c>
      <c r="X93" s="84">
        <f t="shared" si="554"/>
        <v>30</v>
      </c>
      <c r="Y93" s="85">
        <f t="shared" ca="1" si="280"/>
        <v>0</v>
      </c>
      <c r="Z93" s="85">
        <f t="shared" si="281"/>
        <v>0</v>
      </c>
      <c r="AA93" s="85">
        <f t="shared" si="282"/>
        <v>0</v>
      </c>
      <c r="AB93" s="86">
        <f t="shared" ca="1" si="555"/>
        <v>0</v>
      </c>
      <c r="AC93" s="83">
        <f t="shared" ca="1" si="556"/>
        <v>0</v>
      </c>
      <c r="AD93" s="84">
        <f t="shared" si="557"/>
        <v>31</v>
      </c>
      <c r="AE93" s="85">
        <f t="shared" ca="1" si="283"/>
        <v>0</v>
      </c>
      <c r="AF93" s="85">
        <f t="shared" si="284"/>
        <v>0</v>
      </c>
      <c r="AG93" s="85">
        <f t="shared" si="285"/>
        <v>0</v>
      </c>
      <c r="AH93" s="86">
        <f t="shared" ca="1" si="558"/>
        <v>0</v>
      </c>
      <c r="AI93" s="83">
        <f t="shared" ca="1" si="559"/>
        <v>0</v>
      </c>
      <c r="AJ93" s="84">
        <f t="shared" si="560"/>
        <v>31</v>
      </c>
      <c r="AK93" s="85">
        <f t="shared" ca="1" si="286"/>
        <v>0</v>
      </c>
      <c r="AL93" s="85">
        <f t="shared" si="287"/>
        <v>0</v>
      </c>
      <c r="AM93" s="85">
        <f t="shared" si="288"/>
        <v>0</v>
      </c>
      <c r="AN93" s="86">
        <f t="shared" ca="1" si="561"/>
        <v>0</v>
      </c>
      <c r="AO93" s="83">
        <f t="shared" ca="1" si="562"/>
        <v>0</v>
      </c>
      <c r="AP93" s="84">
        <f t="shared" si="563"/>
        <v>28</v>
      </c>
      <c r="AQ93" s="85">
        <f t="shared" ca="1" si="289"/>
        <v>0</v>
      </c>
      <c r="AR93" s="85">
        <f t="shared" si="290"/>
        <v>0</v>
      </c>
      <c r="AS93" s="85">
        <f t="shared" si="291"/>
        <v>0</v>
      </c>
      <c r="AT93" s="86">
        <f t="shared" ca="1" si="564"/>
        <v>0</v>
      </c>
      <c r="AU93" s="83">
        <f t="shared" ca="1" si="565"/>
        <v>0</v>
      </c>
      <c r="AV93" s="84">
        <f t="shared" si="566"/>
        <v>31</v>
      </c>
      <c r="AW93" s="85">
        <f t="shared" ca="1" si="292"/>
        <v>0</v>
      </c>
      <c r="AX93" s="85">
        <f t="shared" si="293"/>
        <v>0</v>
      </c>
      <c r="AY93" s="85">
        <f t="shared" si="294"/>
        <v>0</v>
      </c>
      <c r="AZ93" s="86">
        <f t="shared" ca="1" si="567"/>
        <v>0</v>
      </c>
      <c r="BA93" s="83">
        <f t="shared" ca="1" si="568"/>
        <v>0</v>
      </c>
      <c r="BB93" s="84">
        <f t="shared" si="569"/>
        <v>30</v>
      </c>
      <c r="BC93" s="85">
        <f t="shared" ca="1" si="295"/>
        <v>0</v>
      </c>
      <c r="BD93" s="85">
        <f t="shared" si="296"/>
        <v>0</v>
      </c>
      <c r="BE93" s="85">
        <f t="shared" si="297"/>
        <v>0</v>
      </c>
      <c r="BF93" s="86">
        <f t="shared" ca="1" si="570"/>
        <v>0</v>
      </c>
      <c r="BG93" s="83">
        <f t="shared" ca="1" si="571"/>
        <v>0</v>
      </c>
      <c r="BH93" s="84">
        <f t="shared" si="572"/>
        <v>31</v>
      </c>
      <c r="BI93" s="85">
        <f t="shared" ca="1" si="298"/>
        <v>0</v>
      </c>
      <c r="BJ93" s="85">
        <f t="shared" si="299"/>
        <v>0</v>
      </c>
      <c r="BK93" s="85">
        <f t="shared" si="300"/>
        <v>0</v>
      </c>
      <c r="BL93" s="86">
        <f t="shared" ca="1" si="573"/>
        <v>0</v>
      </c>
      <c r="BM93" s="83">
        <f t="shared" ca="1" si="574"/>
        <v>0</v>
      </c>
      <c r="BN93" s="84">
        <f t="shared" si="575"/>
        <v>30</v>
      </c>
      <c r="BO93" s="85">
        <f t="shared" ca="1" si="301"/>
        <v>0</v>
      </c>
      <c r="BP93" s="85">
        <f t="shared" si="302"/>
        <v>0</v>
      </c>
      <c r="BQ93" s="85">
        <f t="shared" si="303"/>
        <v>0</v>
      </c>
      <c r="BR93" s="86">
        <f t="shared" ca="1" si="576"/>
        <v>0</v>
      </c>
      <c r="BS93" s="83">
        <f t="shared" ca="1" si="577"/>
        <v>0</v>
      </c>
      <c r="BT93" s="84">
        <f t="shared" si="578"/>
        <v>31</v>
      </c>
      <c r="BU93" s="85">
        <f t="shared" ca="1" si="304"/>
        <v>0</v>
      </c>
      <c r="BV93" s="85">
        <f t="shared" si="305"/>
        <v>0</v>
      </c>
      <c r="BW93" s="85">
        <f t="shared" si="306"/>
        <v>0</v>
      </c>
      <c r="BX93" s="86">
        <f t="shared" ca="1" si="579"/>
        <v>0</v>
      </c>
      <c r="BY93" s="83">
        <f t="shared" ca="1" si="580"/>
        <v>0</v>
      </c>
      <c r="BZ93" s="84">
        <f t="shared" si="581"/>
        <v>31</v>
      </c>
      <c r="CA93" s="85">
        <f t="shared" ca="1" si="307"/>
        <v>0</v>
      </c>
      <c r="CB93" s="85">
        <f t="shared" si="308"/>
        <v>0</v>
      </c>
      <c r="CC93" s="85">
        <f t="shared" si="309"/>
        <v>0</v>
      </c>
      <c r="CD93" s="86">
        <f t="shared" ca="1" si="582"/>
        <v>0</v>
      </c>
      <c r="CE93" s="83">
        <f t="shared" ca="1" si="583"/>
        <v>0</v>
      </c>
      <c r="CF93" s="84">
        <f t="shared" si="584"/>
        <v>30</v>
      </c>
      <c r="CG93" s="85">
        <f t="shared" ca="1" si="310"/>
        <v>0</v>
      </c>
      <c r="CH93" s="85">
        <f t="shared" si="311"/>
        <v>0</v>
      </c>
      <c r="CI93" s="85">
        <f t="shared" si="312"/>
        <v>0</v>
      </c>
      <c r="CJ93" s="86">
        <f t="shared" ca="1" si="585"/>
        <v>0</v>
      </c>
      <c r="CK93" s="83">
        <f t="shared" ca="1" si="586"/>
        <v>0</v>
      </c>
      <c r="CL93" s="84">
        <f t="shared" si="587"/>
        <v>31</v>
      </c>
      <c r="CM93" s="85">
        <f t="shared" ca="1" si="313"/>
        <v>0</v>
      </c>
      <c r="CN93" s="85">
        <f t="shared" si="314"/>
        <v>0</v>
      </c>
      <c r="CO93" s="85">
        <f t="shared" si="315"/>
        <v>0</v>
      </c>
      <c r="CP93" s="86">
        <f t="shared" ca="1" si="588"/>
        <v>0</v>
      </c>
      <c r="CQ93" s="83">
        <f t="shared" ca="1" si="589"/>
        <v>0</v>
      </c>
      <c r="CR93" s="84">
        <f t="shared" si="590"/>
        <v>30</v>
      </c>
      <c r="CS93" s="85">
        <f t="shared" ca="1" si="316"/>
        <v>0</v>
      </c>
      <c r="CT93" s="85">
        <f t="shared" si="317"/>
        <v>0</v>
      </c>
      <c r="CU93" s="85">
        <f t="shared" si="318"/>
        <v>0</v>
      </c>
      <c r="CV93" s="86">
        <f t="shared" ca="1" si="591"/>
        <v>0</v>
      </c>
      <c r="CW93" s="83">
        <f t="shared" ca="1" si="592"/>
        <v>0</v>
      </c>
      <c r="CX93" s="84">
        <f t="shared" si="593"/>
        <v>31</v>
      </c>
      <c r="CY93" s="85">
        <f t="shared" ca="1" si="319"/>
        <v>0</v>
      </c>
      <c r="CZ93" s="85">
        <f t="shared" si="320"/>
        <v>0</v>
      </c>
      <c r="DA93" s="85">
        <f t="shared" si="321"/>
        <v>0</v>
      </c>
      <c r="DB93" s="86">
        <f t="shared" ca="1" si="594"/>
        <v>0</v>
      </c>
      <c r="DC93" s="83">
        <f t="shared" ca="1" si="595"/>
        <v>0</v>
      </c>
      <c r="DD93" s="84">
        <f t="shared" si="596"/>
        <v>31</v>
      </c>
      <c r="DE93" s="85">
        <f t="shared" ca="1" si="322"/>
        <v>0</v>
      </c>
      <c r="DF93" s="85">
        <f t="shared" si="323"/>
        <v>0</v>
      </c>
      <c r="DG93" s="85">
        <f t="shared" si="324"/>
        <v>0</v>
      </c>
      <c r="DH93" s="86">
        <f t="shared" ca="1" si="597"/>
        <v>0</v>
      </c>
      <c r="DI93" s="83">
        <f t="shared" ca="1" si="598"/>
        <v>0</v>
      </c>
      <c r="DJ93" s="84">
        <f t="shared" si="599"/>
        <v>28</v>
      </c>
      <c r="DK93" s="85">
        <f t="shared" ca="1" si="325"/>
        <v>0</v>
      </c>
      <c r="DL93" s="85">
        <f t="shared" si="326"/>
        <v>0</v>
      </c>
      <c r="DM93" s="85">
        <f t="shared" si="327"/>
        <v>0</v>
      </c>
      <c r="DN93" s="86">
        <f t="shared" ca="1" si="600"/>
        <v>0</v>
      </c>
      <c r="DO93" s="83">
        <f t="shared" ca="1" si="601"/>
        <v>0</v>
      </c>
      <c r="DP93" s="84">
        <f t="shared" si="602"/>
        <v>31</v>
      </c>
      <c r="DQ93" s="85">
        <f t="shared" ca="1" si="328"/>
        <v>0</v>
      </c>
      <c r="DR93" s="85">
        <f t="shared" si="329"/>
        <v>0</v>
      </c>
      <c r="DS93" s="85">
        <f t="shared" si="330"/>
        <v>0</v>
      </c>
      <c r="DT93" s="86">
        <f t="shared" ca="1" si="603"/>
        <v>0</v>
      </c>
      <c r="DU93" s="83">
        <f t="shared" ca="1" si="604"/>
        <v>0</v>
      </c>
      <c r="DV93" s="84">
        <f t="shared" si="605"/>
        <v>30</v>
      </c>
      <c r="DW93" s="85">
        <f t="shared" ca="1" si="331"/>
        <v>0</v>
      </c>
      <c r="DX93" s="85">
        <f t="shared" si="332"/>
        <v>0</v>
      </c>
      <c r="DY93" s="85">
        <f t="shared" si="333"/>
        <v>0</v>
      </c>
      <c r="DZ93" s="86">
        <f t="shared" ca="1" si="606"/>
        <v>0</v>
      </c>
      <c r="EA93" s="83">
        <f t="shared" ca="1" si="607"/>
        <v>0</v>
      </c>
      <c r="EB93" s="84">
        <f t="shared" si="608"/>
        <v>31</v>
      </c>
      <c r="EC93" s="85">
        <f t="shared" ca="1" si="334"/>
        <v>0</v>
      </c>
      <c r="ED93" s="85">
        <f t="shared" si="335"/>
        <v>0</v>
      </c>
      <c r="EE93" s="85">
        <f t="shared" si="336"/>
        <v>0</v>
      </c>
      <c r="EF93" s="86">
        <f t="shared" ca="1" si="609"/>
        <v>0</v>
      </c>
      <c r="EG93" s="83">
        <f t="shared" ca="1" si="610"/>
        <v>0</v>
      </c>
      <c r="EH93" s="84">
        <f t="shared" si="611"/>
        <v>30</v>
      </c>
      <c r="EI93" s="85">
        <f t="shared" ca="1" si="337"/>
        <v>0</v>
      </c>
      <c r="EJ93" s="85">
        <f t="shared" si="338"/>
        <v>0</v>
      </c>
      <c r="EK93" s="85">
        <f t="shared" si="339"/>
        <v>0</v>
      </c>
      <c r="EL93" s="86">
        <f t="shared" ca="1" si="612"/>
        <v>0</v>
      </c>
      <c r="EM93" s="83">
        <f t="shared" ca="1" si="613"/>
        <v>0</v>
      </c>
      <c r="EN93" s="84">
        <f t="shared" si="614"/>
        <v>31</v>
      </c>
      <c r="EO93" s="85">
        <f t="shared" ca="1" si="340"/>
        <v>0</v>
      </c>
      <c r="EP93" s="85">
        <f t="shared" si="341"/>
        <v>0</v>
      </c>
      <c r="EQ93" s="85">
        <f t="shared" si="342"/>
        <v>0</v>
      </c>
      <c r="ER93" s="86">
        <f t="shared" ca="1" si="615"/>
        <v>0</v>
      </c>
      <c r="ES93" s="83">
        <f t="shared" ca="1" si="616"/>
        <v>0</v>
      </c>
      <c r="ET93" s="84">
        <f t="shared" si="617"/>
        <v>31</v>
      </c>
      <c r="EU93" s="85">
        <f t="shared" ca="1" si="343"/>
        <v>0</v>
      </c>
      <c r="EV93" s="85">
        <f t="shared" si="344"/>
        <v>0</v>
      </c>
      <c r="EW93" s="85">
        <f t="shared" si="345"/>
        <v>0</v>
      </c>
      <c r="EX93" s="86">
        <f t="shared" ca="1" si="618"/>
        <v>0</v>
      </c>
      <c r="EY93" s="83">
        <f t="shared" ca="1" si="619"/>
        <v>0</v>
      </c>
      <c r="EZ93" s="84">
        <f t="shared" si="620"/>
        <v>30</v>
      </c>
      <c r="FA93" s="85">
        <f t="shared" ca="1" si="346"/>
        <v>0</v>
      </c>
      <c r="FB93" s="85">
        <f t="shared" si="347"/>
        <v>0</v>
      </c>
      <c r="FC93" s="85">
        <f t="shared" si="348"/>
        <v>0</v>
      </c>
      <c r="FD93" s="86">
        <f t="shared" ca="1" si="621"/>
        <v>0</v>
      </c>
      <c r="FE93" s="83">
        <f t="shared" ca="1" si="622"/>
        <v>0</v>
      </c>
      <c r="FF93" s="84">
        <f t="shared" si="623"/>
        <v>31</v>
      </c>
      <c r="FG93" s="85">
        <f t="shared" ca="1" si="444"/>
        <v>0</v>
      </c>
      <c r="FH93" s="85">
        <f t="shared" si="445"/>
        <v>0</v>
      </c>
      <c r="FI93" s="85">
        <f t="shared" si="446"/>
        <v>0</v>
      </c>
      <c r="FJ93" s="86">
        <f t="shared" ca="1" si="624"/>
        <v>0</v>
      </c>
      <c r="FK93" s="83">
        <f t="shared" ca="1" si="625"/>
        <v>0</v>
      </c>
      <c r="FL93" s="84">
        <f t="shared" si="626"/>
        <v>30</v>
      </c>
      <c r="FM93" s="85">
        <f t="shared" ca="1" si="448"/>
        <v>0</v>
      </c>
      <c r="FN93" s="85">
        <f t="shared" si="449"/>
        <v>0</v>
      </c>
      <c r="FO93" s="85">
        <f t="shared" si="450"/>
        <v>0</v>
      </c>
      <c r="FP93" s="86">
        <f t="shared" ca="1" si="627"/>
        <v>0</v>
      </c>
      <c r="FQ93" s="83">
        <f t="shared" ca="1" si="352"/>
        <v>0</v>
      </c>
      <c r="FR93" s="84">
        <f t="shared" si="353"/>
        <v>31</v>
      </c>
      <c r="FS93" s="85">
        <f t="shared" ca="1" si="451"/>
        <v>0</v>
      </c>
      <c r="FT93" s="85">
        <f t="shared" si="452"/>
        <v>0</v>
      </c>
      <c r="FU93" s="85">
        <f t="shared" si="453"/>
        <v>0</v>
      </c>
      <c r="FV93" s="86">
        <f t="shared" ca="1" si="354"/>
        <v>0</v>
      </c>
      <c r="FW93" s="83">
        <f t="shared" ca="1" si="355"/>
        <v>0</v>
      </c>
      <c r="FX93" s="84">
        <f t="shared" si="356"/>
        <v>8</v>
      </c>
      <c r="FY93" s="85">
        <f t="shared" ca="1" si="454"/>
        <v>23</v>
      </c>
      <c r="FZ93" s="85">
        <f t="shared" si="455"/>
        <v>0</v>
      </c>
      <c r="GA93" s="85">
        <f t="shared" si="456"/>
        <v>0</v>
      </c>
      <c r="GB93" s="86">
        <f t="shared" ca="1" si="357"/>
        <v>23</v>
      </c>
      <c r="GC93" s="83">
        <f t="shared" ca="1" si="358"/>
        <v>0</v>
      </c>
      <c r="GD93" s="84">
        <f t="shared" si="359"/>
        <v>0</v>
      </c>
      <c r="GE93" s="85">
        <f t="shared" ca="1" si="457"/>
        <v>28</v>
      </c>
      <c r="GF93" s="85">
        <f t="shared" si="458"/>
        <v>0</v>
      </c>
      <c r="GG93" s="85">
        <f t="shared" si="459"/>
        <v>0</v>
      </c>
      <c r="GH93" s="86">
        <f t="shared" ca="1" si="360"/>
        <v>28</v>
      </c>
      <c r="GI93" s="83">
        <f t="shared" ca="1" si="361"/>
        <v>0</v>
      </c>
      <c r="GJ93" s="84">
        <f t="shared" si="362"/>
        <v>0</v>
      </c>
      <c r="GK93" s="85">
        <f t="shared" ca="1" si="460"/>
        <v>31</v>
      </c>
      <c r="GL93" s="85">
        <f t="shared" si="461"/>
        <v>0</v>
      </c>
      <c r="GM93" s="85">
        <f t="shared" si="462"/>
        <v>0</v>
      </c>
      <c r="GN93" s="86">
        <f t="shared" ca="1" si="363"/>
        <v>31</v>
      </c>
    </row>
    <row r="94" spans="1:196" ht="14.6" x14ac:dyDescent="0.4">
      <c r="A94" s="81" t="str">
        <f>PSIRT!$S91</f>
        <v>CMM</v>
      </c>
      <c r="B94" t="str">
        <f>PSIRT!$B91</f>
        <v>CSCvn85046</v>
      </c>
      <c r="C94" s="82">
        <f>PSIRT!$N91</f>
        <v>43473</v>
      </c>
      <c r="D94" s="123">
        <f ca="1">IF(PSIRT!$R91="",TODAY(), PSIRT!$R91)</f>
        <v>43550</v>
      </c>
      <c r="E94" s="83">
        <f t="shared" ca="1" si="544"/>
        <v>0</v>
      </c>
      <c r="F94" s="84">
        <f t="shared" si="545"/>
        <v>31</v>
      </c>
      <c r="G94" s="85">
        <f t="shared" si="271"/>
        <v>0</v>
      </c>
      <c r="H94" s="85">
        <f t="shared" ca="1" si="272"/>
        <v>0</v>
      </c>
      <c r="I94" s="85">
        <f t="shared" si="273"/>
        <v>0</v>
      </c>
      <c r="J94" s="86">
        <f t="shared" ca="1" si="546"/>
        <v>0</v>
      </c>
      <c r="K94" s="83">
        <f t="shared" ca="1" si="547"/>
        <v>0</v>
      </c>
      <c r="L94" s="84">
        <f t="shared" si="548"/>
        <v>30</v>
      </c>
      <c r="M94" s="85">
        <f t="shared" si="274"/>
        <v>0</v>
      </c>
      <c r="N94" s="85">
        <f t="shared" ca="1" si="275"/>
        <v>0</v>
      </c>
      <c r="O94" s="85">
        <f t="shared" si="276"/>
        <v>0</v>
      </c>
      <c r="P94" s="86">
        <f t="shared" ca="1" si="549"/>
        <v>0</v>
      </c>
      <c r="Q94" s="83">
        <f t="shared" ca="1" si="550"/>
        <v>0</v>
      </c>
      <c r="R94" s="84">
        <f t="shared" si="551"/>
        <v>31</v>
      </c>
      <c r="S94" s="85">
        <f t="shared" si="277"/>
        <v>0</v>
      </c>
      <c r="T94" s="85">
        <f t="shared" ca="1" si="278"/>
        <v>0</v>
      </c>
      <c r="U94" s="85">
        <f t="shared" si="279"/>
        <v>0</v>
      </c>
      <c r="V94" s="86">
        <f t="shared" ca="1" si="552"/>
        <v>0</v>
      </c>
      <c r="W94" s="83">
        <f t="shared" ca="1" si="553"/>
        <v>0</v>
      </c>
      <c r="X94" s="84">
        <f t="shared" si="554"/>
        <v>30</v>
      </c>
      <c r="Y94" s="85">
        <f t="shared" si="280"/>
        <v>0</v>
      </c>
      <c r="Z94" s="85">
        <f t="shared" ca="1" si="281"/>
        <v>0</v>
      </c>
      <c r="AA94" s="85">
        <f t="shared" si="282"/>
        <v>0</v>
      </c>
      <c r="AB94" s="86">
        <f t="shared" ca="1" si="555"/>
        <v>0</v>
      </c>
      <c r="AC94" s="83">
        <f t="shared" ca="1" si="556"/>
        <v>0</v>
      </c>
      <c r="AD94" s="84">
        <f t="shared" si="557"/>
        <v>31</v>
      </c>
      <c r="AE94" s="85">
        <f t="shared" si="283"/>
        <v>0</v>
      </c>
      <c r="AF94" s="85">
        <f t="shared" ca="1" si="284"/>
        <v>0</v>
      </c>
      <c r="AG94" s="85">
        <f t="shared" si="285"/>
        <v>0</v>
      </c>
      <c r="AH94" s="86">
        <f t="shared" ca="1" si="558"/>
        <v>0</v>
      </c>
      <c r="AI94" s="83">
        <f t="shared" ca="1" si="559"/>
        <v>0</v>
      </c>
      <c r="AJ94" s="84">
        <f t="shared" si="560"/>
        <v>31</v>
      </c>
      <c r="AK94" s="85">
        <f t="shared" si="286"/>
        <v>0</v>
      </c>
      <c r="AL94" s="85">
        <f t="shared" ca="1" si="287"/>
        <v>0</v>
      </c>
      <c r="AM94" s="85">
        <f t="shared" si="288"/>
        <v>0</v>
      </c>
      <c r="AN94" s="86">
        <f t="shared" ca="1" si="561"/>
        <v>0</v>
      </c>
      <c r="AO94" s="83">
        <f t="shared" ca="1" si="562"/>
        <v>0</v>
      </c>
      <c r="AP94" s="84">
        <f t="shared" si="563"/>
        <v>28</v>
      </c>
      <c r="AQ94" s="85">
        <f t="shared" si="289"/>
        <v>0</v>
      </c>
      <c r="AR94" s="85">
        <f t="shared" ca="1" si="290"/>
        <v>0</v>
      </c>
      <c r="AS94" s="85">
        <f t="shared" si="291"/>
        <v>0</v>
      </c>
      <c r="AT94" s="86">
        <f t="shared" ca="1" si="564"/>
        <v>0</v>
      </c>
      <c r="AU94" s="83">
        <f t="shared" ca="1" si="565"/>
        <v>0</v>
      </c>
      <c r="AV94" s="84">
        <f t="shared" si="566"/>
        <v>31</v>
      </c>
      <c r="AW94" s="85">
        <f t="shared" si="292"/>
        <v>0</v>
      </c>
      <c r="AX94" s="85">
        <f t="shared" ca="1" si="293"/>
        <v>0</v>
      </c>
      <c r="AY94" s="85">
        <f t="shared" si="294"/>
        <v>0</v>
      </c>
      <c r="AZ94" s="86">
        <f t="shared" ca="1" si="567"/>
        <v>0</v>
      </c>
      <c r="BA94" s="83">
        <f t="shared" ca="1" si="568"/>
        <v>0</v>
      </c>
      <c r="BB94" s="84">
        <f t="shared" si="569"/>
        <v>30</v>
      </c>
      <c r="BC94" s="85">
        <f t="shared" si="295"/>
        <v>0</v>
      </c>
      <c r="BD94" s="85">
        <f t="shared" ca="1" si="296"/>
        <v>0</v>
      </c>
      <c r="BE94" s="85">
        <f t="shared" si="297"/>
        <v>0</v>
      </c>
      <c r="BF94" s="86">
        <f t="shared" ca="1" si="570"/>
        <v>0</v>
      </c>
      <c r="BG94" s="83">
        <f t="shared" ca="1" si="571"/>
        <v>0</v>
      </c>
      <c r="BH94" s="84">
        <f t="shared" si="572"/>
        <v>31</v>
      </c>
      <c r="BI94" s="85">
        <f t="shared" si="298"/>
        <v>0</v>
      </c>
      <c r="BJ94" s="85">
        <f t="shared" ca="1" si="299"/>
        <v>0</v>
      </c>
      <c r="BK94" s="85">
        <f t="shared" si="300"/>
        <v>0</v>
      </c>
      <c r="BL94" s="86">
        <f t="shared" ca="1" si="573"/>
        <v>0</v>
      </c>
      <c r="BM94" s="83">
        <f t="shared" ca="1" si="574"/>
        <v>0</v>
      </c>
      <c r="BN94" s="84">
        <f t="shared" si="575"/>
        <v>30</v>
      </c>
      <c r="BO94" s="85">
        <f t="shared" si="301"/>
        <v>0</v>
      </c>
      <c r="BP94" s="85">
        <f t="shared" ca="1" si="302"/>
        <v>0</v>
      </c>
      <c r="BQ94" s="85">
        <f t="shared" si="303"/>
        <v>0</v>
      </c>
      <c r="BR94" s="86">
        <f t="shared" ca="1" si="576"/>
        <v>0</v>
      </c>
      <c r="BS94" s="83">
        <f t="shared" ca="1" si="577"/>
        <v>0</v>
      </c>
      <c r="BT94" s="84">
        <f t="shared" si="578"/>
        <v>31</v>
      </c>
      <c r="BU94" s="85">
        <f t="shared" si="304"/>
        <v>0</v>
      </c>
      <c r="BV94" s="85">
        <f t="shared" ca="1" si="305"/>
        <v>0</v>
      </c>
      <c r="BW94" s="85">
        <f t="shared" si="306"/>
        <v>0</v>
      </c>
      <c r="BX94" s="86">
        <f t="shared" ca="1" si="579"/>
        <v>0</v>
      </c>
      <c r="BY94" s="83">
        <f t="shared" ca="1" si="580"/>
        <v>0</v>
      </c>
      <c r="BZ94" s="84">
        <f t="shared" si="581"/>
        <v>31</v>
      </c>
      <c r="CA94" s="85">
        <f t="shared" si="307"/>
        <v>0</v>
      </c>
      <c r="CB94" s="85">
        <f t="shared" ca="1" si="308"/>
        <v>0</v>
      </c>
      <c r="CC94" s="85">
        <f t="shared" si="309"/>
        <v>0</v>
      </c>
      <c r="CD94" s="86">
        <f t="shared" ca="1" si="582"/>
        <v>0</v>
      </c>
      <c r="CE94" s="83">
        <f t="shared" ca="1" si="583"/>
        <v>0</v>
      </c>
      <c r="CF94" s="84">
        <f t="shared" si="584"/>
        <v>30</v>
      </c>
      <c r="CG94" s="85">
        <f t="shared" si="310"/>
        <v>0</v>
      </c>
      <c r="CH94" s="85">
        <f t="shared" ca="1" si="311"/>
        <v>0</v>
      </c>
      <c r="CI94" s="85">
        <f t="shared" si="312"/>
        <v>0</v>
      </c>
      <c r="CJ94" s="86">
        <f t="shared" ca="1" si="585"/>
        <v>0</v>
      </c>
      <c r="CK94" s="83">
        <f t="shared" ca="1" si="586"/>
        <v>0</v>
      </c>
      <c r="CL94" s="84">
        <f t="shared" si="587"/>
        <v>31</v>
      </c>
      <c r="CM94" s="85">
        <f t="shared" si="313"/>
        <v>0</v>
      </c>
      <c r="CN94" s="85">
        <f t="shared" ca="1" si="314"/>
        <v>0</v>
      </c>
      <c r="CO94" s="85">
        <f t="shared" si="315"/>
        <v>0</v>
      </c>
      <c r="CP94" s="86">
        <f t="shared" ca="1" si="588"/>
        <v>0</v>
      </c>
      <c r="CQ94" s="83">
        <f t="shared" ca="1" si="589"/>
        <v>0</v>
      </c>
      <c r="CR94" s="84">
        <f t="shared" si="590"/>
        <v>30</v>
      </c>
      <c r="CS94" s="85">
        <f t="shared" si="316"/>
        <v>0</v>
      </c>
      <c r="CT94" s="85">
        <f t="shared" ca="1" si="317"/>
        <v>0</v>
      </c>
      <c r="CU94" s="85">
        <f t="shared" si="318"/>
        <v>0</v>
      </c>
      <c r="CV94" s="86">
        <f t="shared" ca="1" si="591"/>
        <v>0</v>
      </c>
      <c r="CW94" s="83">
        <f t="shared" ca="1" si="592"/>
        <v>0</v>
      </c>
      <c r="CX94" s="84">
        <f t="shared" si="593"/>
        <v>31</v>
      </c>
      <c r="CY94" s="85">
        <f t="shared" si="319"/>
        <v>0</v>
      </c>
      <c r="CZ94" s="85">
        <f t="shared" ca="1" si="320"/>
        <v>0</v>
      </c>
      <c r="DA94" s="85">
        <f t="shared" si="321"/>
        <v>0</v>
      </c>
      <c r="DB94" s="86">
        <f t="shared" ca="1" si="594"/>
        <v>0</v>
      </c>
      <c r="DC94" s="83">
        <f t="shared" ca="1" si="595"/>
        <v>0</v>
      </c>
      <c r="DD94" s="84">
        <f t="shared" si="596"/>
        <v>31</v>
      </c>
      <c r="DE94" s="85">
        <f t="shared" si="322"/>
        <v>0</v>
      </c>
      <c r="DF94" s="85">
        <f t="shared" ca="1" si="323"/>
        <v>0</v>
      </c>
      <c r="DG94" s="85">
        <f t="shared" si="324"/>
        <v>0</v>
      </c>
      <c r="DH94" s="86">
        <f t="shared" ca="1" si="597"/>
        <v>0</v>
      </c>
      <c r="DI94" s="83">
        <f t="shared" ca="1" si="598"/>
        <v>0</v>
      </c>
      <c r="DJ94" s="84">
        <f t="shared" si="599"/>
        <v>28</v>
      </c>
      <c r="DK94" s="85">
        <f t="shared" si="325"/>
        <v>0</v>
      </c>
      <c r="DL94" s="85">
        <f t="shared" ca="1" si="326"/>
        <v>0</v>
      </c>
      <c r="DM94" s="85">
        <f t="shared" si="327"/>
        <v>0</v>
      </c>
      <c r="DN94" s="86">
        <f t="shared" ca="1" si="600"/>
        <v>0</v>
      </c>
      <c r="DO94" s="83">
        <f t="shared" ca="1" si="601"/>
        <v>0</v>
      </c>
      <c r="DP94" s="84">
        <f t="shared" si="602"/>
        <v>31</v>
      </c>
      <c r="DQ94" s="85">
        <f t="shared" si="328"/>
        <v>0</v>
      </c>
      <c r="DR94" s="85">
        <f t="shared" ca="1" si="329"/>
        <v>0</v>
      </c>
      <c r="DS94" s="85">
        <f t="shared" si="330"/>
        <v>0</v>
      </c>
      <c r="DT94" s="86">
        <f t="shared" ca="1" si="603"/>
        <v>0</v>
      </c>
      <c r="DU94" s="83">
        <f t="shared" ca="1" si="604"/>
        <v>0</v>
      </c>
      <c r="DV94" s="84">
        <f t="shared" si="605"/>
        <v>30</v>
      </c>
      <c r="DW94" s="85">
        <f t="shared" si="331"/>
        <v>0</v>
      </c>
      <c r="DX94" s="85">
        <f t="shared" ca="1" si="332"/>
        <v>0</v>
      </c>
      <c r="DY94" s="85">
        <f t="shared" si="333"/>
        <v>0</v>
      </c>
      <c r="DZ94" s="86">
        <f t="shared" ca="1" si="606"/>
        <v>0</v>
      </c>
      <c r="EA94" s="83">
        <f t="shared" ca="1" si="607"/>
        <v>0</v>
      </c>
      <c r="EB94" s="84">
        <f t="shared" si="608"/>
        <v>31</v>
      </c>
      <c r="EC94" s="85">
        <f t="shared" si="334"/>
        <v>0</v>
      </c>
      <c r="ED94" s="85">
        <f t="shared" ca="1" si="335"/>
        <v>0</v>
      </c>
      <c r="EE94" s="85">
        <f t="shared" si="336"/>
        <v>0</v>
      </c>
      <c r="EF94" s="86">
        <f t="shared" ca="1" si="609"/>
        <v>0</v>
      </c>
      <c r="EG94" s="83">
        <f t="shared" ca="1" si="610"/>
        <v>0</v>
      </c>
      <c r="EH94" s="84">
        <f t="shared" si="611"/>
        <v>30</v>
      </c>
      <c r="EI94" s="85">
        <f t="shared" si="337"/>
        <v>0</v>
      </c>
      <c r="EJ94" s="85">
        <f t="shared" ca="1" si="338"/>
        <v>0</v>
      </c>
      <c r="EK94" s="85">
        <f t="shared" si="339"/>
        <v>0</v>
      </c>
      <c r="EL94" s="86">
        <f t="shared" ca="1" si="612"/>
        <v>0</v>
      </c>
      <c r="EM94" s="83">
        <f t="shared" ca="1" si="613"/>
        <v>0</v>
      </c>
      <c r="EN94" s="84">
        <f t="shared" si="614"/>
        <v>31</v>
      </c>
      <c r="EO94" s="85">
        <f t="shared" si="340"/>
        <v>0</v>
      </c>
      <c r="EP94" s="85">
        <f t="shared" ca="1" si="341"/>
        <v>0</v>
      </c>
      <c r="EQ94" s="85">
        <f t="shared" si="342"/>
        <v>0</v>
      </c>
      <c r="ER94" s="86">
        <f t="shared" ca="1" si="615"/>
        <v>0</v>
      </c>
      <c r="ES94" s="83">
        <f t="shared" ca="1" si="616"/>
        <v>0</v>
      </c>
      <c r="ET94" s="84">
        <f t="shared" si="617"/>
        <v>31</v>
      </c>
      <c r="EU94" s="85">
        <f t="shared" si="343"/>
        <v>0</v>
      </c>
      <c r="EV94" s="85">
        <f t="shared" ca="1" si="344"/>
        <v>0</v>
      </c>
      <c r="EW94" s="85">
        <f t="shared" si="345"/>
        <v>0</v>
      </c>
      <c r="EX94" s="86">
        <f t="shared" ca="1" si="618"/>
        <v>0</v>
      </c>
      <c r="EY94" s="83">
        <f t="shared" ca="1" si="619"/>
        <v>0</v>
      </c>
      <c r="EZ94" s="84">
        <f t="shared" si="620"/>
        <v>30</v>
      </c>
      <c r="FA94" s="85">
        <f t="shared" si="346"/>
        <v>0</v>
      </c>
      <c r="FB94" s="85">
        <f t="shared" ca="1" si="347"/>
        <v>0</v>
      </c>
      <c r="FC94" s="85">
        <f t="shared" si="348"/>
        <v>0</v>
      </c>
      <c r="FD94" s="86">
        <f t="shared" ca="1" si="621"/>
        <v>0</v>
      </c>
      <c r="FE94" s="83">
        <f t="shared" ca="1" si="622"/>
        <v>0</v>
      </c>
      <c r="FF94" s="84">
        <f t="shared" si="623"/>
        <v>31</v>
      </c>
      <c r="FG94" s="85">
        <f t="shared" si="444"/>
        <v>0</v>
      </c>
      <c r="FH94" s="85">
        <f t="shared" ca="1" si="445"/>
        <v>0</v>
      </c>
      <c r="FI94" s="85">
        <f t="shared" si="446"/>
        <v>0</v>
      </c>
      <c r="FJ94" s="86">
        <f t="shared" ca="1" si="624"/>
        <v>0</v>
      </c>
      <c r="FK94" s="83">
        <f t="shared" ca="1" si="625"/>
        <v>0</v>
      </c>
      <c r="FL94" s="84">
        <f t="shared" si="626"/>
        <v>30</v>
      </c>
      <c r="FM94" s="85">
        <f t="shared" si="448"/>
        <v>0</v>
      </c>
      <c r="FN94" s="85">
        <f t="shared" ca="1" si="449"/>
        <v>0</v>
      </c>
      <c r="FO94" s="85">
        <f t="shared" si="450"/>
        <v>0</v>
      </c>
      <c r="FP94" s="86">
        <f t="shared" ca="1" si="627"/>
        <v>0</v>
      </c>
      <c r="FQ94" s="83">
        <f t="shared" ca="1" si="352"/>
        <v>0</v>
      </c>
      <c r="FR94" s="84">
        <f t="shared" si="353"/>
        <v>31</v>
      </c>
      <c r="FS94" s="85">
        <f t="shared" si="451"/>
        <v>0</v>
      </c>
      <c r="FT94" s="85">
        <f t="shared" ca="1" si="452"/>
        <v>0</v>
      </c>
      <c r="FU94" s="85">
        <f t="shared" si="453"/>
        <v>0</v>
      </c>
      <c r="FV94" s="86">
        <f t="shared" ca="1" si="354"/>
        <v>0</v>
      </c>
      <c r="FW94" s="83">
        <f t="shared" ca="1" si="355"/>
        <v>0</v>
      </c>
      <c r="FX94" s="84">
        <f t="shared" si="356"/>
        <v>8</v>
      </c>
      <c r="FY94" s="85">
        <f t="shared" si="454"/>
        <v>0</v>
      </c>
      <c r="FZ94" s="85">
        <f t="shared" ca="1" si="455"/>
        <v>23</v>
      </c>
      <c r="GA94" s="85">
        <f t="shared" si="456"/>
        <v>0</v>
      </c>
      <c r="GB94" s="86">
        <f t="shared" ca="1" si="357"/>
        <v>23</v>
      </c>
      <c r="GC94" s="83">
        <f t="shared" ca="1" si="358"/>
        <v>0</v>
      </c>
      <c r="GD94" s="84">
        <f t="shared" si="359"/>
        <v>0</v>
      </c>
      <c r="GE94" s="85">
        <f t="shared" si="457"/>
        <v>0</v>
      </c>
      <c r="GF94" s="85">
        <f t="shared" ca="1" si="458"/>
        <v>28</v>
      </c>
      <c r="GG94" s="85">
        <f t="shared" si="459"/>
        <v>0</v>
      </c>
      <c r="GH94" s="86">
        <f t="shared" ca="1" si="360"/>
        <v>28</v>
      </c>
      <c r="GI94" s="83">
        <f t="shared" ca="1" si="361"/>
        <v>5</v>
      </c>
      <c r="GJ94" s="84">
        <f t="shared" si="362"/>
        <v>0</v>
      </c>
      <c r="GK94" s="85">
        <f t="shared" si="460"/>
        <v>0</v>
      </c>
      <c r="GL94" s="85">
        <f t="shared" ca="1" si="461"/>
        <v>26</v>
      </c>
      <c r="GM94" s="85">
        <f t="shared" si="462"/>
        <v>0</v>
      </c>
      <c r="GN94" s="86">
        <f t="shared" ca="1" si="363"/>
        <v>26</v>
      </c>
    </row>
    <row r="95" spans="1:196" ht="14.6" x14ac:dyDescent="0.4">
      <c r="A95" s="81" t="str">
        <f>PSIRT!$S92</f>
        <v>SERVER</v>
      </c>
      <c r="B95" t="str">
        <f>PSIRT!$B92</f>
        <v>CSCvn89524</v>
      </c>
      <c r="C95" s="82">
        <f>PSIRT!$N92</f>
        <v>43474</v>
      </c>
      <c r="D95" s="123">
        <f ca="1">IF(PSIRT!$R92="",TODAY(), PSIRT!$R92)</f>
        <v>43535</v>
      </c>
      <c r="E95" s="83">
        <f t="shared" ref="E95:E103" ca="1" si="628">IF(E$3-$D95&lt;0,0,IF(E$3-$D95&lt;J$3,E$3-$D95,J$3))</f>
        <v>0</v>
      </c>
      <c r="F95" s="84">
        <f t="shared" ref="F95:F103" si="629">IF($C95-F$3&lt;0,0,IF($C95-F$3&gt;J$3,J$3,$C95-F$3))</f>
        <v>31</v>
      </c>
      <c r="G95" s="85">
        <f t="shared" ca="1" si="271"/>
        <v>0</v>
      </c>
      <c r="H95" s="85">
        <f t="shared" si="272"/>
        <v>0</v>
      </c>
      <c r="I95" s="85">
        <f t="shared" si="273"/>
        <v>0</v>
      </c>
      <c r="J95" s="86">
        <f t="shared" ref="J95:J103" ca="1" si="630">J$3-E95-F95</f>
        <v>0</v>
      </c>
      <c r="K95" s="83">
        <f t="shared" ref="K95:K103" ca="1" si="631">IF(K$3-$D95&lt;0,0,IF(K$3-$D95&lt;P$3,K$3-$D95,P$3))</f>
        <v>0</v>
      </c>
      <c r="L95" s="84">
        <f t="shared" ref="L95:L103" si="632">IF($C95-L$3&lt;0,0,IF($C95-L$3&gt;P$3,P$3,$C95-L$3))</f>
        <v>30</v>
      </c>
      <c r="M95" s="85">
        <f t="shared" ca="1" si="274"/>
        <v>0</v>
      </c>
      <c r="N95" s="85">
        <f t="shared" si="275"/>
        <v>0</v>
      </c>
      <c r="O95" s="85">
        <f t="shared" si="276"/>
        <v>0</v>
      </c>
      <c r="P95" s="86">
        <f t="shared" ref="P95:P103" ca="1" si="633">P$3-K95-L95</f>
        <v>0</v>
      </c>
      <c r="Q95" s="83">
        <f t="shared" ref="Q95:Q103" ca="1" si="634">IF(Q$3-$D95&lt;0,0,IF(Q$3-$D95&lt;V$3,Q$3-$D95,V$3))</f>
        <v>0</v>
      </c>
      <c r="R95" s="84">
        <f t="shared" ref="R95:R103" si="635">IF($C95-R$3&lt;0,0,IF($C95-R$3&gt;V$3,V$3,$C95-R$3))</f>
        <v>31</v>
      </c>
      <c r="S95" s="85">
        <f t="shared" ca="1" si="277"/>
        <v>0</v>
      </c>
      <c r="T95" s="85">
        <f t="shared" si="278"/>
        <v>0</v>
      </c>
      <c r="U95" s="85">
        <f t="shared" si="279"/>
        <v>0</v>
      </c>
      <c r="V95" s="86">
        <f t="shared" ref="V95:V103" ca="1" si="636">V$3-Q95-R95</f>
        <v>0</v>
      </c>
      <c r="W95" s="83">
        <f t="shared" ref="W95:W103" ca="1" si="637">IF(W$3-$D95&lt;0,0,IF(W$3-$D95&lt;AB$3,W$3-$D95,AB$3))</f>
        <v>0</v>
      </c>
      <c r="X95" s="84">
        <f t="shared" ref="X95:X103" si="638">IF($C95-X$3&lt;0,0,IF($C95-X$3&gt;AB$3,AB$3,$C95-X$3))</f>
        <v>30</v>
      </c>
      <c r="Y95" s="85">
        <f t="shared" ca="1" si="280"/>
        <v>0</v>
      </c>
      <c r="Z95" s="85">
        <f t="shared" si="281"/>
        <v>0</v>
      </c>
      <c r="AA95" s="85">
        <f t="shared" si="282"/>
        <v>0</v>
      </c>
      <c r="AB95" s="86">
        <f t="shared" ref="AB95:AB103" ca="1" si="639">AB$3-W95-X95</f>
        <v>0</v>
      </c>
      <c r="AC95" s="83">
        <f t="shared" ref="AC95:AC103" ca="1" si="640">IF(AC$3-$D95&lt;0,0,IF(AC$3-$D95&lt;AH$3,AC$3-$D95,AH$3))</f>
        <v>0</v>
      </c>
      <c r="AD95" s="84">
        <f t="shared" ref="AD95:AD103" si="641">IF($C95-AD$3&lt;0,0,IF($C95-AD$3&gt;AH$3,AH$3,$C95-AD$3))</f>
        <v>31</v>
      </c>
      <c r="AE95" s="85">
        <f t="shared" ca="1" si="283"/>
        <v>0</v>
      </c>
      <c r="AF95" s="85">
        <f t="shared" si="284"/>
        <v>0</v>
      </c>
      <c r="AG95" s="85">
        <f t="shared" si="285"/>
        <v>0</v>
      </c>
      <c r="AH95" s="86">
        <f t="shared" ref="AH95:AH103" ca="1" si="642">AH$3-AC95-AD95</f>
        <v>0</v>
      </c>
      <c r="AI95" s="83">
        <f t="shared" ref="AI95:AI103" ca="1" si="643">IF(AI$3-$D95&lt;0,0,IF(AI$3-$D95&lt;AN$3,AI$3-$D95,AN$3))</f>
        <v>0</v>
      </c>
      <c r="AJ95" s="84">
        <f t="shared" ref="AJ95:AJ103" si="644">IF($C95-AJ$3&lt;0,0,IF($C95-AJ$3&gt;AN$3,AN$3,$C95-AJ$3))</f>
        <v>31</v>
      </c>
      <c r="AK95" s="85">
        <f t="shared" ca="1" si="286"/>
        <v>0</v>
      </c>
      <c r="AL95" s="85">
        <f t="shared" si="287"/>
        <v>0</v>
      </c>
      <c r="AM95" s="85">
        <f t="shared" si="288"/>
        <v>0</v>
      </c>
      <c r="AN95" s="86">
        <f t="shared" ref="AN95:AN103" ca="1" si="645">AN$3-AI95-AJ95</f>
        <v>0</v>
      </c>
      <c r="AO95" s="83">
        <f t="shared" ref="AO95:AO103" ca="1" si="646">IF(AO$3-$D95&lt;0,0,IF(AO$3-$D95&lt;AT$3,AO$3-$D95,AT$3))</f>
        <v>0</v>
      </c>
      <c r="AP95" s="84">
        <f t="shared" ref="AP95:AP103" si="647">IF($C95-AP$3&lt;0,0,IF($C95-AP$3&gt;AT$3,AT$3,$C95-AP$3))</f>
        <v>28</v>
      </c>
      <c r="AQ95" s="85">
        <f t="shared" ca="1" si="289"/>
        <v>0</v>
      </c>
      <c r="AR95" s="85">
        <f t="shared" si="290"/>
        <v>0</v>
      </c>
      <c r="AS95" s="85">
        <f t="shared" si="291"/>
        <v>0</v>
      </c>
      <c r="AT95" s="86">
        <f t="shared" ref="AT95:AT103" ca="1" si="648">AT$3-AO95-AP95</f>
        <v>0</v>
      </c>
      <c r="AU95" s="83">
        <f t="shared" ref="AU95:AU103" ca="1" si="649">IF(AU$3-$D95&lt;0,0,IF(AU$3-$D95&lt;AZ$3,AU$3-$D95,AZ$3))</f>
        <v>0</v>
      </c>
      <c r="AV95" s="84">
        <f t="shared" ref="AV95:AV103" si="650">IF($C95-AV$3&lt;0,0,IF($C95-AV$3&gt;AZ$3,AZ$3,$C95-AV$3))</f>
        <v>31</v>
      </c>
      <c r="AW95" s="85">
        <f t="shared" ca="1" si="292"/>
        <v>0</v>
      </c>
      <c r="AX95" s="85">
        <f t="shared" si="293"/>
        <v>0</v>
      </c>
      <c r="AY95" s="85">
        <f t="shared" si="294"/>
        <v>0</v>
      </c>
      <c r="AZ95" s="86">
        <f t="shared" ref="AZ95:AZ103" ca="1" si="651">AZ$3-AU95-AV95</f>
        <v>0</v>
      </c>
      <c r="BA95" s="83">
        <f t="shared" ref="BA95:BA103" ca="1" si="652">IF(BA$3-$D95&lt;0,0,IF(BA$3-$D95&lt;BF$3,BA$3-$D95,BF$3))</f>
        <v>0</v>
      </c>
      <c r="BB95" s="84">
        <f t="shared" ref="BB95:BB103" si="653">IF($C95-BB$3&lt;0,0,IF($C95-BB$3&gt;BF$3,BF$3,$C95-BB$3))</f>
        <v>30</v>
      </c>
      <c r="BC95" s="85">
        <f t="shared" ca="1" si="295"/>
        <v>0</v>
      </c>
      <c r="BD95" s="85">
        <f t="shared" si="296"/>
        <v>0</v>
      </c>
      <c r="BE95" s="85">
        <f t="shared" si="297"/>
        <v>0</v>
      </c>
      <c r="BF95" s="86">
        <f t="shared" ref="BF95:BF103" ca="1" si="654">BF$3-BA95-BB95</f>
        <v>0</v>
      </c>
      <c r="BG95" s="83">
        <f t="shared" ref="BG95:BG103" ca="1" si="655">IF(BG$3-$D95&lt;0,0,IF(BG$3-$D95&lt;BL$3,BG$3-$D95,BL$3))</f>
        <v>0</v>
      </c>
      <c r="BH95" s="84">
        <f t="shared" ref="BH95:BH103" si="656">IF($C95-BH$3&lt;0,0,IF($C95-BH$3&gt;BL$3,BL$3,$C95-BH$3))</f>
        <v>31</v>
      </c>
      <c r="BI95" s="85">
        <f t="shared" ca="1" si="298"/>
        <v>0</v>
      </c>
      <c r="BJ95" s="85">
        <f t="shared" si="299"/>
        <v>0</v>
      </c>
      <c r="BK95" s="85">
        <f t="shared" si="300"/>
        <v>0</v>
      </c>
      <c r="BL95" s="86">
        <f t="shared" ref="BL95:BL103" ca="1" si="657">BL$3-BG95-BH95</f>
        <v>0</v>
      </c>
      <c r="BM95" s="83">
        <f t="shared" ref="BM95:BM103" ca="1" si="658">IF(BM$3-$D95&lt;0,0,IF(BM$3-$D95&lt;BR$3,BM$3-$D95,BR$3))</f>
        <v>0</v>
      </c>
      <c r="BN95" s="84">
        <f t="shared" ref="BN95:BN103" si="659">IF($C95-BN$3&lt;0,0,IF($C95-BN$3&gt;BR$3,BR$3,$C95-BN$3))</f>
        <v>30</v>
      </c>
      <c r="BO95" s="85">
        <f t="shared" ca="1" si="301"/>
        <v>0</v>
      </c>
      <c r="BP95" s="85">
        <f t="shared" si="302"/>
        <v>0</v>
      </c>
      <c r="BQ95" s="85">
        <f t="shared" si="303"/>
        <v>0</v>
      </c>
      <c r="BR95" s="86">
        <f t="shared" ref="BR95:BR103" ca="1" si="660">BR$3-BM95-BN95</f>
        <v>0</v>
      </c>
      <c r="BS95" s="83">
        <f t="shared" ref="BS95:BS103" ca="1" si="661">IF(BS$3-$D95&lt;0,0,IF(BS$3-$D95&lt;BX$3,BS$3-$D95,BX$3))</f>
        <v>0</v>
      </c>
      <c r="BT95" s="84">
        <f t="shared" ref="BT95:BT103" si="662">IF($C95-BT$3&lt;0,0,IF($C95-BT$3&gt;BX$3,BX$3,$C95-BT$3))</f>
        <v>31</v>
      </c>
      <c r="BU95" s="85">
        <f t="shared" ca="1" si="304"/>
        <v>0</v>
      </c>
      <c r="BV95" s="85">
        <f t="shared" si="305"/>
        <v>0</v>
      </c>
      <c r="BW95" s="85">
        <f t="shared" si="306"/>
        <v>0</v>
      </c>
      <c r="BX95" s="86">
        <f t="shared" ref="BX95:BX103" ca="1" si="663">BX$3-BS95-BT95</f>
        <v>0</v>
      </c>
      <c r="BY95" s="83">
        <f t="shared" ref="BY95:BY103" ca="1" si="664">IF(BY$3-$D95&lt;0,0,IF(BY$3-$D95&lt;CD$3,BY$3-$D95,CD$3))</f>
        <v>0</v>
      </c>
      <c r="BZ95" s="84">
        <f t="shared" ref="BZ95:BZ103" si="665">IF($C95-BZ$3&lt;0,0,IF($C95-BZ$3&gt;CD$3,CD$3,$C95-BZ$3))</f>
        <v>31</v>
      </c>
      <c r="CA95" s="85">
        <f t="shared" ca="1" si="307"/>
        <v>0</v>
      </c>
      <c r="CB95" s="85">
        <f t="shared" si="308"/>
        <v>0</v>
      </c>
      <c r="CC95" s="85">
        <f t="shared" si="309"/>
        <v>0</v>
      </c>
      <c r="CD95" s="86">
        <f t="shared" ref="CD95:CD103" ca="1" si="666">CD$3-BY95-BZ95</f>
        <v>0</v>
      </c>
      <c r="CE95" s="83">
        <f t="shared" ref="CE95:CE103" ca="1" si="667">IF(CE$3-$D95&lt;0,0,IF(CE$3-$D95&lt;CJ$3,CE$3-$D95,CJ$3))</f>
        <v>0</v>
      </c>
      <c r="CF95" s="84">
        <f t="shared" ref="CF95:CF103" si="668">IF($C95-CF$3&lt;0,0,IF($C95-CF$3&gt;CJ$3,CJ$3,$C95-CF$3))</f>
        <v>30</v>
      </c>
      <c r="CG95" s="85">
        <f t="shared" ca="1" si="310"/>
        <v>0</v>
      </c>
      <c r="CH95" s="85">
        <f t="shared" si="311"/>
        <v>0</v>
      </c>
      <c r="CI95" s="85">
        <f t="shared" si="312"/>
        <v>0</v>
      </c>
      <c r="CJ95" s="86">
        <f t="shared" ref="CJ95:CJ103" ca="1" si="669">CJ$3-CE95-CF95</f>
        <v>0</v>
      </c>
      <c r="CK95" s="83">
        <f t="shared" ref="CK95:CK103" ca="1" si="670">IF(CK$3-$D95&lt;0,0,IF(CK$3-$D95&lt;CP$3,CK$3-$D95,CP$3))</f>
        <v>0</v>
      </c>
      <c r="CL95" s="84">
        <f t="shared" ref="CL95:CL103" si="671">IF($C95-CL$3&lt;0,0,IF($C95-CL$3&gt;CP$3,CP$3,$C95-CL$3))</f>
        <v>31</v>
      </c>
      <c r="CM95" s="85">
        <f t="shared" ca="1" si="313"/>
        <v>0</v>
      </c>
      <c r="CN95" s="85">
        <f t="shared" si="314"/>
        <v>0</v>
      </c>
      <c r="CO95" s="85">
        <f t="shared" si="315"/>
        <v>0</v>
      </c>
      <c r="CP95" s="86">
        <f t="shared" ref="CP95:CP103" ca="1" si="672">CP$3-CK95-CL95</f>
        <v>0</v>
      </c>
      <c r="CQ95" s="83">
        <f t="shared" ref="CQ95:CQ103" ca="1" si="673">IF(CQ$3-$D95&lt;0,0,IF(CQ$3-$D95&lt;CV$3,CQ$3-$D95,CV$3))</f>
        <v>0</v>
      </c>
      <c r="CR95" s="84">
        <f t="shared" ref="CR95:CR103" si="674">IF($C95-CR$3&lt;0,0,IF($C95-CR$3&gt;CV$3,CV$3,$C95-CR$3))</f>
        <v>30</v>
      </c>
      <c r="CS95" s="85">
        <f t="shared" ca="1" si="316"/>
        <v>0</v>
      </c>
      <c r="CT95" s="85">
        <f t="shared" si="317"/>
        <v>0</v>
      </c>
      <c r="CU95" s="85">
        <f t="shared" si="318"/>
        <v>0</v>
      </c>
      <c r="CV95" s="86">
        <f t="shared" ref="CV95:CV103" ca="1" si="675">CV$3-CQ95-CR95</f>
        <v>0</v>
      </c>
      <c r="CW95" s="83">
        <f t="shared" ref="CW95:CW103" ca="1" si="676">IF(CW$3-$D95&lt;0,0,IF(CW$3-$D95&lt;DB$3,CW$3-$D95,DB$3))</f>
        <v>0</v>
      </c>
      <c r="CX95" s="84">
        <f t="shared" ref="CX95:CX103" si="677">IF($C95-CX$3&lt;0,0,IF($C95-CX$3&gt;DB$3,DB$3,$C95-CX$3))</f>
        <v>31</v>
      </c>
      <c r="CY95" s="85">
        <f t="shared" ca="1" si="319"/>
        <v>0</v>
      </c>
      <c r="CZ95" s="85">
        <f t="shared" si="320"/>
        <v>0</v>
      </c>
      <c r="DA95" s="85">
        <f t="shared" si="321"/>
        <v>0</v>
      </c>
      <c r="DB95" s="86">
        <f t="shared" ref="DB95:DB103" ca="1" si="678">DB$3-CW95-CX95</f>
        <v>0</v>
      </c>
      <c r="DC95" s="83">
        <f t="shared" ref="DC95:DC103" ca="1" si="679">IF(DC$3-$D95&lt;0,0,IF(DC$3-$D95&lt;DH$3,DC$3-$D95,DH$3))</f>
        <v>0</v>
      </c>
      <c r="DD95" s="84">
        <f t="shared" ref="DD95:DD103" si="680">IF($C95-DD$3&lt;0,0,IF($C95-DD$3&gt;DH$3,DH$3,$C95-DD$3))</f>
        <v>31</v>
      </c>
      <c r="DE95" s="85">
        <f t="shared" ca="1" si="322"/>
        <v>0</v>
      </c>
      <c r="DF95" s="85">
        <f t="shared" si="323"/>
        <v>0</v>
      </c>
      <c r="DG95" s="85">
        <f t="shared" si="324"/>
        <v>0</v>
      </c>
      <c r="DH95" s="86">
        <f t="shared" ref="DH95:DH103" ca="1" si="681">DH$3-DC95-DD95</f>
        <v>0</v>
      </c>
      <c r="DI95" s="83">
        <f t="shared" ref="DI95:DI103" ca="1" si="682">IF(DI$3-$D95&lt;0,0,IF(DI$3-$D95&lt;DN$3,DI$3-$D95,DN$3))</f>
        <v>0</v>
      </c>
      <c r="DJ95" s="84">
        <f t="shared" ref="DJ95:DJ103" si="683">IF($C95-DJ$3&lt;0,0,IF($C95-DJ$3&gt;DN$3,DN$3,$C95-DJ$3))</f>
        <v>28</v>
      </c>
      <c r="DK95" s="85">
        <f t="shared" ca="1" si="325"/>
        <v>0</v>
      </c>
      <c r="DL95" s="85">
        <f t="shared" si="326"/>
        <v>0</v>
      </c>
      <c r="DM95" s="85">
        <f t="shared" si="327"/>
        <v>0</v>
      </c>
      <c r="DN95" s="86">
        <f t="shared" ref="DN95:DN103" ca="1" si="684">DN$3-DI95-DJ95</f>
        <v>0</v>
      </c>
      <c r="DO95" s="83">
        <f t="shared" ref="DO95:DO103" ca="1" si="685">IF(DO$3-$D95&lt;0,0,IF(DO$3-$D95&lt;DT$3,DO$3-$D95,DT$3))</f>
        <v>0</v>
      </c>
      <c r="DP95" s="84">
        <f t="shared" ref="DP95:DP103" si="686">IF($C95-DP$3&lt;0,0,IF($C95-DP$3&gt;DT$3,DT$3,$C95-DP$3))</f>
        <v>31</v>
      </c>
      <c r="DQ95" s="85">
        <f t="shared" ca="1" si="328"/>
        <v>0</v>
      </c>
      <c r="DR95" s="85">
        <f t="shared" si="329"/>
        <v>0</v>
      </c>
      <c r="DS95" s="85">
        <f t="shared" si="330"/>
        <v>0</v>
      </c>
      <c r="DT95" s="86">
        <f t="shared" ref="DT95:DT103" ca="1" si="687">DT$3-DO95-DP95</f>
        <v>0</v>
      </c>
      <c r="DU95" s="83">
        <f t="shared" ref="DU95:DU103" ca="1" si="688">IF(DU$3-$D95&lt;0,0,IF(DU$3-$D95&lt;DZ$3,DU$3-$D95,DZ$3))</f>
        <v>0</v>
      </c>
      <c r="DV95" s="84">
        <f t="shared" ref="DV95:DV103" si="689">IF($C95-DV$3&lt;0,0,IF($C95-DV$3&gt;DZ$3,DZ$3,$C95-DV$3))</f>
        <v>30</v>
      </c>
      <c r="DW95" s="85">
        <f t="shared" ca="1" si="331"/>
        <v>0</v>
      </c>
      <c r="DX95" s="85">
        <f t="shared" si="332"/>
        <v>0</v>
      </c>
      <c r="DY95" s="85">
        <f t="shared" si="333"/>
        <v>0</v>
      </c>
      <c r="DZ95" s="86">
        <f t="shared" ref="DZ95:DZ103" ca="1" si="690">DZ$3-DU95-DV95</f>
        <v>0</v>
      </c>
      <c r="EA95" s="83">
        <f t="shared" ref="EA95:EA103" ca="1" si="691">IF(EA$3-$D95&lt;0,0,IF(EA$3-$D95&lt;EF$3,EA$3-$D95,EF$3))</f>
        <v>0</v>
      </c>
      <c r="EB95" s="84">
        <f t="shared" ref="EB95:EB103" si="692">IF($C95-EB$3&lt;0,0,IF($C95-EB$3&gt;EF$3,EF$3,$C95-EB$3))</f>
        <v>31</v>
      </c>
      <c r="EC95" s="85">
        <f t="shared" ca="1" si="334"/>
        <v>0</v>
      </c>
      <c r="ED95" s="85">
        <f t="shared" si="335"/>
        <v>0</v>
      </c>
      <c r="EE95" s="85">
        <f t="shared" si="336"/>
        <v>0</v>
      </c>
      <c r="EF95" s="86">
        <f t="shared" ref="EF95:EF103" ca="1" si="693">EF$3-EA95-EB95</f>
        <v>0</v>
      </c>
      <c r="EG95" s="83">
        <f t="shared" ref="EG95:EG103" ca="1" si="694">IF(EG$3-$D95&lt;0,0,IF(EG$3-$D95&lt;EL$3,EG$3-$D95,EL$3))</f>
        <v>0</v>
      </c>
      <c r="EH95" s="84">
        <f t="shared" ref="EH95:EH103" si="695">IF($C95-EH$3&lt;0,0,IF($C95-EH$3&gt;EL$3,EL$3,$C95-EH$3))</f>
        <v>30</v>
      </c>
      <c r="EI95" s="85">
        <f t="shared" ca="1" si="337"/>
        <v>0</v>
      </c>
      <c r="EJ95" s="85">
        <f t="shared" si="338"/>
        <v>0</v>
      </c>
      <c r="EK95" s="85">
        <f t="shared" si="339"/>
        <v>0</v>
      </c>
      <c r="EL95" s="86">
        <f t="shared" ref="EL95:EL103" ca="1" si="696">EL$3-EG95-EH95</f>
        <v>0</v>
      </c>
      <c r="EM95" s="83">
        <f t="shared" ref="EM95:EM103" ca="1" si="697">IF(EM$3-$D95&lt;0,0,IF(EM$3-$D95&lt;ER$3,EM$3-$D95,ER$3))</f>
        <v>0</v>
      </c>
      <c r="EN95" s="84">
        <f t="shared" ref="EN95:EN103" si="698">IF($C95-EN$3&lt;0,0,IF($C95-EN$3&gt;ER$3,ER$3,$C95-EN$3))</f>
        <v>31</v>
      </c>
      <c r="EO95" s="85">
        <f t="shared" ca="1" si="340"/>
        <v>0</v>
      </c>
      <c r="EP95" s="85">
        <f t="shared" si="341"/>
        <v>0</v>
      </c>
      <c r="EQ95" s="85">
        <f t="shared" si="342"/>
        <v>0</v>
      </c>
      <c r="ER95" s="86">
        <f t="shared" ref="ER95:ER103" ca="1" si="699">ER$3-EM95-EN95</f>
        <v>0</v>
      </c>
      <c r="ES95" s="83">
        <f t="shared" ref="ES95:ES103" ca="1" si="700">IF(ES$3-$D95&lt;0,0,IF(ES$3-$D95&lt;EX$3,ES$3-$D95,EX$3))</f>
        <v>0</v>
      </c>
      <c r="ET95" s="84">
        <f t="shared" ref="ET95:ET103" si="701">IF($C95-ET$3&lt;0,0,IF($C95-ET$3&gt;EX$3,EX$3,$C95-ET$3))</f>
        <v>31</v>
      </c>
      <c r="EU95" s="85">
        <f t="shared" ca="1" si="343"/>
        <v>0</v>
      </c>
      <c r="EV95" s="85">
        <f t="shared" si="344"/>
        <v>0</v>
      </c>
      <c r="EW95" s="85">
        <f t="shared" si="345"/>
        <v>0</v>
      </c>
      <c r="EX95" s="86">
        <f t="shared" ref="EX95:EX103" ca="1" si="702">EX$3-ES95-ET95</f>
        <v>0</v>
      </c>
      <c r="EY95" s="83">
        <f t="shared" ref="EY95:EY103" ca="1" si="703">IF(EY$3-$D95&lt;0,0,IF(EY$3-$D95&lt;FD$3,EY$3-$D95,FD$3))</f>
        <v>0</v>
      </c>
      <c r="EZ95" s="84">
        <f t="shared" ref="EZ95:EZ103" si="704">IF($C95-EZ$3&lt;0,0,IF($C95-EZ$3&gt;FD$3,FD$3,$C95-EZ$3))</f>
        <v>30</v>
      </c>
      <c r="FA95" s="85">
        <f t="shared" ca="1" si="346"/>
        <v>0</v>
      </c>
      <c r="FB95" s="85">
        <f t="shared" si="347"/>
        <v>0</v>
      </c>
      <c r="FC95" s="85">
        <f t="shared" si="348"/>
        <v>0</v>
      </c>
      <c r="FD95" s="86">
        <f t="shared" ref="FD95:FD103" ca="1" si="705">FD$3-EY95-EZ95</f>
        <v>0</v>
      </c>
      <c r="FE95" s="83">
        <f t="shared" ref="FE95:FE103" ca="1" si="706">IF(FE$3-$D95&lt;0,0,IF(FE$3-$D95&lt;FJ$3,FE$3-$D95,FJ$3))</f>
        <v>0</v>
      </c>
      <c r="FF95" s="84">
        <f t="shared" ref="FF95:FF103" si="707">IF($C95-FF$3&lt;0,0,IF($C95-FF$3&gt;FJ$3,FJ$3,$C95-FF$3))</f>
        <v>31</v>
      </c>
      <c r="FG95" s="85">
        <f t="shared" ref="FG95:FG103" ca="1" si="708">IF($A95="SERVER",FJ95,0)</f>
        <v>0</v>
      </c>
      <c r="FH95" s="85">
        <f t="shared" ref="FH95:FH103" si="709">IF($A95="CMM",FJ95,0)</f>
        <v>0</v>
      </c>
      <c r="FI95" s="85">
        <f t="shared" ref="FI95:FI103" si="710">IF($A95="CLIENT",FJ95,0)</f>
        <v>0</v>
      </c>
      <c r="FJ95" s="86">
        <f t="shared" ref="FJ95:FJ103" ca="1" si="711">FJ$3-FE95-FF95</f>
        <v>0</v>
      </c>
      <c r="FK95" s="83">
        <f t="shared" ref="FK95:FK103" ca="1" si="712">IF(FK$3-$D95&lt;0,0,IF(FK$3-$D95&lt;FP$3,FK$3-$D95,FP$3))</f>
        <v>0</v>
      </c>
      <c r="FL95" s="84">
        <f t="shared" ref="FL95:FL103" si="713">IF($C95-FL$3&lt;0,0,IF($C95-FL$3&gt;FP$3,FP$3,$C95-FL$3))</f>
        <v>30</v>
      </c>
      <c r="FM95" s="85">
        <f t="shared" ref="FM95:FM103" ca="1" si="714">IF($A95="SERVER",FP95,0)</f>
        <v>0</v>
      </c>
      <c r="FN95" s="85">
        <f t="shared" ref="FN95:FN103" si="715">IF($A95="CMM",FP95,0)</f>
        <v>0</v>
      </c>
      <c r="FO95" s="85">
        <f t="shared" ref="FO95:FO103" si="716">IF($A95="CLIENT",FP95,0)</f>
        <v>0</v>
      </c>
      <c r="FP95" s="86">
        <f t="shared" ref="FP95:FP103" ca="1" si="717">FP$3-FK95-FL95</f>
        <v>0</v>
      </c>
      <c r="FQ95" s="83">
        <f t="shared" ref="FQ95:FQ103" ca="1" si="718">IF(FQ$3-$D95&lt;0,0,IF(FQ$3-$D95&lt;FV$3,FQ$3-$D95,FV$3))</f>
        <v>0</v>
      </c>
      <c r="FR95" s="84">
        <f t="shared" ref="FR95:FR103" si="719">IF($C95-FR$3&lt;0,0,IF($C95-FR$3&gt;FV$3,FV$3,$C95-FR$3))</f>
        <v>31</v>
      </c>
      <c r="FS95" s="85">
        <f t="shared" ref="FS95:FS103" ca="1" si="720">IF($A95="SERVER",FV95,0)</f>
        <v>0</v>
      </c>
      <c r="FT95" s="85">
        <f t="shared" ref="FT95:FT103" si="721">IF($A95="CMM",FV95,0)</f>
        <v>0</v>
      </c>
      <c r="FU95" s="85">
        <f t="shared" ref="FU95:FU103" si="722">IF($A95="CLIENT",FV95,0)</f>
        <v>0</v>
      </c>
      <c r="FV95" s="86">
        <f t="shared" ref="FV95:FV103" ca="1" si="723">FV$3-FQ95-FR95</f>
        <v>0</v>
      </c>
      <c r="FW95" s="83">
        <f t="shared" ca="1" si="355"/>
        <v>0</v>
      </c>
      <c r="FX95" s="84">
        <f t="shared" si="356"/>
        <v>9</v>
      </c>
      <c r="FY95" s="85">
        <f t="shared" ca="1" si="454"/>
        <v>22</v>
      </c>
      <c r="FZ95" s="85">
        <f t="shared" si="455"/>
        <v>0</v>
      </c>
      <c r="GA95" s="85">
        <f t="shared" si="456"/>
        <v>0</v>
      </c>
      <c r="GB95" s="86">
        <f t="shared" ca="1" si="357"/>
        <v>22</v>
      </c>
      <c r="GC95" s="83">
        <f t="shared" ca="1" si="358"/>
        <v>0</v>
      </c>
      <c r="GD95" s="84">
        <f t="shared" si="359"/>
        <v>0</v>
      </c>
      <c r="GE95" s="85">
        <f t="shared" ca="1" si="457"/>
        <v>28</v>
      </c>
      <c r="GF95" s="85">
        <f t="shared" si="458"/>
        <v>0</v>
      </c>
      <c r="GG95" s="85">
        <f t="shared" si="459"/>
        <v>0</v>
      </c>
      <c r="GH95" s="86">
        <f t="shared" ca="1" si="360"/>
        <v>28</v>
      </c>
      <c r="GI95" s="83">
        <f t="shared" ca="1" si="361"/>
        <v>20</v>
      </c>
      <c r="GJ95" s="84">
        <f t="shared" si="362"/>
        <v>0</v>
      </c>
      <c r="GK95" s="85">
        <f t="shared" ca="1" si="460"/>
        <v>11</v>
      </c>
      <c r="GL95" s="85">
        <f t="shared" si="461"/>
        <v>0</v>
      </c>
      <c r="GM95" s="85">
        <f t="shared" si="462"/>
        <v>0</v>
      </c>
      <c r="GN95" s="86">
        <f t="shared" ca="1" si="363"/>
        <v>11</v>
      </c>
    </row>
    <row r="96" spans="1:196" ht="14.6" x14ac:dyDescent="0.4">
      <c r="A96" s="81" t="str">
        <f>PSIRT!$S93</f>
        <v>SERVER</v>
      </c>
      <c r="B96" t="str">
        <f>PSIRT!$B93</f>
        <v>CSCvn95166</v>
      </c>
      <c r="C96" s="82">
        <f>PSIRT!$N93</f>
        <v>43476</v>
      </c>
      <c r="D96" s="123">
        <f ca="1">IF(PSIRT!$R93="",TODAY(), PSIRT!$R93)</f>
        <v>43564</v>
      </c>
      <c r="E96" s="83">
        <f t="shared" ca="1" si="628"/>
        <v>0</v>
      </c>
      <c r="F96" s="84">
        <f t="shared" si="629"/>
        <v>31</v>
      </c>
      <c r="G96" s="85">
        <f t="shared" ca="1" si="271"/>
        <v>0</v>
      </c>
      <c r="H96" s="85">
        <f t="shared" si="272"/>
        <v>0</v>
      </c>
      <c r="I96" s="85">
        <f t="shared" si="273"/>
        <v>0</v>
      </c>
      <c r="J96" s="86">
        <f t="shared" ca="1" si="630"/>
        <v>0</v>
      </c>
      <c r="K96" s="83">
        <f t="shared" ca="1" si="631"/>
        <v>0</v>
      </c>
      <c r="L96" s="84">
        <f t="shared" si="632"/>
        <v>30</v>
      </c>
      <c r="M96" s="85">
        <f t="shared" ca="1" si="274"/>
        <v>0</v>
      </c>
      <c r="N96" s="85">
        <f t="shared" si="275"/>
        <v>0</v>
      </c>
      <c r="O96" s="85">
        <f t="shared" si="276"/>
        <v>0</v>
      </c>
      <c r="P96" s="86">
        <f t="shared" ca="1" si="633"/>
        <v>0</v>
      </c>
      <c r="Q96" s="83">
        <f t="shared" ca="1" si="634"/>
        <v>0</v>
      </c>
      <c r="R96" s="84">
        <f t="shared" si="635"/>
        <v>31</v>
      </c>
      <c r="S96" s="85">
        <f t="shared" ca="1" si="277"/>
        <v>0</v>
      </c>
      <c r="T96" s="85">
        <f t="shared" si="278"/>
        <v>0</v>
      </c>
      <c r="U96" s="85">
        <f t="shared" si="279"/>
        <v>0</v>
      </c>
      <c r="V96" s="86">
        <f t="shared" ca="1" si="636"/>
        <v>0</v>
      </c>
      <c r="W96" s="83">
        <f t="shared" ca="1" si="637"/>
        <v>0</v>
      </c>
      <c r="X96" s="84">
        <f t="shared" si="638"/>
        <v>30</v>
      </c>
      <c r="Y96" s="85">
        <f t="shared" ca="1" si="280"/>
        <v>0</v>
      </c>
      <c r="Z96" s="85">
        <f t="shared" si="281"/>
        <v>0</v>
      </c>
      <c r="AA96" s="85">
        <f t="shared" si="282"/>
        <v>0</v>
      </c>
      <c r="AB96" s="86">
        <f t="shared" ca="1" si="639"/>
        <v>0</v>
      </c>
      <c r="AC96" s="83">
        <f t="shared" ca="1" si="640"/>
        <v>0</v>
      </c>
      <c r="AD96" s="84">
        <f t="shared" si="641"/>
        <v>31</v>
      </c>
      <c r="AE96" s="85">
        <f t="shared" ca="1" si="283"/>
        <v>0</v>
      </c>
      <c r="AF96" s="85">
        <f t="shared" si="284"/>
        <v>0</v>
      </c>
      <c r="AG96" s="85">
        <f t="shared" si="285"/>
        <v>0</v>
      </c>
      <c r="AH96" s="86">
        <f t="shared" ca="1" si="642"/>
        <v>0</v>
      </c>
      <c r="AI96" s="83">
        <f t="shared" ca="1" si="643"/>
        <v>0</v>
      </c>
      <c r="AJ96" s="84">
        <f t="shared" si="644"/>
        <v>31</v>
      </c>
      <c r="AK96" s="85">
        <f t="shared" ca="1" si="286"/>
        <v>0</v>
      </c>
      <c r="AL96" s="85">
        <f t="shared" si="287"/>
        <v>0</v>
      </c>
      <c r="AM96" s="85">
        <f t="shared" si="288"/>
        <v>0</v>
      </c>
      <c r="AN96" s="86">
        <f t="shared" ca="1" si="645"/>
        <v>0</v>
      </c>
      <c r="AO96" s="83">
        <f t="shared" ca="1" si="646"/>
        <v>0</v>
      </c>
      <c r="AP96" s="84">
        <f t="shared" si="647"/>
        <v>28</v>
      </c>
      <c r="AQ96" s="85">
        <f t="shared" ca="1" si="289"/>
        <v>0</v>
      </c>
      <c r="AR96" s="85">
        <f t="shared" si="290"/>
        <v>0</v>
      </c>
      <c r="AS96" s="85">
        <f t="shared" si="291"/>
        <v>0</v>
      </c>
      <c r="AT96" s="86">
        <f t="shared" ca="1" si="648"/>
        <v>0</v>
      </c>
      <c r="AU96" s="83">
        <f t="shared" ca="1" si="649"/>
        <v>0</v>
      </c>
      <c r="AV96" s="84">
        <f t="shared" si="650"/>
        <v>31</v>
      </c>
      <c r="AW96" s="85">
        <f t="shared" ca="1" si="292"/>
        <v>0</v>
      </c>
      <c r="AX96" s="85">
        <f t="shared" si="293"/>
        <v>0</v>
      </c>
      <c r="AY96" s="85">
        <f t="shared" si="294"/>
        <v>0</v>
      </c>
      <c r="AZ96" s="86">
        <f t="shared" ca="1" si="651"/>
        <v>0</v>
      </c>
      <c r="BA96" s="83">
        <f t="shared" ca="1" si="652"/>
        <v>0</v>
      </c>
      <c r="BB96" s="84">
        <f t="shared" si="653"/>
        <v>30</v>
      </c>
      <c r="BC96" s="85">
        <f t="shared" ca="1" si="295"/>
        <v>0</v>
      </c>
      <c r="BD96" s="85">
        <f t="shared" si="296"/>
        <v>0</v>
      </c>
      <c r="BE96" s="85">
        <f t="shared" si="297"/>
        <v>0</v>
      </c>
      <c r="BF96" s="86">
        <f t="shared" ca="1" si="654"/>
        <v>0</v>
      </c>
      <c r="BG96" s="83">
        <f t="shared" ca="1" si="655"/>
        <v>0</v>
      </c>
      <c r="BH96" s="84">
        <f t="shared" si="656"/>
        <v>31</v>
      </c>
      <c r="BI96" s="85">
        <f t="shared" ca="1" si="298"/>
        <v>0</v>
      </c>
      <c r="BJ96" s="85">
        <f t="shared" si="299"/>
        <v>0</v>
      </c>
      <c r="BK96" s="85">
        <f t="shared" si="300"/>
        <v>0</v>
      </c>
      <c r="BL96" s="86">
        <f t="shared" ca="1" si="657"/>
        <v>0</v>
      </c>
      <c r="BM96" s="83">
        <f t="shared" ca="1" si="658"/>
        <v>0</v>
      </c>
      <c r="BN96" s="84">
        <f t="shared" si="659"/>
        <v>30</v>
      </c>
      <c r="BO96" s="85">
        <f t="shared" ca="1" si="301"/>
        <v>0</v>
      </c>
      <c r="BP96" s="85">
        <f t="shared" si="302"/>
        <v>0</v>
      </c>
      <c r="BQ96" s="85">
        <f t="shared" si="303"/>
        <v>0</v>
      </c>
      <c r="BR96" s="86">
        <f t="shared" ca="1" si="660"/>
        <v>0</v>
      </c>
      <c r="BS96" s="83">
        <f t="shared" ca="1" si="661"/>
        <v>0</v>
      </c>
      <c r="BT96" s="84">
        <f t="shared" si="662"/>
        <v>31</v>
      </c>
      <c r="BU96" s="85">
        <f t="shared" ca="1" si="304"/>
        <v>0</v>
      </c>
      <c r="BV96" s="85">
        <f t="shared" si="305"/>
        <v>0</v>
      </c>
      <c r="BW96" s="85">
        <f t="shared" si="306"/>
        <v>0</v>
      </c>
      <c r="BX96" s="86">
        <f t="shared" ca="1" si="663"/>
        <v>0</v>
      </c>
      <c r="BY96" s="83">
        <f t="shared" ca="1" si="664"/>
        <v>0</v>
      </c>
      <c r="BZ96" s="84">
        <f t="shared" si="665"/>
        <v>31</v>
      </c>
      <c r="CA96" s="85">
        <f t="shared" ca="1" si="307"/>
        <v>0</v>
      </c>
      <c r="CB96" s="85">
        <f t="shared" si="308"/>
        <v>0</v>
      </c>
      <c r="CC96" s="85">
        <f t="shared" si="309"/>
        <v>0</v>
      </c>
      <c r="CD96" s="86">
        <f t="shared" ca="1" si="666"/>
        <v>0</v>
      </c>
      <c r="CE96" s="83">
        <f t="shared" ca="1" si="667"/>
        <v>0</v>
      </c>
      <c r="CF96" s="84">
        <f t="shared" si="668"/>
        <v>30</v>
      </c>
      <c r="CG96" s="85">
        <f t="shared" ca="1" si="310"/>
        <v>0</v>
      </c>
      <c r="CH96" s="85">
        <f t="shared" si="311"/>
        <v>0</v>
      </c>
      <c r="CI96" s="85">
        <f t="shared" si="312"/>
        <v>0</v>
      </c>
      <c r="CJ96" s="86">
        <f t="shared" ca="1" si="669"/>
        <v>0</v>
      </c>
      <c r="CK96" s="83">
        <f t="shared" ca="1" si="670"/>
        <v>0</v>
      </c>
      <c r="CL96" s="84">
        <f t="shared" si="671"/>
        <v>31</v>
      </c>
      <c r="CM96" s="85">
        <f t="shared" ca="1" si="313"/>
        <v>0</v>
      </c>
      <c r="CN96" s="85">
        <f t="shared" si="314"/>
        <v>0</v>
      </c>
      <c r="CO96" s="85">
        <f t="shared" si="315"/>
        <v>0</v>
      </c>
      <c r="CP96" s="86">
        <f t="shared" ca="1" si="672"/>
        <v>0</v>
      </c>
      <c r="CQ96" s="83">
        <f t="shared" ca="1" si="673"/>
        <v>0</v>
      </c>
      <c r="CR96" s="84">
        <f t="shared" si="674"/>
        <v>30</v>
      </c>
      <c r="CS96" s="85">
        <f t="shared" ca="1" si="316"/>
        <v>0</v>
      </c>
      <c r="CT96" s="85">
        <f t="shared" si="317"/>
        <v>0</v>
      </c>
      <c r="CU96" s="85">
        <f t="shared" si="318"/>
        <v>0</v>
      </c>
      <c r="CV96" s="86">
        <f t="shared" ca="1" si="675"/>
        <v>0</v>
      </c>
      <c r="CW96" s="83">
        <f t="shared" ca="1" si="676"/>
        <v>0</v>
      </c>
      <c r="CX96" s="84">
        <f t="shared" si="677"/>
        <v>31</v>
      </c>
      <c r="CY96" s="85">
        <f t="shared" ca="1" si="319"/>
        <v>0</v>
      </c>
      <c r="CZ96" s="85">
        <f t="shared" si="320"/>
        <v>0</v>
      </c>
      <c r="DA96" s="85">
        <f t="shared" si="321"/>
        <v>0</v>
      </c>
      <c r="DB96" s="86">
        <f t="shared" ca="1" si="678"/>
        <v>0</v>
      </c>
      <c r="DC96" s="83">
        <f t="shared" ca="1" si="679"/>
        <v>0</v>
      </c>
      <c r="DD96" s="84">
        <f t="shared" si="680"/>
        <v>31</v>
      </c>
      <c r="DE96" s="85">
        <f t="shared" ca="1" si="322"/>
        <v>0</v>
      </c>
      <c r="DF96" s="85">
        <f t="shared" si="323"/>
        <v>0</v>
      </c>
      <c r="DG96" s="85">
        <f t="shared" si="324"/>
        <v>0</v>
      </c>
      <c r="DH96" s="86">
        <f t="shared" ca="1" si="681"/>
        <v>0</v>
      </c>
      <c r="DI96" s="83">
        <f t="shared" ca="1" si="682"/>
        <v>0</v>
      </c>
      <c r="DJ96" s="84">
        <f t="shared" si="683"/>
        <v>28</v>
      </c>
      <c r="DK96" s="85">
        <f t="shared" ca="1" si="325"/>
        <v>0</v>
      </c>
      <c r="DL96" s="85">
        <f t="shared" si="326"/>
        <v>0</v>
      </c>
      <c r="DM96" s="85">
        <f t="shared" si="327"/>
        <v>0</v>
      </c>
      <c r="DN96" s="86">
        <f t="shared" ca="1" si="684"/>
        <v>0</v>
      </c>
      <c r="DO96" s="83">
        <f t="shared" ca="1" si="685"/>
        <v>0</v>
      </c>
      <c r="DP96" s="84">
        <f t="shared" si="686"/>
        <v>31</v>
      </c>
      <c r="DQ96" s="85">
        <f t="shared" ca="1" si="328"/>
        <v>0</v>
      </c>
      <c r="DR96" s="85">
        <f t="shared" si="329"/>
        <v>0</v>
      </c>
      <c r="DS96" s="85">
        <f t="shared" si="330"/>
        <v>0</v>
      </c>
      <c r="DT96" s="86">
        <f t="shared" ca="1" si="687"/>
        <v>0</v>
      </c>
      <c r="DU96" s="83">
        <f t="shared" ca="1" si="688"/>
        <v>0</v>
      </c>
      <c r="DV96" s="84">
        <f t="shared" si="689"/>
        <v>30</v>
      </c>
      <c r="DW96" s="85">
        <f t="shared" ca="1" si="331"/>
        <v>0</v>
      </c>
      <c r="DX96" s="85">
        <f t="shared" si="332"/>
        <v>0</v>
      </c>
      <c r="DY96" s="85">
        <f t="shared" si="333"/>
        <v>0</v>
      </c>
      <c r="DZ96" s="86">
        <f t="shared" ca="1" si="690"/>
        <v>0</v>
      </c>
      <c r="EA96" s="83">
        <f t="shared" ca="1" si="691"/>
        <v>0</v>
      </c>
      <c r="EB96" s="84">
        <f t="shared" si="692"/>
        <v>31</v>
      </c>
      <c r="EC96" s="85">
        <f t="shared" ca="1" si="334"/>
        <v>0</v>
      </c>
      <c r="ED96" s="85">
        <f t="shared" si="335"/>
        <v>0</v>
      </c>
      <c r="EE96" s="85">
        <f t="shared" si="336"/>
        <v>0</v>
      </c>
      <c r="EF96" s="86">
        <f t="shared" ca="1" si="693"/>
        <v>0</v>
      </c>
      <c r="EG96" s="83">
        <f t="shared" ca="1" si="694"/>
        <v>0</v>
      </c>
      <c r="EH96" s="84">
        <f t="shared" si="695"/>
        <v>30</v>
      </c>
      <c r="EI96" s="85">
        <f t="shared" ca="1" si="337"/>
        <v>0</v>
      </c>
      <c r="EJ96" s="85">
        <f t="shared" si="338"/>
        <v>0</v>
      </c>
      <c r="EK96" s="85">
        <f t="shared" si="339"/>
        <v>0</v>
      </c>
      <c r="EL96" s="86">
        <f t="shared" ca="1" si="696"/>
        <v>0</v>
      </c>
      <c r="EM96" s="83">
        <f t="shared" ca="1" si="697"/>
        <v>0</v>
      </c>
      <c r="EN96" s="84">
        <f t="shared" si="698"/>
        <v>31</v>
      </c>
      <c r="EO96" s="85">
        <f t="shared" ca="1" si="340"/>
        <v>0</v>
      </c>
      <c r="EP96" s="85">
        <f t="shared" si="341"/>
        <v>0</v>
      </c>
      <c r="EQ96" s="85">
        <f t="shared" si="342"/>
        <v>0</v>
      </c>
      <c r="ER96" s="86">
        <f t="shared" ca="1" si="699"/>
        <v>0</v>
      </c>
      <c r="ES96" s="83">
        <f t="shared" ca="1" si="700"/>
        <v>0</v>
      </c>
      <c r="ET96" s="84">
        <f t="shared" si="701"/>
        <v>31</v>
      </c>
      <c r="EU96" s="85">
        <f t="shared" ca="1" si="343"/>
        <v>0</v>
      </c>
      <c r="EV96" s="85">
        <f t="shared" si="344"/>
        <v>0</v>
      </c>
      <c r="EW96" s="85">
        <f t="shared" si="345"/>
        <v>0</v>
      </c>
      <c r="EX96" s="86">
        <f t="shared" ca="1" si="702"/>
        <v>0</v>
      </c>
      <c r="EY96" s="83">
        <f t="shared" ca="1" si="703"/>
        <v>0</v>
      </c>
      <c r="EZ96" s="84">
        <f t="shared" si="704"/>
        <v>30</v>
      </c>
      <c r="FA96" s="85">
        <f t="shared" ca="1" si="346"/>
        <v>0</v>
      </c>
      <c r="FB96" s="85">
        <f t="shared" si="347"/>
        <v>0</v>
      </c>
      <c r="FC96" s="85">
        <f t="shared" si="348"/>
        <v>0</v>
      </c>
      <c r="FD96" s="86">
        <f t="shared" ca="1" si="705"/>
        <v>0</v>
      </c>
      <c r="FE96" s="83">
        <f t="shared" ca="1" si="706"/>
        <v>0</v>
      </c>
      <c r="FF96" s="84">
        <f t="shared" si="707"/>
        <v>31</v>
      </c>
      <c r="FG96" s="85">
        <f t="shared" ca="1" si="708"/>
        <v>0</v>
      </c>
      <c r="FH96" s="85">
        <f t="shared" si="709"/>
        <v>0</v>
      </c>
      <c r="FI96" s="85">
        <f t="shared" si="710"/>
        <v>0</v>
      </c>
      <c r="FJ96" s="86">
        <f t="shared" ca="1" si="711"/>
        <v>0</v>
      </c>
      <c r="FK96" s="83">
        <f t="shared" ca="1" si="712"/>
        <v>0</v>
      </c>
      <c r="FL96" s="84">
        <f t="shared" si="713"/>
        <v>30</v>
      </c>
      <c r="FM96" s="85">
        <f t="shared" ca="1" si="714"/>
        <v>0</v>
      </c>
      <c r="FN96" s="85">
        <f t="shared" si="715"/>
        <v>0</v>
      </c>
      <c r="FO96" s="85">
        <f t="shared" si="716"/>
        <v>0</v>
      </c>
      <c r="FP96" s="86">
        <f t="shared" ca="1" si="717"/>
        <v>0</v>
      </c>
      <c r="FQ96" s="83">
        <f t="shared" ca="1" si="718"/>
        <v>0</v>
      </c>
      <c r="FR96" s="84">
        <f t="shared" si="719"/>
        <v>31</v>
      </c>
      <c r="FS96" s="85">
        <f t="shared" ca="1" si="720"/>
        <v>0</v>
      </c>
      <c r="FT96" s="85">
        <f t="shared" si="721"/>
        <v>0</v>
      </c>
      <c r="FU96" s="85">
        <f t="shared" si="722"/>
        <v>0</v>
      </c>
      <c r="FV96" s="86">
        <f t="shared" ca="1" si="723"/>
        <v>0</v>
      </c>
      <c r="FW96" s="83">
        <f t="shared" ca="1" si="355"/>
        <v>0</v>
      </c>
      <c r="FX96" s="84">
        <f t="shared" si="356"/>
        <v>11</v>
      </c>
      <c r="FY96" s="85">
        <f t="shared" ca="1" si="454"/>
        <v>20</v>
      </c>
      <c r="FZ96" s="85">
        <f t="shared" si="455"/>
        <v>0</v>
      </c>
      <c r="GA96" s="85">
        <f t="shared" si="456"/>
        <v>0</v>
      </c>
      <c r="GB96" s="86">
        <f t="shared" ca="1" si="357"/>
        <v>20</v>
      </c>
      <c r="GC96" s="83">
        <f t="shared" ca="1" si="358"/>
        <v>0</v>
      </c>
      <c r="GD96" s="84">
        <f t="shared" si="359"/>
        <v>0</v>
      </c>
      <c r="GE96" s="85">
        <f t="shared" ca="1" si="457"/>
        <v>28</v>
      </c>
      <c r="GF96" s="85">
        <f t="shared" si="458"/>
        <v>0</v>
      </c>
      <c r="GG96" s="85">
        <f t="shared" si="459"/>
        <v>0</v>
      </c>
      <c r="GH96" s="86">
        <f t="shared" ca="1" si="360"/>
        <v>28</v>
      </c>
      <c r="GI96" s="83">
        <f t="shared" ca="1" si="361"/>
        <v>0</v>
      </c>
      <c r="GJ96" s="84">
        <f t="shared" si="362"/>
        <v>0</v>
      </c>
      <c r="GK96" s="85">
        <f t="shared" ca="1" si="460"/>
        <v>31</v>
      </c>
      <c r="GL96" s="85">
        <f t="shared" si="461"/>
        <v>0</v>
      </c>
      <c r="GM96" s="85">
        <f t="shared" si="462"/>
        <v>0</v>
      </c>
      <c r="GN96" s="86">
        <f t="shared" ca="1" si="363"/>
        <v>31</v>
      </c>
    </row>
    <row r="97" spans="1:196" ht="14.6" x14ac:dyDescent="0.4">
      <c r="A97" s="81" t="str">
        <f>PSIRT!$S94</f>
        <v>SERVER</v>
      </c>
      <c r="B97" t="str">
        <f>PSIRT!$B94</f>
        <v>CSCvn95441</v>
      </c>
      <c r="C97" s="82">
        <f>PSIRT!$N94</f>
        <v>43476</v>
      </c>
      <c r="D97" s="123">
        <f ca="1">IF(PSIRT!$R94="",TODAY(), PSIRT!$R94)</f>
        <v>43564</v>
      </c>
      <c r="E97" s="83">
        <f t="shared" ca="1" si="628"/>
        <v>0</v>
      </c>
      <c r="F97" s="84">
        <f t="shared" si="629"/>
        <v>31</v>
      </c>
      <c r="G97" s="85">
        <f t="shared" ca="1" si="271"/>
        <v>0</v>
      </c>
      <c r="H97" s="85">
        <f t="shared" si="272"/>
        <v>0</v>
      </c>
      <c r="I97" s="85">
        <f t="shared" si="273"/>
        <v>0</v>
      </c>
      <c r="J97" s="86">
        <f t="shared" ca="1" si="630"/>
        <v>0</v>
      </c>
      <c r="K97" s="83">
        <f t="shared" ca="1" si="631"/>
        <v>0</v>
      </c>
      <c r="L97" s="84">
        <f t="shared" si="632"/>
        <v>30</v>
      </c>
      <c r="M97" s="85">
        <f t="shared" ca="1" si="274"/>
        <v>0</v>
      </c>
      <c r="N97" s="85">
        <f t="shared" si="275"/>
        <v>0</v>
      </c>
      <c r="O97" s="85">
        <f t="shared" si="276"/>
        <v>0</v>
      </c>
      <c r="P97" s="86">
        <f t="shared" ca="1" si="633"/>
        <v>0</v>
      </c>
      <c r="Q97" s="83">
        <f t="shared" ca="1" si="634"/>
        <v>0</v>
      </c>
      <c r="R97" s="84">
        <f t="shared" si="635"/>
        <v>31</v>
      </c>
      <c r="S97" s="85">
        <f t="shared" ca="1" si="277"/>
        <v>0</v>
      </c>
      <c r="T97" s="85">
        <f t="shared" si="278"/>
        <v>0</v>
      </c>
      <c r="U97" s="85">
        <f t="shared" si="279"/>
        <v>0</v>
      </c>
      <c r="V97" s="86">
        <f t="shared" ca="1" si="636"/>
        <v>0</v>
      </c>
      <c r="W97" s="83">
        <f t="shared" ca="1" si="637"/>
        <v>0</v>
      </c>
      <c r="X97" s="84">
        <f t="shared" si="638"/>
        <v>30</v>
      </c>
      <c r="Y97" s="85">
        <f t="shared" ca="1" si="280"/>
        <v>0</v>
      </c>
      <c r="Z97" s="85">
        <f t="shared" si="281"/>
        <v>0</v>
      </c>
      <c r="AA97" s="85">
        <f t="shared" si="282"/>
        <v>0</v>
      </c>
      <c r="AB97" s="86">
        <f t="shared" ca="1" si="639"/>
        <v>0</v>
      </c>
      <c r="AC97" s="83">
        <f t="shared" ca="1" si="640"/>
        <v>0</v>
      </c>
      <c r="AD97" s="84">
        <f t="shared" si="641"/>
        <v>31</v>
      </c>
      <c r="AE97" s="85">
        <f t="shared" ca="1" si="283"/>
        <v>0</v>
      </c>
      <c r="AF97" s="85">
        <f t="shared" si="284"/>
        <v>0</v>
      </c>
      <c r="AG97" s="85">
        <f t="shared" si="285"/>
        <v>0</v>
      </c>
      <c r="AH97" s="86">
        <f t="shared" ca="1" si="642"/>
        <v>0</v>
      </c>
      <c r="AI97" s="83">
        <f t="shared" ca="1" si="643"/>
        <v>0</v>
      </c>
      <c r="AJ97" s="84">
        <f t="shared" si="644"/>
        <v>31</v>
      </c>
      <c r="AK97" s="85">
        <f t="shared" ca="1" si="286"/>
        <v>0</v>
      </c>
      <c r="AL97" s="85">
        <f t="shared" si="287"/>
        <v>0</v>
      </c>
      <c r="AM97" s="85">
        <f t="shared" si="288"/>
        <v>0</v>
      </c>
      <c r="AN97" s="86">
        <f t="shared" ca="1" si="645"/>
        <v>0</v>
      </c>
      <c r="AO97" s="83">
        <f t="shared" ca="1" si="646"/>
        <v>0</v>
      </c>
      <c r="AP97" s="84">
        <f t="shared" si="647"/>
        <v>28</v>
      </c>
      <c r="AQ97" s="85">
        <f t="shared" ca="1" si="289"/>
        <v>0</v>
      </c>
      <c r="AR97" s="85">
        <f t="shared" si="290"/>
        <v>0</v>
      </c>
      <c r="AS97" s="85">
        <f t="shared" si="291"/>
        <v>0</v>
      </c>
      <c r="AT97" s="86">
        <f t="shared" ca="1" si="648"/>
        <v>0</v>
      </c>
      <c r="AU97" s="83">
        <f t="shared" ca="1" si="649"/>
        <v>0</v>
      </c>
      <c r="AV97" s="84">
        <f t="shared" si="650"/>
        <v>31</v>
      </c>
      <c r="AW97" s="85">
        <f t="shared" ca="1" si="292"/>
        <v>0</v>
      </c>
      <c r="AX97" s="85">
        <f t="shared" si="293"/>
        <v>0</v>
      </c>
      <c r="AY97" s="85">
        <f t="shared" si="294"/>
        <v>0</v>
      </c>
      <c r="AZ97" s="86">
        <f t="shared" ca="1" si="651"/>
        <v>0</v>
      </c>
      <c r="BA97" s="83">
        <f t="shared" ca="1" si="652"/>
        <v>0</v>
      </c>
      <c r="BB97" s="84">
        <f t="shared" si="653"/>
        <v>30</v>
      </c>
      <c r="BC97" s="85">
        <f t="shared" ca="1" si="295"/>
        <v>0</v>
      </c>
      <c r="BD97" s="85">
        <f t="shared" si="296"/>
        <v>0</v>
      </c>
      <c r="BE97" s="85">
        <f t="shared" si="297"/>
        <v>0</v>
      </c>
      <c r="BF97" s="86">
        <f t="shared" ca="1" si="654"/>
        <v>0</v>
      </c>
      <c r="BG97" s="83">
        <f t="shared" ca="1" si="655"/>
        <v>0</v>
      </c>
      <c r="BH97" s="84">
        <f t="shared" si="656"/>
        <v>31</v>
      </c>
      <c r="BI97" s="85">
        <f t="shared" ca="1" si="298"/>
        <v>0</v>
      </c>
      <c r="BJ97" s="85">
        <f t="shared" si="299"/>
        <v>0</v>
      </c>
      <c r="BK97" s="85">
        <f t="shared" si="300"/>
        <v>0</v>
      </c>
      <c r="BL97" s="86">
        <f t="shared" ca="1" si="657"/>
        <v>0</v>
      </c>
      <c r="BM97" s="83">
        <f t="shared" ca="1" si="658"/>
        <v>0</v>
      </c>
      <c r="BN97" s="84">
        <f t="shared" si="659"/>
        <v>30</v>
      </c>
      <c r="BO97" s="85">
        <f t="shared" ca="1" si="301"/>
        <v>0</v>
      </c>
      <c r="BP97" s="85">
        <f t="shared" si="302"/>
        <v>0</v>
      </c>
      <c r="BQ97" s="85">
        <f t="shared" si="303"/>
        <v>0</v>
      </c>
      <c r="BR97" s="86">
        <f t="shared" ca="1" si="660"/>
        <v>0</v>
      </c>
      <c r="BS97" s="83">
        <f t="shared" ca="1" si="661"/>
        <v>0</v>
      </c>
      <c r="BT97" s="84">
        <f t="shared" si="662"/>
        <v>31</v>
      </c>
      <c r="BU97" s="85">
        <f t="shared" ca="1" si="304"/>
        <v>0</v>
      </c>
      <c r="BV97" s="85">
        <f t="shared" si="305"/>
        <v>0</v>
      </c>
      <c r="BW97" s="85">
        <f t="shared" si="306"/>
        <v>0</v>
      </c>
      <c r="BX97" s="86">
        <f t="shared" ca="1" si="663"/>
        <v>0</v>
      </c>
      <c r="BY97" s="83">
        <f t="shared" ca="1" si="664"/>
        <v>0</v>
      </c>
      <c r="BZ97" s="84">
        <f t="shared" si="665"/>
        <v>31</v>
      </c>
      <c r="CA97" s="85">
        <f t="shared" ca="1" si="307"/>
        <v>0</v>
      </c>
      <c r="CB97" s="85">
        <f t="shared" si="308"/>
        <v>0</v>
      </c>
      <c r="CC97" s="85">
        <f t="shared" si="309"/>
        <v>0</v>
      </c>
      <c r="CD97" s="86">
        <f t="shared" ca="1" si="666"/>
        <v>0</v>
      </c>
      <c r="CE97" s="83">
        <f t="shared" ca="1" si="667"/>
        <v>0</v>
      </c>
      <c r="CF97" s="84">
        <f t="shared" si="668"/>
        <v>30</v>
      </c>
      <c r="CG97" s="85">
        <f t="shared" ca="1" si="310"/>
        <v>0</v>
      </c>
      <c r="CH97" s="85">
        <f t="shared" si="311"/>
        <v>0</v>
      </c>
      <c r="CI97" s="85">
        <f t="shared" si="312"/>
        <v>0</v>
      </c>
      <c r="CJ97" s="86">
        <f t="shared" ca="1" si="669"/>
        <v>0</v>
      </c>
      <c r="CK97" s="83">
        <f t="shared" ca="1" si="670"/>
        <v>0</v>
      </c>
      <c r="CL97" s="84">
        <f t="shared" si="671"/>
        <v>31</v>
      </c>
      <c r="CM97" s="85">
        <f t="shared" ca="1" si="313"/>
        <v>0</v>
      </c>
      <c r="CN97" s="85">
        <f t="shared" si="314"/>
        <v>0</v>
      </c>
      <c r="CO97" s="85">
        <f t="shared" si="315"/>
        <v>0</v>
      </c>
      <c r="CP97" s="86">
        <f t="shared" ca="1" si="672"/>
        <v>0</v>
      </c>
      <c r="CQ97" s="83">
        <f t="shared" ca="1" si="673"/>
        <v>0</v>
      </c>
      <c r="CR97" s="84">
        <f t="shared" si="674"/>
        <v>30</v>
      </c>
      <c r="CS97" s="85">
        <f t="shared" ca="1" si="316"/>
        <v>0</v>
      </c>
      <c r="CT97" s="85">
        <f t="shared" si="317"/>
        <v>0</v>
      </c>
      <c r="CU97" s="85">
        <f t="shared" si="318"/>
        <v>0</v>
      </c>
      <c r="CV97" s="86">
        <f t="shared" ca="1" si="675"/>
        <v>0</v>
      </c>
      <c r="CW97" s="83">
        <f t="shared" ca="1" si="676"/>
        <v>0</v>
      </c>
      <c r="CX97" s="84">
        <f t="shared" si="677"/>
        <v>31</v>
      </c>
      <c r="CY97" s="85">
        <f t="shared" ca="1" si="319"/>
        <v>0</v>
      </c>
      <c r="CZ97" s="85">
        <f t="shared" si="320"/>
        <v>0</v>
      </c>
      <c r="DA97" s="85">
        <f t="shared" si="321"/>
        <v>0</v>
      </c>
      <c r="DB97" s="86">
        <f t="shared" ca="1" si="678"/>
        <v>0</v>
      </c>
      <c r="DC97" s="83">
        <f t="shared" ca="1" si="679"/>
        <v>0</v>
      </c>
      <c r="DD97" s="84">
        <f t="shared" si="680"/>
        <v>31</v>
      </c>
      <c r="DE97" s="85">
        <f t="shared" ca="1" si="322"/>
        <v>0</v>
      </c>
      <c r="DF97" s="85">
        <f t="shared" si="323"/>
        <v>0</v>
      </c>
      <c r="DG97" s="85">
        <f t="shared" si="324"/>
        <v>0</v>
      </c>
      <c r="DH97" s="86">
        <f t="shared" ca="1" si="681"/>
        <v>0</v>
      </c>
      <c r="DI97" s="83">
        <f t="shared" ca="1" si="682"/>
        <v>0</v>
      </c>
      <c r="DJ97" s="84">
        <f t="shared" si="683"/>
        <v>28</v>
      </c>
      <c r="DK97" s="85">
        <f t="shared" ca="1" si="325"/>
        <v>0</v>
      </c>
      <c r="DL97" s="85">
        <f t="shared" si="326"/>
        <v>0</v>
      </c>
      <c r="DM97" s="85">
        <f t="shared" si="327"/>
        <v>0</v>
      </c>
      <c r="DN97" s="86">
        <f t="shared" ca="1" si="684"/>
        <v>0</v>
      </c>
      <c r="DO97" s="83">
        <f t="shared" ca="1" si="685"/>
        <v>0</v>
      </c>
      <c r="DP97" s="84">
        <f t="shared" si="686"/>
        <v>31</v>
      </c>
      <c r="DQ97" s="85">
        <f t="shared" ca="1" si="328"/>
        <v>0</v>
      </c>
      <c r="DR97" s="85">
        <f t="shared" si="329"/>
        <v>0</v>
      </c>
      <c r="DS97" s="85">
        <f t="shared" si="330"/>
        <v>0</v>
      </c>
      <c r="DT97" s="86">
        <f t="shared" ca="1" si="687"/>
        <v>0</v>
      </c>
      <c r="DU97" s="83">
        <f t="shared" ca="1" si="688"/>
        <v>0</v>
      </c>
      <c r="DV97" s="84">
        <f t="shared" si="689"/>
        <v>30</v>
      </c>
      <c r="DW97" s="85">
        <f t="shared" ca="1" si="331"/>
        <v>0</v>
      </c>
      <c r="DX97" s="85">
        <f t="shared" si="332"/>
        <v>0</v>
      </c>
      <c r="DY97" s="85">
        <f t="shared" si="333"/>
        <v>0</v>
      </c>
      <c r="DZ97" s="86">
        <f t="shared" ca="1" si="690"/>
        <v>0</v>
      </c>
      <c r="EA97" s="83">
        <f t="shared" ca="1" si="691"/>
        <v>0</v>
      </c>
      <c r="EB97" s="84">
        <f t="shared" si="692"/>
        <v>31</v>
      </c>
      <c r="EC97" s="85">
        <f t="shared" ca="1" si="334"/>
        <v>0</v>
      </c>
      <c r="ED97" s="85">
        <f t="shared" si="335"/>
        <v>0</v>
      </c>
      <c r="EE97" s="85">
        <f t="shared" si="336"/>
        <v>0</v>
      </c>
      <c r="EF97" s="86">
        <f t="shared" ca="1" si="693"/>
        <v>0</v>
      </c>
      <c r="EG97" s="83">
        <f t="shared" ca="1" si="694"/>
        <v>0</v>
      </c>
      <c r="EH97" s="84">
        <f t="shared" si="695"/>
        <v>30</v>
      </c>
      <c r="EI97" s="85">
        <f t="shared" ca="1" si="337"/>
        <v>0</v>
      </c>
      <c r="EJ97" s="85">
        <f t="shared" si="338"/>
        <v>0</v>
      </c>
      <c r="EK97" s="85">
        <f t="shared" si="339"/>
        <v>0</v>
      </c>
      <c r="EL97" s="86">
        <f t="shared" ca="1" si="696"/>
        <v>0</v>
      </c>
      <c r="EM97" s="83">
        <f t="shared" ca="1" si="697"/>
        <v>0</v>
      </c>
      <c r="EN97" s="84">
        <f t="shared" si="698"/>
        <v>31</v>
      </c>
      <c r="EO97" s="85">
        <f t="shared" ca="1" si="340"/>
        <v>0</v>
      </c>
      <c r="EP97" s="85">
        <f t="shared" si="341"/>
        <v>0</v>
      </c>
      <c r="EQ97" s="85">
        <f t="shared" si="342"/>
        <v>0</v>
      </c>
      <c r="ER97" s="86">
        <f t="shared" ca="1" si="699"/>
        <v>0</v>
      </c>
      <c r="ES97" s="83">
        <f t="shared" ca="1" si="700"/>
        <v>0</v>
      </c>
      <c r="ET97" s="84">
        <f t="shared" si="701"/>
        <v>31</v>
      </c>
      <c r="EU97" s="85">
        <f t="shared" ca="1" si="343"/>
        <v>0</v>
      </c>
      <c r="EV97" s="85">
        <f t="shared" si="344"/>
        <v>0</v>
      </c>
      <c r="EW97" s="85">
        <f t="shared" si="345"/>
        <v>0</v>
      </c>
      <c r="EX97" s="86">
        <f t="shared" ca="1" si="702"/>
        <v>0</v>
      </c>
      <c r="EY97" s="83">
        <f t="shared" ca="1" si="703"/>
        <v>0</v>
      </c>
      <c r="EZ97" s="84">
        <f t="shared" si="704"/>
        <v>30</v>
      </c>
      <c r="FA97" s="85">
        <f t="shared" ca="1" si="346"/>
        <v>0</v>
      </c>
      <c r="FB97" s="85">
        <f t="shared" si="347"/>
        <v>0</v>
      </c>
      <c r="FC97" s="85">
        <f t="shared" si="348"/>
        <v>0</v>
      </c>
      <c r="FD97" s="86">
        <f t="shared" ca="1" si="705"/>
        <v>0</v>
      </c>
      <c r="FE97" s="83">
        <f t="shared" ca="1" si="706"/>
        <v>0</v>
      </c>
      <c r="FF97" s="84">
        <f t="shared" si="707"/>
        <v>31</v>
      </c>
      <c r="FG97" s="85">
        <f t="shared" ca="1" si="708"/>
        <v>0</v>
      </c>
      <c r="FH97" s="85">
        <f t="shared" si="709"/>
        <v>0</v>
      </c>
      <c r="FI97" s="85">
        <f t="shared" si="710"/>
        <v>0</v>
      </c>
      <c r="FJ97" s="86">
        <f t="shared" ca="1" si="711"/>
        <v>0</v>
      </c>
      <c r="FK97" s="83">
        <f t="shared" ca="1" si="712"/>
        <v>0</v>
      </c>
      <c r="FL97" s="84">
        <f t="shared" si="713"/>
        <v>30</v>
      </c>
      <c r="FM97" s="85">
        <f t="shared" ca="1" si="714"/>
        <v>0</v>
      </c>
      <c r="FN97" s="85">
        <f t="shared" si="715"/>
        <v>0</v>
      </c>
      <c r="FO97" s="85">
        <f t="shared" si="716"/>
        <v>0</v>
      </c>
      <c r="FP97" s="86">
        <f t="shared" ca="1" si="717"/>
        <v>0</v>
      </c>
      <c r="FQ97" s="83">
        <f t="shared" ca="1" si="718"/>
        <v>0</v>
      </c>
      <c r="FR97" s="84">
        <f t="shared" si="719"/>
        <v>31</v>
      </c>
      <c r="FS97" s="85">
        <f t="shared" ca="1" si="720"/>
        <v>0</v>
      </c>
      <c r="FT97" s="85">
        <f t="shared" si="721"/>
        <v>0</v>
      </c>
      <c r="FU97" s="85">
        <f t="shared" si="722"/>
        <v>0</v>
      </c>
      <c r="FV97" s="86">
        <f t="shared" ca="1" si="723"/>
        <v>0</v>
      </c>
      <c r="FW97" s="83">
        <f t="shared" ca="1" si="355"/>
        <v>0</v>
      </c>
      <c r="FX97" s="84">
        <f t="shared" si="356"/>
        <v>11</v>
      </c>
      <c r="FY97" s="85">
        <f t="shared" ca="1" si="454"/>
        <v>20</v>
      </c>
      <c r="FZ97" s="85">
        <f t="shared" si="455"/>
        <v>0</v>
      </c>
      <c r="GA97" s="85">
        <f t="shared" si="456"/>
        <v>0</v>
      </c>
      <c r="GB97" s="86">
        <f t="shared" ca="1" si="357"/>
        <v>20</v>
      </c>
      <c r="GC97" s="83">
        <f t="shared" ca="1" si="358"/>
        <v>0</v>
      </c>
      <c r="GD97" s="84">
        <f t="shared" si="359"/>
        <v>0</v>
      </c>
      <c r="GE97" s="85">
        <f t="shared" ca="1" si="457"/>
        <v>28</v>
      </c>
      <c r="GF97" s="85">
        <f t="shared" si="458"/>
        <v>0</v>
      </c>
      <c r="GG97" s="85">
        <f t="shared" si="459"/>
        <v>0</v>
      </c>
      <c r="GH97" s="86">
        <f t="shared" ca="1" si="360"/>
        <v>28</v>
      </c>
      <c r="GI97" s="83">
        <f t="shared" ca="1" si="361"/>
        <v>0</v>
      </c>
      <c r="GJ97" s="84">
        <f t="shared" si="362"/>
        <v>0</v>
      </c>
      <c r="GK97" s="85">
        <f t="shared" ca="1" si="460"/>
        <v>31</v>
      </c>
      <c r="GL97" s="85">
        <f t="shared" si="461"/>
        <v>0</v>
      </c>
      <c r="GM97" s="85">
        <f t="shared" si="462"/>
        <v>0</v>
      </c>
      <c r="GN97" s="86">
        <f t="shared" ca="1" si="363"/>
        <v>31</v>
      </c>
    </row>
    <row r="98" spans="1:196" ht="14.6" x14ac:dyDescent="0.4">
      <c r="A98" s="81" t="str">
        <f>PSIRT!$S95</f>
        <v>CMM</v>
      </c>
      <c r="B98" t="str">
        <f>PSIRT!$B95</f>
        <v>CSCvo20577</v>
      </c>
      <c r="C98" s="82">
        <f>PSIRT!$N95</f>
        <v>43497</v>
      </c>
      <c r="D98" s="123">
        <f ca="1">IF(PSIRT!$R95="",TODAY(), PSIRT!$R95)</f>
        <v>43559</v>
      </c>
      <c r="E98" s="83">
        <f t="shared" ca="1" si="628"/>
        <v>0</v>
      </c>
      <c r="F98" s="84">
        <f t="shared" si="629"/>
        <v>31</v>
      </c>
      <c r="G98" s="85">
        <f t="shared" si="271"/>
        <v>0</v>
      </c>
      <c r="H98" s="85">
        <f t="shared" ca="1" si="272"/>
        <v>0</v>
      </c>
      <c r="I98" s="85">
        <f t="shared" si="273"/>
        <v>0</v>
      </c>
      <c r="J98" s="86">
        <f t="shared" ca="1" si="630"/>
        <v>0</v>
      </c>
      <c r="K98" s="83">
        <f t="shared" ca="1" si="631"/>
        <v>0</v>
      </c>
      <c r="L98" s="84">
        <f t="shared" si="632"/>
        <v>30</v>
      </c>
      <c r="M98" s="85">
        <f t="shared" si="274"/>
        <v>0</v>
      </c>
      <c r="N98" s="85">
        <f t="shared" ca="1" si="275"/>
        <v>0</v>
      </c>
      <c r="O98" s="85">
        <f t="shared" si="276"/>
        <v>0</v>
      </c>
      <c r="P98" s="86">
        <f t="shared" ca="1" si="633"/>
        <v>0</v>
      </c>
      <c r="Q98" s="83">
        <f t="shared" ca="1" si="634"/>
        <v>0</v>
      </c>
      <c r="R98" s="84">
        <f t="shared" si="635"/>
        <v>31</v>
      </c>
      <c r="S98" s="85">
        <f t="shared" si="277"/>
        <v>0</v>
      </c>
      <c r="T98" s="85">
        <f t="shared" ca="1" si="278"/>
        <v>0</v>
      </c>
      <c r="U98" s="85">
        <f t="shared" si="279"/>
        <v>0</v>
      </c>
      <c r="V98" s="86">
        <f t="shared" ca="1" si="636"/>
        <v>0</v>
      </c>
      <c r="W98" s="83">
        <f t="shared" ca="1" si="637"/>
        <v>0</v>
      </c>
      <c r="X98" s="84">
        <f t="shared" si="638"/>
        <v>30</v>
      </c>
      <c r="Y98" s="85">
        <f t="shared" si="280"/>
        <v>0</v>
      </c>
      <c r="Z98" s="85">
        <f t="shared" ca="1" si="281"/>
        <v>0</v>
      </c>
      <c r="AA98" s="85">
        <f t="shared" si="282"/>
        <v>0</v>
      </c>
      <c r="AB98" s="86">
        <f t="shared" ca="1" si="639"/>
        <v>0</v>
      </c>
      <c r="AC98" s="83">
        <f t="shared" ca="1" si="640"/>
        <v>0</v>
      </c>
      <c r="AD98" s="84">
        <f t="shared" si="641"/>
        <v>31</v>
      </c>
      <c r="AE98" s="85">
        <f t="shared" si="283"/>
        <v>0</v>
      </c>
      <c r="AF98" s="85">
        <f t="shared" ca="1" si="284"/>
        <v>0</v>
      </c>
      <c r="AG98" s="85">
        <f t="shared" si="285"/>
        <v>0</v>
      </c>
      <c r="AH98" s="86">
        <f t="shared" ca="1" si="642"/>
        <v>0</v>
      </c>
      <c r="AI98" s="83">
        <f t="shared" ca="1" si="643"/>
        <v>0</v>
      </c>
      <c r="AJ98" s="84">
        <f t="shared" si="644"/>
        <v>31</v>
      </c>
      <c r="AK98" s="85">
        <f t="shared" si="286"/>
        <v>0</v>
      </c>
      <c r="AL98" s="85">
        <f t="shared" ca="1" si="287"/>
        <v>0</v>
      </c>
      <c r="AM98" s="85">
        <f t="shared" si="288"/>
        <v>0</v>
      </c>
      <c r="AN98" s="86">
        <f t="shared" ca="1" si="645"/>
        <v>0</v>
      </c>
      <c r="AO98" s="83">
        <f t="shared" ca="1" si="646"/>
        <v>0</v>
      </c>
      <c r="AP98" s="84">
        <f t="shared" si="647"/>
        <v>28</v>
      </c>
      <c r="AQ98" s="85">
        <f t="shared" si="289"/>
        <v>0</v>
      </c>
      <c r="AR98" s="85">
        <f t="shared" ca="1" si="290"/>
        <v>0</v>
      </c>
      <c r="AS98" s="85">
        <f t="shared" si="291"/>
        <v>0</v>
      </c>
      <c r="AT98" s="86">
        <f t="shared" ca="1" si="648"/>
        <v>0</v>
      </c>
      <c r="AU98" s="83">
        <f t="shared" ca="1" si="649"/>
        <v>0</v>
      </c>
      <c r="AV98" s="84">
        <f t="shared" si="650"/>
        <v>31</v>
      </c>
      <c r="AW98" s="85">
        <f t="shared" si="292"/>
        <v>0</v>
      </c>
      <c r="AX98" s="85">
        <f t="shared" ca="1" si="293"/>
        <v>0</v>
      </c>
      <c r="AY98" s="85">
        <f t="shared" si="294"/>
        <v>0</v>
      </c>
      <c r="AZ98" s="86">
        <f t="shared" ca="1" si="651"/>
        <v>0</v>
      </c>
      <c r="BA98" s="83">
        <f t="shared" ca="1" si="652"/>
        <v>0</v>
      </c>
      <c r="BB98" s="84">
        <f t="shared" si="653"/>
        <v>30</v>
      </c>
      <c r="BC98" s="85">
        <f t="shared" si="295"/>
        <v>0</v>
      </c>
      <c r="BD98" s="85">
        <f t="shared" ca="1" si="296"/>
        <v>0</v>
      </c>
      <c r="BE98" s="85">
        <f t="shared" si="297"/>
        <v>0</v>
      </c>
      <c r="BF98" s="86">
        <f t="shared" ca="1" si="654"/>
        <v>0</v>
      </c>
      <c r="BG98" s="83">
        <f t="shared" ca="1" si="655"/>
        <v>0</v>
      </c>
      <c r="BH98" s="84">
        <f t="shared" si="656"/>
        <v>31</v>
      </c>
      <c r="BI98" s="85">
        <f t="shared" si="298"/>
        <v>0</v>
      </c>
      <c r="BJ98" s="85">
        <f t="shared" ca="1" si="299"/>
        <v>0</v>
      </c>
      <c r="BK98" s="85">
        <f t="shared" si="300"/>
        <v>0</v>
      </c>
      <c r="BL98" s="86">
        <f t="shared" ca="1" si="657"/>
        <v>0</v>
      </c>
      <c r="BM98" s="83">
        <f t="shared" ca="1" si="658"/>
        <v>0</v>
      </c>
      <c r="BN98" s="84">
        <f t="shared" si="659"/>
        <v>30</v>
      </c>
      <c r="BO98" s="85">
        <f t="shared" si="301"/>
        <v>0</v>
      </c>
      <c r="BP98" s="85">
        <f t="shared" ca="1" si="302"/>
        <v>0</v>
      </c>
      <c r="BQ98" s="85">
        <f t="shared" si="303"/>
        <v>0</v>
      </c>
      <c r="BR98" s="86">
        <f t="shared" ca="1" si="660"/>
        <v>0</v>
      </c>
      <c r="BS98" s="83">
        <f t="shared" ca="1" si="661"/>
        <v>0</v>
      </c>
      <c r="BT98" s="84">
        <f t="shared" si="662"/>
        <v>31</v>
      </c>
      <c r="BU98" s="85">
        <f t="shared" si="304"/>
        <v>0</v>
      </c>
      <c r="BV98" s="85">
        <f t="shared" ca="1" si="305"/>
        <v>0</v>
      </c>
      <c r="BW98" s="85">
        <f t="shared" si="306"/>
        <v>0</v>
      </c>
      <c r="BX98" s="86">
        <f t="shared" ca="1" si="663"/>
        <v>0</v>
      </c>
      <c r="BY98" s="83">
        <f t="shared" ca="1" si="664"/>
        <v>0</v>
      </c>
      <c r="BZ98" s="84">
        <f t="shared" si="665"/>
        <v>31</v>
      </c>
      <c r="CA98" s="85">
        <f t="shared" si="307"/>
        <v>0</v>
      </c>
      <c r="CB98" s="85">
        <f t="shared" ca="1" si="308"/>
        <v>0</v>
      </c>
      <c r="CC98" s="85">
        <f t="shared" si="309"/>
        <v>0</v>
      </c>
      <c r="CD98" s="86">
        <f t="shared" ca="1" si="666"/>
        <v>0</v>
      </c>
      <c r="CE98" s="83">
        <f t="shared" ca="1" si="667"/>
        <v>0</v>
      </c>
      <c r="CF98" s="84">
        <f t="shared" si="668"/>
        <v>30</v>
      </c>
      <c r="CG98" s="85">
        <f t="shared" si="310"/>
        <v>0</v>
      </c>
      <c r="CH98" s="85">
        <f t="shared" ca="1" si="311"/>
        <v>0</v>
      </c>
      <c r="CI98" s="85">
        <f t="shared" si="312"/>
        <v>0</v>
      </c>
      <c r="CJ98" s="86">
        <f t="shared" ca="1" si="669"/>
        <v>0</v>
      </c>
      <c r="CK98" s="83">
        <f t="shared" ca="1" si="670"/>
        <v>0</v>
      </c>
      <c r="CL98" s="84">
        <f t="shared" si="671"/>
        <v>31</v>
      </c>
      <c r="CM98" s="85">
        <f t="shared" si="313"/>
        <v>0</v>
      </c>
      <c r="CN98" s="85">
        <f t="shared" ca="1" si="314"/>
        <v>0</v>
      </c>
      <c r="CO98" s="85">
        <f t="shared" si="315"/>
        <v>0</v>
      </c>
      <c r="CP98" s="86">
        <f t="shared" ca="1" si="672"/>
        <v>0</v>
      </c>
      <c r="CQ98" s="83">
        <f t="shared" ca="1" si="673"/>
        <v>0</v>
      </c>
      <c r="CR98" s="84">
        <f t="shared" si="674"/>
        <v>30</v>
      </c>
      <c r="CS98" s="85">
        <f t="shared" si="316"/>
        <v>0</v>
      </c>
      <c r="CT98" s="85">
        <f t="shared" ca="1" si="317"/>
        <v>0</v>
      </c>
      <c r="CU98" s="85">
        <f t="shared" si="318"/>
        <v>0</v>
      </c>
      <c r="CV98" s="86">
        <f t="shared" ca="1" si="675"/>
        <v>0</v>
      </c>
      <c r="CW98" s="83">
        <f t="shared" ca="1" si="676"/>
        <v>0</v>
      </c>
      <c r="CX98" s="84">
        <f t="shared" si="677"/>
        <v>31</v>
      </c>
      <c r="CY98" s="85">
        <f t="shared" si="319"/>
        <v>0</v>
      </c>
      <c r="CZ98" s="85">
        <f t="shared" ca="1" si="320"/>
        <v>0</v>
      </c>
      <c r="DA98" s="85">
        <f t="shared" si="321"/>
        <v>0</v>
      </c>
      <c r="DB98" s="86">
        <f t="shared" ca="1" si="678"/>
        <v>0</v>
      </c>
      <c r="DC98" s="83">
        <f t="shared" ca="1" si="679"/>
        <v>0</v>
      </c>
      <c r="DD98" s="84">
        <f t="shared" si="680"/>
        <v>31</v>
      </c>
      <c r="DE98" s="85">
        <f t="shared" si="322"/>
        <v>0</v>
      </c>
      <c r="DF98" s="85">
        <f t="shared" ca="1" si="323"/>
        <v>0</v>
      </c>
      <c r="DG98" s="85">
        <f t="shared" si="324"/>
        <v>0</v>
      </c>
      <c r="DH98" s="86">
        <f t="shared" ca="1" si="681"/>
        <v>0</v>
      </c>
      <c r="DI98" s="83">
        <f t="shared" ca="1" si="682"/>
        <v>0</v>
      </c>
      <c r="DJ98" s="84">
        <f t="shared" si="683"/>
        <v>28</v>
      </c>
      <c r="DK98" s="85">
        <f t="shared" si="325"/>
        <v>0</v>
      </c>
      <c r="DL98" s="85">
        <f t="shared" ca="1" si="326"/>
        <v>0</v>
      </c>
      <c r="DM98" s="85">
        <f t="shared" si="327"/>
        <v>0</v>
      </c>
      <c r="DN98" s="86">
        <f t="shared" ca="1" si="684"/>
        <v>0</v>
      </c>
      <c r="DO98" s="83">
        <f t="shared" ca="1" si="685"/>
        <v>0</v>
      </c>
      <c r="DP98" s="84">
        <f t="shared" si="686"/>
        <v>31</v>
      </c>
      <c r="DQ98" s="85">
        <f t="shared" si="328"/>
        <v>0</v>
      </c>
      <c r="DR98" s="85">
        <f t="shared" ca="1" si="329"/>
        <v>0</v>
      </c>
      <c r="DS98" s="85">
        <f t="shared" si="330"/>
        <v>0</v>
      </c>
      <c r="DT98" s="86">
        <f t="shared" ca="1" si="687"/>
        <v>0</v>
      </c>
      <c r="DU98" s="83">
        <f t="shared" ca="1" si="688"/>
        <v>0</v>
      </c>
      <c r="DV98" s="84">
        <f t="shared" si="689"/>
        <v>30</v>
      </c>
      <c r="DW98" s="85">
        <f t="shared" si="331"/>
        <v>0</v>
      </c>
      <c r="DX98" s="85">
        <f t="shared" ca="1" si="332"/>
        <v>0</v>
      </c>
      <c r="DY98" s="85">
        <f t="shared" si="333"/>
        <v>0</v>
      </c>
      <c r="DZ98" s="86">
        <f t="shared" ca="1" si="690"/>
        <v>0</v>
      </c>
      <c r="EA98" s="83">
        <f t="shared" ca="1" si="691"/>
        <v>0</v>
      </c>
      <c r="EB98" s="84">
        <f t="shared" si="692"/>
        <v>31</v>
      </c>
      <c r="EC98" s="85">
        <f t="shared" si="334"/>
        <v>0</v>
      </c>
      <c r="ED98" s="85">
        <f t="shared" ca="1" si="335"/>
        <v>0</v>
      </c>
      <c r="EE98" s="85">
        <f t="shared" si="336"/>
        <v>0</v>
      </c>
      <c r="EF98" s="86">
        <f t="shared" ca="1" si="693"/>
        <v>0</v>
      </c>
      <c r="EG98" s="83">
        <f t="shared" ca="1" si="694"/>
        <v>0</v>
      </c>
      <c r="EH98" s="84">
        <f t="shared" si="695"/>
        <v>30</v>
      </c>
      <c r="EI98" s="85">
        <f t="shared" si="337"/>
        <v>0</v>
      </c>
      <c r="EJ98" s="85">
        <f t="shared" ca="1" si="338"/>
        <v>0</v>
      </c>
      <c r="EK98" s="85">
        <f t="shared" si="339"/>
        <v>0</v>
      </c>
      <c r="EL98" s="86">
        <f t="shared" ca="1" si="696"/>
        <v>0</v>
      </c>
      <c r="EM98" s="83">
        <f t="shared" ca="1" si="697"/>
        <v>0</v>
      </c>
      <c r="EN98" s="84">
        <f t="shared" si="698"/>
        <v>31</v>
      </c>
      <c r="EO98" s="85">
        <f t="shared" si="340"/>
        <v>0</v>
      </c>
      <c r="EP98" s="85">
        <f t="shared" ca="1" si="341"/>
        <v>0</v>
      </c>
      <c r="EQ98" s="85">
        <f t="shared" si="342"/>
        <v>0</v>
      </c>
      <c r="ER98" s="86">
        <f t="shared" ca="1" si="699"/>
        <v>0</v>
      </c>
      <c r="ES98" s="83">
        <f t="shared" ca="1" si="700"/>
        <v>0</v>
      </c>
      <c r="ET98" s="84">
        <f t="shared" si="701"/>
        <v>31</v>
      </c>
      <c r="EU98" s="85">
        <f t="shared" si="343"/>
        <v>0</v>
      </c>
      <c r="EV98" s="85">
        <f t="shared" ca="1" si="344"/>
        <v>0</v>
      </c>
      <c r="EW98" s="85">
        <f t="shared" si="345"/>
        <v>0</v>
      </c>
      <c r="EX98" s="86">
        <f t="shared" ca="1" si="702"/>
        <v>0</v>
      </c>
      <c r="EY98" s="83">
        <f t="shared" ca="1" si="703"/>
        <v>0</v>
      </c>
      <c r="EZ98" s="84">
        <f t="shared" si="704"/>
        <v>30</v>
      </c>
      <c r="FA98" s="85">
        <f t="shared" si="346"/>
        <v>0</v>
      </c>
      <c r="FB98" s="85">
        <f t="shared" ca="1" si="347"/>
        <v>0</v>
      </c>
      <c r="FC98" s="85">
        <f t="shared" si="348"/>
        <v>0</v>
      </c>
      <c r="FD98" s="86">
        <f t="shared" ca="1" si="705"/>
        <v>0</v>
      </c>
      <c r="FE98" s="83">
        <f t="shared" ca="1" si="706"/>
        <v>0</v>
      </c>
      <c r="FF98" s="84">
        <f t="shared" si="707"/>
        <v>31</v>
      </c>
      <c r="FG98" s="85">
        <f t="shared" si="708"/>
        <v>0</v>
      </c>
      <c r="FH98" s="85">
        <f t="shared" ca="1" si="709"/>
        <v>0</v>
      </c>
      <c r="FI98" s="85">
        <f t="shared" si="710"/>
        <v>0</v>
      </c>
      <c r="FJ98" s="86">
        <f t="shared" ca="1" si="711"/>
        <v>0</v>
      </c>
      <c r="FK98" s="83">
        <f t="shared" ca="1" si="712"/>
        <v>0</v>
      </c>
      <c r="FL98" s="84">
        <f t="shared" si="713"/>
        <v>30</v>
      </c>
      <c r="FM98" s="85">
        <f t="shared" si="714"/>
        <v>0</v>
      </c>
      <c r="FN98" s="85">
        <f t="shared" ca="1" si="715"/>
        <v>0</v>
      </c>
      <c r="FO98" s="85">
        <f t="shared" si="716"/>
        <v>0</v>
      </c>
      <c r="FP98" s="86">
        <f t="shared" ca="1" si="717"/>
        <v>0</v>
      </c>
      <c r="FQ98" s="83">
        <f t="shared" ca="1" si="718"/>
        <v>0</v>
      </c>
      <c r="FR98" s="84">
        <f t="shared" si="719"/>
        <v>31</v>
      </c>
      <c r="FS98" s="85">
        <f t="shared" si="720"/>
        <v>0</v>
      </c>
      <c r="FT98" s="85">
        <f t="shared" ca="1" si="721"/>
        <v>0</v>
      </c>
      <c r="FU98" s="85">
        <f t="shared" si="722"/>
        <v>0</v>
      </c>
      <c r="FV98" s="86">
        <f t="shared" ca="1" si="723"/>
        <v>0</v>
      </c>
      <c r="FW98" s="83">
        <f t="shared" ca="1" si="355"/>
        <v>0</v>
      </c>
      <c r="FX98" s="84">
        <f t="shared" si="356"/>
        <v>31</v>
      </c>
      <c r="FY98" s="85">
        <f t="shared" si="454"/>
        <v>0</v>
      </c>
      <c r="FZ98" s="85">
        <f t="shared" ca="1" si="455"/>
        <v>0</v>
      </c>
      <c r="GA98" s="85">
        <f t="shared" si="456"/>
        <v>0</v>
      </c>
      <c r="GB98" s="86">
        <f t="shared" ca="1" si="357"/>
        <v>0</v>
      </c>
      <c r="GC98" s="83">
        <f t="shared" ca="1" si="358"/>
        <v>0</v>
      </c>
      <c r="GD98" s="84">
        <f t="shared" si="359"/>
        <v>1</v>
      </c>
      <c r="GE98" s="85">
        <f t="shared" si="457"/>
        <v>0</v>
      </c>
      <c r="GF98" s="85">
        <f t="shared" ca="1" si="458"/>
        <v>27</v>
      </c>
      <c r="GG98" s="85">
        <f t="shared" si="459"/>
        <v>0</v>
      </c>
      <c r="GH98" s="86">
        <f t="shared" ca="1" si="360"/>
        <v>27</v>
      </c>
      <c r="GI98" s="83">
        <f t="shared" ca="1" si="361"/>
        <v>0</v>
      </c>
      <c r="GJ98" s="84">
        <f t="shared" si="362"/>
        <v>0</v>
      </c>
      <c r="GK98" s="85">
        <f t="shared" si="460"/>
        <v>0</v>
      </c>
      <c r="GL98" s="85">
        <f t="shared" ca="1" si="461"/>
        <v>31</v>
      </c>
      <c r="GM98" s="85">
        <f t="shared" si="462"/>
        <v>0</v>
      </c>
      <c r="GN98" s="86">
        <f t="shared" ca="1" si="363"/>
        <v>31</v>
      </c>
    </row>
    <row r="99" spans="1:196" ht="14.6" x14ac:dyDescent="0.4">
      <c r="A99" s="81" t="str">
        <f>PSIRT!$S96</f>
        <v>SERVER</v>
      </c>
      <c r="B99" t="str">
        <f>PSIRT!$B96</f>
        <v>CSCvo26745</v>
      </c>
      <c r="C99" s="82">
        <f>PSIRT!$N96</f>
        <v>43502</v>
      </c>
      <c r="D99" s="123">
        <f ca="1">IF(PSIRT!$R96="",TODAY(), PSIRT!$R96)</f>
        <v>43503</v>
      </c>
      <c r="E99" s="83">
        <f t="shared" ca="1" si="628"/>
        <v>0</v>
      </c>
      <c r="F99" s="84">
        <f t="shared" si="629"/>
        <v>31</v>
      </c>
      <c r="G99" s="85">
        <f t="shared" ca="1" si="271"/>
        <v>0</v>
      </c>
      <c r="H99" s="85">
        <f t="shared" si="272"/>
        <v>0</v>
      </c>
      <c r="I99" s="85">
        <f t="shared" si="273"/>
        <v>0</v>
      </c>
      <c r="J99" s="86">
        <f t="shared" ca="1" si="630"/>
        <v>0</v>
      </c>
      <c r="K99" s="83">
        <f t="shared" ca="1" si="631"/>
        <v>0</v>
      </c>
      <c r="L99" s="84">
        <f t="shared" si="632"/>
        <v>30</v>
      </c>
      <c r="M99" s="85">
        <f t="shared" ca="1" si="274"/>
        <v>0</v>
      </c>
      <c r="N99" s="85">
        <f t="shared" si="275"/>
        <v>0</v>
      </c>
      <c r="O99" s="85">
        <f t="shared" si="276"/>
        <v>0</v>
      </c>
      <c r="P99" s="86">
        <f t="shared" ca="1" si="633"/>
        <v>0</v>
      </c>
      <c r="Q99" s="83">
        <f t="shared" ca="1" si="634"/>
        <v>0</v>
      </c>
      <c r="R99" s="84">
        <f t="shared" si="635"/>
        <v>31</v>
      </c>
      <c r="S99" s="85">
        <f t="shared" ca="1" si="277"/>
        <v>0</v>
      </c>
      <c r="T99" s="85">
        <f t="shared" si="278"/>
        <v>0</v>
      </c>
      <c r="U99" s="85">
        <f t="shared" si="279"/>
        <v>0</v>
      </c>
      <c r="V99" s="86">
        <f t="shared" ca="1" si="636"/>
        <v>0</v>
      </c>
      <c r="W99" s="83">
        <f t="shared" ca="1" si="637"/>
        <v>0</v>
      </c>
      <c r="X99" s="84">
        <f t="shared" si="638"/>
        <v>30</v>
      </c>
      <c r="Y99" s="85">
        <f t="shared" ca="1" si="280"/>
        <v>0</v>
      </c>
      <c r="Z99" s="85">
        <f t="shared" si="281"/>
        <v>0</v>
      </c>
      <c r="AA99" s="85">
        <f t="shared" si="282"/>
        <v>0</v>
      </c>
      <c r="AB99" s="86">
        <f t="shared" ca="1" si="639"/>
        <v>0</v>
      </c>
      <c r="AC99" s="83">
        <f t="shared" ca="1" si="640"/>
        <v>0</v>
      </c>
      <c r="AD99" s="84">
        <f t="shared" si="641"/>
        <v>31</v>
      </c>
      <c r="AE99" s="85">
        <f t="shared" ca="1" si="283"/>
        <v>0</v>
      </c>
      <c r="AF99" s="85">
        <f t="shared" si="284"/>
        <v>0</v>
      </c>
      <c r="AG99" s="85">
        <f t="shared" si="285"/>
        <v>0</v>
      </c>
      <c r="AH99" s="86">
        <f t="shared" ca="1" si="642"/>
        <v>0</v>
      </c>
      <c r="AI99" s="83">
        <f t="shared" ca="1" si="643"/>
        <v>0</v>
      </c>
      <c r="AJ99" s="84">
        <f t="shared" si="644"/>
        <v>31</v>
      </c>
      <c r="AK99" s="85">
        <f t="shared" ca="1" si="286"/>
        <v>0</v>
      </c>
      <c r="AL99" s="85">
        <f t="shared" si="287"/>
        <v>0</v>
      </c>
      <c r="AM99" s="85">
        <f t="shared" si="288"/>
        <v>0</v>
      </c>
      <c r="AN99" s="86">
        <f t="shared" ca="1" si="645"/>
        <v>0</v>
      </c>
      <c r="AO99" s="83">
        <f t="shared" ca="1" si="646"/>
        <v>0</v>
      </c>
      <c r="AP99" s="84">
        <f t="shared" si="647"/>
        <v>28</v>
      </c>
      <c r="AQ99" s="85">
        <f t="shared" ca="1" si="289"/>
        <v>0</v>
      </c>
      <c r="AR99" s="85">
        <f t="shared" si="290"/>
        <v>0</v>
      </c>
      <c r="AS99" s="85">
        <f t="shared" si="291"/>
        <v>0</v>
      </c>
      <c r="AT99" s="86">
        <f t="shared" ca="1" si="648"/>
        <v>0</v>
      </c>
      <c r="AU99" s="83">
        <f t="shared" ca="1" si="649"/>
        <v>0</v>
      </c>
      <c r="AV99" s="84">
        <f t="shared" si="650"/>
        <v>31</v>
      </c>
      <c r="AW99" s="85">
        <f t="shared" ca="1" si="292"/>
        <v>0</v>
      </c>
      <c r="AX99" s="85">
        <f t="shared" si="293"/>
        <v>0</v>
      </c>
      <c r="AY99" s="85">
        <f t="shared" si="294"/>
        <v>0</v>
      </c>
      <c r="AZ99" s="86">
        <f t="shared" ca="1" si="651"/>
        <v>0</v>
      </c>
      <c r="BA99" s="83">
        <f t="shared" ca="1" si="652"/>
        <v>0</v>
      </c>
      <c r="BB99" s="84">
        <f t="shared" si="653"/>
        <v>30</v>
      </c>
      <c r="BC99" s="85">
        <f t="shared" ca="1" si="295"/>
        <v>0</v>
      </c>
      <c r="BD99" s="85">
        <f t="shared" si="296"/>
        <v>0</v>
      </c>
      <c r="BE99" s="85">
        <f t="shared" si="297"/>
        <v>0</v>
      </c>
      <c r="BF99" s="86">
        <f t="shared" ca="1" si="654"/>
        <v>0</v>
      </c>
      <c r="BG99" s="83">
        <f t="shared" ca="1" si="655"/>
        <v>0</v>
      </c>
      <c r="BH99" s="84">
        <f t="shared" si="656"/>
        <v>31</v>
      </c>
      <c r="BI99" s="85">
        <f t="shared" ca="1" si="298"/>
        <v>0</v>
      </c>
      <c r="BJ99" s="85">
        <f t="shared" si="299"/>
        <v>0</v>
      </c>
      <c r="BK99" s="85">
        <f t="shared" si="300"/>
        <v>0</v>
      </c>
      <c r="BL99" s="86">
        <f t="shared" ca="1" si="657"/>
        <v>0</v>
      </c>
      <c r="BM99" s="83">
        <f t="shared" ca="1" si="658"/>
        <v>0</v>
      </c>
      <c r="BN99" s="84">
        <f t="shared" si="659"/>
        <v>30</v>
      </c>
      <c r="BO99" s="85">
        <f t="shared" ca="1" si="301"/>
        <v>0</v>
      </c>
      <c r="BP99" s="85">
        <f t="shared" si="302"/>
        <v>0</v>
      </c>
      <c r="BQ99" s="85">
        <f t="shared" si="303"/>
        <v>0</v>
      </c>
      <c r="BR99" s="86">
        <f t="shared" ca="1" si="660"/>
        <v>0</v>
      </c>
      <c r="BS99" s="83">
        <f t="shared" ca="1" si="661"/>
        <v>0</v>
      </c>
      <c r="BT99" s="84">
        <f t="shared" si="662"/>
        <v>31</v>
      </c>
      <c r="BU99" s="85">
        <f t="shared" ca="1" si="304"/>
        <v>0</v>
      </c>
      <c r="BV99" s="85">
        <f t="shared" si="305"/>
        <v>0</v>
      </c>
      <c r="BW99" s="85">
        <f t="shared" si="306"/>
        <v>0</v>
      </c>
      <c r="BX99" s="86">
        <f t="shared" ca="1" si="663"/>
        <v>0</v>
      </c>
      <c r="BY99" s="83">
        <f t="shared" ca="1" si="664"/>
        <v>0</v>
      </c>
      <c r="BZ99" s="84">
        <f t="shared" si="665"/>
        <v>31</v>
      </c>
      <c r="CA99" s="85">
        <f t="shared" ca="1" si="307"/>
        <v>0</v>
      </c>
      <c r="CB99" s="85">
        <f t="shared" si="308"/>
        <v>0</v>
      </c>
      <c r="CC99" s="85">
        <f t="shared" si="309"/>
        <v>0</v>
      </c>
      <c r="CD99" s="86">
        <f t="shared" ca="1" si="666"/>
        <v>0</v>
      </c>
      <c r="CE99" s="83">
        <f t="shared" ca="1" si="667"/>
        <v>0</v>
      </c>
      <c r="CF99" s="84">
        <f t="shared" si="668"/>
        <v>30</v>
      </c>
      <c r="CG99" s="85">
        <f t="shared" ca="1" si="310"/>
        <v>0</v>
      </c>
      <c r="CH99" s="85">
        <f t="shared" si="311"/>
        <v>0</v>
      </c>
      <c r="CI99" s="85">
        <f t="shared" si="312"/>
        <v>0</v>
      </c>
      <c r="CJ99" s="86">
        <f t="shared" ca="1" si="669"/>
        <v>0</v>
      </c>
      <c r="CK99" s="83">
        <f t="shared" ca="1" si="670"/>
        <v>0</v>
      </c>
      <c r="CL99" s="84">
        <f t="shared" si="671"/>
        <v>31</v>
      </c>
      <c r="CM99" s="85">
        <f t="shared" ca="1" si="313"/>
        <v>0</v>
      </c>
      <c r="CN99" s="85">
        <f t="shared" si="314"/>
        <v>0</v>
      </c>
      <c r="CO99" s="85">
        <f t="shared" si="315"/>
        <v>0</v>
      </c>
      <c r="CP99" s="86">
        <f t="shared" ca="1" si="672"/>
        <v>0</v>
      </c>
      <c r="CQ99" s="83">
        <f t="shared" ca="1" si="673"/>
        <v>0</v>
      </c>
      <c r="CR99" s="84">
        <f t="shared" si="674"/>
        <v>30</v>
      </c>
      <c r="CS99" s="85">
        <f t="shared" ca="1" si="316"/>
        <v>0</v>
      </c>
      <c r="CT99" s="85">
        <f t="shared" si="317"/>
        <v>0</v>
      </c>
      <c r="CU99" s="85">
        <f t="shared" si="318"/>
        <v>0</v>
      </c>
      <c r="CV99" s="86">
        <f t="shared" ca="1" si="675"/>
        <v>0</v>
      </c>
      <c r="CW99" s="83">
        <f t="shared" ca="1" si="676"/>
        <v>0</v>
      </c>
      <c r="CX99" s="84">
        <f t="shared" si="677"/>
        <v>31</v>
      </c>
      <c r="CY99" s="85">
        <f t="shared" ca="1" si="319"/>
        <v>0</v>
      </c>
      <c r="CZ99" s="85">
        <f t="shared" si="320"/>
        <v>0</v>
      </c>
      <c r="DA99" s="85">
        <f t="shared" si="321"/>
        <v>0</v>
      </c>
      <c r="DB99" s="86">
        <f t="shared" ca="1" si="678"/>
        <v>0</v>
      </c>
      <c r="DC99" s="83">
        <f t="shared" ca="1" si="679"/>
        <v>0</v>
      </c>
      <c r="DD99" s="84">
        <f t="shared" si="680"/>
        <v>31</v>
      </c>
      <c r="DE99" s="85">
        <f t="shared" ca="1" si="322"/>
        <v>0</v>
      </c>
      <c r="DF99" s="85">
        <f t="shared" si="323"/>
        <v>0</v>
      </c>
      <c r="DG99" s="85">
        <f t="shared" si="324"/>
        <v>0</v>
      </c>
      <c r="DH99" s="86">
        <f t="shared" ca="1" si="681"/>
        <v>0</v>
      </c>
      <c r="DI99" s="83">
        <f t="shared" ca="1" si="682"/>
        <v>0</v>
      </c>
      <c r="DJ99" s="84">
        <f t="shared" si="683"/>
        <v>28</v>
      </c>
      <c r="DK99" s="85">
        <f t="shared" ca="1" si="325"/>
        <v>0</v>
      </c>
      <c r="DL99" s="85">
        <f t="shared" si="326"/>
        <v>0</v>
      </c>
      <c r="DM99" s="85">
        <f t="shared" si="327"/>
        <v>0</v>
      </c>
      <c r="DN99" s="86">
        <f t="shared" ca="1" si="684"/>
        <v>0</v>
      </c>
      <c r="DO99" s="83">
        <f t="shared" ca="1" si="685"/>
        <v>0</v>
      </c>
      <c r="DP99" s="84">
        <f t="shared" si="686"/>
        <v>31</v>
      </c>
      <c r="DQ99" s="85">
        <f t="shared" ca="1" si="328"/>
        <v>0</v>
      </c>
      <c r="DR99" s="85">
        <f t="shared" si="329"/>
        <v>0</v>
      </c>
      <c r="DS99" s="85">
        <f t="shared" si="330"/>
        <v>0</v>
      </c>
      <c r="DT99" s="86">
        <f t="shared" ca="1" si="687"/>
        <v>0</v>
      </c>
      <c r="DU99" s="83">
        <f t="shared" ca="1" si="688"/>
        <v>0</v>
      </c>
      <c r="DV99" s="84">
        <f t="shared" si="689"/>
        <v>30</v>
      </c>
      <c r="DW99" s="85">
        <f t="shared" ca="1" si="331"/>
        <v>0</v>
      </c>
      <c r="DX99" s="85">
        <f t="shared" si="332"/>
        <v>0</v>
      </c>
      <c r="DY99" s="85">
        <f t="shared" si="333"/>
        <v>0</v>
      </c>
      <c r="DZ99" s="86">
        <f t="shared" ca="1" si="690"/>
        <v>0</v>
      </c>
      <c r="EA99" s="83">
        <f t="shared" ca="1" si="691"/>
        <v>0</v>
      </c>
      <c r="EB99" s="84">
        <f t="shared" si="692"/>
        <v>31</v>
      </c>
      <c r="EC99" s="85">
        <f t="shared" ca="1" si="334"/>
        <v>0</v>
      </c>
      <c r="ED99" s="85">
        <f t="shared" si="335"/>
        <v>0</v>
      </c>
      <c r="EE99" s="85">
        <f t="shared" si="336"/>
        <v>0</v>
      </c>
      <c r="EF99" s="86">
        <f t="shared" ca="1" si="693"/>
        <v>0</v>
      </c>
      <c r="EG99" s="83">
        <f t="shared" ca="1" si="694"/>
        <v>0</v>
      </c>
      <c r="EH99" s="84">
        <f t="shared" si="695"/>
        <v>30</v>
      </c>
      <c r="EI99" s="85">
        <f t="shared" ca="1" si="337"/>
        <v>0</v>
      </c>
      <c r="EJ99" s="85">
        <f t="shared" si="338"/>
        <v>0</v>
      </c>
      <c r="EK99" s="85">
        <f t="shared" si="339"/>
        <v>0</v>
      </c>
      <c r="EL99" s="86">
        <f t="shared" ca="1" si="696"/>
        <v>0</v>
      </c>
      <c r="EM99" s="83">
        <f t="shared" ca="1" si="697"/>
        <v>0</v>
      </c>
      <c r="EN99" s="84">
        <f t="shared" si="698"/>
        <v>31</v>
      </c>
      <c r="EO99" s="85">
        <f t="shared" ca="1" si="340"/>
        <v>0</v>
      </c>
      <c r="EP99" s="85">
        <f t="shared" si="341"/>
        <v>0</v>
      </c>
      <c r="EQ99" s="85">
        <f t="shared" si="342"/>
        <v>0</v>
      </c>
      <c r="ER99" s="86">
        <f t="shared" ca="1" si="699"/>
        <v>0</v>
      </c>
      <c r="ES99" s="83">
        <f t="shared" ca="1" si="700"/>
        <v>0</v>
      </c>
      <c r="ET99" s="84">
        <f t="shared" si="701"/>
        <v>31</v>
      </c>
      <c r="EU99" s="85">
        <f t="shared" ca="1" si="343"/>
        <v>0</v>
      </c>
      <c r="EV99" s="85">
        <f t="shared" si="344"/>
        <v>0</v>
      </c>
      <c r="EW99" s="85">
        <f t="shared" si="345"/>
        <v>0</v>
      </c>
      <c r="EX99" s="86">
        <f t="shared" ca="1" si="702"/>
        <v>0</v>
      </c>
      <c r="EY99" s="83">
        <f t="shared" ca="1" si="703"/>
        <v>0</v>
      </c>
      <c r="EZ99" s="84">
        <f t="shared" si="704"/>
        <v>30</v>
      </c>
      <c r="FA99" s="85">
        <f t="shared" ca="1" si="346"/>
        <v>0</v>
      </c>
      <c r="FB99" s="85">
        <f t="shared" si="347"/>
        <v>0</v>
      </c>
      <c r="FC99" s="85">
        <f t="shared" si="348"/>
        <v>0</v>
      </c>
      <c r="FD99" s="86">
        <f t="shared" ca="1" si="705"/>
        <v>0</v>
      </c>
      <c r="FE99" s="83">
        <f t="shared" ca="1" si="706"/>
        <v>0</v>
      </c>
      <c r="FF99" s="84">
        <f t="shared" si="707"/>
        <v>31</v>
      </c>
      <c r="FG99" s="85">
        <f t="shared" ca="1" si="708"/>
        <v>0</v>
      </c>
      <c r="FH99" s="85">
        <f t="shared" si="709"/>
        <v>0</v>
      </c>
      <c r="FI99" s="85">
        <f t="shared" si="710"/>
        <v>0</v>
      </c>
      <c r="FJ99" s="86">
        <f t="shared" ca="1" si="711"/>
        <v>0</v>
      </c>
      <c r="FK99" s="83">
        <f t="shared" ca="1" si="712"/>
        <v>0</v>
      </c>
      <c r="FL99" s="84">
        <f t="shared" si="713"/>
        <v>30</v>
      </c>
      <c r="FM99" s="85">
        <f t="shared" ca="1" si="714"/>
        <v>0</v>
      </c>
      <c r="FN99" s="85">
        <f t="shared" si="715"/>
        <v>0</v>
      </c>
      <c r="FO99" s="85">
        <f t="shared" si="716"/>
        <v>0</v>
      </c>
      <c r="FP99" s="86">
        <f t="shared" ca="1" si="717"/>
        <v>0</v>
      </c>
      <c r="FQ99" s="83">
        <f t="shared" ca="1" si="718"/>
        <v>0</v>
      </c>
      <c r="FR99" s="84">
        <f t="shared" si="719"/>
        <v>31</v>
      </c>
      <c r="FS99" s="85">
        <f t="shared" ca="1" si="720"/>
        <v>0</v>
      </c>
      <c r="FT99" s="85">
        <f t="shared" si="721"/>
        <v>0</v>
      </c>
      <c r="FU99" s="85">
        <f t="shared" si="722"/>
        <v>0</v>
      </c>
      <c r="FV99" s="86">
        <f t="shared" ca="1" si="723"/>
        <v>0</v>
      </c>
      <c r="FW99" s="83">
        <f t="shared" ca="1" si="355"/>
        <v>0</v>
      </c>
      <c r="FX99" s="84">
        <f t="shared" si="356"/>
        <v>31</v>
      </c>
      <c r="FY99" s="85">
        <f t="shared" ca="1" si="454"/>
        <v>0</v>
      </c>
      <c r="FZ99" s="85">
        <f t="shared" si="455"/>
        <v>0</v>
      </c>
      <c r="GA99" s="85">
        <f t="shared" si="456"/>
        <v>0</v>
      </c>
      <c r="GB99" s="86">
        <f t="shared" ca="1" si="357"/>
        <v>0</v>
      </c>
      <c r="GC99" s="83">
        <f t="shared" ca="1" si="358"/>
        <v>21</v>
      </c>
      <c r="GD99" s="84">
        <f t="shared" si="359"/>
        <v>6</v>
      </c>
      <c r="GE99" s="85">
        <f t="shared" ca="1" si="457"/>
        <v>1</v>
      </c>
      <c r="GF99" s="85">
        <f t="shared" si="458"/>
        <v>0</v>
      </c>
      <c r="GG99" s="85">
        <f t="shared" si="459"/>
        <v>0</v>
      </c>
      <c r="GH99" s="86">
        <f t="shared" ca="1" si="360"/>
        <v>1</v>
      </c>
      <c r="GI99" s="83">
        <f t="shared" ca="1" si="361"/>
        <v>31</v>
      </c>
      <c r="GJ99" s="84">
        <f t="shared" si="362"/>
        <v>0</v>
      </c>
      <c r="GK99" s="85">
        <f t="shared" ca="1" si="460"/>
        <v>0</v>
      </c>
      <c r="GL99" s="85">
        <f t="shared" si="461"/>
        <v>0</v>
      </c>
      <c r="GM99" s="85">
        <f t="shared" si="462"/>
        <v>0</v>
      </c>
      <c r="GN99" s="86">
        <f t="shared" ca="1" si="363"/>
        <v>0</v>
      </c>
    </row>
    <row r="100" spans="1:196" ht="14.6" x14ac:dyDescent="0.4">
      <c r="A100" s="81" t="str">
        <f>PSIRT!$S97</f>
        <v>SERVER</v>
      </c>
      <c r="B100" t="str">
        <f>PSIRT!$B97</f>
        <v>CSCvo26750</v>
      </c>
      <c r="C100" s="82">
        <f>PSIRT!$N97</f>
        <v>43502</v>
      </c>
      <c r="D100" s="123">
        <f ca="1">IF(PSIRT!$R97="",TODAY(), PSIRT!$R97)</f>
        <v>43503</v>
      </c>
      <c r="E100" s="83">
        <f t="shared" ca="1" si="628"/>
        <v>0</v>
      </c>
      <c r="F100" s="84">
        <f t="shared" si="629"/>
        <v>31</v>
      </c>
      <c r="G100" s="85">
        <f t="shared" ca="1" si="271"/>
        <v>0</v>
      </c>
      <c r="H100" s="85">
        <f t="shared" si="272"/>
        <v>0</v>
      </c>
      <c r="I100" s="85">
        <f t="shared" si="273"/>
        <v>0</v>
      </c>
      <c r="J100" s="86">
        <f t="shared" ca="1" si="630"/>
        <v>0</v>
      </c>
      <c r="K100" s="83">
        <f t="shared" ca="1" si="631"/>
        <v>0</v>
      </c>
      <c r="L100" s="84">
        <f t="shared" si="632"/>
        <v>30</v>
      </c>
      <c r="M100" s="85">
        <f t="shared" ca="1" si="274"/>
        <v>0</v>
      </c>
      <c r="N100" s="85">
        <f t="shared" si="275"/>
        <v>0</v>
      </c>
      <c r="O100" s="85">
        <f t="shared" si="276"/>
        <v>0</v>
      </c>
      <c r="P100" s="86">
        <f t="shared" ca="1" si="633"/>
        <v>0</v>
      </c>
      <c r="Q100" s="83">
        <f t="shared" ca="1" si="634"/>
        <v>0</v>
      </c>
      <c r="R100" s="84">
        <f t="shared" si="635"/>
        <v>31</v>
      </c>
      <c r="S100" s="85">
        <f t="shared" ca="1" si="277"/>
        <v>0</v>
      </c>
      <c r="T100" s="85">
        <f t="shared" si="278"/>
        <v>0</v>
      </c>
      <c r="U100" s="85">
        <f t="shared" si="279"/>
        <v>0</v>
      </c>
      <c r="V100" s="86">
        <f t="shared" ca="1" si="636"/>
        <v>0</v>
      </c>
      <c r="W100" s="83">
        <f t="shared" ca="1" si="637"/>
        <v>0</v>
      </c>
      <c r="X100" s="84">
        <f t="shared" si="638"/>
        <v>30</v>
      </c>
      <c r="Y100" s="85">
        <f t="shared" ca="1" si="280"/>
        <v>0</v>
      </c>
      <c r="Z100" s="85">
        <f t="shared" si="281"/>
        <v>0</v>
      </c>
      <c r="AA100" s="85">
        <f t="shared" si="282"/>
        <v>0</v>
      </c>
      <c r="AB100" s="86">
        <f t="shared" ca="1" si="639"/>
        <v>0</v>
      </c>
      <c r="AC100" s="83">
        <f t="shared" ca="1" si="640"/>
        <v>0</v>
      </c>
      <c r="AD100" s="84">
        <f t="shared" si="641"/>
        <v>31</v>
      </c>
      <c r="AE100" s="85">
        <f t="shared" ca="1" si="283"/>
        <v>0</v>
      </c>
      <c r="AF100" s="85">
        <f t="shared" si="284"/>
        <v>0</v>
      </c>
      <c r="AG100" s="85">
        <f t="shared" si="285"/>
        <v>0</v>
      </c>
      <c r="AH100" s="86">
        <f t="shared" ca="1" si="642"/>
        <v>0</v>
      </c>
      <c r="AI100" s="83">
        <f t="shared" ca="1" si="643"/>
        <v>0</v>
      </c>
      <c r="AJ100" s="84">
        <f t="shared" si="644"/>
        <v>31</v>
      </c>
      <c r="AK100" s="85">
        <f t="shared" ca="1" si="286"/>
        <v>0</v>
      </c>
      <c r="AL100" s="85">
        <f t="shared" si="287"/>
        <v>0</v>
      </c>
      <c r="AM100" s="85">
        <f t="shared" si="288"/>
        <v>0</v>
      </c>
      <c r="AN100" s="86">
        <f t="shared" ca="1" si="645"/>
        <v>0</v>
      </c>
      <c r="AO100" s="83">
        <f t="shared" ca="1" si="646"/>
        <v>0</v>
      </c>
      <c r="AP100" s="84">
        <f t="shared" si="647"/>
        <v>28</v>
      </c>
      <c r="AQ100" s="85">
        <f t="shared" ca="1" si="289"/>
        <v>0</v>
      </c>
      <c r="AR100" s="85">
        <f t="shared" si="290"/>
        <v>0</v>
      </c>
      <c r="AS100" s="85">
        <f t="shared" si="291"/>
        <v>0</v>
      </c>
      <c r="AT100" s="86">
        <f t="shared" ca="1" si="648"/>
        <v>0</v>
      </c>
      <c r="AU100" s="83">
        <f t="shared" ca="1" si="649"/>
        <v>0</v>
      </c>
      <c r="AV100" s="84">
        <f t="shared" si="650"/>
        <v>31</v>
      </c>
      <c r="AW100" s="85">
        <f t="shared" ca="1" si="292"/>
        <v>0</v>
      </c>
      <c r="AX100" s="85">
        <f t="shared" si="293"/>
        <v>0</v>
      </c>
      <c r="AY100" s="85">
        <f t="shared" si="294"/>
        <v>0</v>
      </c>
      <c r="AZ100" s="86">
        <f t="shared" ca="1" si="651"/>
        <v>0</v>
      </c>
      <c r="BA100" s="83">
        <f t="shared" ca="1" si="652"/>
        <v>0</v>
      </c>
      <c r="BB100" s="84">
        <f t="shared" si="653"/>
        <v>30</v>
      </c>
      <c r="BC100" s="85">
        <f t="shared" ca="1" si="295"/>
        <v>0</v>
      </c>
      <c r="BD100" s="85">
        <f t="shared" si="296"/>
        <v>0</v>
      </c>
      <c r="BE100" s="85">
        <f t="shared" si="297"/>
        <v>0</v>
      </c>
      <c r="BF100" s="86">
        <f t="shared" ca="1" si="654"/>
        <v>0</v>
      </c>
      <c r="BG100" s="83">
        <f t="shared" ca="1" si="655"/>
        <v>0</v>
      </c>
      <c r="BH100" s="84">
        <f t="shared" si="656"/>
        <v>31</v>
      </c>
      <c r="BI100" s="85">
        <f t="shared" ca="1" si="298"/>
        <v>0</v>
      </c>
      <c r="BJ100" s="85">
        <f t="shared" si="299"/>
        <v>0</v>
      </c>
      <c r="BK100" s="85">
        <f t="shared" si="300"/>
        <v>0</v>
      </c>
      <c r="BL100" s="86">
        <f t="shared" ca="1" si="657"/>
        <v>0</v>
      </c>
      <c r="BM100" s="83">
        <f t="shared" ca="1" si="658"/>
        <v>0</v>
      </c>
      <c r="BN100" s="84">
        <f t="shared" si="659"/>
        <v>30</v>
      </c>
      <c r="BO100" s="85">
        <f t="shared" ca="1" si="301"/>
        <v>0</v>
      </c>
      <c r="BP100" s="85">
        <f t="shared" si="302"/>
        <v>0</v>
      </c>
      <c r="BQ100" s="85">
        <f t="shared" si="303"/>
        <v>0</v>
      </c>
      <c r="BR100" s="86">
        <f t="shared" ca="1" si="660"/>
        <v>0</v>
      </c>
      <c r="BS100" s="83">
        <f t="shared" ca="1" si="661"/>
        <v>0</v>
      </c>
      <c r="BT100" s="84">
        <f t="shared" si="662"/>
        <v>31</v>
      </c>
      <c r="BU100" s="85">
        <f t="shared" ca="1" si="304"/>
        <v>0</v>
      </c>
      <c r="BV100" s="85">
        <f t="shared" si="305"/>
        <v>0</v>
      </c>
      <c r="BW100" s="85">
        <f t="shared" si="306"/>
        <v>0</v>
      </c>
      <c r="BX100" s="86">
        <f t="shared" ca="1" si="663"/>
        <v>0</v>
      </c>
      <c r="BY100" s="83">
        <f t="shared" ca="1" si="664"/>
        <v>0</v>
      </c>
      <c r="BZ100" s="84">
        <f t="shared" si="665"/>
        <v>31</v>
      </c>
      <c r="CA100" s="85">
        <f t="shared" ca="1" si="307"/>
        <v>0</v>
      </c>
      <c r="CB100" s="85">
        <f t="shared" si="308"/>
        <v>0</v>
      </c>
      <c r="CC100" s="85">
        <f t="shared" si="309"/>
        <v>0</v>
      </c>
      <c r="CD100" s="86">
        <f t="shared" ca="1" si="666"/>
        <v>0</v>
      </c>
      <c r="CE100" s="83">
        <f t="shared" ca="1" si="667"/>
        <v>0</v>
      </c>
      <c r="CF100" s="84">
        <f t="shared" si="668"/>
        <v>30</v>
      </c>
      <c r="CG100" s="85">
        <f t="shared" ca="1" si="310"/>
        <v>0</v>
      </c>
      <c r="CH100" s="85">
        <f t="shared" si="311"/>
        <v>0</v>
      </c>
      <c r="CI100" s="85">
        <f t="shared" si="312"/>
        <v>0</v>
      </c>
      <c r="CJ100" s="86">
        <f t="shared" ca="1" si="669"/>
        <v>0</v>
      </c>
      <c r="CK100" s="83">
        <f t="shared" ca="1" si="670"/>
        <v>0</v>
      </c>
      <c r="CL100" s="84">
        <f t="shared" si="671"/>
        <v>31</v>
      </c>
      <c r="CM100" s="85">
        <f t="shared" ca="1" si="313"/>
        <v>0</v>
      </c>
      <c r="CN100" s="85">
        <f t="shared" si="314"/>
        <v>0</v>
      </c>
      <c r="CO100" s="85">
        <f t="shared" si="315"/>
        <v>0</v>
      </c>
      <c r="CP100" s="86">
        <f t="shared" ca="1" si="672"/>
        <v>0</v>
      </c>
      <c r="CQ100" s="83">
        <f t="shared" ca="1" si="673"/>
        <v>0</v>
      </c>
      <c r="CR100" s="84">
        <f t="shared" si="674"/>
        <v>30</v>
      </c>
      <c r="CS100" s="85">
        <f t="shared" ca="1" si="316"/>
        <v>0</v>
      </c>
      <c r="CT100" s="85">
        <f t="shared" si="317"/>
        <v>0</v>
      </c>
      <c r="CU100" s="85">
        <f t="shared" si="318"/>
        <v>0</v>
      </c>
      <c r="CV100" s="86">
        <f t="shared" ca="1" si="675"/>
        <v>0</v>
      </c>
      <c r="CW100" s="83">
        <f t="shared" ca="1" si="676"/>
        <v>0</v>
      </c>
      <c r="CX100" s="84">
        <f t="shared" si="677"/>
        <v>31</v>
      </c>
      <c r="CY100" s="85">
        <f t="shared" ca="1" si="319"/>
        <v>0</v>
      </c>
      <c r="CZ100" s="85">
        <f t="shared" si="320"/>
        <v>0</v>
      </c>
      <c r="DA100" s="85">
        <f t="shared" si="321"/>
        <v>0</v>
      </c>
      <c r="DB100" s="86">
        <f t="shared" ca="1" si="678"/>
        <v>0</v>
      </c>
      <c r="DC100" s="83">
        <f t="shared" ca="1" si="679"/>
        <v>0</v>
      </c>
      <c r="DD100" s="84">
        <f t="shared" si="680"/>
        <v>31</v>
      </c>
      <c r="DE100" s="85">
        <f t="shared" ca="1" si="322"/>
        <v>0</v>
      </c>
      <c r="DF100" s="85">
        <f t="shared" si="323"/>
        <v>0</v>
      </c>
      <c r="DG100" s="85">
        <f t="shared" si="324"/>
        <v>0</v>
      </c>
      <c r="DH100" s="86">
        <f t="shared" ca="1" si="681"/>
        <v>0</v>
      </c>
      <c r="DI100" s="83">
        <f t="shared" ca="1" si="682"/>
        <v>0</v>
      </c>
      <c r="DJ100" s="84">
        <f t="shared" si="683"/>
        <v>28</v>
      </c>
      <c r="DK100" s="85">
        <f t="shared" ca="1" si="325"/>
        <v>0</v>
      </c>
      <c r="DL100" s="85">
        <f t="shared" si="326"/>
        <v>0</v>
      </c>
      <c r="DM100" s="85">
        <f t="shared" si="327"/>
        <v>0</v>
      </c>
      <c r="DN100" s="86">
        <f t="shared" ca="1" si="684"/>
        <v>0</v>
      </c>
      <c r="DO100" s="83">
        <f t="shared" ca="1" si="685"/>
        <v>0</v>
      </c>
      <c r="DP100" s="84">
        <f t="shared" si="686"/>
        <v>31</v>
      </c>
      <c r="DQ100" s="85">
        <f t="shared" ca="1" si="328"/>
        <v>0</v>
      </c>
      <c r="DR100" s="85">
        <f t="shared" si="329"/>
        <v>0</v>
      </c>
      <c r="DS100" s="85">
        <f t="shared" si="330"/>
        <v>0</v>
      </c>
      <c r="DT100" s="86">
        <f t="shared" ca="1" si="687"/>
        <v>0</v>
      </c>
      <c r="DU100" s="83">
        <f t="shared" ca="1" si="688"/>
        <v>0</v>
      </c>
      <c r="DV100" s="84">
        <f t="shared" si="689"/>
        <v>30</v>
      </c>
      <c r="DW100" s="85">
        <f t="shared" ca="1" si="331"/>
        <v>0</v>
      </c>
      <c r="DX100" s="85">
        <f t="shared" si="332"/>
        <v>0</v>
      </c>
      <c r="DY100" s="85">
        <f t="shared" si="333"/>
        <v>0</v>
      </c>
      <c r="DZ100" s="86">
        <f t="shared" ca="1" si="690"/>
        <v>0</v>
      </c>
      <c r="EA100" s="83">
        <f t="shared" ca="1" si="691"/>
        <v>0</v>
      </c>
      <c r="EB100" s="84">
        <f t="shared" si="692"/>
        <v>31</v>
      </c>
      <c r="EC100" s="85">
        <f t="shared" ca="1" si="334"/>
        <v>0</v>
      </c>
      <c r="ED100" s="85">
        <f t="shared" si="335"/>
        <v>0</v>
      </c>
      <c r="EE100" s="85">
        <f t="shared" si="336"/>
        <v>0</v>
      </c>
      <c r="EF100" s="86">
        <f t="shared" ca="1" si="693"/>
        <v>0</v>
      </c>
      <c r="EG100" s="83">
        <f t="shared" ca="1" si="694"/>
        <v>0</v>
      </c>
      <c r="EH100" s="84">
        <f t="shared" si="695"/>
        <v>30</v>
      </c>
      <c r="EI100" s="85">
        <f t="shared" ca="1" si="337"/>
        <v>0</v>
      </c>
      <c r="EJ100" s="85">
        <f t="shared" si="338"/>
        <v>0</v>
      </c>
      <c r="EK100" s="85">
        <f t="shared" si="339"/>
        <v>0</v>
      </c>
      <c r="EL100" s="86">
        <f t="shared" ca="1" si="696"/>
        <v>0</v>
      </c>
      <c r="EM100" s="83">
        <f t="shared" ca="1" si="697"/>
        <v>0</v>
      </c>
      <c r="EN100" s="84">
        <f t="shared" si="698"/>
        <v>31</v>
      </c>
      <c r="EO100" s="85">
        <f t="shared" ca="1" si="340"/>
        <v>0</v>
      </c>
      <c r="EP100" s="85">
        <f t="shared" si="341"/>
        <v>0</v>
      </c>
      <c r="EQ100" s="85">
        <f t="shared" si="342"/>
        <v>0</v>
      </c>
      <c r="ER100" s="86">
        <f t="shared" ca="1" si="699"/>
        <v>0</v>
      </c>
      <c r="ES100" s="83">
        <f t="shared" ca="1" si="700"/>
        <v>0</v>
      </c>
      <c r="ET100" s="84">
        <f t="shared" si="701"/>
        <v>31</v>
      </c>
      <c r="EU100" s="85">
        <f t="shared" ca="1" si="343"/>
        <v>0</v>
      </c>
      <c r="EV100" s="85">
        <f t="shared" si="344"/>
        <v>0</v>
      </c>
      <c r="EW100" s="85">
        <f t="shared" si="345"/>
        <v>0</v>
      </c>
      <c r="EX100" s="86">
        <f t="shared" ca="1" si="702"/>
        <v>0</v>
      </c>
      <c r="EY100" s="83">
        <f t="shared" ca="1" si="703"/>
        <v>0</v>
      </c>
      <c r="EZ100" s="84">
        <f t="shared" si="704"/>
        <v>30</v>
      </c>
      <c r="FA100" s="85">
        <f t="shared" ca="1" si="346"/>
        <v>0</v>
      </c>
      <c r="FB100" s="85">
        <f t="shared" si="347"/>
        <v>0</v>
      </c>
      <c r="FC100" s="85">
        <f t="shared" si="348"/>
        <v>0</v>
      </c>
      <c r="FD100" s="86">
        <f t="shared" ca="1" si="705"/>
        <v>0</v>
      </c>
      <c r="FE100" s="83">
        <f t="shared" ca="1" si="706"/>
        <v>0</v>
      </c>
      <c r="FF100" s="84">
        <f t="shared" si="707"/>
        <v>31</v>
      </c>
      <c r="FG100" s="85">
        <f t="shared" ca="1" si="708"/>
        <v>0</v>
      </c>
      <c r="FH100" s="85">
        <f t="shared" si="709"/>
        <v>0</v>
      </c>
      <c r="FI100" s="85">
        <f t="shared" si="710"/>
        <v>0</v>
      </c>
      <c r="FJ100" s="86">
        <f t="shared" ca="1" si="711"/>
        <v>0</v>
      </c>
      <c r="FK100" s="83">
        <f t="shared" ca="1" si="712"/>
        <v>0</v>
      </c>
      <c r="FL100" s="84">
        <f t="shared" si="713"/>
        <v>30</v>
      </c>
      <c r="FM100" s="85">
        <f t="shared" ca="1" si="714"/>
        <v>0</v>
      </c>
      <c r="FN100" s="85">
        <f t="shared" si="715"/>
        <v>0</v>
      </c>
      <c r="FO100" s="85">
        <f t="shared" si="716"/>
        <v>0</v>
      </c>
      <c r="FP100" s="86">
        <f t="shared" ca="1" si="717"/>
        <v>0</v>
      </c>
      <c r="FQ100" s="83">
        <f t="shared" ca="1" si="718"/>
        <v>0</v>
      </c>
      <c r="FR100" s="84">
        <f t="shared" si="719"/>
        <v>31</v>
      </c>
      <c r="FS100" s="85">
        <f t="shared" ca="1" si="720"/>
        <v>0</v>
      </c>
      <c r="FT100" s="85">
        <f t="shared" si="721"/>
        <v>0</v>
      </c>
      <c r="FU100" s="85">
        <f t="shared" si="722"/>
        <v>0</v>
      </c>
      <c r="FV100" s="86">
        <f t="shared" ca="1" si="723"/>
        <v>0</v>
      </c>
      <c r="FW100" s="83">
        <f t="shared" ca="1" si="355"/>
        <v>0</v>
      </c>
      <c r="FX100" s="84">
        <f t="shared" si="356"/>
        <v>31</v>
      </c>
      <c r="FY100" s="85">
        <f t="shared" ca="1" si="454"/>
        <v>0</v>
      </c>
      <c r="FZ100" s="85">
        <f t="shared" si="455"/>
        <v>0</v>
      </c>
      <c r="GA100" s="85">
        <f t="shared" si="456"/>
        <v>0</v>
      </c>
      <c r="GB100" s="86">
        <f t="shared" ca="1" si="357"/>
        <v>0</v>
      </c>
      <c r="GC100" s="83">
        <f t="shared" ca="1" si="358"/>
        <v>21</v>
      </c>
      <c r="GD100" s="84">
        <f t="shared" si="359"/>
        <v>6</v>
      </c>
      <c r="GE100" s="85">
        <f t="shared" ca="1" si="457"/>
        <v>1</v>
      </c>
      <c r="GF100" s="85">
        <f t="shared" si="458"/>
        <v>0</v>
      </c>
      <c r="GG100" s="85">
        <f t="shared" si="459"/>
        <v>0</v>
      </c>
      <c r="GH100" s="86">
        <f t="shared" ca="1" si="360"/>
        <v>1</v>
      </c>
      <c r="GI100" s="83">
        <f t="shared" ca="1" si="361"/>
        <v>31</v>
      </c>
      <c r="GJ100" s="84">
        <f t="shared" si="362"/>
        <v>0</v>
      </c>
      <c r="GK100" s="85">
        <f t="shared" ca="1" si="460"/>
        <v>0</v>
      </c>
      <c r="GL100" s="85">
        <f t="shared" si="461"/>
        <v>0</v>
      </c>
      <c r="GM100" s="85">
        <f t="shared" si="462"/>
        <v>0</v>
      </c>
      <c r="GN100" s="86">
        <f t="shared" ca="1" si="363"/>
        <v>0</v>
      </c>
    </row>
    <row r="101" spans="1:196" ht="14.6" x14ac:dyDescent="0.4">
      <c r="A101" s="81" t="str">
        <f>PSIRT!$S98</f>
        <v>CMM</v>
      </c>
      <c r="B101" t="str">
        <f>PSIRT!$B98</f>
        <v>CSCvo35633</v>
      </c>
      <c r="C101" s="82">
        <f>PSIRT!$N98</f>
        <v>43509</v>
      </c>
      <c r="D101" s="123">
        <f ca="1">IF(PSIRT!$R98="",TODAY(), PSIRT!$R98)</f>
        <v>43550</v>
      </c>
      <c r="E101" s="83">
        <f t="shared" ca="1" si="628"/>
        <v>0</v>
      </c>
      <c r="F101" s="84">
        <f t="shared" si="629"/>
        <v>31</v>
      </c>
      <c r="G101" s="85">
        <f t="shared" si="271"/>
        <v>0</v>
      </c>
      <c r="H101" s="85">
        <f t="shared" ca="1" si="272"/>
        <v>0</v>
      </c>
      <c r="I101" s="85">
        <f t="shared" si="273"/>
        <v>0</v>
      </c>
      <c r="J101" s="86">
        <f t="shared" ca="1" si="630"/>
        <v>0</v>
      </c>
      <c r="K101" s="83">
        <f t="shared" ca="1" si="631"/>
        <v>0</v>
      </c>
      <c r="L101" s="84">
        <f t="shared" si="632"/>
        <v>30</v>
      </c>
      <c r="M101" s="85">
        <f t="shared" si="274"/>
        <v>0</v>
      </c>
      <c r="N101" s="85">
        <f t="shared" ca="1" si="275"/>
        <v>0</v>
      </c>
      <c r="O101" s="85">
        <f t="shared" si="276"/>
        <v>0</v>
      </c>
      <c r="P101" s="86">
        <f t="shared" ca="1" si="633"/>
        <v>0</v>
      </c>
      <c r="Q101" s="83">
        <f t="shared" ca="1" si="634"/>
        <v>0</v>
      </c>
      <c r="R101" s="84">
        <f t="shared" si="635"/>
        <v>31</v>
      </c>
      <c r="S101" s="85">
        <f t="shared" si="277"/>
        <v>0</v>
      </c>
      <c r="T101" s="85">
        <f t="shared" ca="1" si="278"/>
        <v>0</v>
      </c>
      <c r="U101" s="85">
        <f t="shared" si="279"/>
        <v>0</v>
      </c>
      <c r="V101" s="86">
        <f t="shared" ca="1" si="636"/>
        <v>0</v>
      </c>
      <c r="W101" s="83">
        <f t="shared" ca="1" si="637"/>
        <v>0</v>
      </c>
      <c r="X101" s="84">
        <f t="shared" si="638"/>
        <v>30</v>
      </c>
      <c r="Y101" s="85">
        <f t="shared" si="280"/>
        <v>0</v>
      </c>
      <c r="Z101" s="85">
        <f t="shared" ca="1" si="281"/>
        <v>0</v>
      </c>
      <c r="AA101" s="85">
        <f t="shared" si="282"/>
        <v>0</v>
      </c>
      <c r="AB101" s="86">
        <f t="shared" ca="1" si="639"/>
        <v>0</v>
      </c>
      <c r="AC101" s="83">
        <f t="shared" ca="1" si="640"/>
        <v>0</v>
      </c>
      <c r="AD101" s="84">
        <f t="shared" si="641"/>
        <v>31</v>
      </c>
      <c r="AE101" s="85">
        <f t="shared" si="283"/>
        <v>0</v>
      </c>
      <c r="AF101" s="85">
        <f t="shared" ca="1" si="284"/>
        <v>0</v>
      </c>
      <c r="AG101" s="85">
        <f t="shared" si="285"/>
        <v>0</v>
      </c>
      <c r="AH101" s="86">
        <f t="shared" ca="1" si="642"/>
        <v>0</v>
      </c>
      <c r="AI101" s="83">
        <f t="shared" ca="1" si="643"/>
        <v>0</v>
      </c>
      <c r="AJ101" s="84">
        <f t="shared" si="644"/>
        <v>31</v>
      </c>
      <c r="AK101" s="85">
        <f t="shared" si="286"/>
        <v>0</v>
      </c>
      <c r="AL101" s="85">
        <f t="shared" ca="1" si="287"/>
        <v>0</v>
      </c>
      <c r="AM101" s="85">
        <f t="shared" si="288"/>
        <v>0</v>
      </c>
      <c r="AN101" s="86">
        <f t="shared" ca="1" si="645"/>
        <v>0</v>
      </c>
      <c r="AO101" s="83">
        <f t="shared" ca="1" si="646"/>
        <v>0</v>
      </c>
      <c r="AP101" s="84">
        <f t="shared" si="647"/>
        <v>28</v>
      </c>
      <c r="AQ101" s="85">
        <f t="shared" si="289"/>
        <v>0</v>
      </c>
      <c r="AR101" s="85">
        <f t="shared" ca="1" si="290"/>
        <v>0</v>
      </c>
      <c r="AS101" s="85">
        <f t="shared" si="291"/>
        <v>0</v>
      </c>
      <c r="AT101" s="86">
        <f t="shared" ca="1" si="648"/>
        <v>0</v>
      </c>
      <c r="AU101" s="83">
        <f t="shared" ca="1" si="649"/>
        <v>0</v>
      </c>
      <c r="AV101" s="84">
        <f t="shared" si="650"/>
        <v>31</v>
      </c>
      <c r="AW101" s="85">
        <f t="shared" si="292"/>
        <v>0</v>
      </c>
      <c r="AX101" s="85">
        <f t="shared" ca="1" si="293"/>
        <v>0</v>
      </c>
      <c r="AY101" s="85">
        <f t="shared" si="294"/>
        <v>0</v>
      </c>
      <c r="AZ101" s="86">
        <f t="shared" ca="1" si="651"/>
        <v>0</v>
      </c>
      <c r="BA101" s="83">
        <f t="shared" ca="1" si="652"/>
        <v>0</v>
      </c>
      <c r="BB101" s="84">
        <f t="shared" si="653"/>
        <v>30</v>
      </c>
      <c r="BC101" s="85">
        <f t="shared" si="295"/>
        <v>0</v>
      </c>
      <c r="BD101" s="85">
        <f t="shared" ca="1" si="296"/>
        <v>0</v>
      </c>
      <c r="BE101" s="85">
        <f t="shared" si="297"/>
        <v>0</v>
      </c>
      <c r="BF101" s="86">
        <f t="shared" ca="1" si="654"/>
        <v>0</v>
      </c>
      <c r="BG101" s="83">
        <f t="shared" ca="1" si="655"/>
        <v>0</v>
      </c>
      <c r="BH101" s="84">
        <f t="shared" si="656"/>
        <v>31</v>
      </c>
      <c r="BI101" s="85">
        <f t="shared" si="298"/>
        <v>0</v>
      </c>
      <c r="BJ101" s="85">
        <f t="shared" ca="1" si="299"/>
        <v>0</v>
      </c>
      <c r="BK101" s="85">
        <f t="shared" si="300"/>
        <v>0</v>
      </c>
      <c r="BL101" s="86">
        <f t="shared" ca="1" si="657"/>
        <v>0</v>
      </c>
      <c r="BM101" s="83">
        <f t="shared" ca="1" si="658"/>
        <v>0</v>
      </c>
      <c r="BN101" s="84">
        <f t="shared" si="659"/>
        <v>30</v>
      </c>
      <c r="BO101" s="85">
        <f t="shared" si="301"/>
        <v>0</v>
      </c>
      <c r="BP101" s="85">
        <f t="shared" ca="1" si="302"/>
        <v>0</v>
      </c>
      <c r="BQ101" s="85">
        <f t="shared" si="303"/>
        <v>0</v>
      </c>
      <c r="BR101" s="86">
        <f t="shared" ca="1" si="660"/>
        <v>0</v>
      </c>
      <c r="BS101" s="83">
        <f t="shared" ca="1" si="661"/>
        <v>0</v>
      </c>
      <c r="BT101" s="84">
        <f t="shared" si="662"/>
        <v>31</v>
      </c>
      <c r="BU101" s="85">
        <f t="shared" si="304"/>
        <v>0</v>
      </c>
      <c r="BV101" s="85">
        <f t="shared" ca="1" si="305"/>
        <v>0</v>
      </c>
      <c r="BW101" s="85">
        <f t="shared" si="306"/>
        <v>0</v>
      </c>
      <c r="BX101" s="86">
        <f t="shared" ca="1" si="663"/>
        <v>0</v>
      </c>
      <c r="BY101" s="83">
        <f t="shared" ca="1" si="664"/>
        <v>0</v>
      </c>
      <c r="BZ101" s="84">
        <f t="shared" si="665"/>
        <v>31</v>
      </c>
      <c r="CA101" s="85">
        <f t="shared" si="307"/>
        <v>0</v>
      </c>
      <c r="CB101" s="85">
        <f t="shared" ca="1" si="308"/>
        <v>0</v>
      </c>
      <c r="CC101" s="85">
        <f t="shared" si="309"/>
        <v>0</v>
      </c>
      <c r="CD101" s="86">
        <f t="shared" ca="1" si="666"/>
        <v>0</v>
      </c>
      <c r="CE101" s="83">
        <f t="shared" ca="1" si="667"/>
        <v>0</v>
      </c>
      <c r="CF101" s="84">
        <f t="shared" si="668"/>
        <v>30</v>
      </c>
      <c r="CG101" s="85">
        <f t="shared" si="310"/>
        <v>0</v>
      </c>
      <c r="CH101" s="85">
        <f t="shared" ca="1" si="311"/>
        <v>0</v>
      </c>
      <c r="CI101" s="85">
        <f t="shared" si="312"/>
        <v>0</v>
      </c>
      <c r="CJ101" s="86">
        <f t="shared" ca="1" si="669"/>
        <v>0</v>
      </c>
      <c r="CK101" s="83">
        <f t="shared" ca="1" si="670"/>
        <v>0</v>
      </c>
      <c r="CL101" s="84">
        <f t="shared" si="671"/>
        <v>31</v>
      </c>
      <c r="CM101" s="85">
        <f t="shared" si="313"/>
        <v>0</v>
      </c>
      <c r="CN101" s="85">
        <f t="shared" ca="1" si="314"/>
        <v>0</v>
      </c>
      <c r="CO101" s="85">
        <f t="shared" si="315"/>
        <v>0</v>
      </c>
      <c r="CP101" s="86">
        <f t="shared" ca="1" si="672"/>
        <v>0</v>
      </c>
      <c r="CQ101" s="83">
        <f t="shared" ca="1" si="673"/>
        <v>0</v>
      </c>
      <c r="CR101" s="84">
        <f t="shared" si="674"/>
        <v>30</v>
      </c>
      <c r="CS101" s="85">
        <f t="shared" si="316"/>
        <v>0</v>
      </c>
      <c r="CT101" s="85">
        <f t="shared" ca="1" si="317"/>
        <v>0</v>
      </c>
      <c r="CU101" s="85">
        <f t="shared" si="318"/>
        <v>0</v>
      </c>
      <c r="CV101" s="86">
        <f t="shared" ca="1" si="675"/>
        <v>0</v>
      </c>
      <c r="CW101" s="83">
        <f t="shared" ca="1" si="676"/>
        <v>0</v>
      </c>
      <c r="CX101" s="84">
        <f t="shared" si="677"/>
        <v>31</v>
      </c>
      <c r="CY101" s="85">
        <f t="shared" si="319"/>
        <v>0</v>
      </c>
      <c r="CZ101" s="85">
        <f t="shared" ca="1" si="320"/>
        <v>0</v>
      </c>
      <c r="DA101" s="85">
        <f t="shared" si="321"/>
        <v>0</v>
      </c>
      <c r="DB101" s="86">
        <f t="shared" ca="1" si="678"/>
        <v>0</v>
      </c>
      <c r="DC101" s="83">
        <f t="shared" ca="1" si="679"/>
        <v>0</v>
      </c>
      <c r="DD101" s="84">
        <f t="shared" si="680"/>
        <v>31</v>
      </c>
      <c r="DE101" s="85">
        <f t="shared" si="322"/>
        <v>0</v>
      </c>
      <c r="DF101" s="85">
        <f t="shared" ca="1" si="323"/>
        <v>0</v>
      </c>
      <c r="DG101" s="85">
        <f t="shared" si="324"/>
        <v>0</v>
      </c>
      <c r="DH101" s="86">
        <f t="shared" ca="1" si="681"/>
        <v>0</v>
      </c>
      <c r="DI101" s="83">
        <f t="shared" ca="1" si="682"/>
        <v>0</v>
      </c>
      <c r="DJ101" s="84">
        <f t="shared" si="683"/>
        <v>28</v>
      </c>
      <c r="DK101" s="85">
        <f t="shared" si="325"/>
        <v>0</v>
      </c>
      <c r="DL101" s="85">
        <f t="shared" ca="1" si="326"/>
        <v>0</v>
      </c>
      <c r="DM101" s="85">
        <f t="shared" si="327"/>
        <v>0</v>
      </c>
      <c r="DN101" s="86">
        <f t="shared" ca="1" si="684"/>
        <v>0</v>
      </c>
      <c r="DO101" s="83">
        <f t="shared" ca="1" si="685"/>
        <v>0</v>
      </c>
      <c r="DP101" s="84">
        <f t="shared" si="686"/>
        <v>31</v>
      </c>
      <c r="DQ101" s="85">
        <f t="shared" si="328"/>
        <v>0</v>
      </c>
      <c r="DR101" s="85">
        <f t="shared" ca="1" si="329"/>
        <v>0</v>
      </c>
      <c r="DS101" s="85">
        <f t="shared" si="330"/>
        <v>0</v>
      </c>
      <c r="DT101" s="86">
        <f t="shared" ca="1" si="687"/>
        <v>0</v>
      </c>
      <c r="DU101" s="83">
        <f t="shared" ca="1" si="688"/>
        <v>0</v>
      </c>
      <c r="DV101" s="84">
        <f t="shared" si="689"/>
        <v>30</v>
      </c>
      <c r="DW101" s="85">
        <f t="shared" si="331"/>
        <v>0</v>
      </c>
      <c r="DX101" s="85">
        <f t="shared" ca="1" si="332"/>
        <v>0</v>
      </c>
      <c r="DY101" s="85">
        <f t="shared" si="333"/>
        <v>0</v>
      </c>
      <c r="DZ101" s="86">
        <f t="shared" ca="1" si="690"/>
        <v>0</v>
      </c>
      <c r="EA101" s="83">
        <f t="shared" ca="1" si="691"/>
        <v>0</v>
      </c>
      <c r="EB101" s="84">
        <f t="shared" si="692"/>
        <v>31</v>
      </c>
      <c r="EC101" s="85">
        <f t="shared" si="334"/>
        <v>0</v>
      </c>
      <c r="ED101" s="85">
        <f t="shared" ca="1" si="335"/>
        <v>0</v>
      </c>
      <c r="EE101" s="85">
        <f t="shared" si="336"/>
        <v>0</v>
      </c>
      <c r="EF101" s="86">
        <f t="shared" ca="1" si="693"/>
        <v>0</v>
      </c>
      <c r="EG101" s="83">
        <f t="shared" ca="1" si="694"/>
        <v>0</v>
      </c>
      <c r="EH101" s="84">
        <f t="shared" si="695"/>
        <v>30</v>
      </c>
      <c r="EI101" s="85">
        <f t="shared" si="337"/>
        <v>0</v>
      </c>
      <c r="EJ101" s="85">
        <f t="shared" ca="1" si="338"/>
        <v>0</v>
      </c>
      <c r="EK101" s="85">
        <f t="shared" si="339"/>
        <v>0</v>
      </c>
      <c r="EL101" s="86">
        <f t="shared" ca="1" si="696"/>
        <v>0</v>
      </c>
      <c r="EM101" s="83">
        <f t="shared" ca="1" si="697"/>
        <v>0</v>
      </c>
      <c r="EN101" s="84">
        <f t="shared" si="698"/>
        <v>31</v>
      </c>
      <c r="EO101" s="85">
        <f t="shared" si="340"/>
        <v>0</v>
      </c>
      <c r="EP101" s="85">
        <f t="shared" ca="1" si="341"/>
        <v>0</v>
      </c>
      <c r="EQ101" s="85">
        <f t="shared" si="342"/>
        <v>0</v>
      </c>
      <c r="ER101" s="86">
        <f t="shared" ca="1" si="699"/>
        <v>0</v>
      </c>
      <c r="ES101" s="83">
        <f t="shared" ca="1" si="700"/>
        <v>0</v>
      </c>
      <c r="ET101" s="84">
        <f t="shared" si="701"/>
        <v>31</v>
      </c>
      <c r="EU101" s="85">
        <f t="shared" si="343"/>
        <v>0</v>
      </c>
      <c r="EV101" s="85">
        <f t="shared" ca="1" si="344"/>
        <v>0</v>
      </c>
      <c r="EW101" s="85">
        <f t="shared" si="345"/>
        <v>0</v>
      </c>
      <c r="EX101" s="86">
        <f t="shared" ca="1" si="702"/>
        <v>0</v>
      </c>
      <c r="EY101" s="83">
        <f t="shared" ca="1" si="703"/>
        <v>0</v>
      </c>
      <c r="EZ101" s="84">
        <f t="shared" si="704"/>
        <v>30</v>
      </c>
      <c r="FA101" s="85">
        <f t="shared" si="346"/>
        <v>0</v>
      </c>
      <c r="FB101" s="85">
        <f t="shared" ca="1" si="347"/>
        <v>0</v>
      </c>
      <c r="FC101" s="85">
        <f t="shared" si="348"/>
        <v>0</v>
      </c>
      <c r="FD101" s="86">
        <f t="shared" ca="1" si="705"/>
        <v>0</v>
      </c>
      <c r="FE101" s="83">
        <f t="shared" ca="1" si="706"/>
        <v>0</v>
      </c>
      <c r="FF101" s="84">
        <f t="shared" si="707"/>
        <v>31</v>
      </c>
      <c r="FG101" s="85">
        <f t="shared" si="708"/>
        <v>0</v>
      </c>
      <c r="FH101" s="85">
        <f t="shared" ca="1" si="709"/>
        <v>0</v>
      </c>
      <c r="FI101" s="85">
        <f t="shared" si="710"/>
        <v>0</v>
      </c>
      <c r="FJ101" s="86">
        <f t="shared" ca="1" si="711"/>
        <v>0</v>
      </c>
      <c r="FK101" s="83">
        <f t="shared" ca="1" si="712"/>
        <v>0</v>
      </c>
      <c r="FL101" s="84">
        <f t="shared" si="713"/>
        <v>30</v>
      </c>
      <c r="FM101" s="85">
        <f t="shared" si="714"/>
        <v>0</v>
      </c>
      <c r="FN101" s="85">
        <f t="shared" ca="1" si="715"/>
        <v>0</v>
      </c>
      <c r="FO101" s="85">
        <f t="shared" si="716"/>
        <v>0</v>
      </c>
      <c r="FP101" s="86">
        <f t="shared" ca="1" si="717"/>
        <v>0</v>
      </c>
      <c r="FQ101" s="83">
        <f t="shared" ca="1" si="718"/>
        <v>0</v>
      </c>
      <c r="FR101" s="84">
        <f t="shared" si="719"/>
        <v>31</v>
      </c>
      <c r="FS101" s="85">
        <f t="shared" si="720"/>
        <v>0</v>
      </c>
      <c r="FT101" s="85">
        <f t="shared" ca="1" si="721"/>
        <v>0</v>
      </c>
      <c r="FU101" s="85">
        <f t="shared" si="722"/>
        <v>0</v>
      </c>
      <c r="FV101" s="86">
        <f t="shared" ca="1" si="723"/>
        <v>0</v>
      </c>
      <c r="FW101" s="83">
        <f t="shared" ca="1" si="355"/>
        <v>0</v>
      </c>
      <c r="FX101" s="84">
        <f t="shared" si="356"/>
        <v>31</v>
      </c>
      <c r="FY101" s="85">
        <f t="shared" si="454"/>
        <v>0</v>
      </c>
      <c r="FZ101" s="85">
        <f t="shared" ca="1" si="455"/>
        <v>0</v>
      </c>
      <c r="GA101" s="85">
        <f t="shared" si="456"/>
        <v>0</v>
      </c>
      <c r="GB101" s="86">
        <f t="shared" ca="1" si="357"/>
        <v>0</v>
      </c>
      <c r="GC101" s="83">
        <f t="shared" ca="1" si="358"/>
        <v>0</v>
      </c>
      <c r="GD101" s="84">
        <f t="shared" si="359"/>
        <v>13</v>
      </c>
      <c r="GE101" s="85">
        <f t="shared" si="457"/>
        <v>0</v>
      </c>
      <c r="GF101" s="85">
        <f t="shared" ca="1" si="458"/>
        <v>15</v>
      </c>
      <c r="GG101" s="85">
        <f t="shared" si="459"/>
        <v>0</v>
      </c>
      <c r="GH101" s="86">
        <f t="shared" ca="1" si="360"/>
        <v>15</v>
      </c>
      <c r="GI101" s="83">
        <f t="shared" ca="1" si="361"/>
        <v>5</v>
      </c>
      <c r="GJ101" s="84">
        <f t="shared" si="362"/>
        <v>0</v>
      </c>
      <c r="GK101" s="85">
        <f t="shared" si="460"/>
        <v>0</v>
      </c>
      <c r="GL101" s="85">
        <f t="shared" ca="1" si="461"/>
        <v>26</v>
      </c>
      <c r="GM101" s="85">
        <f t="shared" si="462"/>
        <v>0</v>
      </c>
      <c r="GN101" s="86">
        <f t="shared" ca="1" si="363"/>
        <v>26</v>
      </c>
    </row>
    <row r="102" spans="1:196" ht="14.6" x14ac:dyDescent="0.4">
      <c r="A102" s="81" t="str">
        <f>PSIRT!$S99</f>
        <v>SERVER</v>
      </c>
      <c r="B102" t="str">
        <f>PSIRT!$B99</f>
        <v>CSCvo66485</v>
      </c>
      <c r="C102" s="82">
        <f>PSIRT!$N99</f>
        <v>43529</v>
      </c>
      <c r="D102" s="123">
        <f ca="1">IF(PSIRT!$R99="",TODAY(), PSIRT!$R99)</f>
        <v>43564</v>
      </c>
      <c r="E102" s="83">
        <f t="shared" ca="1" si="628"/>
        <v>0</v>
      </c>
      <c r="F102" s="84">
        <f t="shared" si="629"/>
        <v>31</v>
      </c>
      <c r="G102" s="85">
        <f t="shared" ca="1" si="271"/>
        <v>0</v>
      </c>
      <c r="H102" s="85">
        <f t="shared" si="272"/>
        <v>0</v>
      </c>
      <c r="I102" s="85">
        <f t="shared" si="273"/>
        <v>0</v>
      </c>
      <c r="J102" s="86">
        <f t="shared" ca="1" si="630"/>
        <v>0</v>
      </c>
      <c r="K102" s="83">
        <f t="shared" ca="1" si="631"/>
        <v>0</v>
      </c>
      <c r="L102" s="84">
        <f t="shared" si="632"/>
        <v>30</v>
      </c>
      <c r="M102" s="85">
        <f t="shared" ca="1" si="274"/>
        <v>0</v>
      </c>
      <c r="N102" s="85">
        <f t="shared" si="275"/>
        <v>0</v>
      </c>
      <c r="O102" s="85">
        <f t="shared" si="276"/>
        <v>0</v>
      </c>
      <c r="P102" s="86">
        <f t="shared" ca="1" si="633"/>
        <v>0</v>
      </c>
      <c r="Q102" s="83">
        <f t="shared" ca="1" si="634"/>
        <v>0</v>
      </c>
      <c r="R102" s="84">
        <f t="shared" si="635"/>
        <v>31</v>
      </c>
      <c r="S102" s="85">
        <f t="shared" ca="1" si="277"/>
        <v>0</v>
      </c>
      <c r="T102" s="85">
        <f t="shared" si="278"/>
        <v>0</v>
      </c>
      <c r="U102" s="85">
        <f t="shared" si="279"/>
        <v>0</v>
      </c>
      <c r="V102" s="86">
        <f t="shared" ca="1" si="636"/>
        <v>0</v>
      </c>
      <c r="W102" s="83">
        <f t="shared" ca="1" si="637"/>
        <v>0</v>
      </c>
      <c r="X102" s="84">
        <f t="shared" si="638"/>
        <v>30</v>
      </c>
      <c r="Y102" s="85">
        <f t="shared" ca="1" si="280"/>
        <v>0</v>
      </c>
      <c r="Z102" s="85">
        <f t="shared" si="281"/>
        <v>0</v>
      </c>
      <c r="AA102" s="85">
        <f t="shared" si="282"/>
        <v>0</v>
      </c>
      <c r="AB102" s="86">
        <f t="shared" ca="1" si="639"/>
        <v>0</v>
      </c>
      <c r="AC102" s="83">
        <f t="shared" ca="1" si="640"/>
        <v>0</v>
      </c>
      <c r="AD102" s="84">
        <f t="shared" si="641"/>
        <v>31</v>
      </c>
      <c r="AE102" s="85">
        <f t="shared" ca="1" si="283"/>
        <v>0</v>
      </c>
      <c r="AF102" s="85">
        <f t="shared" si="284"/>
        <v>0</v>
      </c>
      <c r="AG102" s="85">
        <f t="shared" si="285"/>
        <v>0</v>
      </c>
      <c r="AH102" s="86">
        <f t="shared" ca="1" si="642"/>
        <v>0</v>
      </c>
      <c r="AI102" s="83">
        <f t="shared" ca="1" si="643"/>
        <v>0</v>
      </c>
      <c r="AJ102" s="84">
        <f t="shared" si="644"/>
        <v>31</v>
      </c>
      <c r="AK102" s="85">
        <f t="shared" ca="1" si="286"/>
        <v>0</v>
      </c>
      <c r="AL102" s="85">
        <f t="shared" si="287"/>
        <v>0</v>
      </c>
      <c r="AM102" s="85">
        <f t="shared" si="288"/>
        <v>0</v>
      </c>
      <c r="AN102" s="86">
        <f t="shared" ca="1" si="645"/>
        <v>0</v>
      </c>
      <c r="AO102" s="83">
        <f t="shared" ca="1" si="646"/>
        <v>0</v>
      </c>
      <c r="AP102" s="84">
        <f t="shared" si="647"/>
        <v>28</v>
      </c>
      <c r="AQ102" s="85">
        <f t="shared" ca="1" si="289"/>
        <v>0</v>
      </c>
      <c r="AR102" s="85">
        <f t="shared" si="290"/>
        <v>0</v>
      </c>
      <c r="AS102" s="85">
        <f t="shared" si="291"/>
        <v>0</v>
      </c>
      <c r="AT102" s="86">
        <f t="shared" ca="1" si="648"/>
        <v>0</v>
      </c>
      <c r="AU102" s="83">
        <f t="shared" ca="1" si="649"/>
        <v>0</v>
      </c>
      <c r="AV102" s="84">
        <f t="shared" si="650"/>
        <v>31</v>
      </c>
      <c r="AW102" s="85">
        <f t="shared" ca="1" si="292"/>
        <v>0</v>
      </c>
      <c r="AX102" s="85">
        <f t="shared" si="293"/>
        <v>0</v>
      </c>
      <c r="AY102" s="85">
        <f t="shared" si="294"/>
        <v>0</v>
      </c>
      <c r="AZ102" s="86">
        <f t="shared" ca="1" si="651"/>
        <v>0</v>
      </c>
      <c r="BA102" s="83">
        <f t="shared" ca="1" si="652"/>
        <v>0</v>
      </c>
      <c r="BB102" s="84">
        <f t="shared" si="653"/>
        <v>30</v>
      </c>
      <c r="BC102" s="85">
        <f t="shared" ca="1" si="295"/>
        <v>0</v>
      </c>
      <c r="BD102" s="85">
        <f t="shared" si="296"/>
        <v>0</v>
      </c>
      <c r="BE102" s="85">
        <f t="shared" si="297"/>
        <v>0</v>
      </c>
      <c r="BF102" s="86">
        <f t="shared" ca="1" si="654"/>
        <v>0</v>
      </c>
      <c r="BG102" s="83">
        <f t="shared" ca="1" si="655"/>
        <v>0</v>
      </c>
      <c r="BH102" s="84">
        <f t="shared" si="656"/>
        <v>31</v>
      </c>
      <c r="BI102" s="85">
        <f t="shared" ca="1" si="298"/>
        <v>0</v>
      </c>
      <c r="BJ102" s="85">
        <f t="shared" si="299"/>
        <v>0</v>
      </c>
      <c r="BK102" s="85">
        <f t="shared" si="300"/>
        <v>0</v>
      </c>
      <c r="BL102" s="86">
        <f t="shared" ca="1" si="657"/>
        <v>0</v>
      </c>
      <c r="BM102" s="83">
        <f t="shared" ca="1" si="658"/>
        <v>0</v>
      </c>
      <c r="BN102" s="84">
        <f t="shared" si="659"/>
        <v>30</v>
      </c>
      <c r="BO102" s="85">
        <f t="shared" ca="1" si="301"/>
        <v>0</v>
      </c>
      <c r="BP102" s="85">
        <f t="shared" si="302"/>
        <v>0</v>
      </c>
      <c r="BQ102" s="85">
        <f t="shared" si="303"/>
        <v>0</v>
      </c>
      <c r="BR102" s="86">
        <f t="shared" ca="1" si="660"/>
        <v>0</v>
      </c>
      <c r="BS102" s="83">
        <f t="shared" ca="1" si="661"/>
        <v>0</v>
      </c>
      <c r="BT102" s="84">
        <f t="shared" si="662"/>
        <v>31</v>
      </c>
      <c r="BU102" s="85">
        <f t="shared" ca="1" si="304"/>
        <v>0</v>
      </c>
      <c r="BV102" s="85">
        <f t="shared" si="305"/>
        <v>0</v>
      </c>
      <c r="BW102" s="85">
        <f t="shared" si="306"/>
        <v>0</v>
      </c>
      <c r="BX102" s="86">
        <f t="shared" ca="1" si="663"/>
        <v>0</v>
      </c>
      <c r="BY102" s="83">
        <f t="shared" ca="1" si="664"/>
        <v>0</v>
      </c>
      <c r="BZ102" s="84">
        <f t="shared" si="665"/>
        <v>31</v>
      </c>
      <c r="CA102" s="85">
        <f t="shared" ca="1" si="307"/>
        <v>0</v>
      </c>
      <c r="CB102" s="85">
        <f t="shared" si="308"/>
        <v>0</v>
      </c>
      <c r="CC102" s="85">
        <f t="shared" si="309"/>
        <v>0</v>
      </c>
      <c r="CD102" s="86">
        <f t="shared" ca="1" si="666"/>
        <v>0</v>
      </c>
      <c r="CE102" s="83">
        <f t="shared" ca="1" si="667"/>
        <v>0</v>
      </c>
      <c r="CF102" s="84">
        <f t="shared" si="668"/>
        <v>30</v>
      </c>
      <c r="CG102" s="85">
        <f t="shared" ca="1" si="310"/>
        <v>0</v>
      </c>
      <c r="CH102" s="85">
        <f t="shared" si="311"/>
        <v>0</v>
      </c>
      <c r="CI102" s="85">
        <f t="shared" si="312"/>
        <v>0</v>
      </c>
      <c r="CJ102" s="86">
        <f t="shared" ca="1" si="669"/>
        <v>0</v>
      </c>
      <c r="CK102" s="83">
        <f t="shared" ca="1" si="670"/>
        <v>0</v>
      </c>
      <c r="CL102" s="84">
        <f t="shared" si="671"/>
        <v>31</v>
      </c>
      <c r="CM102" s="85">
        <f t="shared" ca="1" si="313"/>
        <v>0</v>
      </c>
      <c r="CN102" s="85">
        <f t="shared" si="314"/>
        <v>0</v>
      </c>
      <c r="CO102" s="85">
        <f t="shared" si="315"/>
        <v>0</v>
      </c>
      <c r="CP102" s="86">
        <f t="shared" ca="1" si="672"/>
        <v>0</v>
      </c>
      <c r="CQ102" s="83">
        <f t="shared" ca="1" si="673"/>
        <v>0</v>
      </c>
      <c r="CR102" s="84">
        <f t="shared" si="674"/>
        <v>30</v>
      </c>
      <c r="CS102" s="85">
        <f t="shared" ca="1" si="316"/>
        <v>0</v>
      </c>
      <c r="CT102" s="85">
        <f t="shared" si="317"/>
        <v>0</v>
      </c>
      <c r="CU102" s="85">
        <f t="shared" si="318"/>
        <v>0</v>
      </c>
      <c r="CV102" s="86">
        <f t="shared" ca="1" si="675"/>
        <v>0</v>
      </c>
      <c r="CW102" s="83">
        <f t="shared" ca="1" si="676"/>
        <v>0</v>
      </c>
      <c r="CX102" s="84">
        <f t="shared" si="677"/>
        <v>31</v>
      </c>
      <c r="CY102" s="85">
        <f t="shared" ca="1" si="319"/>
        <v>0</v>
      </c>
      <c r="CZ102" s="85">
        <f t="shared" si="320"/>
        <v>0</v>
      </c>
      <c r="DA102" s="85">
        <f t="shared" si="321"/>
        <v>0</v>
      </c>
      <c r="DB102" s="86">
        <f t="shared" ca="1" si="678"/>
        <v>0</v>
      </c>
      <c r="DC102" s="83">
        <f t="shared" ca="1" si="679"/>
        <v>0</v>
      </c>
      <c r="DD102" s="84">
        <f t="shared" si="680"/>
        <v>31</v>
      </c>
      <c r="DE102" s="85">
        <f t="shared" ca="1" si="322"/>
        <v>0</v>
      </c>
      <c r="DF102" s="85">
        <f t="shared" si="323"/>
        <v>0</v>
      </c>
      <c r="DG102" s="85">
        <f t="shared" si="324"/>
        <v>0</v>
      </c>
      <c r="DH102" s="86">
        <f t="shared" ca="1" si="681"/>
        <v>0</v>
      </c>
      <c r="DI102" s="83">
        <f t="shared" ca="1" si="682"/>
        <v>0</v>
      </c>
      <c r="DJ102" s="84">
        <f t="shared" si="683"/>
        <v>28</v>
      </c>
      <c r="DK102" s="85">
        <f t="shared" ca="1" si="325"/>
        <v>0</v>
      </c>
      <c r="DL102" s="85">
        <f t="shared" si="326"/>
        <v>0</v>
      </c>
      <c r="DM102" s="85">
        <f t="shared" si="327"/>
        <v>0</v>
      </c>
      <c r="DN102" s="86">
        <f t="shared" ca="1" si="684"/>
        <v>0</v>
      </c>
      <c r="DO102" s="83">
        <f t="shared" ca="1" si="685"/>
        <v>0</v>
      </c>
      <c r="DP102" s="84">
        <f t="shared" si="686"/>
        <v>31</v>
      </c>
      <c r="DQ102" s="85">
        <f t="shared" ca="1" si="328"/>
        <v>0</v>
      </c>
      <c r="DR102" s="85">
        <f t="shared" si="329"/>
        <v>0</v>
      </c>
      <c r="DS102" s="85">
        <f t="shared" si="330"/>
        <v>0</v>
      </c>
      <c r="DT102" s="86">
        <f t="shared" ca="1" si="687"/>
        <v>0</v>
      </c>
      <c r="DU102" s="83">
        <f t="shared" ca="1" si="688"/>
        <v>0</v>
      </c>
      <c r="DV102" s="84">
        <f t="shared" si="689"/>
        <v>30</v>
      </c>
      <c r="DW102" s="85">
        <f t="shared" ca="1" si="331"/>
        <v>0</v>
      </c>
      <c r="DX102" s="85">
        <f t="shared" si="332"/>
        <v>0</v>
      </c>
      <c r="DY102" s="85">
        <f t="shared" si="333"/>
        <v>0</v>
      </c>
      <c r="DZ102" s="86">
        <f t="shared" ca="1" si="690"/>
        <v>0</v>
      </c>
      <c r="EA102" s="83">
        <f t="shared" ca="1" si="691"/>
        <v>0</v>
      </c>
      <c r="EB102" s="84">
        <f t="shared" si="692"/>
        <v>31</v>
      </c>
      <c r="EC102" s="85">
        <f t="shared" ca="1" si="334"/>
        <v>0</v>
      </c>
      <c r="ED102" s="85">
        <f t="shared" si="335"/>
        <v>0</v>
      </c>
      <c r="EE102" s="85">
        <f t="shared" si="336"/>
        <v>0</v>
      </c>
      <c r="EF102" s="86">
        <f t="shared" ca="1" si="693"/>
        <v>0</v>
      </c>
      <c r="EG102" s="83">
        <f t="shared" ca="1" si="694"/>
        <v>0</v>
      </c>
      <c r="EH102" s="84">
        <f t="shared" si="695"/>
        <v>30</v>
      </c>
      <c r="EI102" s="85">
        <f t="shared" ca="1" si="337"/>
        <v>0</v>
      </c>
      <c r="EJ102" s="85">
        <f t="shared" si="338"/>
        <v>0</v>
      </c>
      <c r="EK102" s="85">
        <f t="shared" si="339"/>
        <v>0</v>
      </c>
      <c r="EL102" s="86">
        <f t="shared" ca="1" si="696"/>
        <v>0</v>
      </c>
      <c r="EM102" s="83">
        <f t="shared" ca="1" si="697"/>
        <v>0</v>
      </c>
      <c r="EN102" s="84">
        <f t="shared" si="698"/>
        <v>31</v>
      </c>
      <c r="EO102" s="85">
        <f t="shared" ca="1" si="340"/>
        <v>0</v>
      </c>
      <c r="EP102" s="85">
        <f t="shared" si="341"/>
        <v>0</v>
      </c>
      <c r="EQ102" s="85">
        <f t="shared" si="342"/>
        <v>0</v>
      </c>
      <c r="ER102" s="86">
        <f t="shared" ca="1" si="699"/>
        <v>0</v>
      </c>
      <c r="ES102" s="83">
        <f t="shared" ca="1" si="700"/>
        <v>0</v>
      </c>
      <c r="ET102" s="84">
        <f t="shared" si="701"/>
        <v>31</v>
      </c>
      <c r="EU102" s="85">
        <f t="shared" ca="1" si="343"/>
        <v>0</v>
      </c>
      <c r="EV102" s="85">
        <f t="shared" si="344"/>
        <v>0</v>
      </c>
      <c r="EW102" s="85">
        <f t="shared" si="345"/>
        <v>0</v>
      </c>
      <c r="EX102" s="86">
        <f t="shared" ca="1" si="702"/>
        <v>0</v>
      </c>
      <c r="EY102" s="83">
        <f t="shared" ca="1" si="703"/>
        <v>0</v>
      </c>
      <c r="EZ102" s="84">
        <f t="shared" si="704"/>
        <v>30</v>
      </c>
      <c r="FA102" s="85">
        <f t="shared" ca="1" si="346"/>
        <v>0</v>
      </c>
      <c r="FB102" s="85">
        <f t="shared" si="347"/>
        <v>0</v>
      </c>
      <c r="FC102" s="85">
        <f t="shared" si="348"/>
        <v>0</v>
      </c>
      <c r="FD102" s="86">
        <f t="shared" ca="1" si="705"/>
        <v>0</v>
      </c>
      <c r="FE102" s="83">
        <f t="shared" ca="1" si="706"/>
        <v>0</v>
      </c>
      <c r="FF102" s="84">
        <f t="shared" si="707"/>
        <v>31</v>
      </c>
      <c r="FG102" s="85">
        <f t="shared" ca="1" si="708"/>
        <v>0</v>
      </c>
      <c r="FH102" s="85">
        <f t="shared" si="709"/>
        <v>0</v>
      </c>
      <c r="FI102" s="85">
        <f t="shared" si="710"/>
        <v>0</v>
      </c>
      <c r="FJ102" s="86">
        <f t="shared" ca="1" si="711"/>
        <v>0</v>
      </c>
      <c r="FK102" s="83">
        <f t="shared" ca="1" si="712"/>
        <v>0</v>
      </c>
      <c r="FL102" s="84">
        <f t="shared" si="713"/>
        <v>30</v>
      </c>
      <c r="FM102" s="85">
        <f t="shared" ca="1" si="714"/>
        <v>0</v>
      </c>
      <c r="FN102" s="85">
        <f t="shared" si="715"/>
        <v>0</v>
      </c>
      <c r="FO102" s="85">
        <f t="shared" si="716"/>
        <v>0</v>
      </c>
      <c r="FP102" s="86">
        <f t="shared" ca="1" si="717"/>
        <v>0</v>
      </c>
      <c r="FQ102" s="83">
        <f t="shared" ca="1" si="718"/>
        <v>0</v>
      </c>
      <c r="FR102" s="84">
        <f t="shared" si="719"/>
        <v>31</v>
      </c>
      <c r="FS102" s="85">
        <f t="shared" ca="1" si="720"/>
        <v>0</v>
      </c>
      <c r="FT102" s="85">
        <f t="shared" si="721"/>
        <v>0</v>
      </c>
      <c r="FU102" s="85">
        <f t="shared" si="722"/>
        <v>0</v>
      </c>
      <c r="FV102" s="86">
        <f t="shared" ca="1" si="723"/>
        <v>0</v>
      </c>
      <c r="FW102" s="83">
        <f t="shared" ca="1" si="355"/>
        <v>0</v>
      </c>
      <c r="FX102" s="84">
        <f t="shared" si="356"/>
        <v>31</v>
      </c>
      <c r="FY102" s="85">
        <f t="shared" ca="1" si="454"/>
        <v>0</v>
      </c>
      <c r="FZ102" s="85">
        <f t="shared" si="455"/>
        <v>0</v>
      </c>
      <c r="GA102" s="85">
        <f t="shared" si="456"/>
        <v>0</v>
      </c>
      <c r="GB102" s="86">
        <f t="shared" ca="1" si="357"/>
        <v>0</v>
      </c>
      <c r="GC102" s="83">
        <f t="shared" ca="1" si="358"/>
        <v>0</v>
      </c>
      <c r="GD102" s="84">
        <f t="shared" si="359"/>
        <v>28</v>
      </c>
      <c r="GE102" s="85">
        <f t="shared" ca="1" si="457"/>
        <v>0</v>
      </c>
      <c r="GF102" s="85">
        <f t="shared" si="458"/>
        <v>0</v>
      </c>
      <c r="GG102" s="85">
        <f t="shared" si="459"/>
        <v>0</v>
      </c>
      <c r="GH102" s="86">
        <f t="shared" ca="1" si="360"/>
        <v>0</v>
      </c>
      <c r="GI102" s="83">
        <f t="shared" ca="1" si="361"/>
        <v>0</v>
      </c>
      <c r="GJ102" s="84">
        <f t="shared" si="362"/>
        <v>5</v>
      </c>
      <c r="GK102" s="85">
        <f t="shared" ca="1" si="460"/>
        <v>26</v>
      </c>
      <c r="GL102" s="85">
        <f t="shared" si="461"/>
        <v>0</v>
      </c>
      <c r="GM102" s="85">
        <f t="shared" si="462"/>
        <v>0</v>
      </c>
      <c r="GN102" s="86">
        <f t="shared" ca="1" si="363"/>
        <v>26</v>
      </c>
    </row>
    <row r="103" spans="1:196" ht="14.6" x14ac:dyDescent="0.4">
      <c r="A103" s="81" t="str">
        <f>PSIRT!$S100</f>
        <v>CMM</v>
      </c>
      <c r="B103" t="str">
        <f>PSIRT!$B100</f>
        <v>CSCvo78424</v>
      </c>
      <c r="C103" s="82">
        <f>PSIRT!$N100</f>
        <v>43537</v>
      </c>
      <c r="D103" s="123">
        <f ca="1">IF(PSIRT!$R100="",TODAY(), PSIRT!$R100)</f>
        <v>43545</v>
      </c>
      <c r="E103" s="83">
        <f t="shared" ca="1" si="628"/>
        <v>0</v>
      </c>
      <c r="F103" s="84">
        <f t="shared" si="629"/>
        <v>31</v>
      </c>
      <c r="G103" s="85">
        <f t="shared" si="271"/>
        <v>0</v>
      </c>
      <c r="H103" s="85">
        <f t="shared" ca="1" si="272"/>
        <v>0</v>
      </c>
      <c r="I103" s="85">
        <f t="shared" si="273"/>
        <v>0</v>
      </c>
      <c r="J103" s="86">
        <f t="shared" ca="1" si="630"/>
        <v>0</v>
      </c>
      <c r="K103" s="83">
        <f t="shared" ca="1" si="631"/>
        <v>0</v>
      </c>
      <c r="L103" s="84">
        <f t="shared" si="632"/>
        <v>30</v>
      </c>
      <c r="M103" s="85">
        <f t="shared" si="274"/>
        <v>0</v>
      </c>
      <c r="N103" s="85">
        <f t="shared" ca="1" si="275"/>
        <v>0</v>
      </c>
      <c r="O103" s="85">
        <f t="shared" si="276"/>
        <v>0</v>
      </c>
      <c r="P103" s="86">
        <f t="shared" ca="1" si="633"/>
        <v>0</v>
      </c>
      <c r="Q103" s="83">
        <f t="shared" ca="1" si="634"/>
        <v>0</v>
      </c>
      <c r="R103" s="84">
        <f t="shared" si="635"/>
        <v>31</v>
      </c>
      <c r="S103" s="85">
        <f t="shared" si="277"/>
        <v>0</v>
      </c>
      <c r="T103" s="85">
        <f t="shared" ca="1" si="278"/>
        <v>0</v>
      </c>
      <c r="U103" s="85">
        <f t="shared" si="279"/>
        <v>0</v>
      </c>
      <c r="V103" s="86">
        <f t="shared" ca="1" si="636"/>
        <v>0</v>
      </c>
      <c r="W103" s="83">
        <f t="shared" ca="1" si="637"/>
        <v>0</v>
      </c>
      <c r="X103" s="84">
        <f t="shared" si="638"/>
        <v>30</v>
      </c>
      <c r="Y103" s="85">
        <f t="shared" si="280"/>
        <v>0</v>
      </c>
      <c r="Z103" s="85">
        <f t="shared" ca="1" si="281"/>
        <v>0</v>
      </c>
      <c r="AA103" s="85">
        <f t="shared" si="282"/>
        <v>0</v>
      </c>
      <c r="AB103" s="86">
        <f t="shared" ca="1" si="639"/>
        <v>0</v>
      </c>
      <c r="AC103" s="83">
        <f t="shared" ca="1" si="640"/>
        <v>0</v>
      </c>
      <c r="AD103" s="84">
        <f t="shared" si="641"/>
        <v>31</v>
      </c>
      <c r="AE103" s="85">
        <f t="shared" si="283"/>
        <v>0</v>
      </c>
      <c r="AF103" s="85">
        <f t="shared" ca="1" si="284"/>
        <v>0</v>
      </c>
      <c r="AG103" s="85">
        <f t="shared" si="285"/>
        <v>0</v>
      </c>
      <c r="AH103" s="86">
        <f t="shared" ca="1" si="642"/>
        <v>0</v>
      </c>
      <c r="AI103" s="83">
        <f t="shared" ca="1" si="643"/>
        <v>0</v>
      </c>
      <c r="AJ103" s="84">
        <f t="shared" si="644"/>
        <v>31</v>
      </c>
      <c r="AK103" s="85">
        <f t="shared" si="286"/>
        <v>0</v>
      </c>
      <c r="AL103" s="85">
        <f t="shared" ca="1" si="287"/>
        <v>0</v>
      </c>
      <c r="AM103" s="85">
        <f t="shared" si="288"/>
        <v>0</v>
      </c>
      <c r="AN103" s="86">
        <f t="shared" ca="1" si="645"/>
        <v>0</v>
      </c>
      <c r="AO103" s="83">
        <f t="shared" ca="1" si="646"/>
        <v>0</v>
      </c>
      <c r="AP103" s="84">
        <f t="shared" si="647"/>
        <v>28</v>
      </c>
      <c r="AQ103" s="85">
        <f t="shared" si="289"/>
        <v>0</v>
      </c>
      <c r="AR103" s="85">
        <f t="shared" ca="1" si="290"/>
        <v>0</v>
      </c>
      <c r="AS103" s="85">
        <f t="shared" si="291"/>
        <v>0</v>
      </c>
      <c r="AT103" s="86">
        <f t="shared" ca="1" si="648"/>
        <v>0</v>
      </c>
      <c r="AU103" s="83">
        <f t="shared" ca="1" si="649"/>
        <v>0</v>
      </c>
      <c r="AV103" s="84">
        <f t="shared" si="650"/>
        <v>31</v>
      </c>
      <c r="AW103" s="85">
        <f t="shared" si="292"/>
        <v>0</v>
      </c>
      <c r="AX103" s="85">
        <f t="shared" ca="1" si="293"/>
        <v>0</v>
      </c>
      <c r="AY103" s="85">
        <f t="shared" si="294"/>
        <v>0</v>
      </c>
      <c r="AZ103" s="86">
        <f t="shared" ca="1" si="651"/>
        <v>0</v>
      </c>
      <c r="BA103" s="83">
        <f t="shared" ca="1" si="652"/>
        <v>0</v>
      </c>
      <c r="BB103" s="84">
        <f t="shared" si="653"/>
        <v>30</v>
      </c>
      <c r="BC103" s="85">
        <f t="shared" si="295"/>
        <v>0</v>
      </c>
      <c r="BD103" s="85">
        <f t="shared" ca="1" si="296"/>
        <v>0</v>
      </c>
      <c r="BE103" s="85">
        <f t="shared" si="297"/>
        <v>0</v>
      </c>
      <c r="BF103" s="86">
        <f t="shared" ca="1" si="654"/>
        <v>0</v>
      </c>
      <c r="BG103" s="83">
        <f t="shared" ca="1" si="655"/>
        <v>0</v>
      </c>
      <c r="BH103" s="84">
        <f t="shared" si="656"/>
        <v>31</v>
      </c>
      <c r="BI103" s="85">
        <f t="shared" si="298"/>
        <v>0</v>
      </c>
      <c r="BJ103" s="85">
        <f t="shared" ca="1" si="299"/>
        <v>0</v>
      </c>
      <c r="BK103" s="85">
        <f t="shared" si="300"/>
        <v>0</v>
      </c>
      <c r="BL103" s="86">
        <f t="shared" ca="1" si="657"/>
        <v>0</v>
      </c>
      <c r="BM103" s="83">
        <f t="shared" ca="1" si="658"/>
        <v>0</v>
      </c>
      <c r="BN103" s="84">
        <f t="shared" si="659"/>
        <v>30</v>
      </c>
      <c r="BO103" s="85">
        <f t="shared" si="301"/>
        <v>0</v>
      </c>
      <c r="BP103" s="85">
        <f t="shared" ca="1" si="302"/>
        <v>0</v>
      </c>
      <c r="BQ103" s="85">
        <f t="shared" si="303"/>
        <v>0</v>
      </c>
      <c r="BR103" s="86">
        <f t="shared" ca="1" si="660"/>
        <v>0</v>
      </c>
      <c r="BS103" s="83">
        <f t="shared" ca="1" si="661"/>
        <v>0</v>
      </c>
      <c r="BT103" s="84">
        <f t="shared" si="662"/>
        <v>31</v>
      </c>
      <c r="BU103" s="85">
        <f t="shared" si="304"/>
        <v>0</v>
      </c>
      <c r="BV103" s="85">
        <f t="shared" ca="1" si="305"/>
        <v>0</v>
      </c>
      <c r="BW103" s="85">
        <f t="shared" si="306"/>
        <v>0</v>
      </c>
      <c r="BX103" s="86">
        <f t="shared" ca="1" si="663"/>
        <v>0</v>
      </c>
      <c r="BY103" s="83">
        <f t="shared" ca="1" si="664"/>
        <v>0</v>
      </c>
      <c r="BZ103" s="84">
        <f t="shared" si="665"/>
        <v>31</v>
      </c>
      <c r="CA103" s="85">
        <f t="shared" si="307"/>
        <v>0</v>
      </c>
      <c r="CB103" s="85">
        <f t="shared" ca="1" si="308"/>
        <v>0</v>
      </c>
      <c r="CC103" s="85">
        <f t="shared" si="309"/>
        <v>0</v>
      </c>
      <c r="CD103" s="86">
        <f t="shared" ca="1" si="666"/>
        <v>0</v>
      </c>
      <c r="CE103" s="83">
        <f t="shared" ca="1" si="667"/>
        <v>0</v>
      </c>
      <c r="CF103" s="84">
        <f t="shared" si="668"/>
        <v>30</v>
      </c>
      <c r="CG103" s="85">
        <f t="shared" si="310"/>
        <v>0</v>
      </c>
      <c r="CH103" s="85">
        <f t="shared" ca="1" si="311"/>
        <v>0</v>
      </c>
      <c r="CI103" s="85">
        <f t="shared" si="312"/>
        <v>0</v>
      </c>
      <c r="CJ103" s="86">
        <f t="shared" ca="1" si="669"/>
        <v>0</v>
      </c>
      <c r="CK103" s="83">
        <f t="shared" ca="1" si="670"/>
        <v>0</v>
      </c>
      <c r="CL103" s="84">
        <f t="shared" si="671"/>
        <v>31</v>
      </c>
      <c r="CM103" s="85">
        <f t="shared" si="313"/>
        <v>0</v>
      </c>
      <c r="CN103" s="85">
        <f t="shared" ca="1" si="314"/>
        <v>0</v>
      </c>
      <c r="CO103" s="85">
        <f t="shared" si="315"/>
        <v>0</v>
      </c>
      <c r="CP103" s="86">
        <f t="shared" ca="1" si="672"/>
        <v>0</v>
      </c>
      <c r="CQ103" s="83">
        <f t="shared" ca="1" si="673"/>
        <v>0</v>
      </c>
      <c r="CR103" s="84">
        <f t="shared" si="674"/>
        <v>30</v>
      </c>
      <c r="CS103" s="85">
        <f t="shared" si="316"/>
        <v>0</v>
      </c>
      <c r="CT103" s="85">
        <f t="shared" ca="1" si="317"/>
        <v>0</v>
      </c>
      <c r="CU103" s="85">
        <f t="shared" si="318"/>
        <v>0</v>
      </c>
      <c r="CV103" s="86">
        <f t="shared" ca="1" si="675"/>
        <v>0</v>
      </c>
      <c r="CW103" s="83">
        <f t="shared" ca="1" si="676"/>
        <v>0</v>
      </c>
      <c r="CX103" s="84">
        <f t="shared" si="677"/>
        <v>31</v>
      </c>
      <c r="CY103" s="85">
        <f t="shared" si="319"/>
        <v>0</v>
      </c>
      <c r="CZ103" s="85">
        <f t="shared" ca="1" si="320"/>
        <v>0</v>
      </c>
      <c r="DA103" s="85">
        <f t="shared" si="321"/>
        <v>0</v>
      </c>
      <c r="DB103" s="86">
        <f t="shared" ca="1" si="678"/>
        <v>0</v>
      </c>
      <c r="DC103" s="83">
        <f t="shared" ca="1" si="679"/>
        <v>0</v>
      </c>
      <c r="DD103" s="84">
        <f t="shared" si="680"/>
        <v>31</v>
      </c>
      <c r="DE103" s="85">
        <f t="shared" si="322"/>
        <v>0</v>
      </c>
      <c r="DF103" s="85">
        <f t="shared" ca="1" si="323"/>
        <v>0</v>
      </c>
      <c r="DG103" s="85">
        <f t="shared" si="324"/>
        <v>0</v>
      </c>
      <c r="DH103" s="86">
        <f t="shared" ca="1" si="681"/>
        <v>0</v>
      </c>
      <c r="DI103" s="83">
        <f t="shared" ca="1" si="682"/>
        <v>0</v>
      </c>
      <c r="DJ103" s="84">
        <f t="shared" si="683"/>
        <v>28</v>
      </c>
      <c r="DK103" s="85">
        <f t="shared" si="325"/>
        <v>0</v>
      </c>
      <c r="DL103" s="85">
        <f t="shared" ca="1" si="326"/>
        <v>0</v>
      </c>
      <c r="DM103" s="85">
        <f t="shared" si="327"/>
        <v>0</v>
      </c>
      <c r="DN103" s="86">
        <f t="shared" ca="1" si="684"/>
        <v>0</v>
      </c>
      <c r="DO103" s="83">
        <f t="shared" ca="1" si="685"/>
        <v>0</v>
      </c>
      <c r="DP103" s="84">
        <f t="shared" si="686"/>
        <v>31</v>
      </c>
      <c r="DQ103" s="85">
        <f t="shared" si="328"/>
        <v>0</v>
      </c>
      <c r="DR103" s="85">
        <f t="shared" ca="1" si="329"/>
        <v>0</v>
      </c>
      <c r="DS103" s="85">
        <f t="shared" si="330"/>
        <v>0</v>
      </c>
      <c r="DT103" s="86">
        <f t="shared" ca="1" si="687"/>
        <v>0</v>
      </c>
      <c r="DU103" s="83">
        <f t="shared" ca="1" si="688"/>
        <v>0</v>
      </c>
      <c r="DV103" s="84">
        <f t="shared" si="689"/>
        <v>30</v>
      </c>
      <c r="DW103" s="85">
        <f t="shared" si="331"/>
        <v>0</v>
      </c>
      <c r="DX103" s="85">
        <f t="shared" ca="1" si="332"/>
        <v>0</v>
      </c>
      <c r="DY103" s="85">
        <f t="shared" si="333"/>
        <v>0</v>
      </c>
      <c r="DZ103" s="86">
        <f t="shared" ca="1" si="690"/>
        <v>0</v>
      </c>
      <c r="EA103" s="83">
        <f t="shared" ca="1" si="691"/>
        <v>0</v>
      </c>
      <c r="EB103" s="84">
        <f t="shared" si="692"/>
        <v>31</v>
      </c>
      <c r="EC103" s="85">
        <f t="shared" si="334"/>
        <v>0</v>
      </c>
      <c r="ED103" s="85">
        <f t="shared" ca="1" si="335"/>
        <v>0</v>
      </c>
      <c r="EE103" s="85">
        <f t="shared" si="336"/>
        <v>0</v>
      </c>
      <c r="EF103" s="86">
        <f t="shared" ca="1" si="693"/>
        <v>0</v>
      </c>
      <c r="EG103" s="83">
        <f t="shared" ca="1" si="694"/>
        <v>0</v>
      </c>
      <c r="EH103" s="84">
        <f t="shared" si="695"/>
        <v>30</v>
      </c>
      <c r="EI103" s="85">
        <f t="shared" si="337"/>
        <v>0</v>
      </c>
      <c r="EJ103" s="85">
        <f t="shared" ca="1" si="338"/>
        <v>0</v>
      </c>
      <c r="EK103" s="85">
        <f t="shared" si="339"/>
        <v>0</v>
      </c>
      <c r="EL103" s="86">
        <f t="shared" ca="1" si="696"/>
        <v>0</v>
      </c>
      <c r="EM103" s="83">
        <f t="shared" ca="1" si="697"/>
        <v>0</v>
      </c>
      <c r="EN103" s="84">
        <f t="shared" si="698"/>
        <v>31</v>
      </c>
      <c r="EO103" s="85">
        <f t="shared" si="340"/>
        <v>0</v>
      </c>
      <c r="EP103" s="85">
        <f t="shared" ca="1" si="341"/>
        <v>0</v>
      </c>
      <c r="EQ103" s="85">
        <f t="shared" si="342"/>
        <v>0</v>
      </c>
      <c r="ER103" s="86">
        <f t="shared" ca="1" si="699"/>
        <v>0</v>
      </c>
      <c r="ES103" s="83">
        <f t="shared" ca="1" si="700"/>
        <v>0</v>
      </c>
      <c r="ET103" s="84">
        <f t="shared" si="701"/>
        <v>31</v>
      </c>
      <c r="EU103" s="85">
        <f t="shared" si="343"/>
        <v>0</v>
      </c>
      <c r="EV103" s="85">
        <f t="shared" ca="1" si="344"/>
        <v>0</v>
      </c>
      <c r="EW103" s="85">
        <f t="shared" si="345"/>
        <v>0</v>
      </c>
      <c r="EX103" s="86">
        <f t="shared" ca="1" si="702"/>
        <v>0</v>
      </c>
      <c r="EY103" s="83">
        <f t="shared" ca="1" si="703"/>
        <v>0</v>
      </c>
      <c r="EZ103" s="84">
        <f t="shared" si="704"/>
        <v>30</v>
      </c>
      <c r="FA103" s="85">
        <f t="shared" si="346"/>
        <v>0</v>
      </c>
      <c r="FB103" s="85">
        <f t="shared" ca="1" si="347"/>
        <v>0</v>
      </c>
      <c r="FC103" s="85">
        <f t="shared" si="348"/>
        <v>0</v>
      </c>
      <c r="FD103" s="86">
        <f t="shared" ca="1" si="705"/>
        <v>0</v>
      </c>
      <c r="FE103" s="83">
        <f t="shared" ca="1" si="706"/>
        <v>0</v>
      </c>
      <c r="FF103" s="84">
        <f t="shared" si="707"/>
        <v>31</v>
      </c>
      <c r="FG103" s="85">
        <f t="shared" si="708"/>
        <v>0</v>
      </c>
      <c r="FH103" s="85">
        <f t="shared" ca="1" si="709"/>
        <v>0</v>
      </c>
      <c r="FI103" s="85">
        <f t="shared" si="710"/>
        <v>0</v>
      </c>
      <c r="FJ103" s="86">
        <f t="shared" ca="1" si="711"/>
        <v>0</v>
      </c>
      <c r="FK103" s="83">
        <f t="shared" ca="1" si="712"/>
        <v>0</v>
      </c>
      <c r="FL103" s="84">
        <f t="shared" si="713"/>
        <v>30</v>
      </c>
      <c r="FM103" s="85">
        <f t="shared" si="714"/>
        <v>0</v>
      </c>
      <c r="FN103" s="85">
        <f t="shared" ca="1" si="715"/>
        <v>0</v>
      </c>
      <c r="FO103" s="85">
        <f t="shared" si="716"/>
        <v>0</v>
      </c>
      <c r="FP103" s="86">
        <f t="shared" ca="1" si="717"/>
        <v>0</v>
      </c>
      <c r="FQ103" s="83">
        <f t="shared" ca="1" si="718"/>
        <v>0</v>
      </c>
      <c r="FR103" s="84">
        <f t="shared" si="719"/>
        <v>31</v>
      </c>
      <c r="FS103" s="85">
        <f t="shared" si="720"/>
        <v>0</v>
      </c>
      <c r="FT103" s="85">
        <f t="shared" ca="1" si="721"/>
        <v>0</v>
      </c>
      <c r="FU103" s="85">
        <f t="shared" si="722"/>
        <v>0</v>
      </c>
      <c r="FV103" s="86">
        <f t="shared" ca="1" si="723"/>
        <v>0</v>
      </c>
      <c r="FW103" s="83">
        <f t="shared" ca="1" si="355"/>
        <v>0</v>
      </c>
      <c r="FX103" s="84">
        <f t="shared" si="356"/>
        <v>31</v>
      </c>
      <c r="FY103" s="85">
        <f t="shared" si="454"/>
        <v>0</v>
      </c>
      <c r="FZ103" s="85">
        <f t="shared" ca="1" si="455"/>
        <v>0</v>
      </c>
      <c r="GA103" s="85">
        <f t="shared" si="456"/>
        <v>0</v>
      </c>
      <c r="GB103" s="86">
        <f t="shared" ca="1" si="357"/>
        <v>0</v>
      </c>
      <c r="GC103" s="83">
        <f t="shared" ca="1" si="358"/>
        <v>0</v>
      </c>
      <c r="GD103" s="84">
        <f t="shared" si="359"/>
        <v>28</v>
      </c>
      <c r="GE103" s="85">
        <f t="shared" si="457"/>
        <v>0</v>
      </c>
      <c r="GF103" s="85">
        <f t="shared" ca="1" si="458"/>
        <v>0</v>
      </c>
      <c r="GG103" s="85">
        <f t="shared" si="459"/>
        <v>0</v>
      </c>
      <c r="GH103" s="86">
        <f t="shared" ca="1" si="360"/>
        <v>0</v>
      </c>
      <c r="GI103" s="83">
        <f t="shared" ca="1" si="361"/>
        <v>10</v>
      </c>
      <c r="GJ103" s="84">
        <f t="shared" si="362"/>
        <v>13</v>
      </c>
      <c r="GK103" s="85">
        <f t="shared" si="460"/>
        <v>0</v>
      </c>
      <c r="GL103" s="85">
        <f t="shared" ca="1" si="461"/>
        <v>8</v>
      </c>
      <c r="GM103" s="85">
        <f t="shared" si="462"/>
        <v>0</v>
      </c>
      <c r="GN103" s="86">
        <f t="shared" ca="1" si="363"/>
        <v>8</v>
      </c>
    </row>
    <row r="104" spans="1:196" ht="14.6" x14ac:dyDescent="0.4">
      <c r="A104" s="81" t="str">
        <f>PSIRT!$S101</f>
        <v>CMM</v>
      </c>
      <c r="B104" t="str">
        <f>PSIRT!$B101</f>
        <v>CSCvo78425</v>
      </c>
      <c r="C104" s="82">
        <f>PSIRT!$N101</f>
        <v>43537</v>
      </c>
      <c r="D104" s="123">
        <f ca="1">IF(PSIRT!$R101="",TODAY(), PSIRT!$R101)</f>
        <v>43545</v>
      </c>
      <c r="E104" s="83">
        <f t="shared" ref="E104:E106" ca="1" si="724">IF(E$3-$D104&lt;0,0,IF(E$3-$D104&lt;J$3,E$3-$D104,J$3))</f>
        <v>0</v>
      </c>
      <c r="F104" s="84">
        <f t="shared" ref="F104:F106" si="725">IF($C104-F$3&lt;0,0,IF($C104-F$3&gt;J$3,J$3,$C104-F$3))</f>
        <v>31</v>
      </c>
      <c r="G104" s="85">
        <f t="shared" si="271"/>
        <v>0</v>
      </c>
      <c r="H104" s="85">
        <f t="shared" ca="1" si="272"/>
        <v>0</v>
      </c>
      <c r="I104" s="85">
        <f t="shared" si="273"/>
        <v>0</v>
      </c>
      <c r="J104" s="86">
        <f t="shared" ref="J104:J106" ca="1" si="726">J$3-E104-F104</f>
        <v>0</v>
      </c>
      <c r="K104" s="83">
        <f t="shared" ref="K104:K106" ca="1" si="727">IF(K$3-$D104&lt;0,0,IF(K$3-$D104&lt;P$3,K$3-$D104,P$3))</f>
        <v>0</v>
      </c>
      <c r="L104" s="84">
        <f t="shared" ref="L104:L106" si="728">IF($C104-L$3&lt;0,0,IF($C104-L$3&gt;P$3,P$3,$C104-L$3))</f>
        <v>30</v>
      </c>
      <c r="M104" s="85">
        <f t="shared" si="274"/>
        <v>0</v>
      </c>
      <c r="N104" s="85">
        <f t="shared" ca="1" si="275"/>
        <v>0</v>
      </c>
      <c r="O104" s="85">
        <f t="shared" si="276"/>
        <v>0</v>
      </c>
      <c r="P104" s="86">
        <f t="shared" ref="P104:P106" ca="1" si="729">P$3-K104-L104</f>
        <v>0</v>
      </c>
      <c r="Q104" s="83">
        <f t="shared" ref="Q104:Q106" ca="1" si="730">IF(Q$3-$D104&lt;0,0,IF(Q$3-$D104&lt;V$3,Q$3-$D104,V$3))</f>
        <v>0</v>
      </c>
      <c r="R104" s="84">
        <f t="shared" ref="R104:R106" si="731">IF($C104-R$3&lt;0,0,IF($C104-R$3&gt;V$3,V$3,$C104-R$3))</f>
        <v>31</v>
      </c>
      <c r="S104" s="85">
        <f t="shared" si="277"/>
        <v>0</v>
      </c>
      <c r="T104" s="85">
        <f t="shared" ca="1" si="278"/>
        <v>0</v>
      </c>
      <c r="U104" s="85">
        <f t="shared" si="279"/>
        <v>0</v>
      </c>
      <c r="V104" s="86">
        <f t="shared" ref="V104:V106" ca="1" si="732">V$3-Q104-R104</f>
        <v>0</v>
      </c>
      <c r="W104" s="83">
        <f t="shared" ref="W104:W106" ca="1" si="733">IF(W$3-$D104&lt;0,0,IF(W$3-$D104&lt;AB$3,W$3-$D104,AB$3))</f>
        <v>0</v>
      </c>
      <c r="X104" s="84">
        <f t="shared" ref="X104:X106" si="734">IF($C104-X$3&lt;0,0,IF($C104-X$3&gt;AB$3,AB$3,$C104-X$3))</f>
        <v>30</v>
      </c>
      <c r="Y104" s="85">
        <f t="shared" si="280"/>
        <v>0</v>
      </c>
      <c r="Z104" s="85">
        <f t="shared" ca="1" si="281"/>
        <v>0</v>
      </c>
      <c r="AA104" s="85">
        <f t="shared" si="282"/>
        <v>0</v>
      </c>
      <c r="AB104" s="86">
        <f t="shared" ref="AB104:AB106" ca="1" si="735">AB$3-W104-X104</f>
        <v>0</v>
      </c>
      <c r="AC104" s="83">
        <f t="shared" ref="AC104:AC106" ca="1" si="736">IF(AC$3-$D104&lt;0,0,IF(AC$3-$D104&lt;AH$3,AC$3-$D104,AH$3))</f>
        <v>0</v>
      </c>
      <c r="AD104" s="84">
        <f t="shared" ref="AD104:AD106" si="737">IF($C104-AD$3&lt;0,0,IF($C104-AD$3&gt;AH$3,AH$3,$C104-AD$3))</f>
        <v>31</v>
      </c>
      <c r="AE104" s="85">
        <f t="shared" si="283"/>
        <v>0</v>
      </c>
      <c r="AF104" s="85">
        <f t="shared" ca="1" si="284"/>
        <v>0</v>
      </c>
      <c r="AG104" s="85">
        <f t="shared" si="285"/>
        <v>0</v>
      </c>
      <c r="AH104" s="86">
        <f t="shared" ref="AH104:AH106" ca="1" si="738">AH$3-AC104-AD104</f>
        <v>0</v>
      </c>
      <c r="AI104" s="83">
        <f t="shared" ref="AI104:AI106" ca="1" si="739">IF(AI$3-$D104&lt;0,0,IF(AI$3-$D104&lt;AN$3,AI$3-$D104,AN$3))</f>
        <v>0</v>
      </c>
      <c r="AJ104" s="84">
        <f t="shared" ref="AJ104:AJ106" si="740">IF($C104-AJ$3&lt;0,0,IF($C104-AJ$3&gt;AN$3,AN$3,$C104-AJ$3))</f>
        <v>31</v>
      </c>
      <c r="AK104" s="85">
        <f t="shared" si="286"/>
        <v>0</v>
      </c>
      <c r="AL104" s="85">
        <f t="shared" ca="1" si="287"/>
        <v>0</v>
      </c>
      <c r="AM104" s="85">
        <f t="shared" si="288"/>
        <v>0</v>
      </c>
      <c r="AN104" s="86">
        <f t="shared" ref="AN104:AN106" ca="1" si="741">AN$3-AI104-AJ104</f>
        <v>0</v>
      </c>
      <c r="AO104" s="83">
        <f t="shared" ref="AO104:AO106" ca="1" si="742">IF(AO$3-$D104&lt;0,0,IF(AO$3-$D104&lt;AT$3,AO$3-$D104,AT$3))</f>
        <v>0</v>
      </c>
      <c r="AP104" s="84">
        <f t="shared" ref="AP104:AP106" si="743">IF($C104-AP$3&lt;0,0,IF($C104-AP$3&gt;AT$3,AT$3,$C104-AP$3))</f>
        <v>28</v>
      </c>
      <c r="AQ104" s="85">
        <f t="shared" si="289"/>
        <v>0</v>
      </c>
      <c r="AR104" s="85">
        <f t="shared" ca="1" si="290"/>
        <v>0</v>
      </c>
      <c r="AS104" s="85">
        <f t="shared" si="291"/>
        <v>0</v>
      </c>
      <c r="AT104" s="86">
        <f t="shared" ref="AT104:AT106" ca="1" si="744">AT$3-AO104-AP104</f>
        <v>0</v>
      </c>
      <c r="AU104" s="83">
        <f t="shared" ref="AU104:AU106" ca="1" si="745">IF(AU$3-$D104&lt;0,0,IF(AU$3-$D104&lt;AZ$3,AU$3-$D104,AZ$3))</f>
        <v>0</v>
      </c>
      <c r="AV104" s="84">
        <f t="shared" ref="AV104:AV106" si="746">IF($C104-AV$3&lt;0,0,IF($C104-AV$3&gt;AZ$3,AZ$3,$C104-AV$3))</f>
        <v>31</v>
      </c>
      <c r="AW104" s="85">
        <f t="shared" si="292"/>
        <v>0</v>
      </c>
      <c r="AX104" s="85">
        <f t="shared" ca="1" si="293"/>
        <v>0</v>
      </c>
      <c r="AY104" s="85">
        <f t="shared" si="294"/>
        <v>0</v>
      </c>
      <c r="AZ104" s="86">
        <f t="shared" ref="AZ104:AZ106" ca="1" si="747">AZ$3-AU104-AV104</f>
        <v>0</v>
      </c>
      <c r="BA104" s="83">
        <f t="shared" ref="BA104:BA106" ca="1" si="748">IF(BA$3-$D104&lt;0,0,IF(BA$3-$D104&lt;BF$3,BA$3-$D104,BF$3))</f>
        <v>0</v>
      </c>
      <c r="BB104" s="84">
        <f t="shared" ref="BB104:BB106" si="749">IF($C104-BB$3&lt;0,0,IF($C104-BB$3&gt;BF$3,BF$3,$C104-BB$3))</f>
        <v>30</v>
      </c>
      <c r="BC104" s="85">
        <f t="shared" si="295"/>
        <v>0</v>
      </c>
      <c r="BD104" s="85">
        <f t="shared" ca="1" si="296"/>
        <v>0</v>
      </c>
      <c r="BE104" s="85">
        <f t="shared" si="297"/>
        <v>0</v>
      </c>
      <c r="BF104" s="86">
        <f t="shared" ref="BF104:BF106" ca="1" si="750">BF$3-BA104-BB104</f>
        <v>0</v>
      </c>
      <c r="BG104" s="83">
        <f t="shared" ref="BG104:BG106" ca="1" si="751">IF(BG$3-$D104&lt;0,0,IF(BG$3-$D104&lt;BL$3,BG$3-$D104,BL$3))</f>
        <v>0</v>
      </c>
      <c r="BH104" s="84">
        <f t="shared" ref="BH104:BH106" si="752">IF($C104-BH$3&lt;0,0,IF($C104-BH$3&gt;BL$3,BL$3,$C104-BH$3))</f>
        <v>31</v>
      </c>
      <c r="BI104" s="85">
        <f t="shared" si="298"/>
        <v>0</v>
      </c>
      <c r="BJ104" s="85">
        <f t="shared" ca="1" si="299"/>
        <v>0</v>
      </c>
      <c r="BK104" s="85">
        <f t="shared" si="300"/>
        <v>0</v>
      </c>
      <c r="BL104" s="86">
        <f t="shared" ref="BL104:BL106" ca="1" si="753">BL$3-BG104-BH104</f>
        <v>0</v>
      </c>
      <c r="BM104" s="83">
        <f t="shared" ref="BM104:BM106" ca="1" si="754">IF(BM$3-$D104&lt;0,0,IF(BM$3-$D104&lt;BR$3,BM$3-$D104,BR$3))</f>
        <v>0</v>
      </c>
      <c r="BN104" s="84">
        <f t="shared" ref="BN104:BN106" si="755">IF($C104-BN$3&lt;0,0,IF($C104-BN$3&gt;BR$3,BR$3,$C104-BN$3))</f>
        <v>30</v>
      </c>
      <c r="BO104" s="85">
        <f t="shared" si="301"/>
        <v>0</v>
      </c>
      <c r="BP104" s="85">
        <f t="shared" ca="1" si="302"/>
        <v>0</v>
      </c>
      <c r="BQ104" s="85">
        <f t="shared" si="303"/>
        <v>0</v>
      </c>
      <c r="BR104" s="86">
        <f t="shared" ref="BR104:BR106" ca="1" si="756">BR$3-BM104-BN104</f>
        <v>0</v>
      </c>
      <c r="BS104" s="83">
        <f t="shared" ref="BS104:BS106" ca="1" si="757">IF(BS$3-$D104&lt;0,0,IF(BS$3-$D104&lt;BX$3,BS$3-$D104,BX$3))</f>
        <v>0</v>
      </c>
      <c r="BT104" s="84">
        <f t="shared" ref="BT104:BT106" si="758">IF($C104-BT$3&lt;0,0,IF($C104-BT$3&gt;BX$3,BX$3,$C104-BT$3))</f>
        <v>31</v>
      </c>
      <c r="BU104" s="85">
        <f t="shared" si="304"/>
        <v>0</v>
      </c>
      <c r="BV104" s="85">
        <f t="shared" ca="1" si="305"/>
        <v>0</v>
      </c>
      <c r="BW104" s="85">
        <f t="shared" si="306"/>
        <v>0</v>
      </c>
      <c r="BX104" s="86">
        <f t="shared" ref="BX104:BX106" ca="1" si="759">BX$3-BS104-BT104</f>
        <v>0</v>
      </c>
      <c r="BY104" s="83">
        <f t="shared" ref="BY104:BY106" ca="1" si="760">IF(BY$3-$D104&lt;0,0,IF(BY$3-$D104&lt;CD$3,BY$3-$D104,CD$3))</f>
        <v>0</v>
      </c>
      <c r="BZ104" s="84">
        <f t="shared" ref="BZ104:BZ106" si="761">IF($C104-BZ$3&lt;0,0,IF($C104-BZ$3&gt;CD$3,CD$3,$C104-BZ$3))</f>
        <v>31</v>
      </c>
      <c r="CA104" s="85">
        <f t="shared" si="307"/>
        <v>0</v>
      </c>
      <c r="CB104" s="85">
        <f t="shared" ca="1" si="308"/>
        <v>0</v>
      </c>
      <c r="CC104" s="85">
        <f t="shared" si="309"/>
        <v>0</v>
      </c>
      <c r="CD104" s="86">
        <f t="shared" ref="CD104:CD106" ca="1" si="762">CD$3-BY104-BZ104</f>
        <v>0</v>
      </c>
      <c r="CE104" s="83">
        <f t="shared" ref="CE104:CE106" ca="1" si="763">IF(CE$3-$D104&lt;0,0,IF(CE$3-$D104&lt;CJ$3,CE$3-$D104,CJ$3))</f>
        <v>0</v>
      </c>
      <c r="CF104" s="84">
        <f t="shared" ref="CF104:CF106" si="764">IF($C104-CF$3&lt;0,0,IF($C104-CF$3&gt;CJ$3,CJ$3,$C104-CF$3))</f>
        <v>30</v>
      </c>
      <c r="CG104" s="85">
        <f t="shared" si="310"/>
        <v>0</v>
      </c>
      <c r="CH104" s="85">
        <f t="shared" ca="1" si="311"/>
        <v>0</v>
      </c>
      <c r="CI104" s="85">
        <f t="shared" si="312"/>
        <v>0</v>
      </c>
      <c r="CJ104" s="86">
        <f t="shared" ref="CJ104:CJ106" ca="1" si="765">CJ$3-CE104-CF104</f>
        <v>0</v>
      </c>
      <c r="CK104" s="83">
        <f t="shared" ref="CK104:CK106" ca="1" si="766">IF(CK$3-$D104&lt;0,0,IF(CK$3-$D104&lt;CP$3,CK$3-$D104,CP$3))</f>
        <v>0</v>
      </c>
      <c r="CL104" s="84">
        <f t="shared" ref="CL104:CL106" si="767">IF($C104-CL$3&lt;0,0,IF($C104-CL$3&gt;CP$3,CP$3,$C104-CL$3))</f>
        <v>31</v>
      </c>
      <c r="CM104" s="85">
        <f t="shared" si="313"/>
        <v>0</v>
      </c>
      <c r="CN104" s="85">
        <f t="shared" ca="1" si="314"/>
        <v>0</v>
      </c>
      <c r="CO104" s="85">
        <f t="shared" si="315"/>
        <v>0</v>
      </c>
      <c r="CP104" s="86">
        <f t="shared" ref="CP104:CP106" ca="1" si="768">CP$3-CK104-CL104</f>
        <v>0</v>
      </c>
      <c r="CQ104" s="83">
        <f t="shared" ref="CQ104:CQ106" ca="1" si="769">IF(CQ$3-$D104&lt;0,0,IF(CQ$3-$D104&lt;CV$3,CQ$3-$D104,CV$3))</f>
        <v>0</v>
      </c>
      <c r="CR104" s="84">
        <f t="shared" ref="CR104:CR106" si="770">IF($C104-CR$3&lt;0,0,IF($C104-CR$3&gt;CV$3,CV$3,$C104-CR$3))</f>
        <v>30</v>
      </c>
      <c r="CS104" s="85">
        <f t="shared" si="316"/>
        <v>0</v>
      </c>
      <c r="CT104" s="85">
        <f t="shared" ca="1" si="317"/>
        <v>0</v>
      </c>
      <c r="CU104" s="85">
        <f t="shared" si="318"/>
        <v>0</v>
      </c>
      <c r="CV104" s="86">
        <f t="shared" ref="CV104:CV106" ca="1" si="771">CV$3-CQ104-CR104</f>
        <v>0</v>
      </c>
      <c r="CW104" s="83">
        <f t="shared" ref="CW104:CW106" ca="1" si="772">IF(CW$3-$D104&lt;0,0,IF(CW$3-$D104&lt;DB$3,CW$3-$D104,DB$3))</f>
        <v>0</v>
      </c>
      <c r="CX104" s="84">
        <f t="shared" ref="CX104:CX106" si="773">IF($C104-CX$3&lt;0,0,IF($C104-CX$3&gt;DB$3,DB$3,$C104-CX$3))</f>
        <v>31</v>
      </c>
      <c r="CY104" s="85">
        <f t="shared" si="319"/>
        <v>0</v>
      </c>
      <c r="CZ104" s="85">
        <f t="shared" ca="1" si="320"/>
        <v>0</v>
      </c>
      <c r="DA104" s="85">
        <f t="shared" si="321"/>
        <v>0</v>
      </c>
      <c r="DB104" s="86">
        <f t="shared" ref="DB104:DB106" ca="1" si="774">DB$3-CW104-CX104</f>
        <v>0</v>
      </c>
      <c r="DC104" s="83">
        <f t="shared" ref="DC104:DC106" ca="1" si="775">IF(DC$3-$D104&lt;0,0,IF(DC$3-$D104&lt;DH$3,DC$3-$D104,DH$3))</f>
        <v>0</v>
      </c>
      <c r="DD104" s="84">
        <f t="shared" ref="DD104:DD106" si="776">IF($C104-DD$3&lt;0,0,IF($C104-DD$3&gt;DH$3,DH$3,$C104-DD$3))</f>
        <v>31</v>
      </c>
      <c r="DE104" s="85">
        <f t="shared" si="322"/>
        <v>0</v>
      </c>
      <c r="DF104" s="85">
        <f t="shared" ca="1" si="323"/>
        <v>0</v>
      </c>
      <c r="DG104" s="85">
        <f t="shared" si="324"/>
        <v>0</v>
      </c>
      <c r="DH104" s="86">
        <f t="shared" ref="DH104:DH106" ca="1" si="777">DH$3-DC104-DD104</f>
        <v>0</v>
      </c>
      <c r="DI104" s="83">
        <f t="shared" ref="DI104:DI106" ca="1" si="778">IF(DI$3-$D104&lt;0,0,IF(DI$3-$D104&lt;DN$3,DI$3-$D104,DN$3))</f>
        <v>0</v>
      </c>
      <c r="DJ104" s="84">
        <f t="shared" ref="DJ104:DJ106" si="779">IF($C104-DJ$3&lt;0,0,IF($C104-DJ$3&gt;DN$3,DN$3,$C104-DJ$3))</f>
        <v>28</v>
      </c>
      <c r="DK104" s="85">
        <f t="shared" si="325"/>
        <v>0</v>
      </c>
      <c r="DL104" s="85">
        <f t="shared" ca="1" si="326"/>
        <v>0</v>
      </c>
      <c r="DM104" s="85">
        <f t="shared" si="327"/>
        <v>0</v>
      </c>
      <c r="DN104" s="86">
        <f t="shared" ref="DN104:DN106" ca="1" si="780">DN$3-DI104-DJ104</f>
        <v>0</v>
      </c>
      <c r="DO104" s="83">
        <f t="shared" ref="DO104:DO106" ca="1" si="781">IF(DO$3-$D104&lt;0,0,IF(DO$3-$D104&lt;DT$3,DO$3-$D104,DT$3))</f>
        <v>0</v>
      </c>
      <c r="DP104" s="84">
        <f t="shared" ref="DP104:DP106" si="782">IF($C104-DP$3&lt;0,0,IF($C104-DP$3&gt;DT$3,DT$3,$C104-DP$3))</f>
        <v>31</v>
      </c>
      <c r="DQ104" s="85">
        <f t="shared" si="328"/>
        <v>0</v>
      </c>
      <c r="DR104" s="85">
        <f t="shared" ca="1" si="329"/>
        <v>0</v>
      </c>
      <c r="DS104" s="85">
        <f t="shared" si="330"/>
        <v>0</v>
      </c>
      <c r="DT104" s="86">
        <f t="shared" ref="DT104:DT106" ca="1" si="783">DT$3-DO104-DP104</f>
        <v>0</v>
      </c>
      <c r="DU104" s="83">
        <f t="shared" ref="DU104:DU106" ca="1" si="784">IF(DU$3-$D104&lt;0,0,IF(DU$3-$D104&lt;DZ$3,DU$3-$D104,DZ$3))</f>
        <v>0</v>
      </c>
      <c r="DV104" s="84">
        <f t="shared" ref="DV104:DV106" si="785">IF($C104-DV$3&lt;0,0,IF($C104-DV$3&gt;DZ$3,DZ$3,$C104-DV$3))</f>
        <v>30</v>
      </c>
      <c r="DW104" s="85">
        <f t="shared" si="331"/>
        <v>0</v>
      </c>
      <c r="DX104" s="85">
        <f t="shared" ca="1" si="332"/>
        <v>0</v>
      </c>
      <c r="DY104" s="85">
        <f t="shared" si="333"/>
        <v>0</v>
      </c>
      <c r="DZ104" s="86">
        <f t="shared" ref="DZ104:DZ106" ca="1" si="786">DZ$3-DU104-DV104</f>
        <v>0</v>
      </c>
      <c r="EA104" s="83">
        <f t="shared" ref="EA104:EA106" ca="1" si="787">IF(EA$3-$D104&lt;0,0,IF(EA$3-$D104&lt;EF$3,EA$3-$D104,EF$3))</f>
        <v>0</v>
      </c>
      <c r="EB104" s="84">
        <f t="shared" ref="EB104:EB106" si="788">IF($C104-EB$3&lt;0,0,IF($C104-EB$3&gt;EF$3,EF$3,$C104-EB$3))</f>
        <v>31</v>
      </c>
      <c r="EC104" s="85">
        <f t="shared" si="334"/>
        <v>0</v>
      </c>
      <c r="ED104" s="85">
        <f t="shared" ca="1" si="335"/>
        <v>0</v>
      </c>
      <c r="EE104" s="85">
        <f t="shared" si="336"/>
        <v>0</v>
      </c>
      <c r="EF104" s="86">
        <f t="shared" ref="EF104:EF106" ca="1" si="789">EF$3-EA104-EB104</f>
        <v>0</v>
      </c>
      <c r="EG104" s="83">
        <f t="shared" ref="EG104:EG106" ca="1" si="790">IF(EG$3-$D104&lt;0,0,IF(EG$3-$D104&lt;EL$3,EG$3-$D104,EL$3))</f>
        <v>0</v>
      </c>
      <c r="EH104" s="84">
        <f t="shared" ref="EH104:EH106" si="791">IF($C104-EH$3&lt;0,0,IF($C104-EH$3&gt;EL$3,EL$3,$C104-EH$3))</f>
        <v>30</v>
      </c>
      <c r="EI104" s="85">
        <f t="shared" si="337"/>
        <v>0</v>
      </c>
      <c r="EJ104" s="85">
        <f t="shared" ca="1" si="338"/>
        <v>0</v>
      </c>
      <c r="EK104" s="85">
        <f t="shared" si="339"/>
        <v>0</v>
      </c>
      <c r="EL104" s="86">
        <f t="shared" ref="EL104:EL106" ca="1" si="792">EL$3-EG104-EH104</f>
        <v>0</v>
      </c>
      <c r="EM104" s="83">
        <f t="shared" ref="EM104:EM106" ca="1" si="793">IF(EM$3-$D104&lt;0,0,IF(EM$3-$D104&lt;ER$3,EM$3-$D104,ER$3))</f>
        <v>0</v>
      </c>
      <c r="EN104" s="84">
        <f t="shared" ref="EN104:EN106" si="794">IF($C104-EN$3&lt;0,0,IF($C104-EN$3&gt;ER$3,ER$3,$C104-EN$3))</f>
        <v>31</v>
      </c>
      <c r="EO104" s="85">
        <f t="shared" si="340"/>
        <v>0</v>
      </c>
      <c r="EP104" s="85">
        <f t="shared" ca="1" si="341"/>
        <v>0</v>
      </c>
      <c r="EQ104" s="85">
        <f t="shared" si="342"/>
        <v>0</v>
      </c>
      <c r="ER104" s="86">
        <f t="shared" ref="ER104:ER106" ca="1" si="795">ER$3-EM104-EN104</f>
        <v>0</v>
      </c>
      <c r="ES104" s="83">
        <f t="shared" ref="ES104:ES106" ca="1" si="796">IF(ES$3-$D104&lt;0,0,IF(ES$3-$D104&lt;EX$3,ES$3-$D104,EX$3))</f>
        <v>0</v>
      </c>
      <c r="ET104" s="84">
        <f t="shared" ref="ET104:ET106" si="797">IF($C104-ET$3&lt;0,0,IF($C104-ET$3&gt;EX$3,EX$3,$C104-ET$3))</f>
        <v>31</v>
      </c>
      <c r="EU104" s="85">
        <f t="shared" si="343"/>
        <v>0</v>
      </c>
      <c r="EV104" s="85">
        <f t="shared" ca="1" si="344"/>
        <v>0</v>
      </c>
      <c r="EW104" s="85">
        <f t="shared" si="345"/>
        <v>0</v>
      </c>
      <c r="EX104" s="86">
        <f t="shared" ref="EX104:EX106" ca="1" si="798">EX$3-ES104-ET104</f>
        <v>0</v>
      </c>
      <c r="EY104" s="83">
        <f t="shared" ref="EY104:EY106" ca="1" si="799">IF(EY$3-$D104&lt;0,0,IF(EY$3-$D104&lt;FD$3,EY$3-$D104,FD$3))</f>
        <v>0</v>
      </c>
      <c r="EZ104" s="84">
        <f t="shared" ref="EZ104:EZ106" si="800">IF($C104-EZ$3&lt;0,0,IF($C104-EZ$3&gt;FD$3,FD$3,$C104-EZ$3))</f>
        <v>30</v>
      </c>
      <c r="FA104" s="85">
        <f t="shared" si="346"/>
        <v>0</v>
      </c>
      <c r="FB104" s="85">
        <f t="shared" ca="1" si="347"/>
        <v>0</v>
      </c>
      <c r="FC104" s="85">
        <f t="shared" si="348"/>
        <v>0</v>
      </c>
      <c r="FD104" s="86">
        <f t="shared" ref="FD104:FD106" ca="1" si="801">FD$3-EY104-EZ104</f>
        <v>0</v>
      </c>
      <c r="FE104" s="83">
        <f t="shared" ref="FE104:FE106" ca="1" si="802">IF(FE$3-$D104&lt;0,0,IF(FE$3-$D104&lt;FJ$3,FE$3-$D104,FJ$3))</f>
        <v>0</v>
      </c>
      <c r="FF104" s="84">
        <f t="shared" ref="FF104:FF106" si="803">IF($C104-FF$3&lt;0,0,IF($C104-FF$3&gt;FJ$3,FJ$3,$C104-FF$3))</f>
        <v>31</v>
      </c>
      <c r="FG104" s="85">
        <f t="shared" ref="FG104:FG106" si="804">IF($A104="SERVER",FJ104,0)</f>
        <v>0</v>
      </c>
      <c r="FH104" s="85">
        <f t="shared" ref="FH104:FH106" ca="1" si="805">IF($A104="CMM",FJ104,0)</f>
        <v>0</v>
      </c>
      <c r="FI104" s="85">
        <f t="shared" ref="FI104:FI106" si="806">IF($A104="CLIENT",FJ104,0)</f>
        <v>0</v>
      </c>
      <c r="FJ104" s="86">
        <f t="shared" ref="FJ104:FJ106" ca="1" si="807">FJ$3-FE104-FF104</f>
        <v>0</v>
      </c>
      <c r="FK104" s="83">
        <f t="shared" ref="FK104:FK106" ca="1" si="808">IF(FK$3-$D104&lt;0,0,IF(FK$3-$D104&lt;FP$3,FK$3-$D104,FP$3))</f>
        <v>0</v>
      </c>
      <c r="FL104" s="84">
        <f t="shared" ref="FL104:FL106" si="809">IF($C104-FL$3&lt;0,0,IF($C104-FL$3&gt;FP$3,FP$3,$C104-FL$3))</f>
        <v>30</v>
      </c>
      <c r="FM104" s="85">
        <f t="shared" ref="FM104:FM106" si="810">IF($A104="SERVER",FP104,0)</f>
        <v>0</v>
      </c>
      <c r="FN104" s="85">
        <f t="shared" ref="FN104:FN106" ca="1" si="811">IF($A104="CMM",FP104,0)</f>
        <v>0</v>
      </c>
      <c r="FO104" s="85">
        <f t="shared" ref="FO104:FO106" si="812">IF($A104="CLIENT",FP104,0)</f>
        <v>0</v>
      </c>
      <c r="FP104" s="86">
        <f t="shared" ref="FP104:FP106" ca="1" si="813">FP$3-FK104-FL104</f>
        <v>0</v>
      </c>
      <c r="FQ104" s="83">
        <f t="shared" ref="FQ104:FQ106" ca="1" si="814">IF(FQ$3-$D104&lt;0,0,IF(FQ$3-$D104&lt;FV$3,FQ$3-$D104,FV$3))</f>
        <v>0</v>
      </c>
      <c r="FR104" s="84">
        <f t="shared" ref="FR104:FR106" si="815">IF($C104-FR$3&lt;0,0,IF($C104-FR$3&gt;FV$3,FV$3,$C104-FR$3))</f>
        <v>31</v>
      </c>
      <c r="FS104" s="85">
        <f t="shared" ref="FS104:FS106" si="816">IF($A104="SERVER",FV104,0)</f>
        <v>0</v>
      </c>
      <c r="FT104" s="85">
        <f t="shared" ref="FT104:FT106" ca="1" si="817">IF($A104="CMM",FV104,0)</f>
        <v>0</v>
      </c>
      <c r="FU104" s="85">
        <f t="shared" ref="FU104:FU106" si="818">IF($A104="CLIENT",FV104,0)</f>
        <v>0</v>
      </c>
      <c r="FV104" s="86">
        <f t="shared" ref="FV104:FV106" ca="1" si="819">FV$3-FQ104-FR104</f>
        <v>0</v>
      </c>
      <c r="FW104" s="83">
        <f t="shared" ref="FW104:FW106" ca="1" si="820">IF(FW$3-$D104&lt;0,0,IF(FW$3-$D104&lt;GB$3,FW$3-$D104,GB$3))</f>
        <v>0</v>
      </c>
      <c r="FX104" s="84">
        <f t="shared" ref="FX104:FX106" si="821">IF($C104-FX$3&lt;0,0,IF($C104-FX$3&gt;GB$3,GB$3,$C104-FX$3))</f>
        <v>31</v>
      </c>
      <c r="FY104" s="85">
        <f t="shared" ref="FY104:FY106" si="822">IF($A104="SERVER",GB104,0)</f>
        <v>0</v>
      </c>
      <c r="FZ104" s="85">
        <f t="shared" ref="FZ104:FZ106" ca="1" si="823">IF($A104="CMM",GB104,0)</f>
        <v>0</v>
      </c>
      <c r="GA104" s="85">
        <f t="shared" ref="GA104:GA106" si="824">IF($A104="CLIENT",GB104,0)</f>
        <v>0</v>
      </c>
      <c r="GB104" s="86">
        <f t="shared" ref="GB104:GB106" ca="1" si="825">GB$3-FW104-FX104</f>
        <v>0</v>
      </c>
      <c r="GC104" s="83">
        <f t="shared" ref="GC104:GC106" ca="1" si="826">IF(GC$3-$D104&lt;0,0,IF(GC$3-$D104&lt;GH$3,GC$3-$D104,GH$3))</f>
        <v>0</v>
      </c>
      <c r="GD104" s="84">
        <f t="shared" ref="GD104:GD106" si="827">IF($C104-GD$3&lt;0,0,IF($C104-GD$3&gt;GH$3,GH$3,$C104-GD$3))</f>
        <v>28</v>
      </c>
      <c r="GE104" s="85">
        <f t="shared" ref="GE104:GE106" si="828">IF($A104="SERVER",GH104,0)</f>
        <v>0</v>
      </c>
      <c r="GF104" s="85">
        <f t="shared" ref="GF104:GF106" ca="1" si="829">IF($A104="CMM",GH104,0)</f>
        <v>0</v>
      </c>
      <c r="GG104" s="85">
        <f t="shared" ref="GG104:GG106" si="830">IF($A104="CLIENT",GH104,0)</f>
        <v>0</v>
      </c>
      <c r="GH104" s="86">
        <f t="shared" ref="GH104:GH106" ca="1" si="831">GH$3-GC104-GD104</f>
        <v>0</v>
      </c>
      <c r="GI104" s="83">
        <f t="shared" ref="GI104:GI106" ca="1" si="832">IF(GI$3-$D104&lt;0,0,IF(GI$3-$D104&lt;GN$3,GI$3-$D104,GN$3))</f>
        <v>10</v>
      </c>
      <c r="GJ104" s="84">
        <f t="shared" ref="GJ104:GJ106" si="833">IF($C104-GJ$3&lt;0,0,IF($C104-GJ$3&gt;GN$3,GN$3,$C104-GJ$3))</f>
        <v>13</v>
      </c>
      <c r="GK104" s="85">
        <f t="shared" ref="GK104:GK106" si="834">IF($A104="SERVER",GN104,0)</f>
        <v>0</v>
      </c>
      <c r="GL104" s="85">
        <f t="shared" ref="GL104:GL106" ca="1" si="835">IF($A104="CMM",GN104,0)</f>
        <v>8</v>
      </c>
      <c r="GM104" s="85">
        <f t="shared" ref="GM104:GM106" si="836">IF($A104="CLIENT",GN104,0)</f>
        <v>0</v>
      </c>
      <c r="GN104" s="86">
        <f t="shared" ref="GN104:GN106" ca="1" si="837">GN$3-GI104-GJ104</f>
        <v>8</v>
      </c>
    </row>
    <row r="105" spans="1:196" ht="14.6" x14ac:dyDescent="0.4">
      <c r="A105" s="81" t="str">
        <f>PSIRT!$S102</f>
        <v>SERVER</v>
      </c>
      <c r="B105" t="str">
        <f>PSIRT!$B102</f>
        <v>CSCvo83238</v>
      </c>
      <c r="C105" s="82">
        <f>PSIRT!$N102</f>
        <v>43539</v>
      </c>
      <c r="D105" s="123">
        <f ca="1">IF(PSIRT!$R102="",TODAY(), PSIRT!$R102)</f>
        <v>43564</v>
      </c>
      <c r="E105" s="83">
        <f t="shared" ca="1" si="724"/>
        <v>0</v>
      </c>
      <c r="F105" s="84">
        <f t="shared" si="725"/>
        <v>31</v>
      </c>
      <c r="G105" s="85">
        <f t="shared" ca="1" si="271"/>
        <v>0</v>
      </c>
      <c r="H105" s="85">
        <f t="shared" si="272"/>
        <v>0</v>
      </c>
      <c r="I105" s="85">
        <f t="shared" si="273"/>
        <v>0</v>
      </c>
      <c r="J105" s="86">
        <f t="shared" ca="1" si="726"/>
        <v>0</v>
      </c>
      <c r="K105" s="83">
        <f t="shared" ca="1" si="727"/>
        <v>0</v>
      </c>
      <c r="L105" s="84">
        <f t="shared" si="728"/>
        <v>30</v>
      </c>
      <c r="M105" s="85">
        <f t="shared" ca="1" si="274"/>
        <v>0</v>
      </c>
      <c r="N105" s="85">
        <f t="shared" si="275"/>
        <v>0</v>
      </c>
      <c r="O105" s="85">
        <f t="shared" si="276"/>
        <v>0</v>
      </c>
      <c r="P105" s="86">
        <f t="shared" ca="1" si="729"/>
        <v>0</v>
      </c>
      <c r="Q105" s="83">
        <f t="shared" ca="1" si="730"/>
        <v>0</v>
      </c>
      <c r="R105" s="84">
        <f t="shared" si="731"/>
        <v>31</v>
      </c>
      <c r="S105" s="85">
        <f t="shared" ca="1" si="277"/>
        <v>0</v>
      </c>
      <c r="T105" s="85">
        <f t="shared" si="278"/>
        <v>0</v>
      </c>
      <c r="U105" s="85">
        <f t="shared" si="279"/>
        <v>0</v>
      </c>
      <c r="V105" s="86">
        <f t="shared" ca="1" si="732"/>
        <v>0</v>
      </c>
      <c r="W105" s="83">
        <f t="shared" ca="1" si="733"/>
        <v>0</v>
      </c>
      <c r="X105" s="84">
        <f t="shared" si="734"/>
        <v>30</v>
      </c>
      <c r="Y105" s="85">
        <f t="shared" ca="1" si="280"/>
        <v>0</v>
      </c>
      <c r="Z105" s="85">
        <f t="shared" si="281"/>
        <v>0</v>
      </c>
      <c r="AA105" s="85">
        <f t="shared" si="282"/>
        <v>0</v>
      </c>
      <c r="AB105" s="86">
        <f t="shared" ca="1" si="735"/>
        <v>0</v>
      </c>
      <c r="AC105" s="83">
        <f t="shared" ca="1" si="736"/>
        <v>0</v>
      </c>
      <c r="AD105" s="84">
        <f t="shared" si="737"/>
        <v>31</v>
      </c>
      <c r="AE105" s="85">
        <f t="shared" ca="1" si="283"/>
        <v>0</v>
      </c>
      <c r="AF105" s="85">
        <f t="shared" si="284"/>
        <v>0</v>
      </c>
      <c r="AG105" s="85">
        <f t="shared" si="285"/>
        <v>0</v>
      </c>
      <c r="AH105" s="86">
        <f t="shared" ca="1" si="738"/>
        <v>0</v>
      </c>
      <c r="AI105" s="83">
        <f t="shared" ca="1" si="739"/>
        <v>0</v>
      </c>
      <c r="AJ105" s="84">
        <f t="shared" si="740"/>
        <v>31</v>
      </c>
      <c r="AK105" s="85">
        <f t="shared" ca="1" si="286"/>
        <v>0</v>
      </c>
      <c r="AL105" s="85">
        <f t="shared" si="287"/>
        <v>0</v>
      </c>
      <c r="AM105" s="85">
        <f t="shared" si="288"/>
        <v>0</v>
      </c>
      <c r="AN105" s="86">
        <f t="shared" ca="1" si="741"/>
        <v>0</v>
      </c>
      <c r="AO105" s="83">
        <f t="shared" ca="1" si="742"/>
        <v>0</v>
      </c>
      <c r="AP105" s="84">
        <f t="shared" si="743"/>
        <v>28</v>
      </c>
      <c r="AQ105" s="85">
        <f t="shared" ca="1" si="289"/>
        <v>0</v>
      </c>
      <c r="AR105" s="85">
        <f t="shared" si="290"/>
        <v>0</v>
      </c>
      <c r="AS105" s="85">
        <f t="shared" si="291"/>
        <v>0</v>
      </c>
      <c r="AT105" s="86">
        <f t="shared" ca="1" si="744"/>
        <v>0</v>
      </c>
      <c r="AU105" s="83">
        <f t="shared" ca="1" si="745"/>
        <v>0</v>
      </c>
      <c r="AV105" s="84">
        <f t="shared" si="746"/>
        <v>31</v>
      </c>
      <c r="AW105" s="85">
        <f t="shared" ca="1" si="292"/>
        <v>0</v>
      </c>
      <c r="AX105" s="85">
        <f t="shared" si="293"/>
        <v>0</v>
      </c>
      <c r="AY105" s="85">
        <f t="shared" si="294"/>
        <v>0</v>
      </c>
      <c r="AZ105" s="86">
        <f t="shared" ca="1" si="747"/>
        <v>0</v>
      </c>
      <c r="BA105" s="83">
        <f t="shared" ca="1" si="748"/>
        <v>0</v>
      </c>
      <c r="BB105" s="84">
        <f t="shared" si="749"/>
        <v>30</v>
      </c>
      <c r="BC105" s="85">
        <f t="shared" ca="1" si="295"/>
        <v>0</v>
      </c>
      <c r="BD105" s="85">
        <f t="shared" si="296"/>
        <v>0</v>
      </c>
      <c r="BE105" s="85">
        <f t="shared" si="297"/>
        <v>0</v>
      </c>
      <c r="BF105" s="86">
        <f t="shared" ca="1" si="750"/>
        <v>0</v>
      </c>
      <c r="BG105" s="83">
        <f t="shared" ca="1" si="751"/>
        <v>0</v>
      </c>
      <c r="BH105" s="84">
        <f t="shared" si="752"/>
        <v>31</v>
      </c>
      <c r="BI105" s="85">
        <f t="shared" ca="1" si="298"/>
        <v>0</v>
      </c>
      <c r="BJ105" s="85">
        <f t="shared" si="299"/>
        <v>0</v>
      </c>
      <c r="BK105" s="85">
        <f t="shared" si="300"/>
        <v>0</v>
      </c>
      <c r="BL105" s="86">
        <f t="shared" ca="1" si="753"/>
        <v>0</v>
      </c>
      <c r="BM105" s="83">
        <f t="shared" ca="1" si="754"/>
        <v>0</v>
      </c>
      <c r="BN105" s="84">
        <f t="shared" si="755"/>
        <v>30</v>
      </c>
      <c r="BO105" s="85">
        <f t="shared" ca="1" si="301"/>
        <v>0</v>
      </c>
      <c r="BP105" s="85">
        <f t="shared" si="302"/>
        <v>0</v>
      </c>
      <c r="BQ105" s="85">
        <f t="shared" si="303"/>
        <v>0</v>
      </c>
      <c r="BR105" s="86">
        <f t="shared" ca="1" si="756"/>
        <v>0</v>
      </c>
      <c r="BS105" s="83">
        <f t="shared" ca="1" si="757"/>
        <v>0</v>
      </c>
      <c r="BT105" s="84">
        <f t="shared" si="758"/>
        <v>31</v>
      </c>
      <c r="BU105" s="85">
        <f t="shared" ca="1" si="304"/>
        <v>0</v>
      </c>
      <c r="BV105" s="85">
        <f t="shared" si="305"/>
        <v>0</v>
      </c>
      <c r="BW105" s="85">
        <f t="shared" si="306"/>
        <v>0</v>
      </c>
      <c r="BX105" s="86">
        <f t="shared" ca="1" si="759"/>
        <v>0</v>
      </c>
      <c r="BY105" s="83">
        <f t="shared" ca="1" si="760"/>
        <v>0</v>
      </c>
      <c r="BZ105" s="84">
        <f t="shared" si="761"/>
        <v>31</v>
      </c>
      <c r="CA105" s="85">
        <f t="shared" ca="1" si="307"/>
        <v>0</v>
      </c>
      <c r="CB105" s="85">
        <f t="shared" si="308"/>
        <v>0</v>
      </c>
      <c r="CC105" s="85">
        <f t="shared" si="309"/>
        <v>0</v>
      </c>
      <c r="CD105" s="86">
        <f t="shared" ca="1" si="762"/>
        <v>0</v>
      </c>
      <c r="CE105" s="83">
        <f t="shared" ca="1" si="763"/>
        <v>0</v>
      </c>
      <c r="CF105" s="84">
        <f t="shared" si="764"/>
        <v>30</v>
      </c>
      <c r="CG105" s="85">
        <f t="shared" ca="1" si="310"/>
        <v>0</v>
      </c>
      <c r="CH105" s="85">
        <f t="shared" si="311"/>
        <v>0</v>
      </c>
      <c r="CI105" s="85">
        <f t="shared" si="312"/>
        <v>0</v>
      </c>
      <c r="CJ105" s="86">
        <f t="shared" ca="1" si="765"/>
        <v>0</v>
      </c>
      <c r="CK105" s="83">
        <f t="shared" ca="1" si="766"/>
        <v>0</v>
      </c>
      <c r="CL105" s="84">
        <f t="shared" si="767"/>
        <v>31</v>
      </c>
      <c r="CM105" s="85">
        <f t="shared" ca="1" si="313"/>
        <v>0</v>
      </c>
      <c r="CN105" s="85">
        <f t="shared" si="314"/>
        <v>0</v>
      </c>
      <c r="CO105" s="85">
        <f t="shared" si="315"/>
        <v>0</v>
      </c>
      <c r="CP105" s="86">
        <f t="shared" ca="1" si="768"/>
        <v>0</v>
      </c>
      <c r="CQ105" s="83">
        <f t="shared" ca="1" si="769"/>
        <v>0</v>
      </c>
      <c r="CR105" s="84">
        <f t="shared" si="770"/>
        <v>30</v>
      </c>
      <c r="CS105" s="85">
        <f t="shared" ca="1" si="316"/>
        <v>0</v>
      </c>
      <c r="CT105" s="85">
        <f t="shared" si="317"/>
        <v>0</v>
      </c>
      <c r="CU105" s="85">
        <f t="shared" si="318"/>
        <v>0</v>
      </c>
      <c r="CV105" s="86">
        <f t="shared" ca="1" si="771"/>
        <v>0</v>
      </c>
      <c r="CW105" s="83">
        <f t="shared" ca="1" si="772"/>
        <v>0</v>
      </c>
      <c r="CX105" s="84">
        <f t="shared" si="773"/>
        <v>31</v>
      </c>
      <c r="CY105" s="85">
        <f t="shared" ca="1" si="319"/>
        <v>0</v>
      </c>
      <c r="CZ105" s="85">
        <f t="shared" si="320"/>
        <v>0</v>
      </c>
      <c r="DA105" s="85">
        <f t="shared" si="321"/>
        <v>0</v>
      </c>
      <c r="DB105" s="86">
        <f t="shared" ca="1" si="774"/>
        <v>0</v>
      </c>
      <c r="DC105" s="83">
        <f t="shared" ca="1" si="775"/>
        <v>0</v>
      </c>
      <c r="DD105" s="84">
        <f t="shared" si="776"/>
        <v>31</v>
      </c>
      <c r="DE105" s="85">
        <f t="shared" ca="1" si="322"/>
        <v>0</v>
      </c>
      <c r="DF105" s="85">
        <f t="shared" si="323"/>
        <v>0</v>
      </c>
      <c r="DG105" s="85">
        <f t="shared" si="324"/>
        <v>0</v>
      </c>
      <c r="DH105" s="86">
        <f t="shared" ca="1" si="777"/>
        <v>0</v>
      </c>
      <c r="DI105" s="83">
        <f t="shared" ca="1" si="778"/>
        <v>0</v>
      </c>
      <c r="DJ105" s="84">
        <f t="shared" si="779"/>
        <v>28</v>
      </c>
      <c r="DK105" s="85">
        <f t="shared" ca="1" si="325"/>
        <v>0</v>
      </c>
      <c r="DL105" s="85">
        <f t="shared" si="326"/>
        <v>0</v>
      </c>
      <c r="DM105" s="85">
        <f t="shared" si="327"/>
        <v>0</v>
      </c>
      <c r="DN105" s="86">
        <f t="shared" ca="1" si="780"/>
        <v>0</v>
      </c>
      <c r="DO105" s="83">
        <f t="shared" ca="1" si="781"/>
        <v>0</v>
      </c>
      <c r="DP105" s="84">
        <f t="shared" si="782"/>
        <v>31</v>
      </c>
      <c r="DQ105" s="85">
        <f t="shared" ca="1" si="328"/>
        <v>0</v>
      </c>
      <c r="DR105" s="85">
        <f t="shared" si="329"/>
        <v>0</v>
      </c>
      <c r="DS105" s="85">
        <f t="shared" si="330"/>
        <v>0</v>
      </c>
      <c r="DT105" s="86">
        <f t="shared" ca="1" si="783"/>
        <v>0</v>
      </c>
      <c r="DU105" s="83">
        <f t="shared" ca="1" si="784"/>
        <v>0</v>
      </c>
      <c r="DV105" s="84">
        <f t="shared" si="785"/>
        <v>30</v>
      </c>
      <c r="DW105" s="85">
        <f t="shared" ca="1" si="331"/>
        <v>0</v>
      </c>
      <c r="DX105" s="85">
        <f t="shared" si="332"/>
        <v>0</v>
      </c>
      <c r="DY105" s="85">
        <f t="shared" si="333"/>
        <v>0</v>
      </c>
      <c r="DZ105" s="86">
        <f t="shared" ca="1" si="786"/>
        <v>0</v>
      </c>
      <c r="EA105" s="83">
        <f t="shared" ca="1" si="787"/>
        <v>0</v>
      </c>
      <c r="EB105" s="84">
        <f t="shared" si="788"/>
        <v>31</v>
      </c>
      <c r="EC105" s="85">
        <f t="shared" ca="1" si="334"/>
        <v>0</v>
      </c>
      <c r="ED105" s="85">
        <f t="shared" si="335"/>
        <v>0</v>
      </c>
      <c r="EE105" s="85">
        <f t="shared" si="336"/>
        <v>0</v>
      </c>
      <c r="EF105" s="86">
        <f t="shared" ca="1" si="789"/>
        <v>0</v>
      </c>
      <c r="EG105" s="83">
        <f t="shared" ca="1" si="790"/>
        <v>0</v>
      </c>
      <c r="EH105" s="84">
        <f t="shared" si="791"/>
        <v>30</v>
      </c>
      <c r="EI105" s="85">
        <f t="shared" ca="1" si="337"/>
        <v>0</v>
      </c>
      <c r="EJ105" s="85">
        <f t="shared" si="338"/>
        <v>0</v>
      </c>
      <c r="EK105" s="85">
        <f t="shared" si="339"/>
        <v>0</v>
      </c>
      <c r="EL105" s="86">
        <f t="shared" ca="1" si="792"/>
        <v>0</v>
      </c>
      <c r="EM105" s="83">
        <f t="shared" ca="1" si="793"/>
        <v>0</v>
      </c>
      <c r="EN105" s="84">
        <f t="shared" si="794"/>
        <v>31</v>
      </c>
      <c r="EO105" s="85">
        <f t="shared" ca="1" si="340"/>
        <v>0</v>
      </c>
      <c r="EP105" s="85">
        <f t="shared" si="341"/>
        <v>0</v>
      </c>
      <c r="EQ105" s="85">
        <f t="shared" si="342"/>
        <v>0</v>
      </c>
      <c r="ER105" s="86">
        <f t="shared" ca="1" si="795"/>
        <v>0</v>
      </c>
      <c r="ES105" s="83">
        <f t="shared" ca="1" si="796"/>
        <v>0</v>
      </c>
      <c r="ET105" s="84">
        <f t="shared" si="797"/>
        <v>31</v>
      </c>
      <c r="EU105" s="85">
        <f t="shared" ca="1" si="343"/>
        <v>0</v>
      </c>
      <c r="EV105" s="85">
        <f t="shared" si="344"/>
        <v>0</v>
      </c>
      <c r="EW105" s="85">
        <f t="shared" si="345"/>
        <v>0</v>
      </c>
      <c r="EX105" s="86">
        <f t="shared" ca="1" si="798"/>
        <v>0</v>
      </c>
      <c r="EY105" s="83">
        <f t="shared" ca="1" si="799"/>
        <v>0</v>
      </c>
      <c r="EZ105" s="84">
        <f t="shared" si="800"/>
        <v>30</v>
      </c>
      <c r="FA105" s="85">
        <f t="shared" ca="1" si="346"/>
        <v>0</v>
      </c>
      <c r="FB105" s="85">
        <f t="shared" si="347"/>
        <v>0</v>
      </c>
      <c r="FC105" s="85">
        <f t="shared" si="348"/>
        <v>0</v>
      </c>
      <c r="FD105" s="86">
        <f t="shared" ca="1" si="801"/>
        <v>0</v>
      </c>
      <c r="FE105" s="83">
        <f t="shared" ca="1" si="802"/>
        <v>0</v>
      </c>
      <c r="FF105" s="84">
        <f t="shared" si="803"/>
        <v>31</v>
      </c>
      <c r="FG105" s="85">
        <f t="shared" ca="1" si="804"/>
        <v>0</v>
      </c>
      <c r="FH105" s="85">
        <f t="shared" si="805"/>
        <v>0</v>
      </c>
      <c r="FI105" s="85">
        <f t="shared" si="806"/>
        <v>0</v>
      </c>
      <c r="FJ105" s="86">
        <f t="shared" ca="1" si="807"/>
        <v>0</v>
      </c>
      <c r="FK105" s="83">
        <f t="shared" ca="1" si="808"/>
        <v>0</v>
      </c>
      <c r="FL105" s="84">
        <f t="shared" si="809"/>
        <v>30</v>
      </c>
      <c r="FM105" s="85">
        <f t="shared" ca="1" si="810"/>
        <v>0</v>
      </c>
      <c r="FN105" s="85">
        <f t="shared" si="811"/>
        <v>0</v>
      </c>
      <c r="FO105" s="85">
        <f t="shared" si="812"/>
        <v>0</v>
      </c>
      <c r="FP105" s="86">
        <f t="shared" ca="1" si="813"/>
        <v>0</v>
      </c>
      <c r="FQ105" s="83">
        <f t="shared" ca="1" si="814"/>
        <v>0</v>
      </c>
      <c r="FR105" s="84">
        <f t="shared" si="815"/>
        <v>31</v>
      </c>
      <c r="FS105" s="85">
        <f t="shared" ca="1" si="816"/>
        <v>0</v>
      </c>
      <c r="FT105" s="85">
        <f t="shared" si="817"/>
        <v>0</v>
      </c>
      <c r="FU105" s="85">
        <f t="shared" si="818"/>
        <v>0</v>
      </c>
      <c r="FV105" s="86">
        <f t="shared" ca="1" si="819"/>
        <v>0</v>
      </c>
      <c r="FW105" s="83">
        <f t="shared" ca="1" si="820"/>
        <v>0</v>
      </c>
      <c r="FX105" s="84">
        <f t="shared" si="821"/>
        <v>31</v>
      </c>
      <c r="FY105" s="85">
        <f t="shared" ca="1" si="822"/>
        <v>0</v>
      </c>
      <c r="FZ105" s="85">
        <f t="shared" si="823"/>
        <v>0</v>
      </c>
      <c r="GA105" s="85">
        <f t="shared" si="824"/>
        <v>0</v>
      </c>
      <c r="GB105" s="86">
        <f t="shared" ca="1" si="825"/>
        <v>0</v>
      </c>
      <c r="GC105" s="83">
        <f t="shared" ca="1" si="826"/>
        <v>0</v>
      </c>
      <c r="GD105" s="84">
        <f t="shared" si="827"/>
        <v>28</v>
      </c>
      <c r="GE105" s="85">
        <f t="shared" ca="1" si="828"/>
        <v>0</v>
      </c>
      <c r="GF105" s="85">
        <f t="shared" si="829"/>
        <v>0</v>
      </c>
      <c r="GG105" s="85">
        <f t="shared" si="830"/>
        <v>0</v>
      </c>
      <c r="GH105" s="86">
        <f t="shared" ca="1" si="831"/>
        <v>0</v>
      </c>
      <c r="GI105" s="83">
        <f t="shared" ca="1" si="832"/>
        <v>0</v>
      </c>
      <c r="GJ105" s="84">
        <f t="shared" si="833"/>
        <v>15</v>
      </c>
      <c r="GK105" s="85">
        <f t="shared" ca="1" si="834"/>
        <v>16</v>
      </c>
      <c r="GL105" s="85">
        <f t="shared" si="835"/>
        <v>0</v>
      </c>
      <c r="GM105" s="85">
        <f t="shared" si="836"/>
        <v>0</v>
      </c>
      <c r="GN105" s="86">
        <f t="shared" ca="1" si="837"/>
        <v>16</v>
      </c>
    </row>
    <row r="106" spans="1:196" ht="14.6" x14ac:dyDescent="0.4">
      <c r="A106" s="81" t="str">
        <f>PSIRT!$S103</f>
        <v>SERVER</v>
      </c>
      <c r="B106" t="str">
        <f>PSIRT!$B103</f>
        <v>CSCvp07881</v>
      </c>
      <c r="C106" s="82">
        <f>PSIRT!$N103</f>
        <v>43552</v>
      </c>
      <c r="D106" s="123">
        <f ca="1">IF(PSIRT!$R103="",TODAY(), PSIRT!$R103)</f>
        <v>43564</v>
      </c>
      <c r="E106" s="83">
        <f t="shared" ca="1" si="724"/>
        <v>0</v>
      </c>
      <c r="F106" s="84">
        <f t="shared" si="725"/>
        <v>31</v>
      </c>
      <c r="G106" s="85">
        <f t="shared" ca="1" si="271"/>
        <v>0</v>
      </c>
      <c r="H106" s="85">
        <f t="shared" si="272"/>
        <v>0</v>
      </c>
      <c r="I106" s="85">
        <f t="shared" si="273"/>
        <v>0</v>
      </c>
      <c r="J106" s="86">
        <f t="shared" ca="1" si="726"/>
        <v>0</v>
      </c>
      <c r="K106" s="83">
        <f t="shared" ca="1" si="727"/>
        <v>0</v>
      </c>
      <c r="L106" s="84">
        <f t="shared" si="728"/>
        <v>30</v>
      </c>
      <c r="M106" s="85">
        <f t="shared" ca="1" si="274"/>
        <v>0</v>
      </c>
      <c r="N106" s="85">
        <f t="shared" si="275"/>
        <v>0</v>
      </c>
      <c r="O106" s="85">
        <f t="shared" si="276"/>
        <v>0</v>
      </c>
      <c r="P106" s="86">
        <f t="shared" ca="1" si="729"/>
        <v>0</v>
      </c>
      <c r="Q106" s="83">
        <f t="shared" ca="1" si="730"/>
        <v>0</v>
      </c>
      <c r="R106" s="84">
        <f t="shared" si="731"/>
        <v>31</v>
      </c>
      <c r="S106" s="85">
        <f t="shared" ca="1" si="277"/>
        <v>0</v>
      </c>
      <c r="T106" s="85">
        <f t="shared" si="278"/>
        <v>0</v>
      </c>
      <c r="U106" s="85">
        <f t="shared" si="279"/>
        <v>0</v>
      </c>
      <c r="V106" s="86">
        <f t="shared" ca="1" si="732"/>
        <v>0</v>
      </c>
      <c r="W106" s="83">
        <f t="shared" ca="1" si="733"/>
        <v>0</v>
      </c>
      <c r="X106" s="84">
        <f t="shared" si="734"/>
        <v>30</v>
      </c>
      <c r="Y106" s="85">
        <f t="shared" ca="1" si="280"/>
        <v>0</v>
      </c>
      <c r="Z106" s="85">
        <f t="shared" si="281"/>
        <v>0</v>
      </c>
      <c r="AA106" s="85">
        <f t="shared" si="282"/>
        <v>0</v>
      </c>
      <c r="AB106" s="86">
        <f t="shared" ca="1" si="735"/>
        <v>0</v>
      </c>
      <c r="AC106" s="83">
        <f t="shared" ca="1" si="736"/>
        <v>0</v>
      </c>
      <c r="AD106" s="84">
        <f t="shared" si="737"/>
        <v>31</v>
      </c>
      <c r="AE106" s="85">
        <f t="shared" ca="1" si="283"/>
        <v>0</v>
      </c>
      <c r="AF106" s="85">
        <f t="shared" si="284"/>
        <v>0</v>
      </c>
      <c r="AG106" s="85">
        <f t="shared" si="285"/>
        <v>0</v>
      </c>
      <c r="AH106" s="86">
        <f t="shared" ca="1" si="738"/>
        <v>0</v>
      </c>
      <c r="AI106" s="83">
        <f t="shared" ca="1" si="739"/>
        <v>0</v>
      </c>
      <c r="AJ106" s="84">
        <f t="shared" si="740"/>
        <v>31</v>
      </c>
      <c r="AK106" s="85">
        <f t="shared" ca="1" si="286"/>
        <v>0</v>
      </c>
      <c r="AL106" s="85">
        <f t="shared" si="287"/>
        <v>0</v>
      </c>
      <c r="AM106" s="85">
        <f t="shared" si="288"/>
        <v>0</v>
      </c>
      <c r="AN106" s="86">
        <f t="shared" ca="1" si="741"/>
        <v>0</v>
      </c>
      <c r="AO106" s="83">
        <f t="shared" ca="1" si="742"/>
        <v>0</v>
      </c>
      <c r="AP106" s="84">
        <f t="shared" si="743"/>
        <v>28</v>
      </c>
      <c r="AQ106" s="85">
        <f t="shared" ca="1" si="289"/>
        <v>0</v>
      </c>
      <c r="AR106" s="85">
        <f t="shared" si="290"/>
        <v>0</v>
      </c>
      <c r="AS106" s="85">
        <f t="shared" si="291"/>
        <v>0</v>
      </c>
      <c r="AT106" s="86">
        <f t="shared" ca="1" si="744"/>
        <v>0</v>
      </c>
      <c r="AU106" s="83">
        <f t="shared" ca="1" si="745"/>
        <v>0</v>
      </c>
      <c r="AV106" s="84">
        <f t="shared" si="746"/>
        <v>31</v>
      </c>
      <c r="AW106" s="85">
        <f t="shared" ca="1" si="292"/>
        <v>0</v>
      </c>
      <c r="AX106" s="85">
        <f t="shared" si="293"/>
        <v>0</v>
      </c>
      <c r="AY106" s="85">
        <f t="shared" si="294"/>
        <v>0</v>
      </c>
      <c r="AZ106" s="86">
        <f t="shared" ca="1" si="747"/>
        <v>0</v>
      </c>
      <c r="BA106" s="83">
        <f t="shared" ca="1" si="748"/>
        <v>0</v>
      </c>
      <c r="BB106" s="84">
        <f t="shared" si="749"/>
        <v>30</v>
      </c>
      <c r="BC106" s="85">
        <f t="shared" ca="1" si="295"/>
        <v>0</v>
      </c>
      <c r="BD106" s="85">
        <f t="shared" si="296"/>
        <v>0</v>
      </c>
      <c r="BE106" s="85">
        <f t="shared" si="297"/>
        <v>0</v>
      </c>
      <c r="BF106" s="86">
        <f t="shared" ca="1" si="750"/>
        <v>0</v>
      </c>
      <c r="BG106" s="83">
        <f t="shared" ca="1" si="751"/>
        <v>0</v>
      </c>
      <c r="BH106" s="84">
        <f t="shared" si="752"/>
        <v>31</v>
      </c>
      <c r="BI106" s="85">
        <f t="shared" ca="1" si="298"/>
        <v>0</v>
      </c>
      <c r="BJ106" s="85">
        <f t="shared" si="299"/>
        <v>0</v>
      </c>
      <c r="BK106" s="85">
        <f t="shared" si="300"/>
        <v>0</v>
      </c>
      <c r="BL106" s="86">
        <f t="shared" ca="1" si="753"/>
        <v>0</v>
      </c>
      <c r="BM106" s="83">
        <f t="shared" ca="1" si="754"/>
        <v>0</v>
      </c>
      <c r="BN106" s="84">
        <f t="shared" si="755"/>
        <v>30</v>
      </c>
      <c r="BO106" s="85">
        <f t="shared" ca="1" si="301"/>
        <v>0</v>
      </c>
      <c r="BP106" s="85">
        <f t="shared" si="302"/>
        <v>0</v>
      </c>
      <c r="BQ106" s="85">
        <f t="shared" si="303"/>
        <v>0</v>
      </c>
      <c r="BR106" s="86">
        <f t="shared" ca="1" si="756"/>
        <v>0</v>
      </c>
      <c r="BS106" s="83">
        <f t="shared" ca="1" si="757"/>
        <v>0</v>
      </c>
      <c r="BT106" s="84">
        <f t="shared" si="758"/>
        <v>31</v>
      </c>
      <c r="BU106" s="85">
        <f t="shared" ca="1" si="304"/>
        <v>0</v>
      </c>
      <c r="BV106" s="85">
        <f t="shared" si="305"/>
        <v>0</v>
      </c>
      <c r="BW106" s="85">
        <f t="shared" si="306"/>
        <v>0</v>
      </c>
      <c r="BX106" s="86">
        <f t="shared" ca="1" si="759"/>
        <v>0</v>
      </c>
      <c r="BY106" s="83">
        <f t="shared" ca="1" si="760"/>
        <v>0</v>
      </c>
      <c r="BZ106" s="84">
        <f t="shared" si="761"/>
        <v>31</v>
      </c>
      <c r="CA106" s="85">
        <f t="shared" ca="1" si="307"/>
        <v>0</v>
      </c>
      <c r="CB106" s="85">
        <f t="shared" si="308"/>
        <v>0</v>
      </c>
      <c r="CC106" s="85">
        <f t="shared" si="309"/>
        <v>0</v>
      </c>
      <c r="CD106" s="86">
        <f t="shared" ca="1" si="762"/>
        <v>0</v>
      </c>
      <c r="CE106" s="83">
        <f t="shared" ca="1" si="763"/>
        <v>0</v>
      </c>
      <c r="CF106" s="84">
        <f t="shared" si="764"/>
        <v>30</v>
      </c>
      <c r="CG106" s="85">
        <f t="shared" ca="1" si="310"/>
        <v>0</v>
      </c>
      <c r="CH106" s="85">
        <f t="shared" si="311"/>
        <v>0</v>
      </c>
      <c r="CI106" s="85">
        <f t="shared" si="312"/>
        <v>0</v>
      </c>
      <c r="CJ106" s="86">
        <f t="shared" ca="1" si="765"/>
        <v>0</v>
      </c>
      <c r="CK106" s="83">
        <f t="shared" ca="1" si="766"/>
        <v>0</v>
      </c>
      <c r="CL106" s="84">
        <f t="shared" si="767"/>
        <v>31</v>
      </c>
      <c r="CM106" s="85">
        <f t="shared" ca="1" si="313"/>
        <v>0</v>
      </c>
      <c r="CN106" s="85">
        <f t="shared" si="314"/>
        <v>0</v>
      </c>
      <c r="CO106" s="85">
        <f t="shared" si="315"/>
        <v>0</v>
      </c>
      <c r="CP106" s="86">
        <f t="shared" ca="1" si="768"/>
        <v>0</v>
      </c>
      <c r="CQ106" s="83">
        <f t="shared" ca="1" si="769"/>
        <v>0</v>
      </c>
      <c r="CR106" s="84">
        <f t="shared" si="770"/>
        <v>30</v>
      </c>
      <c r="CS106" s="85">
        <f t="shared" ca="1" si="316"/>
        <v>0</v>
      </c>
      <c r="CT106" s="85">
        <f t="shared" si="317"/>
        <v>0</v>
      </c>
      <c r="CU106" s="85">
        <f t="shared" si="318"/>
        <v>0</v>
      </c>
      <c r="CV106" s="86">
        <f t="shared" ca="1" si="771"/>
        <v>0</v>
      </c>
      <c r="CW106" s="83">
        <f t="shared" ca="1" si="772"/>
        <v>0</v>
      </c>
      <c r="CX106" s="84">
        <f t="shared" si="773"/>
        <v>31</v>
      </c>
      <c r="CY106" s="85">
        <f t="shared" ca="1" si="319"/>
        <v>0</v>
      </c>
      <c r="CZ106" s="85">
        <f t="shared" si="320"/>
        <v>0</v>
      </c>
      <c r="DA106" s="85">
        <f t="shared" si="321"/>
        <v>0</v>
      </c>
      <c r="DB106" s="86">
        <f t="shared" ca="1" si="774"/>
        <v>0</v>
      </c>
      <c r="DC106" s="83">
        <f t="shared" ca="1" si="775"/>
        <v>0</v>
      </c>
      <c r="DD106" s="84">
        <f t="shared" si="776"/>
        <v>31</v>
      </c>
      <c r="DE106" s="85">
        <f t="shared" ca="1" si="322"/>
        <v>0</v>
      </c>
      <c r="DF106" s="85">
        <f t="shared" si="323"/>
        <v>0</v>
      </c>
      <c r="DG106" s="85">
        <f t="shared" si="324"/>
        <v>0</v>
      </c>
      <c r="DH106" s="86">
        <f t="shared" ca="1" si="777"/>
        <v>0</v>
      </c>
      <c r="DI106" s="83">
        <f t="shared" ca="1" si="778"/>
        <v>0</v>
      </c>
      <c r="DJ106" s="84">
        <f t="shared" si="779"/>
        <v>28</v>
      </c>
      <c r="DK106" s="85">
        <f t="shared" ca="1" si="325"/>
        <v>0</v>
      </c>
      <c r="DL106" s="85">
        <f t="shared" si="326"/>
        <v>0</v>
      </c>
      <c r="DM106" s="85">
        <f t="shared" si="327"/>
        <v>0</v>
      </c>
      <c r="DN106" s="86">
        <f t="shared" ca="1" si="780"/>
        <v>0</v>
      </c>
      <c r="DO106" s="83">
        <f t="shared" ca="1" si="781"/>
        <v>0</v>
      </c>
      <c r="DP106" s="84">
        <f t="shared" si="782"/>
        <v>31</v>
      </c>
      <c r="DQ106" s="85">
        <f t="shared" ca="1" si="328"/>
        <v>0</v>
      </c>
      <c r="DR106" s="85">
        <f t="shared" si="329"/>
        <v>0</v>
      </c>
      <c r="DS106" s="85">
        <f t="shared" si="330"/>
        <v>0</v>
      </c>
      <c r="DT106" s="86">
        <f t="shared" ca="1" si="783"/>
        <v>0</v>
      </c>
      <c r="DU106" s="83">
        <f t="shared" ca="1" si="784"/>
        <v>0</v>
      </c>
      <c r="DV106" s="84">
        <f t="shared" si="785"/>
        <v>30</v>
      </c>
      <c r="DW106" s="85">
        <f t="shared" ca="1" si="331"/>
        <v>0</v>
      </c>
      <c r="DX106" s="85">
        <f t="shared" si="332"/>
        <v>0</v>
      </c>
      <c r="DY106" s="85">
        <f t="shared" si="333"/>
        <v>0</v>
      </c>
      <c r="DZ106" s="86">
        <f t="shared" ca="1" si="786"/>
        <v>0</v>
      </c>
      <c r="EA106" s="83">
        <f t="shared" ca="1" si="787"/>
        <v>0</v>
      </c>
      <c r="EB106" s="84">
        <f t="shared" si="788"/>
        <v>31</v>
      </c>
      <c r="EC106" s="85">
        <f t="shared" ca="1" si="334"/>
        <v>0</v>
      </c>
      <c r="ED106" s="85">
        <f t="shared" si="335"/>
        <v>0</v>
      </c>
      <c r="EE106" s="85">
        <f t="shared" si="336"/>
        <v>0</v>
      </c>
      <c r="EF106" s="86">
        <f t="shared" ca="1" si="789"/>
        <v>0</v>
      </c>
      <c r="EG106" s="83">
        <f t="shared" ca="1" si="790"/>
        <v>0</v>
      </c>
      <c r="EH106" s="84">
        <f t="shared" si="791"/>
        <v>30</v>
      </c>
      <c r="EI106" s="85">
        <f t="shared" ca="1" si="337"/>
        <v>0</v>
      </c>
      <c r="EJ106" s="85">
        <f t="shared" si="338"/>
        <v>0</v>
      </c>
      <c r="EK106" s="85">
        <f t="shared" si="339"/>
        <v>0</v>
      </c>
      <c r="EL106" s="86">
        <f t="shared" ca="1" si="792"/>
        <v>0</v>
      </c>
      <c r="EM106" s="83">
        <f t="shared" ca="1" si="793"/>
        <v>0</v>
      </c>
      <c r="EN106" s="84">
        <f t="shared" si="794"/>
        <v>31</v>
      </c>
      <c r="EO106" s="85">
        <f t="shared" ca="1" si="340"/>
        <v>0</v>
      </c>
      <c r="EP106" s="85">
        <f t="shared" si="341"/>
        <v>0</v>
      </c>
      <c r="EQ106" s="85">
        <f t="shared" si="342"/>
        <v>0</v>
      </c>
      <c r="ER106" s="86">
        <f t="shared" ca="1" si="795"/>
        <v>0</v>
      </c>
      <c r="ES106" s="83">
        <f t="shared" ca="1" si="796"/>
        <v>0</v>
      </c>
      <c r="ET106" s="84">
        <f t="shared" si="797"/>
        <v>31</v>
      </c>
      <c r="EU106" s="85">
        <f t="shared" ca="1" si="343"/>
        <v>0</v>
      </c>
      <c r="EV106" s="85">
        <f t="shared" si="344"/>
        <v>0</v>
      </c>
      <c r="EW106" s="85">
        <f t="shared" si="345"/>
        <v>0</v>
      </c>
      <c r="EX106" s="86">
        <f t="shared" ca="1" si="798"/>
        <v>0</v>
      </c>
      <c r="EY106" s="83">
        <f t="shared" ca="1" si="799"/>
        <v>0</v>
      </c>
      <c r="EZ106" s="84">
        <f t="shared" si="800"/>
        <v>30</v>
      </c>
      <c r="FA106" s="85">
        <f t="shared" ca="1" si="346"/>
        <v>0</v>
      </c>
      <c r="FB106" s="85">
        <f t="shared" si="347"/>
        <v>0</v>
      </c>
      <c r="FC106" s="85">
        <f t="shared" si="348"/>
        <v>0</v>
      </c>
      <c r="FD106" s="86">
        <f t="shared" ca="1" si="801"/>
        <v>0</v>
      </c>
      <c r="FE106" s="83">
        <f t="shared" ca="1" si="802"/>
        <v>0</v>
      </c>
      <c r="FF106" s="84">
        <f t="shared" si="803"/>
        <v>31</v>
      </c>
      <c r="FG106" s="85">
        <f t="shared" ca="1" si="804"/>
        <v>0</v>
      </c>
      <c r="FH106" s="85">
        <f t="shared" si="805"/>
        <v>0</v>
      </c>
      <c r="FI106" s="85">
        <f t="shared" si="806"/>
        <v>0</v>
      </c>
      <c r="FJ106" s="86">
        <f t="shared" ca="1" si="807"/>
        <v>0</v>
      </c>
      <c r="FK106" s="83">
        <f t="shared" ca="1" si="808"/>
        <v>0</v>
      </c>
      <c r="FL106" s="84">
        <f t="shared" si="809"/>
        <v>30</v>
      </c>
      <c r="FM106" s="85">
        <f t="shared" ca="1" si="810"/>
        <v>0</v>
      </c>
      <c r="FN106" s="85">
        <f t="shared" si="811"/>
        <v>0</v>
      </c>
      <c r="FO106" s="85">
        <f t="shared" si="812"/>
        <v>0</v>
      </c>
      <c r="FP106" s="86">
        <f t="shared" ca="1" si="813"/>
        <v>0</v>
      </c>
      <c r="FQ106" s="83">
        <f t="shared" ca="1" si="814"/>
        <v>0</v>
      </c>
      <c r="FR106" s="84">
        <f t="shared" si="815"/>
        <v>31</v>
      </c>
      <c r="FS106" s="85">
        <f t="shared" ca="1" si="816"/>
        <v>0</v>
      </c>
      <c r="FT106" s="85">
        <f t="shared" si="817"/>
        <v>0</v>
      </c>
      <c r="FU106" s="85">
        <f t="shared" si="818"/>
        <v>0</v>
      </c>
      <c r="FV106" s="86">
        <f t="shared" ca="1" si="819"/>
        <v>0</v>
      </c>
      <c r="FW106" s="83">
        <f t="shared" ca="1" si="820"/>
        <v>0</v>
      </c>
      <c r="FX106" s="84">
        <f t="shared" si="821"/>
        <v>31</v>
      </c>
      <c r="FY106" s="85">
        <f t="shared" ca="1" si="822"/>
        <v>0</v>
      </c>
      <c r="FZ106" s="85">
        <f t="shared" si="823"/>
        <v>0</v>
      </c>
      <c r="GA106" s="85">
        <f t="shared" si="824"/>
        <v>0</v>
      </c>
      <c r="GB106" s="86">
        <f t="shared" ca="1" si="825"/>
        <v>0</v>
      </c>
      <c r="GC106" s="83">
        <f t="shared" ca="1" si="826"/>
        <v>0</v>
      </c>
      <c r="GD106" s="84">
        <f t="shared" si="827"/>
        <v>28</v>
      </c>
      <c r="GE106" s="85">
        <f t="shared" ca="1" si="828"/>
        <v>0</v>
      </c>
      <c r="GF106" s="85">
        <f t="shared" si="829"/>
        <v>0</v>
      </c>
      <c r="GG106" s="85">
        <f t="shared" si="830"/>
        <v>0</v>
      </c>
      <c r="GH106" s="86">
        <f t="shared" ca="1" si="831"/>
        <v>0</v>
      </c>
      <c r="GI106" s="83">
        <f t="shared" ca="1" si="832"/>
        <v>0</v>
      </c>
      <c r="GJ106" s="84">
        <f t="shared" si="833"/>
        <v>28</v>
      </c>
      <c r="GK106" s="85">
        <f t="shared" ca="1" si="834"/>
        <v>3</v>
      </c>
      <c r="GL106" s="85">
        <f t="shared" si="835"/>
        <v>0</v>
      </c>
      <c r="GM106" s="85">
        <f t="shared" si="836"/>
        <v>0</v>
      </c>
      <c r="GN106" s="86">
        <f t="shared" ca="1" si="837"/>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H21"/>
  <sheetViews>
    <sheetView workbookViewId="0">
      <pane xSplit="1" topLeftCell="J1" activePane="topRight" state="frozen"/>
      <selection activeCell="A5" sqref="A5"/>
      <selection pane="topRight" activeCell="AG15" sqref="AG15"/>
    </sheetView>
  </sheetViews>
  <sheetFormatPr defaultRowHeight="14.6" x14ac:dyDescent="0.4"/>
  <cols>
    <col min="1" max="1" width="18.61328125" bestFit="1" customWidth="1"/>
    <col min="2" max="3" width="6.61328125" bestFit="1" customWidth="1"/>
    <col min="4" max="6" width="6.765625" bestFit="1" customWidth="1"/>
    <col min="7" max="8" width="6.84375" bestFit="1" customWidth="1"/>
    <col min="9" max="9" width="6.765625" bestFit="1" customWidth="1"/>
    <col min="10" max="10" width="7.15234375" bestFit="1" customWidth="1"/>
    <col min="11" max="12" width="7" bestFit="1" customWidth="1"/>
    <col min="13" max="13" width="6.69140625" bestFit="1" customWidth="1"/>
    <col min="14" max="15" width="6.61328125" bestFit="1" customWidth="1"/>
    <col min="16" max="18" width="6.765625" bestFit="1" customWidth="1"/>
    <col min="19" max="19" width="6.53515625" bestFit="1" customWidth="1"/>
    <col min="20" max="20" width="6.921875" bestFit="1" customWidth="1"/>
    <col min="21" max="21" width="6.765625" bestFit="1" customWidth="1"/>
    <col min="22" max="22" width="7.15234375" bestFit="1" customWidth="1"/>
    <col min="23" max="24" width="7" bestFit="1" customWidth="1"/>
    <col min="25" max="25" width="6.69140625" bestFit="1" customWidth="1"/>
    <col min="26" max="27" width="6.61328125" bestFit="1" customWidth="1"/>
    <col min="28" max="28" width="6.84375" bestFit="1" customWidth="1"/>
    <col min="29" max="30" width="6.765625" bestFit="1" customWidth="1"/>
    <col min="31" max="31" width="6.53515625" bestFit="1" customWidth="1"/>
    <col min="32" max="32" width="6.4609375" bestFit="1" customWidth="1"/>
    <col min="33" max="33" width="6.921875" bestFit="1" customWidth="1"/>
  </cols>
  <sheetData>
    <row r="1" spans="1:34" x14ac:dyDescent="0.4">
      <c r="A1" s="128" t="s">
        <v>47</v>
      </c>
      <c r="B1" s="87">
        <v>1</v>
      </c>
      <c r="C1" s="88">
        <v>2</v>
      </c>
      <c r="D1" s="87">
        <v>3</v>
      </c>
      <c r="E1" s="88">
        <v>4</v>
      </c>
      <c r="F1" s="87">
        <v>5</v>
      </c>
      <c r="G1" s="88">
        <v>6</v>
      </c>
      <c r="H1" s="87">
        <v>7</v>
      </c>
      <c r="I1" s="88">
        <v>8</v>
      </c>
      <c r="J1" s="87">
        <v>9</v>
      </c>
      <c r="K1" s="88">
        <v>10</v>
      </c>
      <c r="L1" s="87">
        <v>11</v>
      </c>
      <c r="M1" s="88">
        <v>12</v>
      </c>
      <c r="N1" s="87">
        <v>13</v>
      </c>
      <c r="O1" s="88">
        <v>14</v>
      </c>
      <c r="P1" s="87">
        <v>15</v>
      </c>
      <c r="Q1" s="88">
        <v>16</v>
      </c>
      <c r="R1" s="87">
        <v>17</v>
      </c>
      <c r="S1" s="88">
        <v>18</v>
      </c>
      <c r="T1" s="87">
        <v>19</v>
      </c>
      <c r="U1" s="88">
        <v>20</v>
      </c>
      <c r="V1" s="87">
        <v>21</v>
      </c>
      <c r="W1" s="88">
        <v>22</v>
      </c>
      <c r="X1" s="87">
        <v>23</v>
      </c>
      <c r="Y1" s="88">
        <v>24</v>
      </c>
      <c r="Z1" s="87">
        <v>25</v>
      </c>
      <c r="AA1" s="88">
        <v>26</v>
      </c>
      <c r="AB1" s="87">
        <v>27</v>
      </c>
      <c r="AC1" s="88">
        <v>28</v>
      </c>
      <c r="AD1" s="87">
        <v>29</v>
      </c>
      <c r="AE1" s="88">
        <v>30</v>
      </c>
      <c r="AF1" s="87">
        <v>31</v>
      </c>
      <c r="AG1" s="88">
        <v>32</v>
      </c>
      <c r="AH1" s="88">
        <v>34</v>
      </c>
    </row>
    <row r="2" spans="1:34" x14ac:dyDescent="0.4">
      <c r="A2" s="129" t="s">
        <v>49</v>
      </c>
      <c r="B2" s="130">
        <v>42582</v>
      </c>
      <c r="C2" s="130">
        <v>42613</v>
      </c>
      <c r="D2" s="130">
        <v>42643</v>
      </c>
      <c r="E2" s="131">
        <v>42674</v>
      </c>
      <c r="F2" s="131">
        <v>42704</v>
      </c>
      <c r="G2" s="131">
        <v>42735</v>
      </c>
      <c r="H2" s="131">
        <v>42766</v>
      </c>
      <c r="I2" s="131">
        <v>42794</v>
      </c>
      <c r="J2" s="131">
        <v>42825</v>
      </c>
      <c r="K2" s="131">
        <v>42855</v>
      </c>
      <c r="L2" s="131">
        <v>42886</v>
      </c>
      <c r="M2" s="131">
        <v>42916</v>
      </c>
      <c r="N2" s="131">
        <v>42947</v>
      </c>
      <c r="O2" s="131">
        <v>42978</v>
      </c>
      <c r="P2" s="131">
        <v>43008</v>
      </c>
      <c r="Q2" s="131">
        <v>43039</v>
      </c>
      <c r="R2" s="131">
        <v>43069</v>
      </c>
      <c r="S2" s="131">
        <v>43100</v>
      </c>
      <c r="T2" s="131">
        <v>43131</v>
      </c>
      <c r="U2" s="131">
        <v>43159</v>
      </c>
      <c r="V2" s="131">
        <v>43190</v>
      </c>
      <c r="W2" s="131">
        <v>43220</v>
      </c>
      <c r="X2" s="131">
        <v>43251</v>
      </c>
      <c r="Y2" s="131">
        <v>43281</v>
      </c>
      <c r="Z2" s="131">
        <v>43312</v>
      </c>
      <c r="AA2" s="131">
        <v>43343</v>
      </c>
      <c r="AB2" s="131">
        <v>43373</v>
      </c>
      <c r="AC2" s="131">
        <v>43404</v>
      </c>
      <c r="AD2" s="131">
        <v>43434</v>
      </c>
      <c r="AE2" s="131">
        <v>43465</v>
      </c>
      <c r="AF2" s="131">
        <v>43496</v>
      </c>
      <c r="AG2" s="131">
        <v>43524</v>
      </c>
      <c r="AH2" s="131">
        <v>43555</v>
      </c>
    </row>
    <row r="3" spans="1:34" x14ac:dyDescent="0.4">
      <c r="A3" s="132" t="s">
        <v>64</v>
      </c>
      <c r="B3" s="133">
        <f>C2</f>
        <v>42613</v>
      </c>
      <c r="C3" s="133">
        <f t="shared" ref="C3:AG3" si="0">D2</f>
        <v>42643</v>
      </c>
      <c r="D3" s="133">
        <f t="shared" si="0"/>
        <v>42674</v>
      </c>
      <c r="E3" s="133">
        <f t="shared" si="0"/>
        <v>42704</v>
      </c>
      <c r="F3" s="133">
        <f t="shared" si="0"/>
        <v>42735</v>
      </c>
      <c r="G3" s="133">
        <f t="shared" si="0"/>
        <v>42766</v>
      </c>
      <c r="H3" s="133">
        <f t="shared" si="0"/>
        <v>42794</v>
      </c>
      <c r="I3" s="133">
        <f t="shared" si="0"/>
        <v>42825</v>
      </c>
      <c r="J3" s="133">
        <f t="shared" si="0"/>
        <v>42855</v>
      </c>
      <c r="K3" s="133">
        <f t="shared" si="0"/>
        <v>42886</v>
      </c>
      <c r="L3" s="133">
        <f t="shared" si="0"/>
        <v>42916</v>
      </c>
      <c r="M3" s="133">
        <f t="shared" si="0"/>
        <v>42947</v>
      </c>
      <c r="N3" s="133">
        <f t="shared" si="0"/>
        <v>42978</v>
      </c>
      <c r="O3" s="133">
        <f t="shared" si="0"/>
        <v>43008</v>
      </c>
      <c r="P3" s="133">
        <f t="shared" si="0"/>
        <v>43039</v>
      </c>
      <c r="Q3" s="133">
        <f t="shared" si="0"/>
        <v>43069</v>
      </c>
      <c r="R3" s="133">
        <f t="shared" si="0"/>
        <v>43100</v>
      </c>
      <c r="S3" s="133">
        <f t="shared" si="0"/>
        <v>43131</v>
      </c>
      <c r="T3" s="133">
        <f t="shared" si="0"/>
        <v>43159</v>
      </c>
      <c r="U3" s="133">
        <f t="shared" si="0"/>
        <v>43190</v>
      </c>
      <c r="V3" s="133">
        <f t="shared" si="0"/>
        <v>43220</v>
      </c>
      <c r="W3" s="133">
        <f t="shared" si="0"/>
        <v>43251</v>
      </c>
      <c r="X3" s="133">
        <f t="shared" si="0"/>
        <v>43281</v>
      </c>
      <c r="Y3" s="133">
        <f t="shared" si="0"/>
        <v>43312</v>
      </c>
      <c r="Z3" s="133">
        <f t="shared" si="0"/>
        <v>43343</v>
      </c>
      <c r="AA3" s="133">
        <f t="shared" si="0"/>
        <v>43373</v>
      </c>
      <c r="AB3" s="133">
        <f t="shared" si="0"/>
        <v>43404</v>
      </c>
      <c r="AC3" s="133">
        <f t="shared" si="0"/>
        <v>43434</v>
      </c>
      <c r="AD3" s="133">
        <f t="shared" si="0"/>
        <v>43465</v>
      </c>
      <c r="AE3" s="133">
        <f t="shared" si="0"/>
        <v>43496</v>
      </c>
      <c r="AF3" s="133">
        <f t="shared" ref="AF3" si="1">AG2</f>
        <v>43524</v>
      </c>
      <c r="AG3" s="133">
        <f t="shared" si="0"/>
        <v>43555</v>
      </c>
    </row>
    <row r="4" spans="1:34" x14ac:dyDescent="0.4">
      <c r="A4" s="89" t="s">
        <v>65</v>
      </c>
      <c r="B4" s="89">
        <v>6</v>
      </c>
      <c r="C4" s="89">
        <f t="shared" ref="C4:AC4" si="2">B4+6</f>
        <v>12</v>
      </c>
      <c r="D4" s="89">
        <f t="shared" si="2"/>
        <v>18</v>
      </c>
      <c r="E4" s="89">
        <f t="shared" si="2"/>
        <v>24</v>
      </c>
      <c r="F4" s="89">
        <f t="shared" si="2"/>
        <v>30</v>
      </c>
      <c r="G4" s="89">
        <f t="shared" si="2"/>
        <v>36</v>
      </c>
      <c r="H4" s="89">
        <f t="shared" si="2"/>
        <v>42</v>
      </c>
      <c r="I4" s="89">
        <f t="shared" si="2"/>
        <v>48</v>
      </c>
      <c r="J4" s="89">
        <f t="shared" si="2"/>
        <v>54</v>
      </c>
      <c r="K4" s="89">
        <f t="shared" si="2"/>
        <v>60</v>
      </c>
      <c r="L4" s="89">
        <f t="shared" si="2"/>
        <v>66</v>
      </c>
      <c r="M4" s="89">
        <f t="shared" si="2"/>
        <v>72</v>
      </c>
      <c r="N4" s="89">
        <f t="shared" si="2"/>
        <v>78</v>
      </c>
      <c r="O4" s="89">
        <f t="shared" si="2"/>
        <v>84</v>
      </c>
      <c r="P4" s="89">
        <f t="shared" si="2"/>
        <v>90</v>
      </c>
      <c r="Q4" s="89">
        <f t="shared" si="2"/>
        <v>96</v>
      </c>
      <c r="R4" s="89">
        <f t="shared" si="2"/>
        <v>102</v>
      </c>
      <c r="S4" s="89">
        <f t="shared" si="2"/>
        <v>108</v>
      </c>
      <c r="T4" s="89">
        <f t="shared" si="2"/>
        <v>114</v>
      </c>
      <c r="U4" s="89">
        <f t="shared" si="2"/>
        <v>120</v>
      </c>
      <c r="V4" s="89">
        <f t="shared" si="2"/>
        <v>126</v>
      </c>
      <c r="W4" s="89">
        <f t="shared" si="2"/>
        <v>132</v>
      </c>
      <c r="X4" s="89">
        <f t="shared" si="2"/>
        <v>138</v>
      </c>
      <c r="Y4" s="89">
        <f t="shared" si="2"/>
        <v>144</v>
      </c>
      <c r="Z4" s="89">
        <f t="shared" si="2"/>
        <v>150</v>
      </c>
      <c r="AA4" s="89">
        <f t="shared" si="2"/>
        <v>156</v>
      </c>
      <c r="AB4" s="89">
        <f t="shared" si="2"/>
        <v>162</v>
      </c>
      <c r="AC4" s="89">
        <f t="shared" si="2"/>
        <v>168</v>
      </c>
      <c r="AD4" s="89">
        <f>AC4+6</f>
        <v>174</v>
      </c>
      <c r="AE4" s="89">
        <f t="shared" ref="AE4" si="3">AD4+6</f>
        <v>180</v>
      </c>
      <c r="AF4" s="89">
        <f t="shared" ref="AF4:AG4" si="4">AE4+6</f>
        <v>186</v>
      </c>
      <c r="AG4" s="89">
        <f t="shared" si="4"/>
        <v>192</v>
      </c>
    </row>
    <row r="5" spans="1:34" x14ac:dyDescent="0.4">
      <c r="A5" s="90" t="s">
        <v>66</v>
      </c>
      <c r="B5" s="90">
        <f ca="1">SUM(OFFSET(MTTRCalc!$A$1,4,B4,MTTRCalc!$A$1,1))</f>
        <v>79</v>
      </c>
      <c r="C5" s="90">
        <f ca="1">SUM(OFFSET(MTTRCalc!$A$1,4,C4,MTTRCalc!$A$1,1))</f>
        <v>60</v>
      </c>
      <c r="D5" s="90">
        <f ca="1">SUM(OFFSET(MTTRCalc!$A$1,4,D4,MTTRCalc!$A$1,1))</f>
        <v>22</v>
      </c>
      <c r="E5" s="90">
        <f ca="1">SUM(OFFSET(MTTRCalc!$A$1,4,E4,MTTRCalc!$A$1,1))</f>
        <v>7</v>
      </c>
      <c r="F5" s="90">
        <f ca="1">SUM(OFFSET(MTTRCalc!$A$1,4,F4,MTTRCalc!$A$1,1))</f>
        <v>31</v>
      </c>
      <c r="G5" s="90">
        <f ca="1">SUM(OFFSET(MTTRCalc!$A$1,4,G4,MTTRCalc!$A$1,1))</f>
        <v>41</v>
      </c>
      <c r="H5" s="90">
        <f ca="1">SUM(OFFSET(MTTRCalc!$A$1,4,H4,MTTRCalc!$A$1,1))</f>
        <v>28</v>
      </c>
      <c r="I5" s="90">
        <f ca="1">SUM(OFFSET(MTTRCalc!$A$1,4,I4,MTTRCalc!$A$1,1))</f>
        <v>32</v>
      </c>
      <c r="J5" s="90">
        <f ca="1">SUM(OFFSET(MTTRCalc!$A$1,4,J4,MTTRCalc!$A$1,1))</f>
        <v>69</v>
      </c>
      <c r="K5" s="90">
        <f ca="1">SUM(OFFSET(MTTRCalc!$A$1,4,K4,MTTRCalc!$A$1,1))</f>
        <v>100</v>
      </c>
      <c r="L5" s="90">
        <f ca="1">SUM(OFFSET(MTTRCalc!$A$1,4,L4,MTTRCalc!$A$1,1))</f>
        <v>166</v>
      </c>
      <c r="M5" s="90">
        <f ca="1">SUM(OFFSET(MTTRCalc!$A$1,4,M4,MTTRCalc!$A$1,1))</f>
        <v>171</v>
      </c>
      <c r="N5" s="90">
        <f ca="1">SUM(OFFSET(MTTRCalc!$A$1,4,N4,MTTRCalc!$A$1,1))</f>
        <v>215</v>
      </c>
      <c r="O5" s="90">
        <f ca="1">SUM(OFFSET(MTTRCalc!$A$1,4,O4,MTTRCalc!$A$1,1))</f>
        <v>261</v>
      </c>
      <c r="P5" s="90">
        <f ca="1">SUM(OFFSET(MTTRCalc!$A$1,4,P4,MTTRCalc!$A$1,1))</f>
        <v>228</v>
      </c>
      <c r="Q5" s="90">
        <f ca="1">SUM(OFFSET(MTTRCalc!$A$1,4,Q4,MTTRCalc!$A$1,1))</f>
        <v>245</v>
      </c>
      <c r="R5" s="90">
        <f ca="1">SUM(OFFSET(MTTRCalc!$A$1,4,R4,MTTRCalc!$A$1,1))</f>
        <v>279</v>
      </c>
      <c r="S5" s="90">
        <f ca="1">SUM(OFFSET(MTTRCalc!$A$1,4,S4,MTTRCalc!$A$1,1))</f>
        <v>266</v>
      </c>
      <c r="T5" s="90">
        <f ca="1">SUM(OFFSET(MTTRCalc!$A$1,4,T4,MTTRCalc!$A$1,1))</f>
        <v>187</v>
      </c>
      <c r="U5" s="90">
        <f ca="1">SUM(OFFSET(MTTRCalc!$A$1,4,U4,MTTRCalc!$A$1,1))</f>
        <v>305</v>
      </c>
      <c r="V5" s="90">
        <f ca="1">SUM(OFFSET(MTTRCalc!$A$1,4,V4,MTTRCalc!$A$1,1))</f>
        <v>314</v>
      </c>
      <c r="W5" s="90">
        <f ca="1">SUM(OFFSET(MTTRCalc!$A$1,4,W4,MTTRCalc!$A$1,1))</f>
        <v>252</v>
      </c>
      <c r="X5" s="90">
        <f ca="1">SUM(OFFSET(MTTRCalc!$A$1,4,X4,MTTRCalc!$A$1,1))</f>
        <v>185</v>
      </c>
      <c r="Y5" s="90">
        <f ca="1">SUM(OFFSET(MTTRCalc!$A$1,4,Y4,MTTRCalc!$A$1,1))</f>
        <v>285</v>
      </c>
      <c r="Z5" s="90">
        <f ca="1">SUM(OFFSET(MTTRCalc!$A$1,4,Z4,MTTRCalc!$A$1,1))</f>
        <v>341</v>
      </c>
      <c r="AA5" s="90">
        <f ca="1">SUM(OFFSET(MTTRCalc!$A$1,4,AA4,MTTRCalc!$A$1,1))</f>
        <v>367</v>
      </c>
      <c r="AB5" s="90">
        <f ca="1">SUM(OFFSET(MTTRCalc!$A$1,4,AB4,MTTRCalc!$A$1,1))</f>
        <v>387</v>
      </c>
      <c r="AC5" s="90">
        <f ca="1">SUM(OFFSET(MTTRCalc!$A$1,4,AC4,MTTRCalc!$A$1,1))</f>
        <v>324</v>
      </c>
      <c r="AD5" s="90">
        <f ca="1">SUM(OFFSET(MTTRCalc!$A$1,4,AD4,MTTRCalc!$A$1,1))</f>
        <v>246</v>
      </c>
      <c r="AE5" s="90">
        <f ca="1">SUM(OFFSET(MTTRCalc!$A$1,4,AE4,MTTRCalc!$A$1,1))</f>
        <v>363</v>
      </c>
      <c r="AF5" s="90">
        <f ca="1">SUM(OFFSET(MTTRCalc!$A$1,4,AF4,MTTRCalc!$A$1,1))</f>
        <v>362</v>
      </c>
      <c r="AG5" s="90">
        <f ca="1">SUM(OFFSET(MTTRCalc!$A$1,4,AG4,MTTRCalc!$A$1,1))</f>
        <v>372</v>
      </c>
    </row>
    <row r="6" spans="1:34" x14ac:dyDescent="0.4">
      <c r="A6" s="89" t="s">
        <v>67</v>
      </c>
      <c r="B6" s="137">
        <f>SSummary!B$19</f>
        <v>4</v>
      </c>
      <c r="C6" s="137">
        <f>SSummary!C$19</f>
        <v>0</v>
      </c>
      <c r="D6" s="137">
        <f>SSummary!D$19</f>
        <v>4</v>
      </c>
      <c r="E6" s="137">
        <f>SSummary!E$19</f>
        <v>0</v>
      </c>
      <c r="F6" s="137">
        <f>SSummary!F$19</f>
        <v>0</v>
      </c>
      <c r="G6" s="137">
        <f>SSummary!G$19</f>
        <v>2</v>
      </c>
      <c r="H6" s="137">
        <f>SSummary!H$19</f>
        <v>0</v>
      </c>
      <c r="I6" s="137">
        <f>SSummary!I$19</f>
        <v>0</v>
      </c>
      <c r="J6" s="137">
        <f>SSummary!J$19</f>
        <v>2</v>
      </c>
      <c r="K6" s="137">
        <f>SSummary!K$19</f>
        <v>0</v>
      </c>
      <c r="L6" s="137">
        <f>SSummary!L$19</f>
        <v>5</v>
      </c>
      <c r="M6" s="137">
        <f>SSummary!M$19</f>
        <v>2</v>
      </c>
      <c r="N6" s="137">
        <f>SSummary!N$19</f>
        <v>1</v>
      </c>
      <c r="O6" s="137">
        <f>SSummary!O$19</f>
        <v>2</v>
      </c>
      <c r="P6" s="137">
        <f>SSummary!P$19</f>
        <v>2</v>
      </c>
      <c r="Q6" s="137">
        <f>SSummary!Q$19</f>
        <v>1</v>
      </c>
      <c r="R6" s="137">
        <f>SSummary!R$19</f>
        <v>0</v>
      </c>
      <c r="S6" s="137">
        <f>SSummary!S$19</f>
        <v>4</v>
      </c>
      <c r="T6" s="137">
        <f>SSummary!T$19</f>
        <v>0</v>
      </c>
      <c r="U6" s="137">
        <f>SSummary!U$19</f>
        <v>1</v>
      </c>
      <c r="V6" s="137">
        <f>SSummary!V$19</f>
        <v>1</v>
      </c>
      <c r="W6" s="137">
        <f>SSummary!W$19</f>
        <v>5</v>
      </c>
      <c r="X6" s="137">
        <f>SSummary!X$19</f>
        <v>1</v>
      </c>
      <c r="Y6" s="137">
        <f>SSummary!Y$19</f>
        <v>1</v>
      </c>
      <c r="Z6" s="137">
        <f>SSummary!Z$19</f>
        <v>2</v>
      </c>
      <c r="AA6" s="137">
        <f>SSummary!AA$19</f>
        <v>0</v>
      </c>
      <c r="AB6" s="137">
        <f>SSummary!AB$19</f>
        <v>5</v>
      </c>
      <c r="AC6" s="137">
        <f>SSummary!AC$19</f>
        <v>3</v>
      </c>
      <c r="AD6" s="137">
        <f>SSummary!AD$19</f>
        <v>2</v>
      </c>
      <c r="AE6" s="137">
        <f>SSummary!AE$19</f>
        <v>0</v>
      </c>
      <c r="AF6" s="137">
        <f>SSummary!AF$19</f>
        <v>3</v>
      </c>
      <c r="AG6" s="137">
        <f>SSummary!AG$19</f>
        <v>1</v>
      </c>
    </row>
    <row r="7" spans="1:34" x14ac:dyDescent="0.4">
      <c r="A7" s="91" t="s">
        <v>68</v>
      </c>
      <c r="B7" s="92">
        <f ca="1">IF(B6=0,B5*(C$2-B$2),B5/B6)</f>
        <v>19.75</v>
      </c>
      <c r="C7" s="92">
        <f ca="1">IF((B6+C6)=0,(B5+C5)*(D$2-B$2),(B5+C5)/(B6+C6))</f>
        <v>34.75</v>
      </c>
      <c r="D7" s="92">
        <f ca="1">IF((B6+C6+D6)=0,(B5+C5+D5)*(E$2-B$2),(B5+C5+D5)/(B6+C6+D6))</f>
        <v>20.125</v>
      </c>
      <c r="E7" s="92">
        <f ca="1">IF((C6+D6+E6)=0,(C5+D5+E5)*(F$2-C$2),(C5+D5+E5)/(C6+D6+E6))</f>
        <v>22.25</v>
      </c>
      <c r="F7" s="92">
        <f ca="1">IF((D6+E6+F6)=0,(D5+E5+F5)*(G$2-D$2),(D5+E5+F5)/(D6+E6+F6))</f>
        <v>15</v>
      </c>
      <c r="G7" s="92">
        <f ca="1">IF((E6+F6+G6)=0,(E5+F5+G5)*(H$2-E$2),(E5+F5+G5)/(E6+F6+G6))</f>
        <v>39.5</v>
      </c>
      <c r="H7" s="92">
        <f ca="1">IF((F6+G6+H6)=0,(F5+G5+H5)*(I$2-F$2),(F5+G5+H5)/(F6+G6+H6))</f>
        <v>50</v>
      </c>
      <c r="I7" s="92">
        <f ca="1">IF((G6+H6+I6)=0,(G5+H5+I5)*(J$2-G$2),(G5+H5+I5)/(G6+H6+I6))</f>
        <v>50.5</v>
      </c>
      <c r="J7" s="92">
        <f ca="1">IF((H6+I6+J6)=0,(H5+I5+J5)*(K$2-H$2),(H5+I5+J5)/(H6+I6+J6))</f>
        <v>64.5</v>
      </c>
      <c r="K7" s="92">
        <f ca="1">IF((I6+J6+K6)=0,(I5+J5+K5)*(L$2-I$2),(I5+J5+K5)/(I6+J6+K6))</f>
        <v>100.5</v>
      </c>
      <c r="L7" s="92">
        <f ca="1">IF((J6+K6+L6)=0,(J5+K5+L5)*(M$2-J$2),(J5+K5+L5)/(J6+K6+L6))</f>
        <v>47.857142857142854</v>
      </c>
      <c r="M7" s="92">
        <f ca="1">IF((K6+L6+M6)=0,(K5+L5+M5)*(N$2-K$2),(K5+L5+M5)/(K6+L6+M6))</f>
        <v>62.428571428571431</v>
      </c>
      <c r="N7" s="92">
        <f ca="1">IF((L6+M6+N6)=0,(L5+M5+N5)*(O$2-L$2),(L5+M5+N5)/(L6+M6+N6))</f>
        <v>69</v>
      </c>
      <c r="O7" s="92">
        <f ca="1">IF((M6+N6+O6)=0,(M5+N5+O5)*(P$2-M$2),(M5+N5+O5)/(M6+N6+O6))</f>
        <v>129.4</v>
      </c>
      <c r="P7" s="92">
        <f ca="1">IF((N6+O6+P6)=0,(N5+O5+P5)*(Q$2-N$2),(N5+O5+P5)/(N6+O6+P6))</f>
        <v>140.80000000000001</v>
      </c>
      <c r="Q7" s="92">
        <f ca="1">IF((O6+P6+Q6)=0,(O5+P5+Q5)*(R$2-O$2),(O5+P5+Q5)/(O6+P6+Q6))</f>
        <v>146.80000000000001</v>
      </c>
      <c r="R7" s="92">
        <f ca="1">IF((P6+Q6+R6)=0,(P5+Q5+R5)*(S$2-P$2),(P5+Q5+R5)/(P6+Q6+R6))</f>
        <v>250.66666666666666</v>
      </c>
      <c r="S7" s="92">
        <f ca="1">IF((Q6+R6+S6)=0,(Q5+R5+S5)*(T$2-Q$2),(Q5+R5+S5)/(Q6+R6+S6))</f>
        <v>158</v>
      </c>
      <c r="T7" s="92">
        <f ca="1">IF((R6+S6+T6)=0,(R5+S5+T5)*(U$2-R$2),(R5+S5+T5)/(R6+S6+T6))</f>
        <v>183</v>
      </c>
      <c r="U7" s="92">
        <f ca="1">IF((S6+T6+U6)=0,(S5+T5+U5)*(V$2-S$2),(S5+T5+U5)/(S6+T6+U6))</f>
        <v>151.6</v>
      </c>
      <c r="V7" s="92">
        <f ca="1">IF((T6+U6+V6)=0,(T5+U5+V5)*(W$2-T$2),(T5+U5+V5)/(T6+U6+V6))</f>
        <v>403</v>
      </c>
      <c r="W7" s="92">
        <f ca="1">IF((U6+V6+W6)=0,(U5+V5+W5)*(X$2-U$2),(U5+V5+W5)/(U6+V6+W6))</f>
        <v>124.42857142857143</v>
      </c>
      <c r="X7" s="92">
        <f ca="1">IF((V6+W6+X6)=0,(V5+W5+X5)*(Y$2-V$2),(V5+W5+X5)/(V6+W6+X6))</f>
        <v>107.28571428571429</v>
      </c>
      <c r="Y7" s="92">
        <f ca="1">IF((W6+X6+Y6)=0,(W5+X5+Y5)*(Z$2-W$2),(W5+X5+Y5)/(W6+X6+Y6))</f>
        <v>103.14285714285714</v>
      </c>
      <c r="Z7" s="92">
        <f ca="1">IF((X6+Y6+Z6)=0,(X5+Y5+Z5)*(AA$2-X$2),(X5+Y5+Z5)/(X6+Y6+Z6))</f>
        <v>202.75</v>
      </c>
      <c r="AA7" s="92">
        <f ca="1">IF((Y6+Z6+AA6)=0,(Y5+Z5+AA5)*(AB$2-Y$2),(Y5+Z5+AA5)/(Y6+Z6+AA6))</f>
        <v>331</v>
      </c>
      <c r="AB7" s="92">
        <f ca="1">IF((Z6+AA6+AB6)=0,(Z5+AA5+AB5)*(AC$2-Z$2),(Z5+AA5+AB5)/(Z6+AA6+AB6))</f>
        <v>156.42857142857142</v>
      </c>
      <c r="AC7" s="92">
        <f ca="1">IF((AA6+AB6+AC6)=0,(AA5+AB5+AC5)*(AD$2-AA$2),(AA5+AB5+AC5)/(AA6+AB6+AC6))</f>
        <v>134.75</v>
      </c>
      <c r="AD7" s="92">
        <f ca="1">IF((AB6+AC6+AD6)=0,(AB5+AC5+AD5)*(AE$2-AB$2),(AB5+AC5+AD5)/(AB6+AC6+AD6))</f>
        <v>95.7</v>
      </c>
      <c r="AE7" s="92">
        <f ca="1">IF((AC6+AD6+AE6)=0,(AC5+AD5+AE5)*(AF$2-AC$2),(AC5+AD5+AE5)/(AC6+AD6+AE6))</f>
        <v>186.6</v>
      </c>
      <c r="AF7" s="92">
        <f ca="1">IF((AD6+AE6+AF6)=0,(AD5+AE5+AF5)*(AG$2-AD$2),(AD5+AE5+AF5)/(AD6+AE6+AF6))</f>
        <v>194.2</v>
      </c>
      <c r="AG7" s="92">
        <f ca="1">IF((AE6+AF6+AG6)=0,(AE5+AF5+AG5)*(AH$2-AE$2),(AE5+AF5+AG5)/(AE6+AF6+AG6))</f>
        <v>274.25</v>
      </c>
    </row>
    <row r="8" spans="1:34" x14ac:dyDescent="0.4">
      <c r="A8" s="93" t="s">
        <v>382</v>
      </c>
      <c r="B8" s="93">
        <v>7</v>
      </c>
      <c r="C8" s="93">
        <f t="shared" ref="C8:AC8" si="5">B8+6</f>
        <v>13</v>
      </c>
      <c r="D8" s="93">
        <f t="shared" si="5"/>
        <v>19</v>
      </c>
      <c r="E8" s="93">
        <f t="shared" si="5"/>
        <v>25</v>
      </c>
      <c r="F8" s="93">
        <f t="shared" si="5"/>
        <v>31</v>
      </c>
      <c r="G8" s="93">
        <f t="shared" si="5"/>
        <v>37</v>
      </c>
      <c r="H8" s="93">
        <f t="shared" si="5"/>
        <v>43</v>
      </c>
      <c r="I8" s="93">
        <f t="shared" si="5"/>
        <v>49</v>
      </c>
      <c r="J8" s="93">
        <f t="shared" si="5"/>
        <v>55</v>
      </c>
      <c r="K8" s="93">
        <f t="shared" si="5"/>
        <v>61</v>
      </c>
      <c r="L8" s="93">
        <f t="shared" si="5"/>
        <v>67</v>
      </c>
      <c r="M8" s="93">
        <f t="shared" si="5"/>
        <v>73</v>
      </c>
      <c r="N8" s="93">
        <f t="shared" si="5"/>
        <v>79</v>
      </c>
      <c r="O8" s="93">
        <f t="shared" si="5"/>
        <v>85</v>
      </c>
      <c r="P8" s="93">
        <f t="shared" si="5"/>
        <v>91</v>
      </c>
      <c r="Q8" s="93">
        <f t="shared" si="5"/>
        <v>97</v>
      </c>
      <c r="R8" s="93">
        <f t="shared" si="5"/>
        <v>103</v>
      </c>
      <c r="S8" s="93">
        <f t="shared" si="5"/>
        <v>109</v>
      </c>
      <c r="T8" s="93">
        <f t="shared" si="5"/>
        <v>115</v>
      </c>
      <c r="U8" s="93">
        <f t="shared" si="5"/>
        <v>121</v>
      </c>
      <c r="V8" s="93">
        <f t="shared" si="5"/>
        <v>127</v>
      </c>
      <c r="W8" s="93">
        <f t="shared" si="5"/>
        <v>133</v>
      </c>
      <c r="X8" s="93">
        <f t="shared" si="5"/>
        <v>139</v>
      </c>
      <c r="Y8" s="93">
        <f t="shared" si="5"/>
        <v>145</v>
      </c>
      <c r="Z8" s="93">
        <f t="shared" si="5"/>
        <v>151</v>
      </c>
      <c r="AA8" s="93">
        <f t="shared" si="5"/>
        <v>157</v>
      </c>
      <c r="AB8" s="93">
        <f t="shared" si="5"/>
        <v>163</v>
      </c>
      <c r="AC8" s="93">
        <f t="shared" si="5"/>
        <v>169</v>
      </c>
      <c r="AD8" s="93">
        <f>AC8+6</f>
        <v>175</v>
      </c>
      <c r="AE8" s="93">
        <f t="shared" ref="AE8" si="6">AD8+6</f>
        <v>181</v>
      </c>
      <c r="AF8" s="93">
        <f t="shared" ref="AF8:AG8" si="7">AE8+6</f>
        <v>187</v>
      </c>
      <c r="AG8" s="93">
        <f t="shared" si="7"/>
        <v>193</v>
      </c>
    </row>
    <row r="9" spans="1:34" x14ac:dyDescent="0.4">
      <c r="A9" s="94" t="s">
        <v>383</v>
      </c>
      <c r="B9" s="94">
        <f ca="1">SUM(OFFSET(MTTRCalc!$A$1,4,B8,MTTRCalc!$A$1,1))</f>
        <v>0</v>
      </c>
      <c r="C9" s="94">
        <f ca="1">SUM(OFFSET(MTTRCalc!$A$1,4,C8,MTTRCalc!$A$1,1))</f>
        <v>0</v>
      </c>
      <c r="D9" s="94">
        <f ca="1">SUM(OFFSET(MTTRCalc!$A$1,4,D8,MTTRCalc!$A$1,1))</f>
        <v>0</v>
      </c>
      <c r="E9" s="94">
        <f ca="1">SUM(OFFSET(MTTRCalc!$A$1,4,E8,MTTRCalc!$A$1,1))</f>
        <v>0</v>
      </c>
      <c r="F9" s="94">
        <f ca="1">SUM(OFFSET(MTTRCalc!$A$1,4,F8,MTTRCalc!$A$1,1))</f>
        <v>0</v>
      </c>
      <c r="G9" s="94">
        <f ca="1">SUM(OFFSET(MTTRCalc!$A$1,4,G8,MTTRCalc!$A$1,1))</f>
        <v>0</v>
      </c>
      <c r="H9" s="94">
        <f ca="1">SUM(OFFSET(MTTRCalc!$A$1,4,H8,MTTRCalc!$A$1,1))</f>
        <v>0</v>
      </c>
      <c r="I9" s="94">
        <f ca="1">SUM(OFFSET(MTTRCalc!$A$1,4,I8,MTTRCalc!$A$1,1))</f>
        <v>0</v>
      </c>
      <c r="J9" s="94">
        <f ca="1">SUM(OFFSET(MTTRCalc!$A$1,4,J8,MTTRCalc!$A$1,1))</f>
        <v>0</v>
      </c>
      <c r="K9" s="94">
        <f ca="1">SUM(OFFSET(MTTRCalc!$A$1,4,K8,MTTRCalc!$A$1,1))</f>
        <v>0</v>
      </c>
      <c r="L9" s="94">
        <f ca="1">SUM(OFFSET(MTTRCalc!$A$1,4,L8,MTTRCalc!$A$1,1))</f>
        <v>0</v>
      </c>
      <c r="M9" s="94">
        <f ca="1">SUM(OFFSET(MTTRCalc!$A$1,4,M8,MTTRCalc!$A$1,1))</f>
        <v>0</v>
      </c>
      <c r="N9" s="94">
        <f ca="1">SUM(OFFSET(MTTRCalc!$A$1,4,N8,MTTRCalc!$A$1,1))</f>
        <v>0</v>
      </c>
      <c r="O9" s="94">
        <f ca="1">SUM(OFFSET(MTTRCalc!$A$1,4,O8,MTTRCalc!$A$1,1))</f>
        <v>0</v>
      </c>
      <c r="P9" s="94">
        <f ca="1">SUM(OFFSET(MTTRCalc!$A$1,4,P8,MTTRCalc!$A$1,1))</f>
        <v>0</v>
      </c>
      <c r="Q9" s="94">
        <f ca="1">SUM(OFFSET(MTTRCalc!$A$1,4,Q8,MTTRCalc!$A$1,1))</f>
        <v>0</v>
      </c>
      <c r="R9" s="94">
        <f ca="1">SUM(OFFSET(MTTRCalc!$A$1,4,R8,MTTRCalc!$A$1,1))</f>
        <v>0</v>
      </c>
      <c r="S9" s="94">
        <f ca="1">SUM(OFFSET(MTTRCalc!$A$1,4,S8,MTTRCalc!$A$1,1))</f>
        <v>0</v>
      </c>
      <c r="T9" s="94">
        <f ca="1">SUM(OFFSET(MTTRCalc!$A$1,4,T8,MTTRCalc!$A$1,1))</f>
        <v>0</v>
      </c>
      <c r="U9" s="94">
        <f ca="1">SUM(OFFSET(MTTRCalc!$A$1,4,U8,MTTRCalc!$A$1,1))</f>
        <v>190</v>
      </c>
      <c r="V9" s="94">
        <f ca="1">SUM(OFFSET(MTTRCalc!$A$1,4,V8,MTTRCalc!$A$1,1))</f>
        <v>207</v>
      </c>
      <c r="W9" s="94">
        <f ca="1">SUM(OFFSET(MTTRCalc!$A$1,4,W8,MTTRCalc!$A$1,1))</f>
        <v>86</v>
      </c>
      <c r="X9" s="94">
        <f ca="1">SUM(OFFSET(MTTRCalc!$A$1,4,X8,MTTRCalc!$A$1,1))</f>
        <v>24</v>
      </c>
      <c r="Y9" s="94">
        <f ca="1">SUM(OFFSET(MTTRCalc!$A$1,4,Y8,MTTRCalc!$A$1,1))</f>
        <v>61</v>
      </c>
      <c r="Z9" s="94">
        <f ca="1">SUM(OFFSET(MTTRCalc!$A$1,4,Z8,MTTRCalc!$A$1,1))</f>
        <v>89</v>
      </c>
      <c r="AA9" s="94">
        <f ca="1">SUM(OFFSET(MTTRCalc!$A$1,4,AA8,MTTRCalc!$A$1,1))</f>
        <v>60</v>
      </c>
      <c r="AB9" s="94">
        <f ca="1">SUM(OFFSET(MTTRCalc!$A$1,4,AB8,MTTRCalc!$A$1,1))</f>
        <v>62</v>
      </c>
      <c r="AC9" s="94">
        <f ca="1">SUM(OFFSET(MTTRCalc!$A$1,4,AC8,MTTRCalc!$A$1,1))</f>
        <v>55</v>
      </c>
      <c r="AD9" s="94">
        <f ca="1">SUM(OFFSET(MTTRCalc!$A$1,4,AD8,MTTRCalc!$A$1,1))</f>
        <v>124</v>
      </c>
      <c r="AE9" s="94">
        <f ca="1">SUM(OFFSET(MTTRCalc!$A$1,4,AE8,MTTRCalc!$A$1,1))</f>
        <v>85</v>
      </c>
      <c r="AF9" s="94">
        <f ca="1">SUM(OFFSET(MTTRCalc!$A$1,4,AF8,MTTRCalc!$A$1,1))</f>
        <v>28</v>
      </c>
      <c r="AG9" s="94">
        <f ca="1">SUM(OFFSET(MTTRCalc!$A$1,4,AG8,MTTRCalc!$A$1,1))</f>
        <v>25</v>
      </c>
    </row>
    <row r="10" spans="1:34" x14ac:dyDescent="0.4">
      <c r="A10" s="93" t="s">
        <v>384</v>
      </c>
      <c r="B10" s="138">
        <f>MSummary!B$19</f>
        <v>0</v>
      </c>
      <c r="C10" s="138">
        <f>MSummary!C$19</f>
        <v>0</v>
      </c>
      <c r="D10" s="138">
        <f>MSummary!D$19</f>
        <v>0</v>
      </c>
      <c r="E10" s="138">
        <f>MSummary!E$19</f>
        <v>0</v>
      </c>
      <c r="F10" s="138">
        <f>MSummary!F$19</f>
        <v>0</v>
      </c>
      <c r="G10" s="138">
        <f>MSummary!G$19</f>
        <v>0</v>
      </c>
      <c r="H10" s="138">
        <f>MSummary!H$19</f>
        <v>0</v>
      </c>
      <c r="I10" s="138">
        <f>MSummary!I$19</f>
        <v>0</v>
      </c>
      <c r="J10" s="138">
        <f>MSummary!J$19</f>
        <v>0</v>
      </c>
      <c r="K10" s="138">
        <f>MSummary!K$19</f>
        <v>0</v>
      </c>
      <c r="L10" s="138">
        <f>MSummary!L$19</f>
        <v>0</v>
      </c>
      <c r="M10" s="138">
        <f>MSummary!M$19</f>
        <v>0</v>
      </c>
      <c r="N10" s="138">
        <f>MSummary!N$19</f>
        <v>0</v>
      </c>
      <c r="O10" s="138">
        <f>MSummary!O$19</f>
        <v>0</v>
      </c>
      <c r="P10" s="138">
        <f>MSummary!P$19</f>
        <v>0</v>
      </c>
      <c r="Q10" s="138">
        <f>MSummary!Q$19</f>
        <v>0</v>
      </c>
      <c r="R10" s="138">
        <f>MSummary!R$19</f>
        <v>0</v>
      </c>
      <c r="S10" s="138">
        <f>MSummary!S$19</f>
        <v>0</v>
      </c>
      <c r="T10" s="138">
        <f>MSummary!T$19</f>
        <v>0</v>
      </c>
      <c r="U10" s="138">
        <f>MSummary!U$19</f>
        <v>0</v>
      </c>
      <c r="V10" s="138">
        <f>MSummary!V$19</f>
        <v>3</v>
      </c>
      <c r="W10" s="138">
        <f>MSummary!W$19</f>
        <v>3</v>
      </c>
      <c r="X10" s="138">
        <f>MSummary!X$19</f>
        <v>2</v>
      </c>
      <c r="Y10" s="138">
        <f>MSummary!Y$19</f>
        <v>0</v>
      </c>
      <c r="Z10" s="138">
        <f>MSummary!Z$19</f>
        <v>3</v>
      </c>
      <c r="AA10" s="138">
        <f>MSummary!AA$19</f>
        <v>0</v>
      </c>
      <c r="AB10" s="138">
        <f>MSummary!AB$19</f>
        <v>0</v>
      </c>
      <c r="AC10" s="138">
        <f>MSummary!AC$19</f>
        <v>1</v>
      </c>
      <c r="AD10" s="138">
        <f>MSummary!AD$19</f>
        <v>0</v>
      </c>
      <c r="AE10" s="138">
        <f>MSummary!AE$19</f>
        <v>3</v>
      </c>
      <c r="AF10" s="138">
        <f>MSummary!AF$19</f>
        <v>0</v>
      </c>
      <c r="AG10" s="138">
        <f>MSummary!AG$19</f>
        <v>5</v>
      </c>
    </row>
    <row r="11" spans="1:34" x14ac:dyDescent="0.4">
      <c r="A11" s="95" t="s">
        <v>385</v>
      </c>
      <c r="B11" s="96">
        <v>0</v>
      </c>
      <c r="C11" s="96">
        <v>0</v>
      </c>
      <c r="D11" s="96">
        <v>0</v>
      </c>
      <c r="E11" s="96">
        <v>0</v>
      </c>
      <c r="F11" s="96">
        <v>0</v>
      </c>
      <c r="G11" s="96">
        <v>0</v>
      </c>
      <c r="H11" s="96">
        <v>0</v>
      </c>
      <c r="I11" s="96">
        <v>0</v>
      </c>
      <c r="J11" s="96">
        <v>0</v>
      </c>
      <c r="K11" s="96">
        <v>0</v>
      </c>
      <c r="L11" s="96">
        <v>0</v>
      </c>
      <c r="M11" s="96">
        <v>0</v>
      </c>
      <c r="N11" s="96">
        <f ca="1">IF(N10=0,N9*(O$2-N$2),N9/N10)</f>
        <v>0</v>
      </c>
      <c r="O11" s="96">
        <f ca="1">IF((N10+O10)=0,(N9+O9)*(P$2-N$2),(N9+O9)/(N10+O10))</f>
        <v>0</v>
      </c>
      <c r="P11" s="96">
        <f t="shared" ref="P11:AB11" ca="1" si="8">IF((N10+O10+P10)=0,(N9+O9+P9)*(Q$2-N$2),(N9+O9+P9)/(N10+O10+P10))</f>
        <v>0</v>
      </c>
      <c r="Q11" s="96">
        <f t="shared" ca="1" si="8"/>
        <v>0</v>
      </c>
      <c r="R11" s="96">
        <f t="shared" ca="1" si="8"/>
        <v>0</v>
      </c>
      <c r="S11" s="96">
        <f t="shared" ca="1" si="8"/>
        <v>0</v>
      </c>
      <c r="T11" s="96">
        <f t="shared" ca="1" si="8"/>
        <v>0</v>
      </c>
      <c r="U11" s="96">
        <f t="shared" ca="1" si="8"/>
        <v>17100</v>
      </c>
      <c r="V11" s="96">
        <f t="shared" ca="1" si="8"/>
        <v>132.33333333333334</v>
      </c>
      <c r="W11" s="96">
        <f t="shared" ca="1" si="8"/>
        <v>80.5</v>
      </c>
      <c r="X11" s="96">
        <f t="shared" ca="1" si="8"/>
        <v>39.625</v>
      </c>
      <c r="Y11" s="96">
        <f t="shared" ca="1" si="8"/>
        <v>34.200000000000003</v>
      </c>
      <c r="Z11" s="96">
        <f t="shared" ca="1" si="8"/>
        <v>34.799999999999997</v>
      </c>
      <c r="AA11" s="96">
        <f t="shared" ca="1" si="8"/>
        <v>70</v>
      </c>
      <c r="AB11" s="96">
        <f t="shared" ca="1" si="8"/>
        <v>70.333333333333329</v>
      </c>
      <c r="AC11" s="96">
        <f ca="1">IF((AA10+AB10+AC10)=0,(AA9+AB9+AC9)*(AD$2-AA$2),(AA9+AB9+AC9)/(AA10+AB10+AC10))</f>
        <v>177</v>
      </c>
      <c r="AD11" s="96">
        <f ca="1">IF((AB10+AC10+AD10)=0,(AB9+AC9+AD9)*(AE$2-AB$2),(AB9+AC9+AD9)/(AB10+AC10+AD10))</f>
        <v>241</v>
      </c>
      <c r="AE11" s="96">
        <f t="shared" ref="AE11" ca="1" si="9">IF((AC10+AD10+AE10)=0,(AC9+AD9+AE9)*(AF$2-AC$2),(AC9+AD9+AE9)/(AC10+AD10+AE10))</f>
        <v>66</v>
      </c>
      <c r="AF11" s="96">
        <f t="shared" ref="AF11:AG11" ca="1" si="10">IF((AD10+AE10+AF10)=0,(AD9+AE9+AF9)*(AG$2-AD$2),(AD9+AE9+AF9)/(AD10+AE10+AF10))</f>
        <v>79</v>
      </c>
      <c r="AG11" s="96">
        <f ca="1">IF((AE10+AF10+AG10)=0,(AE9+AF9+AG9)*(AH$2-AE$2),(AE9+AF9+AG9)/(AE10+AF10+AG10))</f>
        <v>17.25</v>
      </c>
    </row>
    <row r="12" spans="1:34" x14ac:dyDescent="0.4">
      <c r="A12" s="134" t="s">
        <v>69</v>
      </c>
      <c r="B12" s="134">
        <v>8</v>
      </c>
      <c r="C12" s="134">
        <f t="shared" ref="C12:AD12" si="11">B12+6</f>
        <v>14</v>
      </c>
      <c r="D12" s="134">
        <f t="shared" si="11"/>
        <v>20</v>
      </c>
      <c r="E12" s="134">
        <f t="shared" si="11"/>
        <v>26</v>
      </c>
      <c r="F12" s="134">
        <f t="shared" si="11"/>
        <v>32</v>
      </c>
      <c r="G12" s="134">
        <f t="shared" si="11"/>
        <v>38</v>
      </c>
      <c r="H12" s="134">
        <f t="shared" si="11"/>
        <v>44</v>
      </c>
      <c r="I12" s="134">
        <f t="shared" si="11"/>
        <v>50</v>
      </c>
      <c r="J12" s="134">
        <f t="shared" si="11"/>
        <v>56</v>
      </c>
      <c r="K12" s="134">
        <f t="shared" si="11"/>
        <v>62</v>
      </c>
      <c r="L12" s="134">
        <f t="shared" si="11"/>
        <v>68</v>
      </c>
      <c r="M12" s="134">
        <f t="shared" si="11"/>
        <v>74</v>
      </c>
      <c r="N12" s="134">
        <f t="shared" si="11"/>
        <v>80</v>
      </c>
      <c r="O12" s="134">
        <f t="shared" si="11"/>
        <v>86</v>
      </c>
      <c r="P12" s="134">
        <f t="shared" si="11"/>
        <v>92</v>
      </c>
      <c r="Q12" s="134">
        <f t="shared" si="11"/>
        <v>98</v>
      </c>
      <c r="R12" s="134">
        <f t="shared" si="11"/>
        <v>104</v>
      </c>
      <c r="S12" s="134">
        <f t="shared" si="11"/>
        <v>110</v>
      </c>
      <c r="T12" s="134">
        <f t="shared" si="11"/>
        <v>116</v>
      </c>
      <c r="U12" s="134">
        <f t="shared" si="11"/>
        <v>122</v>
      </c>
      <c r="V12" s="134">
        <f t="shared" si="11"/>
        <v>128</v>
      </c>
      <c r="W12" s="134">
        <f t="shared" si="11"/>
        <v>134</v>
      </c>
      <c r="X12" s="134">
        <f t="shared" si="11"/>
        <v>140</v>
      </c>
      <c r="Y12" s="134">
        <f t="shared" si="11"/>
        <v>146</v>
      </c>
      <c r="Z12" s="134">
        <f t="shared" si="11"/>
        <v>152</v>
      </c>
      <c r="AA12" s="134">
        <f t="shared" si="11"/>
        <v>158</v>
      </c>
      <c r="AB12" s="134">
        <f t="shared" si="11"/>
        <v>164</v>
      </c>
      <c r="AC12" s="134">
        <f t="shared" si="11"/>
        <v>170</v>
      </c>
      <c r="AD12" s="134">
        <f t="shared" si="11"/>
        <v>176</v>
      </c>
      <c r="AE12" s="134">
        <f t="shared" ref="AE12" si="12">AD12+6</f>
        <v>182</v>
      </c>
      <c r="AF12" s="134">
        <f t="shared" ref="AF12:AG12" si="13">AE12+6</f>
        <v>188</v>
      </c>
      <c r="AG12" s="134">
        <f t="shared" si="13"/>
        <v>194</v>
      </c>
    </row>
    <row r="13" spans="1:34" x14ac:dyDescent="0.4">
      <c r="A13" s="127" t="s">
        <v>70</v>
      </c>
      <c r="B13" s="127">
        <f ca="1">SUM(OFFSET(MTTRCalc!$A$1,4,B12,MTTRCalc!$A$1,1))</f>
        <v>0</v>
      </c>
      <c r="C13" s="127">
        <f ca="1">SUM(OFFSET(MTTRCalc!$A$1,4,C12,MTTRCalc!$A$1,1))</f>
        <v>0</v>
      </c>
      <c r="D13" s="127">
        <f ca="1">SUM(OFFSET(MTTRCalc!$A$1,4,D12,MTTRCalc!$A$1,1))</f>
        <v>0</v>
      </c>
      <c r="E13" s="127">
        <f ca="1">SUM(OFFSET(MTTRCalc!$A$1,4,E12,MTTRCalc!$A$1,1))</f>
        <v>0</v>
      </c>
      <c r="F13" s="127">
        <f ca="1">SUM(OFFSET(MTTRCalc!$A$1,4,F12,MTTRCalc!$A$1,1))</f>
        <v>0</v>
      </c>
      <c r="G13" s="127">
        <f ca="1">SUM(OFFSET(MTTRCalc!$A$1,4,G12,MTTRCalc!$A$1,1))</f>
        <v>0</v>
      </c>
      <c r="H13" s="127">
        <f ca="1">SUM(OFFSET(MTTRCalc!$A$1,4,H12,MTTRCalc!$A$1,1))</f>
        <v>0</v>
      </c>
      <c r="I13" s="127">
        <f ca="1">SUM(OFFSET(MTTRCalc!$A$1,4,I12,MTTRCalc!$A$1,1))</f>
        <v>3</v>
      </c>
      <c r="J13" s="127">
        <f ca="1">SUM(OFFSET(MTTRCalc!$A$1,4,J12,MTTRCalc!$A$1,1))</f>
        <v>30</v>
      </c>
      <c r="K13" s="127">
        <f ca="1">SUM(OFFSET(MTTRCalc!$A$1,4,K12,MTTRCalc!$A$1,1))</f>
        <v>31</v>
      </c>
      <c r="L13" s="127">
        <f ca="1">SUM(OFFSET(MTTRCalc!$A$1,4,L12,MTTRCalc!$A$1,1))</f>
        <v>30</v>
      </c>
      <c r="M13" s="127">
        <f ca="1">SUM(OFFSET(MTTRCalc!$A$1,4,M12,MTTRCalc!$A$1,1))</f>
        <v>31</v>
      </c>
      <c r="N13" s="127">
        <f ca="1">SUM(OFFSET(MTTRCalc!$A$1,4,N12,MTTRCalc!$A$1,1))</f>
        <v>31</v>
      </c>
      <c r="O13" s="127">
        <f ca="1">SUM(OFFSET(MTTRCalc!$A$1,4,O12,MTTRCalc!$A$1,1))</f>
        <v>30</v>
      </c>
      <c r="P13" s="127">
        <f ca="1">SUM(OFFSET(MTTRCalc!$A$1,4,P12,MTTRCalc!$A$1,1))</f>
        <v>31</v>
      </c>
      <c r="Q13" s="127">
        <f ca="1">SUM(OFFSET(MTTRCalc!$A$1,4,Q12,MTTRCalc!$A$1,1))</f>
        <v>30</v>
      </c>
      <c r="R13" s="127">
        <f ca="1">SUM(OFFSET(MTTRCalc!$A$1,4,R12,MTTRCalc!$A$1,1))</f>
        <v>31</v>
      </c>
      <c r="S13" s="127">
        <f ca="1">SUM(OFFSET(MTTRCalc!$A$1,4,S12,MTTRCalc!$A$1,1))</f>
        <v>31</v>
      </c>
      <c r="T13" s="127">
        <f ca="1">SUM(OFFSET(MTTRCalc!$A$1,4,T12,MTTRCalc!$A$1,1))</f>
        <v>15</v>
      </c>
      <c r="U13" s="127">
        <f ca="1">SUM(OFFSET(MTTRCalc!$A$1,4,U12,MTTRCalc!$A$1,1))</f>
        <v>0</v>
      </c>
      <c r="V13" s="127">
        <f ca="1">SUM(OFFSET(MTTRCalc!$A$1,4,V12,MTTRCalc!$A$1,1))</f>
        <v>0</v>
      </c>
      <c r="W13" s="127">
        <f ca="1">SUM(OFFSET(MTTRCalc!$A$1,4,W12,MTTRCalc!$A$1,1))</f>
        <v>0</v>
      </c>
      <c r="X13" s="127">
        <f ca="1">SUM(OFFSET(MTTRCalc!$A$1,4,X12,MTTRCalc!$A$1,1))</f>
        <v>2</v>
      </c>
      <c r="Y13" s="127">
        <f ca="1">SUM(OFFSET(MTTRCalc!$A$1,4,Y12,MTTRCalc!$A$1,1))</f>
        <v>121</v>
      </c>
      <c r="Z13" s="127">
        <f ca="1">SUM(OFFSET(MTTRCalc!$A$1,4,Z12,MTTRCalc!$A$1,1))</f>
        <v>210</v>
      </c>
      <c r="AA13" s="127">
        <f ca="1">SUM(OFFSET(MTTRCalc!$A$1,4,AA12,MTTRCalc!$A$1,1))</f>
        <v>180</v>
      </c>
      <c r="AB13" s="127">
        <f ca="1">SUM(OFFSET(MTTRCalc!$A$1,4,AB12,MTTRCalc!$A$1,1))</f>
        <v>142</v>
      </c>
      <c r="AC13" s="127">
        <f ca="1">SUM(OFFSET(MTTRCalc!$A$1,4,AC12,MTTRCalc!$A$1,1))</f>
        <v>120</v>
      </c>
      <c r="AD13" s="127">
        <f ca="1">SUM(OFFSET(MTTRCalc!$A$1,4,AD12,MTTRCalc!$A$1,1))</f>
        <v>143</v>
      </c>
      <c r="AE13" s="127">
        <f ca="1">SUM(OFFSET(MTTRCalc!$A$1,4,AE12,MTTRCalc!$A$1,1))</f>
        <v>76</v>
      </c>
      <c r="AF13" s="127">
        <f ca="1">SUM(OFFSET(MTTRCalc!$A$1,4,AF12,MTTRCalc!$A$1,1))</f>
        <v>26</v>
      </c>
      <c r="AG13" s="127">
        <f ca="1">SUM(OFFSET(MTTRCalc!$A$1,4,AG12,MTTRCalc!$A$1,1))</f>
        <v>0</v>
      </c>
    </row>
    <row r="14" spans="1:34" x14ac:dyDescent="0.4">
      <c r="A14" s="134" t="s">
        <v>71</v>
      </c>
      <c r="B14" s="139">
        <f>ASummary!B$19</f>
        <v>0</v>
      </c>
      <c r="C14" s="139">
        <f>ASummary!C$19</f>
        <v>0</v>
      </c>
      <c r="D14" s="139">
        <f>ASummary!D$19</f>
        <v>1</v>
      </c>
      <c r="E14" s="139">
        <f>ASummary!E$19</f>
        <v>0</v>
      </c>
      <c r="F14" s="139">
        <f>ASummary!F$19</f>
        <v>0</v>
      </c>
      <c r="G14" s="139">
        <f>ASummary!G$19</f>
        <v>0</v>
      </c>
      <c r="H14" s="139">
        <f>ASummary!H$19</f>
        <v>0</v>
      </c>
      <c r="I14" s="139">
        <f>ASummary!I$19</f>
        <v>0</v>
      </c>
      <c r="J14" s="139">
        <f>ASummary!J$19</f>
        <v>0</v>
      </c>
      <c r="K14" s="139">
        <f>ASummary!K$19</f>
        <v>0</v>
      </c>
      <c r="L14" s="139">
        <f>ASummary!L$19</f>
        <v>0</v>
      </c>
      <c r="M14" s="139">
        <f>ASummary!M$19</f>
        <v>0</v>
      </c>
      <c r="N14" s="139">
        <f>ASummary!N$19</f>
        <v>0</v>
      </c>
      <c r="O14" s="139">
        <f>ASummary!O$19</f>
        <v>0</v>
      </c>
      <c r="P14" s="139">
        <f>ASummary!P$19</f>
        <v>0</v>
      </c>
      <c r="Q14" s="139">
        <f>ASummary!Q$19</f>
        <v>0</v>
      </c>
      <c r="R14" s="139">
        <f>ASummary!R$19</f>
        <v>0</v>
      </c>
      <c r="S14" s="139">
        <f>ASummary!S$19</f>
        <v>0</v>
      </c>
      <c r="T14" s="139">
        <f>ASummary!T$19</f>
        <v>1</v>
      </c>
      <c r="U14" s="139">
        <f>ASummary!U$19</f>
        <v>0</v>
      </c>
      <c r="V14" s="139">
        <f>ASummary!V$19</f>
        <v>0</v>
      </c>
      <c r="W14" s="139">
        <f>ASummary!W$19</f>
        <v>0</v>
      </c>
      <c r="X14" s="139">
        <f>ASummary!X$19</f>
        <v>0</v>
      </c>
      <c r="Y14" s="139">
        <f>ASummary!Y$19</f>
        <v>0</v>
      </c>
      <c r="Z14" s="139">
        <f>ASummary!Z$19</f>
        <v>1</v>
      </c>
      <c r="AA14" s="139">
        <f>ASummary!AA$19</f>
        <v>0</v>
      </c>
      <c r="AB14" s="139">
        <f>ASummary!AB$19</f>
        <v>2</v>
      </c>
      <c r="AC14" s="139">
        <f>ASummary!AC$19</f>
        <v>0</v>
      </c>
      <c r="AD14" s="139">
        <f>ASummary!AD$19</f>
        <v>0</v>
      </c>
      <c r="AE14" s="139">
        <f>ASummary!AE$19</f>
        <v>4</v>
      </c>
      <c r="AF14" s="139">
        <f>ASummary!AF$19</f>
        <v>1</v>
      </c>
      <c r="AG14" s="139">
        <f>ASummary!AG$19</f>
        <v>0</v>
      </c>
    </row>
    <row r="15" spans="1:34" x14ac:dyDescent="0.4">
      <c r="A15" s="135" t="s">
        <v>72</v>
      </c>
      <c r="B15" s="136">
        <f ca="1">IF(B14=0,B13*(C$2-B$2),B13/B14)</f>
        <v>0</v>
      </c>
      <c r="C15" s="136">
        <f ca="1">IF((B14+C14)=0,(B13+C13)*(D$2-B$2),(B13+C13)/(B14+C14))</f>
        <v>0</v>
      </c>
      <c r="D15" s="136">
        <f t="shared" ref="D15:AA15" ca="1" si="14">IF((B14+C14+D14)=0,(B13+C13+D13)*(E$2-B$2),(B13+C13+D13)/(B14+C14+D14))</f>
        <v>0</v>
      </c>
      <c r="E15" s="136">
        <f t="shared" ca="1" si="14"/>
        <v>0</v>
      </c>
      <c r="F15" s="136">
        <f t="shared" ca="1" si="14"/>
        <v>0</v>
      </c>
      <c r="G15" s="136">
        <f t="shared" ca="1" si="14"/>
        <v>0</v>
      </c>
      <c r="H15" s="136">
        <f t="shared" ca="1" si="14"/>
        <v>0</v>
      </c>
      <c r="I15" s="136">
        <f t="shared" ca="1" si="14"/>
        <v>270</v>
      </c>
      <c r="J15" s="136">
        <f t="shared" ca="1" si="14"/>
        <v>2937</v>
      </c>
      <c r="K15" s="136">
        <f t="shared" ca="1" si="14"/>
        <v>5888</v>
      </c>
      <c r="L15" s="136">
        <f t="shared" ca="1" si="14"/>
        <v>8281</v>
      </c>
      <c r="M15" s="136">
        <f t="shared" ca="1" si="14"/>
        <v>8464</v>
      </c>
      <c r="N15" s="136">
        <f t="shared" ca="1" si="14"/>
        <v>8464</v>
      </c>
      <c r="O15" s="136">
        <f t="shared" ca="1" si="14"/>
        <v>8464</v>
      </c>
      <c r="P15" s="136">
        <f t="shared" ca="1" si="14"/>
        <v>8464</v>
      </c>
      <c r="Q15" s="136">
        <f t="shared" ca="1" si="14"/>
        <v>8281</v>
      </c>
      <c r="R15" s="136">
        <f t="shared" ca="1" si="14"/>
        <v>8464</v>
      </c>
      <c r="S15" s="136">
        <f t="shared" ca="1" si="14"/>
        <v>8464</v>
      </c>
      <c r="T15" s="136">
        <f t="shared" ca="1" si="14"/>
        <v>77</v>
      </c>
      <c r="U15" s="136">
        <f t="shared" ca="1" si="14"/>
        <v>46</v>
      </c>
      <c r="V15" s="136">
        <f t="shared" ca="1" si="14"/>
        <v>15</v>
      </c>
      <c r="W15" s="136">
        <f t="shared" ca="1" si="14"/>
        <v>0</v>
      </c>
      <c r="X15" s="136">
        <f t="shared" ca="1" si="14"/>
        <v>182</v>
      </c>
      <c r="Y15" s="136">
        <f t="shared" ca="1" si="14"/>
        <v>11316</v>
      </c>
      <c r="Z15" s="136">
        <f t="shared" ca="1" si="14"/>
        <v>333</v>
      </c>
      <c r="AA15" s="136">
        <f t="shared" ca="1" si="14"/>
        <v>511</v>
      </c>
      <c r="AB15" s="136">
        <f ca="1">IF((Z14+AA14+AB14)=0,(Z13+AA13+AB13)*(AC$2-Z$2),(Z13+AA13+AB13)/(Z14+AA14+AB14))</f>
        <v>177.33333333333334</v>
      </c>
      <c r="AC15" s="136">
        <f ca="1">IF((AA14+AB14+AC14)=0,(AA13+AB13+AC13)*(AD$2-AA$2),(AA13+AB13+AC13)/(AA14+AB14+AC14))</f>
        <v>221</v>
      </c>
      <c r="AD15" s="136">
        <f ca="1">IF((AB14+AC14+AD14)=0,(AB13+AC13+AD13)*(AE$2-AB$2),(AB13+AC13+AD13)/(AB14+AC14+AD14))</f>
        <v>202.5</v>
      </c>
      <c r="AE15" s="136">
        <f t="shared" ref="AE15" ca="1" si="15">IF((AC14+AD14+AE14)=0,(AC13+AD13+AE13)*(AF$2-AC$2),(AC13+AD13+AE13)/(AC14+AD14+AE14))</f>
        <v>84.75</v>
      </c>
      <c r="AF15" s="136">
        <f t="shared" ref="AF15:AG15" ca="1" si="16">IF((AD14+AE14+AF14)=0,(AD13+AE13+AF13)*(AG$2-AD$2),(AD13+AE13+AF13)/(AD14+AE14+AF14))</f>
        <v>49</v>
      </c>
      <c r="AG15" s="136">
        <f ca="1">IF((AE14+AF14+AG14)=0,(AE13+AF13+AG13)*(AH$2-AE$2),(AE13+AF13+AG13)/(AE14+AF14+AG14))</f>
        <v>20.399999999999999</v>
      </c>
    </row>
    <row r="16" spans="1:34" x14ac:dyDescent="0.4">
      <c r="A16" s="97" t="s">
        <v>386</v>
      </c>
      <c r="B16" s="97">
        <v>9</v>
      </c>
      <c r="C16" s="97">
        <f t="shared" ref="C16:AD16" si="17">B16+6</f>
        <v>15</v>
      </c>
      <c r="D16" s="97">
        <f t="shared" si="17"/>
        <v>21</v>
      </c>
      <c r="E16" s="97">
        <f t="shared" si="17"/>
        <v>27</v>
      </c>
      <c r="F16" s="97">
        <f t="shared" si="17"/>
        <v>33</v>
      </c>
      <c r="G16" s="97">
        <f t="shared" si="17"/>
        <v>39</v>
      </c>
      <c r="H16" s="97">
        <f t="shared" si="17"/>
        <v>45</v>
      </c>
      <c r="I16" s="97">
        <f t="shared" si="17"/>
        <v>51</v>
      </c>
      <c r="J16" s="97">
        <f t="shared" si="17"/>
        <v>57</v>
      </c>
      <c r="K16" s="97">
        <f t="shared" si="17"/>
        <v>63</v>
      </c>
      <c r="L16" s="97">
        <f t="shared" si="17"/>
        <v>69</v>
      </c>
      <c r="M16" s="97">
        <f t="shared" si="17"/>
        <v>75</v>
      </c>
      <c r="N16" s="97">
        <f t="shared" si="17"/>
        <v>81</v>
      </c>
      <c r="O16" s="97">
        <f t="shared" si="17"/>
        <v>87</v>
      </c>
      <c r="P16" s="97">
        <f t="shared" si="17"/>
        <v>93</v>
      </c>
      <c r="Q16" s="97">
        <f t="shared" si="17"/>
        <v>99</v>
      </c>
      <c r="R16" s="97">
        <f t="shared" si="17"/>
        <v>105</v>
      </c>
      <c r="S16" s="97">
        <f t="shared" si="17"/>
        <v>111</v>
      </c>
      <c r="T16" s="97">
        <f t="shared" si="17"/>
        <v>117</v>
      </c>
      <c r="U16" s="97">
        <f t="shared" si="17"/>
        <v>123</v>
      </c>
      <c r="V16" s="97">
        <f t="shared" si="17"/>
        <v>129</v>
      </c>
      <c r="W16" s="97">
        <f t="shared" si="17"/>
        <v>135</v>
      </c>
      <c r="X16" s="97">
        <f t="shared" si="17"/>
        <v>141</v>
      </c>
      <c r="Y16" s="97">
        <f t="shared" si="17"/>
        <v>147</v>
      </c>
      <c r="Z16" s="97">
        <f t="shared" si="17"/>
        <v>153</v>
      </c>
      <c r="AA16" s="97">
        <f t="shared" si="17"/>
        <v>159</v>
      </c>
      <c r="AB16" s="97">
        <f t="shared" si="17"/>
        <v>165</v>
      </c>
      <c r="AC16" s="97">
        <f t="shared" si="17"/>
        <v>171</v>
      </c>
      <c r="AD16" s="97">
        <f t="shared" si="17"/>
        <v>177</v>
      </c>
      <c r="AE16" s="97">
        <f t="shared" ref="AE16" si="18">AD16+6</f>
        <v>183</v>
      </c>
      <c r="AF16" s="97">
        <f t="shared" ref="AF16:AG16" si="19">AE16+6</f>
        <v>189</v>
      </c>
      <c r="AG16" s="97">
        <f>AF16+6</f>
        <v>195</v>
      </c>
    </row>
    <row r="17" spans="1:33" x14ac:dyDescent="0.4">
      <c r="A17" s="98" t="s">
        <v>387</v>
      </c>
      <c r="B17" s="98">
        <f ca="1">SUM(OFFSET(MTTRCalc!$A$1,4,B16,MTTRCalc!$A$1,1))</f>
        <v>79</v>
      </c>
      <c r="C17" s="98">
        <f ca="1">SUM(OFFSET(MTTRCalc!$A$1,4,C16,MTTRCalc!$A$1,1))</f>
        <v>60</v>
      </c>
      <c r="D17" s="98">
        <f ca="1">SUM(OFFSET(MTTRCalc!$A$1,4,D16,MTTRCalc!$A$1,1))</f>
        <v>22</v>
      </c>
      <c r="E17" s="98">
        <f ca="1">SUM(OFFSET(MTTRCalc!$A$1,4,E16,MTTRCalc!$A$1,1))</f>
        <v>7</v>
      </c>
      <c r="F17" s="98">
        <f ca="1">SUM(OFFSET(MTTRCalc!$A$1,4,F16,MTTRCalc!$A$1,1))</f>
        <v>31</v>
      </c>
      <c r="G17" s="98">
        <f ca="1">SUM(OFFSET(MTTRCalc!$A$1,4,G16,MTTRCalc!$A$1,1))</f>
        <v>41</v>
      </c>
      <c r="H17" s="98">
        <f ca="1">SUM(OFFSET(MTTRCalc!$A$1,4,H16,MTTRCalc!$A$1,1))</f>
        <v>28</v>
      </c>
      <c r="I17" s="98">
        <f ca="1">SUM(OFFSET(MTTRCalc!$A$1,4,I16,MTTRCalc!$A$1,1))</f>
        <v>35</v>
      </c>
      <c r="J17" s="98">
        <f ca="1">SUM(OFFSET(MTTRCalc!$A$1,4,J16,MTTRCalc!$A$1,1))</f>
        <v>99</v>
      </c>
      <c r="K17" s="98">
        <f ca="1">SUM(OFFSET(MTTRCalc!$A$1,4,K16,MTTRCalc!$A$1,1))</f>
        <v>131</v>
      </c>
      <c r="L17" s="98">
        <f ca="1">SUM(OFFSET(MTTRCalc!$A$1,4,L16,MTTRCalc!$A$1,1))</f>
        <v>196</v>
      </c>
      <c r="M17" s="98">
        <f ca="1">SUM(OFFSET(MTTRCalc!$A$1,4,M16,MTTRCalc!$A$1,1))</f>
        <v>202</v>
      </c>
      <c r="N17" s="98">
        <f ca="1">SUM(OFFSET(MTTRCalc!$A$1,4,N16,MTTRCalc!$A$1,1))</f>
        <v>246</v>
      </c>
      <c r="O17" s="98">
        <f ca="1">SUM(OFFSET(MTTRCalc!$A$1,4,O16,MTTRCalc!$A$1,1))</f>
        <v>291</v>
      </c>
      <c r="P17" s="98">
        <f ca="1">SUM(OFFSET(MTTRCalc!$A$1,4,P16,MTTRCalc!$A$1,1))</f>
        <v>259</v>
      </c>
      <c r="Q17" s="98">
        <f ca="1">SUM(OFFSET(MTTRCalc!$A$1,4,Q16,MTTRCalc!$A$1,1))</f>
        <v>275</v>
      </c>
      <c r="R17" s="98">
        <f ca="1">SUM(OFFSET(MTTRCalc!$A$1,4,R16,MTTRCalc!$A$1,1))</f>
        <v>310</v>
      </c>
      <c r="S17" s="98">
        <f ca="1">SUM(OFFSET(MTTRCalc!$A$1,4,S16,MTTRCalc!$A$1,1))</f>
        <v>297</v>
      </c>
      <c r="T17" s="98">
        <f ca="1">SUM(OFFSET(MTTRCalc!$A$1,4,T16,MTTRCalc!$A$1,1))</f>
        <v>202</v>
      </c>
      <c r="U17" s="98">
        <f ca="1">SUM(OFFSET(MTTRCalc!$A$1,4,U16,MTTRCalc!$A$1,1))</f>
        <v>495</v>
      </c>
      <c r="V17" s="98">
        <f ca="1">SUM(OFFSET(MTTRCalc!$A$1,4,V16,MTTRCalc!$A$1,1))</f>
        <v>521</v>
      </c>
      <c r="W17" s="98">
        <f ca="1">SUM(OFFSET(MTTRCalc!$A$1,4,W16,MTTRCalc!$A$1,1))</f>
        <v>338</v>
      </c>
      <c r="X17" s="98">
        <f ca="1">SUM(OFFSET(MTTRCalc!$A$1,4,X16,MTTRCalc!$A$1,1))</f>
        <v>211</v>
      </c>
      <c r="Y17" s="98">
        <f ca="1">SUM(OFFSET(MTTRCalc!$A$1,4,Y16,MTTRCalc!$A$1,1))</f>
        <v>467</v>
      </c>
      <c r="Z17" s="98">
        <f ca="1">SUM(OFFSET(MTTRCalc!$A$1,4,Z16,MTTRCalc!$A$1,1))</f>
        <v>640</v>
      </c>
      <c r="AA17" s="98">
        <f ca="1">SUM(OFFSET(MTTRCalc!$A$1,4,AA16,MTTRCalc!$A$1,1))</f>
        <v>607</v>
      </c>
      <c r="AB17" s="98">
        <f ca="1">SUM(OFFSET(MTTRCalc!$A$1,4,AB16,MTTRCalc!$A$1,1))</f>
        <v>591</v>
      </c>
      <c r="AC17" s="98">
        <f ca="1">SUM(OFFSET(MTTRCalc!$A$1,4,AC16,MTTRCalc!$A$1,1))</f>
        <v>499</v>
      </c>
      <c r="AD17" s="98">
        <f ca="1">SUM(OFFSET(MTTRCalc!$A$1,4,AD16,MTTRCalc!$A$1,1))</f>
        <v>513</v>
      </c>
      <c r="AE17" s="98">
        <f ca="1">SUM(OFFSET(MTTRCalc!$A$1,4,AE16,MTTRCalc!$A$1,1))</f>
        <v>524</v>
      </c>
      <c r="AF17" s="98">
        <f ca="1">SUM(OFFSET(MTTRCalc!$A$1,4,AF16,MTTRCalc!$A$1,1))</f>
        <v>416</v>
      </c>
      <c r="AG17" s="98">
        <f ca="1">SUM(OFFSET(MTTRCalc!$A$1,4,AG16,MTTRCalc!$A$1,1))</f>
        <v>397</v>
      </c>
    </row>
    <row r="18" spans="1:33" x14ac:dyDescent="0.4">
      <c r="A18" s="97" t="s">
        <v>388</v>
      </c>
      <c r="B18" s="140">
        <f>Summary!B$19</f>
        <v>4</v>
      </c>
      <c r="C18" s="140">
        <f>Summary!C$19</f>
        <v>0</v>
      </c>
      <c r="D18" s="140">
        <f>Summary!D$19</f>
        <v>5</v>
      </c>
      <c r="E18" s="140">
        <f>Summary!E$19</f>
        <v>0</v>
      </c>
      <c r="F18" s="140">
        <f>Summary!F$19</f>
        <v>0</v>
      </c>
      <c r="G18" s="140">
        <f>Summary!G$19</f>
        <v>2</v>
      </c>
      <c r="H18" s="140">
        <f>Summary!H$19</f>
        <v>0</v>
      </c>
      <c r="I18" s="140">
        <f>Summary!I$19</f>
        <v>0</v>
      </c>
      <c r="J18" s="140">
        <f>Summary!J$19</f>
        <v>2</v>
      </c>
      <c r="K18" s="140">
        <f>Summary!K$19</f>
        <v>0</v>
      </c>
      <c r="L18" s="140">
        <f>Summary!L$19</f>
        <v>5</v>
      </c>
      <c r="M18" s="140">
        <f>Summary!M$19</f>
        <v>2</v>
      </c>
      <c r="N18" s="140">
        <f>Summary!N$19</f>
        <v>1</v>
      </c>
      <c r="O18" s="140">
        <f>Summary!O$19</f>
        <v>2</v>
      </c>
      <c r="P18" s="140">
        <f>Summary!P$19</f>
        <v>2</v>
      </c>
      <c r="Q18" s="140">
        <f>Summary!Q$19</f>
        <v>1</v>
      </c>
      <c r="R18" s="140">
        <f>Summary!R$19</f>
        <v>0</v>
      </c>
      <c r="S18" s="140">
        <f>Summary!S$19</f>
        <v>4</v>
      </c>
      <c r="T18" s="140">
        <f>Summary!T$19</f>
        <v>1</v>
      </c>
      <c r="U18" s="140">
        <f>Summary!U$19</f>
        <v>1</v>
      </c>
      <c r="V18" s="140">
        <f>Summary!V$19</f>
        <v>4</v>
      </c>
      <c r="W18" s="140">
        <f>Summary!W$19</f>
        <v>8</v>
      </c>
      <c r="X18" s="140">
        <f>Summary!X$19</f>
        <v>3</v>
      </c>
      <c r="Y18" s="140">
        <f>Summary!Y$19</f>
        <v>1</v>
      </c>
      <c r="Z18" s="140">
        <f>Summary!Z$19</f>
        <v>6</v>
      </c>
      <c r="AA18" s="140">
        <f>Summary!AA$19</f>
        <v>0</v>
      </c>
      <c r="AB18" s="140">
        <f>Summary!AB$19</f>
        <v>7</v>
      </c>
      <c r="AC18" s="140">
        <f>Summary!AC$19</f>
        <v>4</v>
      </c>
      <c r="AD18" s="140">
        <f>Summary!AD$19</f>
        <v>2</v>
      </c>
      <c r="AE18" s="140">
        <f>Summary!AE$19</f>
        <v>7</v>
      </c>
      <c r="AF18" s="140">
        <f>Summary!AF$19</f>
        <v>4</v>
      </c>
      <c r="AG18" s="140">
        <f>Summary!AG$19</f>
        <v>6</v>
      </c>
    </row>
    <row r="19" spans="1:33" x14ac:dyDescent="0.4">
      <c r="A19" s="99" t="s">
        <v>389</v>
      </c>
      <c r="B19" s="100">
        <f ca="1">IF(B18=0,B17*(C$2-B$2),B17/B18)</f>
        <v>19.75</v>
      </c>
      <c r="C19" s="100">
        <f ca="1">IF((B18+C18)=0,(B17+C17)*(D$2-B$2),(B17+C17)/(B18+C18))</f>
        <v>34.75</v>
      </c>
      <c r="D19" s="100">
        <f t="shared" ref="D19:AD19" ca="1" si="20">IF((B18+C18+D18)=0,(B17+C17+D17)*(E$2-B$2),(B17+C17+D17)/(B18+C18+D18))</f>
        <v>17.888888888888889</v>
      </c>
      <c r="E19" s="100">
        <f t="shared" ca="1" si="20"/>
        <v>17.8</v>
      </c>
      <c r="F19" s="100">
        <f t="shared" ca="1" si="20"/>
        <v>12</v>
      </c>
      <c r="G19" s="100">
        <f t="shared" ca="1" si="20"/>
        <v>39.5</v>
      </c>
      <c r="H19" s="100">
        <f t="shared" ca="1" si="20"/>
        <v>50</v>
      </c>
      <c r="I19" s="100">
        <f t="shared" ca="1" si="20"/>
        <v>52</v>
      </c>
      <c r="J19" s="100">
        <f t="shared" ca="1" si="20"/>
        <v>81</v>
      </c>
      <c r="K19" s="100">
        <f t="shared" ca="1" si="20"/>
        <v>132.5</v>
      </c>
      <c r="L19" s="100">
        <f t="shared" ca="1" si="20"/>
        <v>60.857142857142854</v>
      </c>
      <c r="M19" s="100">
        <f t="shared" ca="1" si="20"/>
        <v>75.571428571428569</v>
      </c>
      <c r="N19" s="100">
        <f t="shared" ca="1" si="20"/>
        <v>80.5</v>
      </c>
      <c r="O19" s="100">
        <f t="shared" ca="1" si="20"/>
        <v>147.80000000000001</v>
      </c>
      <c r="P19" s="100">
        <f t="shared" ca="1" si="20"/>
        <v>159.19999999999999</v>
      </c>
      <c r="Q19" s="100">
        <f t="shared" ca="1" si="20"/>
        <v>165</v>
      </c>
      <c r="R19" s="100">
        <f t="shared" ca="1" si="20"/>
        <v>281.33333333333331</v>
      </c>
      <c r="S19" s="100">
        <f t="shared" ca="1" si="20"/>
        <v>176.4</v>
      </c>
      <c r="T19" s="100">
        <f t="shared" ca="1" si="20"/>
        <v>161.80000000000001</v>
      </c>
      <c r="U19" s="100">
        <f t="shared" ca="1" si="20"/>
        <v>165.66666666666666</v>
      </c>
      <c r="V19" s="100">
        <f t="shared" ca="1" si="20"/>
        <v>203</v>
      </c>
      <c r="W19" s="100">
        <f t="shared" ca="1" si="20"/>
        <v>104.15384615384616</v>
      </c>
      <c r="X19" s="100">
        <f t="shared" ca="1" si="20"/>
        <v>71.333333333333329</v>
      </c>
      <c r="Y19" s="100">
        <f t="shared" ca="1" si="20"/>
        <v>84.666666666666671</v>
      </c>
      <c r="Z19" s="100">
        <f t="shared" ca="1" si="20"/>
        <v>131.80000000000001</v>
      </c>
      <c r="AA19" s="100">
        <f t="shared" ca="1" si="20"/>
        <v>244.85714285714286</v>
      </c>
      <c r="AB19" s="100">
        <f t="shared" ca="1" si="20"/>
        <v>141.38461538461539</v>
      </c>
      <c r="AC19" s="100">
        <f t="shared" ca="1" si="20"/>
        <v>154.27272727272728</v>
      </c>
      <c r="AD19" s="100">
        <f t="shared" ca="1" si="20"/>
        <v>123.30769230769231</v>
      </c>
      <c r="AE19" s="100">
        <f t="shared" ref="AE19" ca="1" si="21">IF((AC18+AD18+AE18)=0,(AC17+AD17+AE17)*(AF$2-AC$2),(AC17+AD17+AE17)/(AC18+AD18+AE18))</f>
        <v>118.15384615384616</v>
      </c>
      <c r="AF19" s="100">
        <f t="shared" ref="AF19:AG19" ca="1" si="22">IF((AD18+AE18+AF18)=0,(AD17+AE17+AF17)*(AG$2-AD$2),(AD17+AE17+AF17)/(AD18+AE18+AF18))</f>
        <v>111.76923076923077</v>
      </c>
      <c r="AG19" s="100">
        <f ca="1">IF((AE18+AF18+AG18)=0,(AE17+AF17+AG17)*(AH$2-AE$2),(AE17+AF17+AG17)/(AE18+AF18+AG18))</f>
        <v>78.647058823529406</v>
      </c>
    </row>
    <row r="21" spans="1:33" x14ac:dyDescent="0.4">
      <c r="A21" s="11"/>
      <c r="B21" s="11"/>
      <c r="C21" s="11"/>
      <c r="D21" s="11"/>
      <c r="E21" s="11"/>
      <c r="F21" s="11"/>
      <c r="G21" s="11"/>
      <c r="H21" s="11"/>
      <c r="I21" s="11"/>
      <c r="J21" s="11"/>
      <c r="K21" s="11"/>
      <c r="L21" s="11"/>
      <c r="M21" s="11"/>
      <c r="N21" s="11"/>
      <c r="O21" s="11"/>
      <c r="P21" s="11"/>
      <c r="Q21" s="11"/>
      <c r="R21" s="11"/>
      <c r="S21" s="11"/>
      <c r="T21" s="11"/>
      <c r="U21" s="11"/>
      <c r="V21" s="11"/>
      <c r="W21"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C12"/>
  <sheetViews>
    <sheetView workbookViewId="0">
      <selection activeCell="C2" sqref="C2"/>
    </sheetView>
  </sheetViews>
  <sheetFormatPr defaultRowHeight="14.6" x14ac:dyDescent="0.4"/>
  <cols>
    <col min="1" max="1" width="5.69140625" style="12" customWidth="1"/>
    <col min="2" max="2" width="2.84375" style="12" bestFit="1" customWidth="1"/>
    <col min="3" max="3" width="120.69140625" style="13" customWidth="1"/>
    <col min="4" max="4" width="5.69140625" style="12" customWidth="1"/>
    <col min="5" max="16384" width="9.23046875" style="12"/>
  </cols>
  <sheetData>
    <row r="1" spans="2:3" s="14" customFormat="1" ht="15.9" x14ac:dyDescent="0.4">
      <c r="B1" s="24"/>
      <c r="C1" s="25" t="s">
        <v>78</v>
      </c>
    </row>
    <row r="2" spans="2:3" ht="43.75" x14ac:dyDescent="0.4">
      <c r="B2" s="26">
        <v>0</v>
      </c>
      <c r="C2" s="27" t="s">
        <v>36</v>
      </c>
    </row>
    <row r="3" spans="2:3" ht="29.15" x14ac:dyDescent="0.4">
      <c r="B3" s="28">
        <v>1</v>
      </c>
      <c r="C3" s="29" t="s">
        <v>37</v>
      </c>
    </row>
    <row r="4" spans="2:3" ht="72.900000000000006" x14ac:dyDescent="0.4">
      <c r="B4" s="26">
        <v>2</v>
      </c>
      <c r="C4" s="27" t="s">
        <v>31</v>
      </c>
    </row>
    <row r="5" spans="2:3" ht="43.75" x14ac:dyDescent="0.4">
      <c r="B5" s="28">
        <v>3</v>
      </c>
      <c r="C5" s="29" t="s">
        <v>32</v>
      </c>
    </row>
    <row r="6" spans="2:3" ht="72.900000000000006" x14ac:dyDescent="0.4">
      <c r="B6" s="26">
        <v>4</v>
      </c>
      <c r="C6" s="27" t="s">
        <v>73</v>
      </c>
    </row>
    <row r="7" spans="2:3" ht="43.75" x14ac:dyDescent="0.4">
      <c r="B7" s="28">
        <v>5</v>
      </c>
      <c r="C7" s="29" t="s">
        <v>33</v>
      </c>
    </row>
    <row r="8" spans="2:3" ht="189.45" x14ac:dyDescent="0.4">
      <c r="B8" s="26">
        <v>6</v>
      </c>
      <c r="C8" s="27" t="s">
        <v>41</v>
      </c>
    </row>
    <row r="9" spans="2:3" ht="72.900000000000006" x14ac:dyDescent="0.4">
      <c r="B9" s="28">
        <v>7</v>
      </c>
      <c r="C9" s="29" t="s">
        <v>38</v>
      </c>
    </row>
    <row r="10" spans="2:3" ht="145.30000000000001" customHeight="1" x14ac:dyDescent="0.4">
      <c r="B10" s="30">
        <v>8</v>
      </c>
      <c r="C10" s="31" t="s">
        <v>39</v>
      </c>
    </row>
    <row r="11" spans="2:3" x14ac:dyDescent="0.4">
      <c r="B11" s="28">
        <v>9</v>
      </c>
      <c r="C11" s="29" t="s">
        <v>17</v>
      </c>
    </row>
    <row r="12" spans="2:3" ht="131.6" thickBot="1" x14ac:dyDescent="0.45">
      <c r="B12" s="32">
        <v>10</v>
      </c>
      <c r="C12" s="33"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1:C12"/>
  <sheetViews>
    <sheetView workbookViewId="0">
      <selection activeCell="C13" sqref="C13"/>
    </sheetView>
  </sheetViews>
  <sheetFormatPr defaultRowHeight="14.6" x14ac:dyDescent="0.4"/>
  <cols>
    <col min="1" max="1" width="5.69140625" style="12" customWidth="1"/>
    <col min="2" max="2" width="2.84375" style="12" bestFit="1" customWidth="1"/>
    <col min="3" max="3" width="120.69140625" style="13" customWidth="1"/>
    <col min="4" max="4" width="5.69140625" style="12" customWidth="1"/>
    <col min="5" max="16384" width="9.23046875" style="12"/>
  </cols>
  <sheetData>
    <row r="1" spans="2:3" s="14" customFormat="1" ht="15.9" x14ac:dyDescent="0.4">
      <c r="B1" s="24"/>
      <c r="C1" s="25" t="s">
        <v>79</v>
      </c>
    </row>
    <row r="2" spans="2:3" ht="43.75" x14ac:dyDescent="0.4">
      <c r="B2" s="26">
        <v>0</v>
      </c>
      <c r="C2" s="27" t="s">
        <v>80</v>
      </c>
    </row>
    <row r="3" spans="2:3" x14ac:dyDescent="0.4">
      <c r="B3" s="28">
        <v>1</v>
      </c>
      <c r="C3" s="29" t="s">
        <v>81</v>
      </c>
    </row>
    <row r="4" spans="2:3" hidden="1" x14ac:dyDescent="0.4">
      <c r="B4" s="26">
        <v>2</v>
      </c>
      <c r="C4" s="27"/>
    </row>
    <row r="5" spans="2:3" hidden="1" x14ac:dyDescent="0.4">
      <c r="B5" s="28">
        <v>3</v>
      </c>
      <c r="C5" s="29"/>
    </row>
    <row r="6" spans="2:3" hidden="1" x14ac:dyDescent="0.4">
      <c r="B6" s="26">
        <v>4</v>
      </c>
      <c r="C6" s="27"/>
    </row>
    <row r="7" spans="2:3" hidden="1" x14ac:dyDescent="0.4">
      <c r="B7" s="28">
        <v>5</v>
      </c>
      <c r="C7" s="29"/>
    </row>
    <row r="8" spans="2:3" ht="189.45" hidden="1" x14ac:dyDescent="0.4">
      <c r="B8" s="26">
        <v>6</v>
      </c>
      <c r="C8" s="27" t="s">
        <v>41</v>
      </c>
    </row>
    <row r="9" spans="2:3" ht="72.900000000000006" hidden="1" x14ac:dyDescent="0.4">
      <c r="B9" s="28">
        <v>7</v>
      </c>
      <c r="C9" s="29" t="s">
        <v>38</v>
      </c>
    </row>
    <row r="10" spans="2:3" ht="145.30000000000001" hidden="1" customHeight="1" x14ac:dyDescent="0.4">
      <c r="B10" s="30">
        <v>8</v>
      </c>
      <c r="C10" s="31" t="s">
        <v>39</v>
      </c>
    </row>
    <row r="11" spans="2:3" hidden="1" x14ac:dyDescent="0.4">
      <c r="B11" s="28">
        <v>9</v>
      </c>
      <c r="C11" s="29" t="s">
        <v>17</v>
      </c>
    </row>
    <row r="12" spans="2:3" ht="131.6" hidden="1" thickBot="1" x14ac:dyDescent="0.45">
      <c r="B12" s="32">
        <v>10</v>
      </c>
      <c r="C12" s="33"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03"/>
  <sheetViews>
    <sheetView topLeftCell="B100" workbookViewId="0">
      <selection activeCell="B26" sqref="A26:XFD29"/>
    </sheetView>
  </sheetViews>
  <sheetFormatPr defaultRowHeight="14.6" x14ac:dyDescent="0.4"/>
  <cols>
    <col min="1" max="1" width="11.69140625" bestFit="1" customWidth="1"/>
    <col min="2" max="2" width="10.921875" bestFit="1" customWidth="1"/>
    <col min="3" max="3" width="8.15234375" bestFit="1" customWidth="1"/>
    <col min="4" max="4" width="9.07421875" bestFit="1" customWidth="1"/>
    <col min="5" max="5" width="9.69140625" bestFit="1" customWidth="1"/>
    <col min="6" max="6" width="7.765625" customWidth="1"/>
    <col min="7" max="7" width="12.69140625" bestFit="1" customWidth="1"/>
    <col min="8" max="8" width="60.69140625" customWidth="1"/>
    <col min="9" max="10" width="13.3828125" bestFit="1" customWidth="1"/>
    <col min="11" max="11" width="4.84375" style="118" bestFit="1" customWidth="1"/>
    <col min="12" max="12" width="7.921875" style="118" customWidth="1"/>
    <col min="13" max="13" width="3.23046875" style="118" customWidth="1"/>
    <col min="14" max="14" width="10.3828125" style="118" bestFit="1" customWidth="1"/>
    <col min="15" max="15" width="9.61328125" style="118" customWidth="1"/>
    <col min="16" max="16" width="3.765625" style="118" customWidth="1"/>
    <col min="17" max="17" width="3.3046875" style="118" customWidth="1"/>
    <col min="18" max="18" width="10.3828125" style="118" bestFit="1" customWidth="1"/>
    <col min="19" max="19" width="9.23046875" style="124"/>
    <col min="20" max="20" width="3.921875" style="126" bestFit="1" customWidth="1"/>
  </cols>
  <sheetData>
    <row r="1" spans="1:20" x14ac:dyDescent="0.4">
      <c r="A1" t="s">
        <v>0</v>
      </c>
      <c r="B1" t="s">
        <v>82</v>
      </c>
      <c r="C1" t="s">
        <v>2</v>
      </c>
      <c r="D1" t="s">
        <v>1</v>
      </c>
      <c r="E1" t="s">
        <v>83</v>
      </c>
      <c r="F1" t="s">
        <v>84</v>
      </c>
      <c r="G1" t="s">
        <v>54</v>
      </c>
      <c r="H1" t="s">
        <v>85</v>
      </c>
      <c r="I1" s="93" t="s">
        <v>86</v>
      </c>
      <c r="J1" s="93" t="s">
        <v>87</v>
      </c>
      <c r="K1" s="119" t="s">
        <v>271</v>
      </c>
      <c r="L1" s="119" t="s">
        <v>272</v>
      </c>
      <c r="M1" s="119" t="s">
        <v>273</v>
      </c>
      <c r="N1" s="120" t="s">
        <v>274</v>
      </c>
      <c r="O1" s="119" t="s">
        <v>271</v>
      </c>
      <c r="P1" s="119" t="s">
        <v>272</v>
      </c>
      <c r="Q1" s="119" t="s">
        <v>273</v>
      </c>
      <c r="R1" s="120" t="s">
        <v>275</v>
      </c>
      <c r="S1" s="125" t="s">
        <v>54</v>
      </c>
      <c r="T1" s="126" t="s">
        <v>281</v>
      </c>
    </row>
    <row r="2" spans="1:20" x14ac:dyDescent="0.4">
      <c r="A2" t="s">
        <v>3</v>
      </c>
      <c r="B2" t="s">
        <v>419</v>
      </c>
      <c r="C2" t="s">
        <v>101</v>
      </c>
      <c r="D2" t="s">
        <v>90</v>
      </c>
      <c r="E2">
        <v>2</v>
      </c>
      <c r="F2" t="s">
        <v>96</v>
      </c>
      <c r="G2" t="s">
        <v>276</v>
      </c>
      <c r="H2" t="s">
        <v>420</v>
      </c>
      <c r="I2" t="s">
        <v>421</v>
      </c>
      <c r="J2" t="s">
        <v>422</v>
      </c>
      <c r="K2" s="119" t="str">
        <f>CONCATENATE("20",LEFT($I2,2))</f>
        <v>2016</v>
      </c>
      <c r="L2" s="119" t="str">
        <f>MID($I2,3,2)</f>
        <v>06</v>
      </c>
      <c r="M2" s="119" t="str">
        <f>MID($I2,5,2)</f>
        <v>23</v>
      </c>
      <c r="N2" s="121">
        <f>DATE(K2,L2,M2)</f>
        <v>42544</v>
      </c>
      <c r="O2" s="119" t="str">
        <f>CONCATENATE("20",LEFT($J2,2))</f>
        <v>2016</v>
      </c>
      <c r="P2" s="119" t="str">
        <f>MID($J2,3,2)</f>
        <v>08</v>
      </c>
      <c r="Q2" s="119" t="str">
        <f>MID($J2,5,2)</f>
        <v>03</v>
      </c>
      <c r="R2" s="121">
        <f>IF(O2="20","",DATE(O2,P2,Q2))</f>
        <v>42585</v>
      </c>
      <c r="S2" s="125" t="str">
        <f>IF(G2="meetingserver","SERVER",IF(G2="cmm","CMM","CLIENT"))</f>
        <v>SERVER</v>
      </c>
      <c r="T2" s="126">
        <f ca="1">IF(R2="", TODAY()-N2, R2-N2)</f>
        <v>41</v>
      </c>
    </row>
    <row r="3" spans="1:20" x14ac:dyDescent="0.4">
      <c r="A3" t="s">
        <v>3</v>
      </c>
      <c r="B3" t="s">
        <v>109</v>
      </c>
      <c r="C3" t="s">
        <v>89</v>
      </c>
      <c r="D3" t="s">
        <v>90</v>
      </c>
      <c r="E3">
        <v>3</v>
      </c>
      <c r="F3" t="s">
        <v>91</v>
      </c>
      <c r="G3" t="s">
        <v>276</v>
      </c>
      <c r="H3" t="s">
        <v>110</v>
      </c>
      <c r="I3" t="s">
        <v>111</v>
      </c>
      <c r="J3" t="s">
        <v>112</v>
      </c>
      <c r="K3" s="119" t="str">
        <f>CONCATENATE("20",LEFT($I3,2))</f>
        <v>2016</v>
      </c>
      <c r="L3" s="119" t="str">
        <f>MID($I3,3,2)</f>
        <v>08</v>
      </c>
      <c r="M3" s="119" t="str">
        <f>MID($I3,5,2)</f>
        <v>02</v>
      </c>
      <c r="N3" s="121">
        <f>DATE(K3,L3,M3)</f>
        <v>42584</v>
      </c>
      <c r="O3" s="119" t="str">
        <f>CONCATENATE("20",LEFT($J3,2))</f>
        <v>2016</v>
      </c>
      <c r="P3" s="119" t="str">
        <f>MID($J3,3,2)</f>
        <v>08</v>
      </c>
      <c r="Q3" s="119" t="str">
        <f>MID($J3,5,2)</f>
        <v>23</v>
      </c>
      <c r="R3" s="121">
        <f>IF(O3="20","",DATE(O3,P3,Q3))</f>
        <v>42605</v>
      </c>
      <c r="S3" s="125" t="str">
        <f>IF(G3="meetingserver","SERVER",IF(G3="cmm","CMM","CLIENT"))</f>
        <v>SERVER</v>
      </c>
      <c r="T3" s="126">
        <f ca="1">IF(R3="", TODAY()-N3, R3-N3)</f>
        <v>21</v>
      </c>
    </row>
    <row r="4" spans="1:20" x14ac:dyDescent="0.4">
      <c r="A4" t="s">
        <v>3</v>
      </c>
      <c r="B4" t="s">
        <v>113</v>
      </c>
      <c r="C4" t="s">
        <v>101</v>
      </c>
      <c r="D4" t="s">
        <v>90</v>
      </c>
      <c r="E4">
        <v>2</v>
      </c>
      <c r="F4" t="s">
        <v>91</v>
      </c>
      <c r="G4" t="s">
        <v>276</v>
      </c>
      <c r="H4" t="s">
        <v>106</v>
      </c>
      <c r="I4" t="s">
        <v>114</v>
      </c>
      <c r="J4" t="s">
        <v>115</v>
      </c>
      <c r="K4" s="119" t="str">
        <f>CONCATENATE("20",LEFT($I4,2))</f>
        <v>2016</v>
      </c>
      <c r="L4" s="119" t="str">
        <f>MID($I4,3,2)</f>
        <v>08</v>
      </c>
      <c r="M4" s="119" t="str">
        <f>MID($I4,5,2)</f>
        <v>03</v>
      </c>
      <c r="N4" s="121">
        <f>DATE(K4,L4,M4)</f>
        <v>42585</v>
      </c>
      <c r="O4" s="119" t="str">
        <f>CONCATENATE("20",LEFT($J4,2))</f>
        <v>2016</v>
      </c>
      <c r="P4" s="119" t="str">
        <f>MID($J4,3,2)</f>
        <v>08</v>
      </c>
      <c r="Q4" s="119" t="str">
        <f>MID($J4,5,2)</f>
        <v>23</v>
      </c>
      <c r="R4" s="121">
        <f>IF(O4="20","",DATE(O4,P4,Q4))</f>
        <v>42605</v>
      </c>
      <c r="S4" s="125" t="str">
        <f>IF(G4="meetingserver","SERVER",IF(G4="cmm","CMM","CLIENT"))</f>
        <v>SERVER</v>
      </c>
      <c r="T4" s="126">
        <f ca="1">IF(R4="", TODAY()-N4, R4-N4)</f>
        <v>20</v>
      </c>
    </row>
    <row r="5" spans="1:20" x14ac:dyDescent="0.4">
      <c r="A5" t="s">
        <v>3</v>
      </c>
      <c r="B5" t="s">
        <v>116</v>
      </c>
      <c r="C5" t="s">
        <v>101</v>
      </c>
      <c r="D5" t="s">
        <v>90</v>
      </c>
      <c r="E5">
        <v>2</v>
      </c>
      <c r="F5" t="s">
        <v>91</v>
      </c>
      <c r="G5" t="s">
        <v>276</v>
      </c>
      <c r="H5" t="s">
        <v>117</v>
      </c>
      <c r="I5" t="s">
        <v>118</v>
      </c>
      <c r="J5" t="s">
        <v>119</v>
      </c>
      <c r="K5" s="119" t="str">
        <f>CONCATENATE("20",LEFT($I5,2))</f>
        <v>2016</v>
      </c>
      <c r="L5" s="119" t="str">
        <f>MID($I5,3,2)</f>
        <v>08</v>
      </c>
      <c r="M5" s="119" t="str">
        <f>MID($I5,5,2)</f>
        <v>03</v>
      </c>
      <c r="N5" s="121">
        <f>DATE(K5,L5,M5)</f>
        <v>42585</v>
      </c>
      <c r="O5" s="119" t="str">
        <f>CONCATENATE("20",LEFT($J5,2))</f>
        <v>2016</v>
      </c>
      <c r="P5" s="119" t="str">
        <f>MID($J5,3,2)</f>
        <v>08</v>
      </c>
      <c r="Q5" s="119" t="str">
        <f>MID($J5,5,2)</f>
        <v>23</v>
      </c>
      <c r="R5" s="121">
        <f>IF(O5="20","",DATE(O5,P5,Q5))</f>
        <v>42605</v>
      </c>
      <c r="S5" s="125" t="str">
        <f>IF(G5="meetingserver","SERVER",IF(G5="cmm","CMM","CLIENT"))</f>
        <v>SERVER</v>
      </c>
      <c r="T5" s="126">
        <f ca="1">IF(R5="", TODAY()-N5, R5-N5)</f>
        <v>20</v>
      </c>
    </row>
    <row r="6" spans="1:20" x14ac:dyDescent="0.4">
      <c r="A6" t="s">
        <v>3</v>
      </c>
      <c r="B6" t="s">
        <v>120</v>
      </c>
      <c r="C6" t="s">
        <v>101</v>
      </c>
      <c r="D6" t="s">
        <v>90</v>
      </c>
      <c r="E6">
        <v>2</v>
      </c>
      <c r="F6" t="s">
        <v>96</v>
      </c>
      <c r="G6" t="s">
        <v>276</v>
      </c>
      <c r="H6" t="s">
        <v>121</v>
      </c>
      <c r="I6" t="s">
        <v>122</v>
      </c>
      <c r="J6" t="s">
        <v>123</v>
      </c>
      <c r="K6" s="119" t="str">
        <f>CONCATENATE("20",LEFT($I6,2))</f>
        <v>2016</v>
      </c>
      <c r="L6" s="119" t="str">
        <f>MID($I6,3,2)</f>
        <v>08</v>
      </c>
      <c r="M6" s="119" t="str">
        <f>MID($I6,5,2)</f>
        <v>23</v>
      </c>
      <c r="N6" s="121">
        <f>DATE(K6,L6,M6)</f>
        <v>42605</v>
      </c>
      <c r="O6" s="119" t="str">
        <f>CONCATENATE("20",LEFT($J6,2))</f>
        <v>2016</v>
      </c>
      <c r="P6" s="119" t="str">
        <f>MID($J6,3,2)</f>
        <v>10</v>
      </c>
      <c r="Q6" s="119" t="str">
        <f>MID($J6,5,2)</f>
        <v>06</v>
      </c>
      <c r="R6" s="121">
        <f>IF(O6="20","",DATE(O6,P6,Q6))</f>
        <v>42649</v>
      </c>
      <c r="S6" s="125" t="str">
        <f>IF(G6="meetingserver","SERVER",IF(G6="cmm","CMM","CLIENT"))</f>
        <v>SERVER</v>
      </c>
      <c r="T6" s="126">
        <f ca="1">IF(R6="", TODAY()-N6, R6-N6)</f>
        <v>44</v>
      </c>
    </row>
    <row r="7" spans="1:20" x14ac:dyDescent="0.4">
      <c r="A7" t="s">
        <v>3</v>
      </c>
      <c r="B7" t="s">
        <v>124</v>
      </c>
      <c r="C7" t="s">
        <v>101</v>
      </c>
      <c r="D7" t="s">
        <v>90</v>
      </c>
      <c r="E7">
        <v>2</v>
      </c>
      <c r="F7" t="s">
        <v>96</v>
      </c>
      <c r="G7" t="s">
        <v>276</v>
      </c>
      <c r="H7" t="s">
        <v>125</v>
      </c>
      <c r="I7" t="s">
        <v>126</v>
      </c>
      <c r="J7" t="s">
        <v>127</v>
      </c>
      <c r="K7" s="119" t="str">
        <f>CONCATENATE("20",LEFT($I7,2))</f>
        <v>2016</v>
      </c>
      <c r="L7" s="119" t="str">
        <f>MID($I7,3,2)</f>
        <v>08</v>
      </c>
      <c r="M7" s="119" t="str">
        <f>MID($I7,5,2)</f>
        <v>24</v>
      </c>
      <c r="N7" s="121">
        <f>DATE(K7,L7,M7)</f>
        <v>42606</v>
      </c>
      <c r="O7" s="119" t="str">
        <f>CONCATENATE("20",LEFT($J7,2))</f>
        <v>2016</v>
      </c>
      <c r="P7" s="119" t="str">
        <f>MID($J7,3,2)</f>
        <v>10</v>
      </c>
      <c r="Q7" s="119" t="str">
        <f>MID($J7,5,2)</f>
        <v>09</v>
      </c>
      <c r="R7" s="121">
        <f>IF(O7="20","",DATE(O7,P7,Q7))</f>
        <v>42652</v>
      </c>
      <c r="S7" s="125" t="str">
        <f>IF(G7="meetingserver","SERVER",IF(G7="cmm","CMM","CLIENT"))</f>
        <v>SERVER</v>
      </c>
      <c r="T7" s="126">
        <f ca="1">IF(R7="", TODAY()-N7, R7-N7)</f>
        <v>46</v>
      </c>
    </row>
    <row r="8" spans="1:20" x14ac:dyDescent="0.4">
      <c r="A8" t="s">
        <v>3</v>
      </c>
      <c r="B8" t="s">
        <v>128</v>
      </c>
      <c r="C8" t="s">
        <v>101</v>
      </c>
      <c r="D8" t="s">
        <v>90</v>
      </c>
      <c r="E8">
        <v>2</v>
      </c>
      <c r="F8" t="s">
        <v>129</v>
      </c>
      <c r="G8" t="s">
        <v>276</v>
      </c>
      <c r="H8" t="s">
        <v>130</v>
      </c>
      <c r="I8" t="s">
        <v>131</v>
      </c>
      <c r="J8" t="s">
        <v>132</v>
      </c>
      <c r="K8" s="119" t="str">
        <f>CONCATENATE("20",LEFT($I8,2))</f>
        <v>2016</v>
      </c>
      <c r="L8" s="119" t="str">
        <f>MID($I8,3,2)</f>
        <v>10</v>
      </c>
      <c r="M8" s="119" t="str">
        <f>MID($I8,5,2)</f>
        <v>06</v>
      </c>
      <c r="N8" s="121">
        <f>DATE(K8,L8,M8)</f>
        <v>42649</v>
      </c>
      <c r="O8" s="119" t="str">
        <f>CONCATENATE("20",LEFT($J8,2))</f>
        <v>2016</v>
      </c>
      <c r="P8" s="119" t="str">
        <f>MID($J8,3,2)</f>
        <v>10</v>
      </c>
      <c r="Q8" s="119" t="str">
        <f>MID($J8,5,2)</f>
        <v>13</v>
      </c>
      <c r="R8" s="121">
        <f>IF(O8="20","",DATE(O8,P8,Q8))</f>
        <v>42656</v>
      </c>
      <c r="S8" s="125" t="str">
        <f>IF(G8="meetingserver","SERVER",IF(G8="cmm","CMM","CLIENT"))</f>
        <v>SERVER</v>
      </c>
      <c r="T8" s="126">
        <f ca="1">IF(R8="", TODAY()-N8, R8-N8)</f>
        <v>7</v>
      </c>
    </row>
    <row r="9" spans="1:20" x14ac:dyDescent="0.4">
      <c r="A9" t="s">
        <v>3</v>
      </c>
      <c r="B9" t="s">
        <v>105</v>
      </c>
      <c r="C9" t="s">
        <v>101</v>
      </c>
      <c r="D9" t="s">
        <v>90</v>
      </c>
      <c r="E9">
        <v>2</v>
      </c>
      <c r="F9" t="s">
        <v>91</v>
      </c>
      <c r="G9" t="s">
        <v>277</v>
      </c>
      <c r="H9" t="s">
        <v>106</v>
      </c>
      <c r="I9" t="s">
        <v>107</v>
      </c>
      <c r="J9" t="s">
        <v>108</v>
      </c>
      <c r="K9" s="119" t="str">
        <f>CONCATENATE("20",LEFT($I9,2))</f>
        <v>2016</v>
      </c>
      <c r="L9" s="119" t="str">
        <f>MID($I9,3,2)</f>
        <v>10</v>
      </c>
      <c r="M9" s="119" t="str">
        <f>MID($I9,5,2)</f>
        <v>11</v>
      </c>
      <c r="N9" s="121">
        <f>DATE(K9,L9,M9)</f>
        <v>42654</v>
      </c>
      <c r="O9" s="119" t="str">
        <f>CONCATENATE("20",LEFT($J9,2))</f>
        <v>2016</v>
      </c>
      <c r="P9" s="119" t="str">
        <f>MID($J9,3,2)</f>
        <v>10</v>
      </c>
      <c r="Q9" s="119" t="str">
        <f>MID($J9,5,2)</f>
        <v>11</v>
      </c>
      <c r="R9" s="121">
        <f>IF(O9="20","",DATE(O9,P9,Q9))</f>
        <v>42654</v>
      </c>
      <c r="S9" s="125" t="str">
        <f>IF(G9="meetingserver","SERVER",IF(G9="cmm","CMM","CLIENT"))</f>
        <v>CLIENT</v>
      </c>
      <c r="T9" s="126">
        <f ca="1">IF(R9="", TODAY()-N9, R9-N9)</f>
        <v>0</v>
      </c>
    </row>
    <row r="10" spans="1:20" x14ac:dyDescent="0.4">
      <c r="A10" t="s">
        <v>3</v>
      </c>
      <c r="B10" t="s">
        <v>133</v>
      </c>
      <c r="C10" t="s">
        <v>101</v>
      </c>
      <c r="D10" t="s">
        <v>90</v>
      </c>
      <c r="E10">
        <v>3</v>
      </c>
      <c r="F10" t="s">
        <v>96</v>
      </c>
      <c r="G10" t="s">
        <v>276</v>
      </c>
      <c r="H10" t="s">
        <v>134</v>
      </c>
      <c r="I10" t="s">
        <v>135</v>
      </c>
      <c r="J10" t="s">
        <v>136</v>
      </c>
      <c r="K10" s="119" t="str">
        <f>CONCATENATE("20",LEFT($I10,2))</f>
        <v>2016</v>
      </c>
      <c r="L10" s="119" t="str">
        <f>MID($I10,3,2)</f>
        <v>10</v>
      </c>
      <c r="M10" s="119" t="str">
        <f>MID($I10,5,2)</f>
        <v>11</v>
      </c>
      <c r="N10" s="121">
        <f>DATE(K10,L10,M10)</f>
        <v>42654</v>
      </c>
      <c r="O10" s="119" t="str">
        <f>CONCATENATE("20",LEFT($J10,2))</f>
        <v>2016</v>
      </c>
      <c r="P10" s="119" t="str">
        <f>MID($J10,3,2)</f>
        <v>10</v>
      </c>
      <c r="Q10" s="119" t="str">
        <f>MID($J10,5,2)</f>
        <v>11</v>
      </c>
      <c r="R10" s="121">
        <f>IF(O10="20","",DATE(O10,P10,Q10))</f>
        <v>42654</v>
      </c>
      <c r="S10" s="125" t="str">
        <f>IF(G10="meetingserver","SERVER",IF(G10="cmm","CMM","CLIENT"))</f>
        <v>SERVER</v>
      </c>
      <c r="T10" s="126">
        <f ca="1">IF(R10="", TODAY()-N10, R10-N10)</f>
        <v>0</v>
      </c>
    </row>
    <row r="11" spans="1:20" x14ac:dyDescent="0.4">
      <c r="A11" t="s">
        <v>3</v>
      </c>
      <c r="B11" t="s">
        <v>88</v>
      </c>
      <c r="C11" t="s">
        <v>89</v>
      </c>
      <c r="D11" t="s">
        <v>90</v>
      </c>
      <c r="E11">
        <v>3</v>
      </c>
      <c r="F11" t="s">
        <v>91</v>
      </c>
      <c r="G11" t="s">
        <v>276</v>
      </c>
      <c r="H11" t="s">
        <v>92</v>
      </c>
      <c r="I11" t="s">
        <v>93</v>
      </c>
      <c r="J11" t="s">
        <v>94</v>
      </c>
      <c r="K11" s="119" t="str">
        <f>CONCATENATE("20",LEFT($I11,2))</f>
        <v>2016</v>
      </c>
      <c r="L11" s="119" t="str">
        <f>MID($I11,3,2)</f>
        <v>11</v>
      </c>
      <c r="M11" s="119" t="str">
        <f>MID($I11,5,2)</f>
        <v>23</v>
      </c>
      <c r="N11" s="121">
        <f>DATE(K11,L11,M11)</f>
        <v>42697</v>
      </c>
      <c r="O11" s="119" t="str">
        <f>CONCATENATE("20",LEFT($J11,2))</f>
        <v>2017</v>
      </c>
      <c r="P11" s="119" t="str">
        <f>MID($J11,3,2)</f>
        <v>10</v>
      </c>
      <c r="Q11" s="119" t="str">
        <f>MID($J11,5,2)</f>
        <v>09</v>
      </c>
      <c r="R11" s="121">
        <f>IF(O11="20","",DATE(O11,P11,Q11))</f>
        <v>43017</v>
      </c>
      <c r="S11" s="125" t="str">
        <f>IF(G11="meetingserver","SERVER",IF(G11="cmm","CMM","CLIENT"))</f>
        <v>SERVER</v>
      </c>
      <c r="T11" s="126">
        <f ca="1">IF(R11="", TODAY()-N11, R11-N11)</f>
        <v>320</v>
      </c>
    </row>
    <row r="12" spans="1:20" x14ac:dyDescent="0.4">
      <c r="A12" t="s">
        <v>3</v>
      </c>
      <c r="B12" t="s">
        <v>95</v>
      </c>
      <c r="C12" t="s">
        <v>89</v>
      </c>
      <c r="D12" t="s">
        <v>90</v>
      </c>
      <c r="E12">
        <v>2</v>
      </c>
      <c r="F12" t="s">
        <v>96</v>
      </c>
      <c r="G12" t="s">
        <v>276</v>
      </c>
      <c r="H12" t="s">
        <v>97</v>
      </c>
      <c r="I12" t="s">
        <v>98</v>
      </c>
      <c r="J12" t="s">
        <v>99</v>
      </c>
      <c r="K12" s="119" t="str">
        <f>CONCATENATE("20",LEFT($I12,2))</f>
        <v>2017</v>
      </c>
      <c r="L12" s="119" t="str">
        <f>MID($I12,3,2)</f>
        <v>01</v>
      </c>
      <c r="M12" s="119" t="str">
        <f>MID($I12,5,2)</f>
        <v>25</v>
      </c>
      <c r="N12" s="121">
        <f>DATE(K12,L12,M12)</f>
        <v>42760</v>
      </c>
      <c r="O12" s="119" t="str">
        <f>CONCATENATE("20",LEFT($J12,2))</f>
        <v>2017</v>
      </c>
      <c r="P12" s="119" t="str">
        <f>MID($J12,3,2)</f>
        <v>01</v>
      </c>
      <c r="Q12" s="119" t="str">
        <f>MID($J12,5,2)</f>
        <v>30</v>
      </c>
      <c r="R12" s="121">
        <f>IF(O12="20","",DATE(O12,P12,Q12))</f>
        <v>42765</v>
      </c>
      <c r="S12" s="125" t="str">
        <f>IF(G12="meetingserver","SERVER",IF(G12="cmm","CMM","CLIENT"))</f>
        <v>SERVER</v>
      </c>
      <c r="T12" s="126">
        <f ca="1">IF(R12="", TODAY()-N12, R12-N12)</f>
        <v>5</v>
      </c>
    </row>
    <row r="13" spans="1:20" x14ac:dyDescent="0.4">
      <c r="A13" t="s">
        <v>3</v>
      </c>
      <c r="B13" t="s">
        <v>100</v>
      </c>
      <c r="C13" t="s">
        <v>101</v>
      </c>
      <c r="D13" t="s">
        <v>90</v>
      </c>
      <c r="E13">
        <v>2</v>
      </c>
      <c r="F13" t="s">
        <v>96</v>
      </c>
      <c r="G13" t="s">
        <v>276</v>
      </c>
      <c r="H13" t="s">
        <v>102</v>
      </c>
      <c r="I13" t="s">
        <v>103</v>
      </c>
      <c r="J13" t="s">
        <v>104</v>
      </c>
      <c r="K13" s="119" t="str">
        <f>CONCATENATE("20",LEFT($I13,2))</f>
        <v>2017</v>
      </c>
      <c r="L13" s="119" t="str">
        <f>MID($I13,3,2)</f>
        <v>01</v>
      </c>
      <c r="M13" s="119" t="str">
        <f>MID($I13,5,2)</f>
        <v>25</v>
      </c>
      <c r="N13" s="121">
        <f>DATE(K13,L13,M13)</f>
        <v>42760</v>
      </c>
      <c r="O13" s="119" t="str">
        <f>CONCATENATE("20",LEFT($J13,2))</f>
        <v>2017</v>
      </c>
      <c r="P13" s="119" t="str">
        <f>MID($J13,3,2)</f>
        <v>01</v>
      </c>
      <c r="Q13" s="119" t="str">
        <f>MID($J13,5,2)</f>
        <v>30</v>
      </c>
      <c r="R13" s="121">
        <f>IF(O13="20","",DATE(O13,P13,Q13))</f>
        <v>42765</v>
      </c>
      <c r="S13" s="125" t="str">
        <f>IF(G13="meetingserver","SERVER",IF(G13="cmm","CMM","CLIENT"))</f>
        <v>SERVER</v>
      </c>
      <c r="T13" s="126">
        <f ca="1">IF(R13="", TODAY()-N13, R13-N13)</f>
        <v>5</v>
      </c>
    </row>
    <row r="14" spans="1:20" x14ac:dyDescent="0.4">
      <c r="A14" t="s">
        <v>3</v>
      </c>
      <c r="B14" t="s">
        <v>162</v>
      </c>
      <c r="C14" t="s">
        <v>89</v>
      </c>
      <c r="D14" t="s">
        <v>90</v>
      </c>
      <c r="E14">
        <v>2</v>
      </c>
      <c r="F14" t="s">
        <v>96</v>
      </c>
      <c r="G14" t="s">
        <v>277</v>
      </c>
      <c r="H14" t="s">
        <v>163</v>
      </c>
      <c r="I14" t="s">
        <v>164</v>
      </c>
      <c r="J14" t="s">
        <v>165</v>
      </c>
      <c r="K14" s="119" t="str">
        <f>CONCATENATE("20",LEFT($I14,2))</f>
        <v>2017</v>
      </c>
      <c r="L14" s="119" t="str">
        <f>MID($I14,3,2)</f>
        <v>03</v>
      </c>
      <c r="M14" s="119" t="str">
        <f>MID($I14,5,2)</f>
        <v>28</v>
      </c>
      <c r="N14" s="121">
        <f>DATE(K14,L14,M14)</f>
        <v>42822</v>
      </c>
      <c r="O14" s="119" t="str">
        <f>CONCATENATE("20",LEFT($J14,2))</f>
        <v>2018</v>
      </c>
      <c r="P14" s="119" t="str">
        <f>MID($J14,3,2)</f>
        <v>02</v>
      </c>
      <c r="Q14" s="119" t="str">
        <f>MID($J14,5,2)</f>
        <v>15</v>
      </c>
      <c r="R14" s="121">
        <f>IF(O14="20","",DATE(O14,P14,Q14))</f>
        <v>43146</v>
      </c>
      <c r="S14" s="125" t="str">
        <f>IF(G14="meetingserver","SERVER",IF(G14="cmm","CMM","CLIENT"))</f>
        <v>CLIENT</v>
      </c>
      <c r="T14" s="126">
        <f ca="1">IF(R14="", TODAY()-N14, R14-N14)</f>
        <v>324</v>
      </c>
    </row>
    <row r="15" spans="1:20" x14ac:dyDescent="0.4">
      <c r="A15" t="s">
        <v>3</v>
      </c>
      <c r="B15" t="s">
        <v>166</v>
      </c>
      <c r="C15" t="s">
        <v>101</v>
      </c>
      <c r="D15" t="s">
        <v>90</v>
      </c>
      <c r="E15">
        <v>3</v>
      </c>
      <c r="F15" t="s">
        <v>96</v>
      </c>
      <c r="G15" t="s">
        <v>276</v>
      </c>
      <c r="H15" t="s">
        <v>167</v>
      </c>
      <c r="I15" t="s">
        <v>168</v>
      </c>
      <c r="J15" t="s">
        <v>169</v>
      </c>
      <c r="K15" s="119" t="str">
        <f>CONCATENATE("20",LEFT($I15,2))</f>
        <v>2017</v>
      </c>
      <c r="L15" s="119" t="str">
        <f>MID($I15,3,2)</f>
        <v>03</v>
      </c>
      <c r="M15" s="119" t="str">
        <f>MID($I15,5,2)</f>
        <v>30</v>
      </c>
      <c r="N15" s="121">
        <f>DATE(K15,L15,M15)</f>
        <v>42824</v>
      </c>
      <c r="O15" s="119" t="str">
        <f>CONCATENATE("20",LEFT($J15,2))</f>
        <v>2017</v>
      </c>
      <c r="P15" s="119" t="str">
        <f>MID($J15,3,2)</f>
        <v>06</v>
      </c>
      <c r="Q15" s="119" t="str">
        <f>MID($J15,5,2)</f>
        <v>06</v>
      </c>
      <c r="R15" s="121">
        <f>IF(O15="20","",DATE(O15,P15,Q15))</f>
        <v>42892</v>
      </c>
      <c r="S15" s="125" t="str">
        <f>IF(G15="meetingserver","SERVER",IF(G15="cmm","CMM","CLIENT"))</f>
        <v>SERVER</v>
      </c>
      <c r="T15" s="126">
        <f ca="1">IF(R15="", TODAY()-N15, R15-N15)</f>
        <v>68</v>
      </c>
    </row>
    <row r="16" spans="1:20" x14ac:dyDescent="0.4">
      <c r="A16" t="s">
        <v>3</v>
      </c>
      <c r="B16" t="s">
        <v>170</v>
      </c>
      <c r="C16" t="s">
        <v>89</v>
      </c>
      <c r="D16">
        <v>3</v>
      </c>
      <c r="E16">
        <v>3</v>
      </c>
      <c r="F16" t="s">
        <v>96</v>
      </c>
      <c r="G16" t="s">
        <v>276</v>
      </c>
      <c r="H16" t="s">
        <v>171</v>
      </c>
      <c r="I16" t="s">
        <v>172</v>
      </c>
      <c r="J16" t="s">
        <v>173</v>
      </c>
      <c r="K16" s="119" t="str">
        <f>CONCATENATE("20",LEFT($I16,2))</f>
        <v>2017</v>
      </c>
      <c r="L16" s="119" t="str">
        <f>MID($I16,3,2)</f>
        <v>04</v>
      </c>
      <c r="M16" s="119" t="str">
        <f>MID($I16,5,2)</f>
        <v>20</v>
      </c>
      <c r="N16" s="121">
        <f>DATE(K16,L16,M16)</f>
        <v>42845</v>
      </c>
      <c r="O16" s="119" t="str">
        <f>CONCATENATE("20",LEFT($J16,2))</f>
        <v>2017</v>
      </c>
      <c r="P16" s="119" t="str">
        <f>MID($J16,3,2)</f>
        <v>04</v>
      </c>
      <c r="Q16" s="119" t="str">
        <f>MID($J16,5,2)</f>
        <v>20</v>
      </c>
      <c r="R16" s="121">
        <f>IF(O16="20","",DATE(O16,P16,Q16))</f>
        <v>42845</v>
      </c>
      <c r="S16" s="125" t="str">
        <f>IF(G16="meetingserver","SERVER",IF(G16="cmm","CMM","CLIENT"))</f>
        <v>SERVER</v>
      </c>
      <c r="T16" s="126">
        <f ca="1">IF(R16="", TODAY()-N16, R16-N16)</f>
        <v>0</v>
      </c>
    </row>
    <row r="17" spans="1:20" x14ac:dyDescent="0.4">
      <c r="A17" t="s">
        <v>3</v>
      </c>
      <c r="B17" t="s">
        <v>174</v>
      </c>
      <c r="C17" t="s">
        <v>89</v>
      </c>
      <c r="D17" t="s">
        <v>90</v>
      </c>
      <c r="E17">
        <v>3</v>
      </c>
      <c r="F17" t="s">
        <v>91</v>
      </c>
      <c r="G17" t="s">
        <v>276</v>
      </c>
      <c r="H17" t="s">
        <v>175</v>
      </c>
      <c r="I17" t="s">
        <v>176</v>
      </c>
      <c r="J17" t="s">
        <v>177</v>
      </c>
      <c r="K17" s="119" t="str">
        <f>CONCATENATE("20",LEFT($I17,2))</f>
        <v>2017</v>
      </c>
      <c r="L17" s="119" t="str">
        <f>MID($I17,3,2)</f>
        <v>04</v>
      </c>
      <c r="M17" s="119" t="str">
        <f>MID($I17,5,2)</f>
        <v>21</v>
      </c>
      <c r="N17" s="121">
        <f>DATE(K17,L17,M17)</f>
        <v>42846</v>
      </c>
      <c r="O17" s="119" t="str">
        <f>CONCATENATE("20",LEFT($J17,2))</f>
        <v>2018</v>
      </c>
      <c r="P17" s="119" t="str">
        <f>MID($J17,3,2)</f>
        <v>01</v>
      </c>
      <c r="Q17" s="119" t="str">
        <f>MID($J17,5,2)</f>
        <v>26</v>
      </c>
      <c r="R17" s="121">
        <f>IF(O17="20","",DATE(O17,P17,Q17))</f>
        <v>43126</v>
      </c>
      <c r="S17" s="125" t="str">
        <f>IF(G17="meetingserver","SERVER",IF(G17="cmm","CMM","CLIENT"))</f>
        <v>SERVER</v>
      </c>
      <c r="T17" s="126">
        <f ca="1">IF(R17="", TODAY()-N17, R17-N17)</f>
        <v>280</v>
      </c>
    </row>
    <row r="18" spans="1:20" x14ac:dyDescent="0.4">
      <c r="A18" t="s">
        <v>3</v>
      </c>
      <c r="B18" t="s">
        <v>178</v>
      </c>
      <c r="C18" t="s">
        <v>101</v>
      </c>
      <c r="D18">
        <v>2</v>
      </c>
      <c r="E18">
        <v>2</v>
      </c>
      <c r="F18" t="s">
        <v>96</v>
      </c>
      <c r="G18" t="s">
        <v>276</v>
      </c>
      <c r="H18" t="s">
        <v>5</v>
      </c>
      <c r="I18" t="s">
        <v>179</v>
      </c>
      <c r="J18" t="s">
        <v>180</v>
      </c>
      <c r="K18" s="119" t="str">
        <f>CONCATENATE("20",LEFT($I18,2))</f>
        <v>2017</v>
      </c>
      <c r="L18" s="119" t="str">
        <f>MID($I18,3,2)</f>
        <v>04</v>
      </c>
      <c r="M18" s="119" t="str">
        <f>MID($I18,5,2)</f>
        <v>27</v>
      </c>
      <c r="N18" s="121">
        <f>DATE(K18,L18,M18)</f>
        <v>42852</v>
      </c>
      <c r="O18" s="119" t="str">
        <f>CONCATENATE("20",LEFT($J18,2))</f>
        <v>2017</v>
      </c>
      <c r="P18" s="119" t="str">
        <f>MID($J18,3,2)</f>
        <v>04</v>
      </c>
      <c r="Q18" s="119" t="str">
        <f>MID($J18,5,2)</f>
        <v>27</v>
      </c>
      <c r="R18" s="121">
        <f>IF(O18="20","",DATE(O18,P18,Q18))</f>
        <v>42852</v>
      </c>
      <c r="S18" s="125" t="str">
        <f>IF(G18="meetingserver","SERVER",IF(G18="cmm","CMM","CLIENT"))</f>
        <v>SERVER</v>
      </c>
      <c r="T18" s="126">
        <f ca="1">IF(R18="", TODAY()-N18, R18-N18)</f>
        <v>0</v>
      </c>
    </row>
    <row r="19" spans="1:20" x14ac:dyDescent="0.4">
      <c r="A19" t="s">
        <v>3</v>
      </c>
      <c r="B19" t="s">
        <v>181</v>
      </c>
      <c r="C19" t="s">
        <v>89</v>
      </c>
      <c r="D19" t="s">
        <v>90</v>
      </c>
      <c r="E19">
        <v>3</v>
      </c>
      <c r="F19" t="s">
        <v>137</v>
      </c>
      <c r="G19" t="s">
        <v>276</v>
      </c>
      <c r="H19" t="s">
        <v>182</v>
      </c>
      <c r="I19" t="s">
        <v>183</v>
      </c>
      <c r="J19" t="s">
        <v>184</v>
      </c>
      <c r="K19" s="119" t="str">
        <f>CONCATENATE("20",LEFT($I19,2))</f>
        <v>2017</v>
      </c>
      <c r="L19" s="119" t="str">
        <f>MID($I19,3,2)</f>
        <v>05</v>
      </c>
      <c r="M19" s="119" t="str">
        <f>MID($I19,5,2)</f>
        <v>25</v>
      </c>
      <c r="N19" s="121">
        <f>DATE(K19,L19,M19)</f>
        <v>42880</v>
      </c>
      <c r="O19" s="119" t="str">
        <f>CONCATENATE("20",LEFT($J19,2))</f>
        <v>2017</v>
      </c>
      <c r="P19" s="119" t="str">
        <f>MID($J19,3,2)</f>
        <v>06</v>
      </c>
      <c r="Q19" s="119" t="str">
        <f>MID($J19,5,2)</f>
        <v>06</v>
      </c>
      <c r="R19" s="121">
        <f>IF(O19="20","",DATE(O19,P19,Q19))</f>
        <v>42892</v>
      </c>
      <c r="S19" s="125" t="str">
        <f>IF(G19="meetingserver","SERVER",IF(G19="cmm","CMM","CLIENT"))</f>
        <v>SERVER</v>
      </c>
      <c r="T19" s="126">
        <f ca="1">IF(R19="", TODAY()-N19, R19-N19)</f>
        <v>12</v>
      </c>
    </row>
    <row r="20" spans="1:20" x14ac:dyDescent="0.4">
      <c r="A20" t="s">
        <v>3</v>
      </c>
      <c r="B20" t="s">
        <v>185</v>
      </c>
      <c r="C20" t="s">
        <v>89</v>
      </c>
      <c r="D20" t="s">
        <v>90</v>
      </c>
      <c r="E20">
        <v>3</v>
      </c>
      <c r="F20" t="s">
        <v>129</v>
      </c>
      <c r="G20" t="s">
        <v>276</v>
      </c>
      <c r="H20" t="s">
        <v>186</v>
      </c>
      <c r="I20" t="s">
        <v>187</v>
      </c>
      <c r="J20" t="s">
        <v>188</v>
      </c>
      <c r="K20" s="119" t="str">
        <f>CONCATENATE("20",LEFT($I20,2))</f>
        <v>2017</v>
      </c>
      <c r="L20" s="119" t="str">
        <f>MID($I20,3,2)</f>
        <v>05</v>
      </c>
      <c r="M20" s="119" t="str">
        <f>MID($I20,5,2)</f>
        <v>30</v>
      </c>
      <c r="N20" s="121">
        <f>DATE(K20,L20,M20)</f>
        <v>42885</v>
      </c>
      <c r="O20" s="119" t="str">
        <f>CONCATENATE("20",LEFT($J20,2))</f>
        <v>2017</v>
      </c>
      <c r="P20" s="119" t="str">
        <f>MID($J20,3,2)</f>
        <v>07</v>
      </c>
      <c r="Q20" s="119" t="str">
        <f>MID($J20,5,2)</f>
        <v>14</v>
      </c>
      <c r="R20" s="121">
        <f>IF(O20="20","",DATE(O20,P20,Q20))</f>
        <v>42930</v>
      </c>
      <c r="S20" s="125" t="str">
        <f>IF(G20="meetingserver","SERVER",IF(G20="cmm","CMM","CLIENT"))</f>
        <v>SERVER</v>
      </c>
      <c r="T20" s="126">
        <f ca="1">IF(R20="", TODAY()-N20, R20-N20)</f>
        <v>45</v>
      </c>
    </row>
    <row r="21" spans="1:20" x14ac:dyDescent="0.4">
      <c r="A21" t="s">
        <v>3</v>
      </c>
      <c r="B21" t="s">
        <v>189</v>
      </c>
      <c r="C21" t="s">
        <v>101</v>
      </c>
      <c r="D21">
        <v>2</v>
      </c>
      <c r="E21">
        <v>3</v>
      </c>
      <c r="F21" t="s">
        <v>96</v>
      </c>
      <c r="G21" t="s">
        <v>276</v>
      </c>
      <c r="H21" t="s">
        <v>4</v>
      </c>
      <c r="I21" t="s">
        <v>190</v>
      </c>
      <c r="J21" t="s">
        <v>191</v>
      </c>
      <c r="K21" s="119" t="str">
        <f>CONCATENATE("20",LEFT($I21,2))</f>
        <v>2017</v>
      </c>
      <c r="L21" s="119" t="str">
        <f>MID($I21,3,2)</f>
        <v>05</v>
      </c>
      <c r="M21" s="119" t="str">
        <f>MID($I21,5,2)</f>
        <v>31</v>
      </c>
      <c r="N21" s="121">
        <f>DATE(K21,L21,M21)</f>
        <v>42886</v>
      </c>
      <c r="O21" s="119" t="str">
        <f>CONCATENATE("20",LEFT($J21,2))</f>
        <v>2018</v>
      </c>
      <c r="P21" s="119" t="str">
        <f>MID($J21,3,2)</f>
        <v>01</v>
      </c>
      <c r="Q21" s="119" t="str">
        <f>MID($J21,5,2)</f>
        <v>19</v>
      </c>
      <c r="R21" s="121">
        <f>IF(O21="20","",DATE(O21,P21,Q21))</f>
        <v>43119</v>
      </c>
      <c r="S21" s="125" t="str">
        <f>IF(G21="meetingserver","SERVER",IF(G21="cmm","CMM","CLIENT"))</f>
        <v>SERVER</v>
      </c>
      <c r="T21" s="126">
        <f ca="1">IF(R21="", TODAY()-N21, R21-N21)</f>
        <v>233</v>
      </c>
    </row>
    <row r="22" spans="1:20" x14ac:dyDescent="0.4">
      <c r="A22" t="s">
        <v>3</v>
      </c>
      <c r="B22" t="s">
        <v>192</v>
      </c>
      <c r="C22" t="s">
        <v>89</v>
      </c>
      <c r="D22" t="s">
        <v>90</v>
      </c>
      <c r="E22">
        <v>5</v>
      </c>
      <c r="F22" t="s">
        <v>96</v>
      </c>
      <c r="G22" t="s">
        <v>276</v>
      </c>
      <c r="H22" t="s">
        <v>193</v>
      </c>
      <c r="I22" t="s">
        <v>194</v>
      </c>
      <c r="J22" t="s">
        <v>195</v>
      </c>
      <c r="K22" s="119" t="str">
        <f>CONCATENATE("20",LEFT($I22,2))</f>
        <v>2017</v>
      </c>
      <c r="L22" s="119" t="str">
        <f>MID($I22,3,2)</f>
        <v>06</v>
      </c>
      <c r="M22" s="119" t="str">
        <f>MID($I22,5,2)</f>
        <v>05</v>
      </c>
      <c r="N22" s="121">
        <f>DATE(K22,L22,M22)</f>
        <v>42891</v>
      </c>
      <c r="O22" s="119" t="str">
        <f>CONCATENATE("20",LEFT($J22,2))</f>
        <v>2017</v>
      </c>
      <c r="P22" s="119" t="str">
        <f>MID($J22,3,2)</f>
        <v>06</v>
      </c>
      <c r="Q22" s="119" t="str">
        <f>MID($J22,5,2)</f>
        <v>08</v>
      </c>
      <c r="R22" s="121">
        <f>IF(O22="20","",DATE(O22,P22,Q22))</f>
        <v>42894</v>
      </c>
      <c r="S22" s="125" t="str">
        <f>IF(G22="meetingserver","SERVER",IF(G22="cmm","CMM","CLIENT"))</f>
        <v>SERVER</v>
      </c>
      <c r="T22" s="126">
        <f ca="1">IF(R22="", TODAY()-N22, R22-N22)</f>
        <v>3</v>
      </c>
    </row>
    <row r="23" spans="1:20" x14ac:dyDescent="0.4">
      <c r="A23" t="s">
        <v>3</v>
      </c>
      <c r="B23" t="s">
        <v>196</v>
      </c>
      <c r="C23" t="s">
        <v>89</v>
      </c>
      <c r="D23">
        <v>3</v>
      </c>
      <c r="E23">
        <v>3</v>
      </c>
      <c r="F23" t="s">
        <v>91</v>
      </c>
      <c r="G23" t="s">
        <v>276</v>
      </c>
      <c r="H23" t="s">
        <v>34</v>
      </c>
      <c r="I23" t="s">
        <v>197</v>
      </c>
      <c r="J23" t="s">
        <v>198</v>
      </c>
      <c r="K23" s="119" t="str">
        <f>CONCATENATE("20",LEFT($I23,2))</f>
        <v>2017</v>
      </c>
      <c r="L23" s="119" t="str">
        <f>MID($I23,3,2)</f>
        <v>06</v>
      </c>
      <c r="M23" s="119" t="str">
        <f>MID($I23,5,2)</f>
        <v>09</v>
      </c>
      <c r="N23" s="121">
        <f>DATE(K23,L23,M23)</f>
        <v>42895</v>
      </c>
      <c r="O23" s="119" t="str">
        <f>CONCATENATE("20",LEFT($J23,2))</f>
        <v>2017</v>
      </c>
      <c r="P23" s="119" t="str">
        <f>MID($J23,3,2)</f>
        <v>10</v>
      </c>
      <c r="Q23" s="119" t="str">
        <f>MID($J23,5,2)</f>
        <v>02</v>
      </c>
      <c r="R23" s="121">
        <f>IF(O23="20","",DATE(O23,P23,Q23))</f>
        <v>43010</v>
      </c>
      <c r="S23" s="125" t="str">
        <f>IF(G23="meetingserver","SERVER",IF(G23="cmm","CMM","CLIENT"))</f>
        <v>SERVER</v>
      </c>
      <c r="T23" s="126">
        <f ca="1">IF(R23="", TODAY()-N23, R23-N23)</f>
        <v>115</v>
      </c>
    </row>
    <row r="24" spans="1:20" x14ac:dyDescent="0.4">
      <c r="A24" t="s">
        <v>3</v>
      </c>
      <c r="B24" t="s">
        <v>199</v>
      </c>
      <c r="C24" t="s">
        <v>89</v>
      </c>
      <c r="D24" t="s">
        <v>90</v>
      </c>
      <c r="E24">
        <v>2</v>
      </c>
      <c r="F24" t="s">
        <v>96</v>
      </c>
      <c r="G24" t="s">
        <v>276</v>
      </c>
      <c r="H24" t="s">
        <v>200</v>
      </c>
      <c r="I24" t="s">
        <v>201</v>
      </c>
      <c r="J24" t="s">
        <v>202</v>
      </c>
      <c r="K24" s="119" t="str">
        <f>CONCATENATE("20",LEFT($I24,2))</f>
        <v>2017</v>
      </c>
      <c r="L24" s="119" t="str">
        <f>MID($I24,3,2)</f>
        <v>06</v>
      </c>
      <c r="M24" s="119" t="str">
        <f>MID($I24,5,2)</f>
        <v>16</v>
      </c>
      <c r="N24" s="121">
        <f>DATE(K24,L24,M24)</f>
        <v>42902</v>
      </c>
      <c r="O24" s="119" t="str">
        <f>CONCATENATE("20",LEFT($J24,2))</f>
        <v>2017</v>
      </c>
      <c r="P24" s="119" t="str">
        <f>MID($J24,3,2)</f>
        <v>06</v>
      </c>
      <c r="Q24" s="119" t="str">
        <f>MID($J24,5,2)</f>
        <v>26</v>
      </c>
      <c r="R24" s="121">
        <f>IF(O24="20","",DATE(O24,P24,Q24))</f>
        <v>42912</v>
      </c>
      <c r="S24" s="125" t="str">
        <f>IF(G24="meetingserver","SERVER",IF(G24="cmm","CMM","CLIENT"))</f>
        <v>SERVER</v>
      </c>
      <c r="T24" s="126">
        <f ca="1">IF(R24="", TODAY()-N24, R24-N24)</f>
        <v>10</v>
      </c>
    </row>
    <row r="25" spans="1:20" x14ac:dyDescent="0.4">
      <c r="A25" t="s">
        <v>3</v>
      </c>
      <c r="B25" t="s">
        <v>203</v>
      </c>
      <c r="C25" t="s">
        <v>101</v>
      </c>
      <c r="D25" t="s">
        <v>90</v>
      </c>
      <c r="E25">
        <v>3</v>
      </c>
      <c r="F25" t="s">
        <v>91</v>
      </c>
      <c r="G25" t="s">
        <v>276</v>
      </c>
      <c r="H25" t="s">
        <v>204</v>
      </c>
      <c r="I25" t="s">
        <v>205</v>
      </c>
      <c r="J25" t="s">
        <v>206</v>
      </c>
      <c r="K25" s="119" t="str">
        <f>CONCATENATE("20",LEFT($I25,2))</f>
        <v>2017</v>
      </c>
      <c r="L25" s="119" t="str">
        <f>MID($I25,3,2)</f>
        <v>06</v>
      </c>
      <c r="M25" s="119" t="str">
        <f>MID($I25,5,2)</f>
        <v>29</v>
      </c>
      <c r="N25" s="121">
        <f>DATE(K25,L25,M25)</f>
        <v>42915</v>
      </c>
      <c r="O25" s="119" t="str">
        <f>CONCATENATE("20",LEFT($J25,2))</f>
        <v>2017</v>
      </c>
      <c r="P25" s="119" t="str">
        <f>MID($J25,3,2)</f>
        <v>06</v>
      </c>
      <c r="Q25" s="119" t="str">
        <f>MID($J25,5,2)</f>
        <v>29</v>
      </c>
      <c r="R25" s="121">
        <f>IF(O25="20","",DATE(O25,P25,Q25))</f>
        <v>42915</v>
      </c>
      <c r="S25" s="125" t="str">
        <f>IF(G25="meetingserver","SERVER",IF(G25="cmm","CMM","CLIENT"))</f>
        <v>SERVER</v>
      </c>
      <c r="T25" s="126">
        <f ca="1">IF(R25="", TODAY()-N25, R25-N25)</f>
        <v>0</v>
      </c>
    </row>
    <row r="26" spans="1:20" x14ac:dyDescent="0.4">
      <c r="A26" t="s">
        <v>3</v>
      </c>
      <c r="B26" t="s">
        <v>286</v>
      </c>
      <c r="C26" t="s">
        <v>101</v>
      </c>
      <c r="D26">
        <v>3</v>
      </c>
      <c r="E26">
        <v>6</v>
      </c>
      <c r="F26" t="s">
        <v>137</v>
      </c>
      <c r="G26" t="s">
        <v>276</v>
      </c>
      <c r="H26" t="s">
        <v>287</v>
      </c>
      <c r="I26" t="s">
        <v>288</v>
      </c>
      <c r="J26" t="s">
        <v>289</v>
      </c>
      <c r="K26" s="119" t="str">
        <f>CONCATENATE("20",LEFT($I26,2))</f>
        <v>2017</v>
      </c>
      <c r="L26" s="119" t="str">
        <f>MID($I26,3,2)</f>
        <v>07</v>
      </c>
      <c r="M26" s="119" t="str">
        <f>MID($I26,5,2)</f>
        <v>06</v>
      </c>
      <c r="N26" s="121">
        <f>DATE(K26,L26,M26)</f>
        <v>42922</v>
      </c>
      <c r="O26" s="119" t="str">
        <f>CONCATENATE("20",LEFT($J26,2))</f>
        <v>2018</v>
      </c>
      <c r="P26" s="119" t="str">
        <f>MID($J26,3,2)</f>
        <v>08</v>
      </c>
      <c r="Q26" s="119" t="str">
        <f>MID($J26,5,2)</f>
        <v>10</v>
      </c>
      <c r="R26" s="121">
        <f>IF(O26="20","",DATE(O26,P26,Q26))</f>
        <v>43322</v>
      </c>
      <c r="S26" s="125" t="str">
        <f>IF(G26="meetingserver","SERVER",IF(G26="cmm","CMM","CLIENT"))</f>
        <v>SERVER</v>
      </c>
      <c r="T26" s="126">
        <f ca="1">IF(R26="", TODAY()-N26, R26-N26)</f>
        <v>400</v>
      </c>
    </row>
    <row r="27" spans="1:20" x14ac:dyDescent="0.4">
      <c r="A27" t="s">
        <v>3</v>
      </c>
      <c r="B27" t="s">
        <v>207</v>
      </c>
      <c r="C27" t="s">
        <v>89</v>
      </c>
      <c r="D27">
        <v>3</v>
      </c>
      <c r="E27">
        <v>3</v>
      </c>
      <c r="F27" t="s">
        <v>96</v>
      </c>
      <c r="G27" t="s">
        <v>276</v>
      </c>
      <c r="H27" t="s">
        <v>208</v>
      </c>
      <c r="I27" t="s">
        <v>209</v>
      </c>
      <c r="J27" t="s">
        <v>210</v>
      </c>
      <c r="K27" s="119" t="str">
        <f>CONCATENATE("20",LEFT($I27,2))</f>
        <v>2017</v>
      </c>
      <c r="L27" s="119" t="str">
        <f>MID($I27,3,2)</f>
        <v>07</v>
      </c>
      <c r="M27" s="119" t="str">
        <f>MID($I27,5,2)</f>
        <v>20</v>
      </c>
      <c r="N27" s="121">
        <f>DATE(K27,L27,M27)</f>
        <v>42936</v>
      </c>
      <c r="O27" s="119" t="str">
        <f>CONCATENATE("20",LEFT($J27,2))</f>
        <v>2017</v>
      </c>
      <c r="P27" s="119" t="str">
        <f>MID($J27,3,2)</f>
        <v>07</v>
      </c>
      <c r="Q27" s="119" t="str">
        <f>MID($J27,5,2)</f>
        <v>28</v>
      </c>
      <c r="R27" s="121">
        <f>IF(O27="20","",DATE(O27,P27,Q27))</f>
        <v>42944</v>
      </c>
      <c r="S27" s="125" t="str">
        <f>IF(G27="meetingserver","SERVER",IF(G27="cmm","CMM","CLIENT"))</f>
        <v>SERVER</v>
      </c>
      <c r="T27" s="126">
        <f ca="1">IF(R27="", TODAY()-N27, R27-N27)</f>
        <v>8</v>
      </c>
    </row>
    <row r="28" spans="1:20" x14ac:dyDescent="0.4">
      <c r="A28" t="s">
        <v>3</v>
      </c>
      <c r="B28" t="s">
        <v>211</v>
      </c>
      <c r="C28" t="s">
        <v>101</v>
      </c>
      <c r="D28">
        <v>3</v>
      </c>
      <c r="E28">
        <v>2</v>
      </c>
      <c r="F28" t="s">
        <v>129</v>
      </c>
      <c r="G28" t="s">
        <v>276</v>
      </c>
      <c r="H28" t="s">
        <v>212</v>
      </c>
      <c r="I28" t="s">
        <v>213</v>
      </c>
      <c r="J28" t="s">
        <v>214</v>
      </c>
      <c r="K28" s="119" t="str">
        <f>CONCATENATE("20",LEFT($I28,2))</f>
        <v>2017</v>
      </c>
      <c r="L28" s="119" t="str">
        <f>MID($I28,3,2)</f>
        <v>08</v>
      </c>
      <c r="M28" s="119" t="str">
        <f>MID($I28,5,2)</f>
        <v>04</v>
      </c>
      <c r="N28" s="121">
        <f>DATE(K28,L28,M28)</f>
        <v>42951</v>
      </c>
      <c r="O28" s="119" t="str">
        <f>CONCATENATE("20",LEFT($J28,2))</f>
        <v>2017</v>
      </c>
      <c r="P28" s="119" t="str">
        <f>MID($J28,3,2)</f>
        <v>08</v>
      </c>
      <c r="Q28" s="119" t="str">
        <f>MID($J28,5,2)</f>
        <v>18</v>
      </c>
      <c r="R28" s="121">
        <f>IF(O28="20","",DATE(O28,P28,Q28))</f>
        <v>42965</v>
      </c>
      <c r="S28" s="125" t="str">
        <f>IF(G28="meetingserver","SERVER",IF(G28="cmm","CMM","CLIENT"))</f>
        <v>SERVER</v>
      </c>
      <c r="T28" s="126">
        <f ca="1">IF(R28="", TODAY()-N28, R28-N28)</f>
        <v>14</v>
      </c>
    </row>
    <row r="29" spans="1:20" x14ac:dyDescent="0.4">
      <c r="A29" t="s">
        <v>3</v>
      </c>
      <c r="B29" t="s">
        <v>219</v>
      </c>
      <c r="C29" t="s">
        <v>161</v>
      </c>
      <c r="D29" t="s">
        <v>90</v>
      </c>
      <c r="E29">
        <v>3</v>
      </c>
      <c r="F29" t="s">
        <v>96</v>
      </c>
      <c r="G29" t="s">
        <v>276</v>
      </c>
      <c r="H29" t="s">
        <v>220</v>
      </c>
      <c r="I29" t="s">
        <v>221</v>
      </c>
      <c r="K29" s="119" t="str">
        <f>CONCATENATE("20",LEFT($I29,2))</f>
        <v>2017</v>
      </c>
      <c r="L29" s="119" t="str">
        <f>MID($I29,3,2)</f>
        <v>08</v>
      </c>
      <c r="M29" s="119" t="str">
        <f>MID($I29,5,2)</f>
        <v>08</v>
      </c>
      <c r="N29" s="121">
        <f>DATE(K29,L29,M29)</f>
        <v>42955</v>
      </c>
      <c r="O29" s="119" t="str">
        <f>CONCATENATE("20",LEFT($J29,2))</f>
        <v>20</v>
      </c>
      <c r="P29" s="119" t="str">
        <f>MID($J29,3,2)</f>
        <v/>
      </c>
      <c r="Q29" s="119" t="str">
        <f>MID($J29,5,2)</f>
        <v/>
      </c>
      <c r="R29" s="121" t="str">
        <f>IF(O29="20","",DATE(O29,P29,Q29))</f>
        <v/>
      </c>
      <c r="S29" s="125" t="str">
        <f>IF(G29="meetingserver","SERVER",IF(G29="cmm","CMM","CLIENT"))</f>
        <v>SERVER</v>
      </c>
      <c r="T29" s="126">
        <f ca="1">IF(R29="", TODAY()-N29, R29-N29)</f>
        <v>609</v>
      </c>
    </row>
    <row r="30" spans="1:20" x14ac:dyDescent="0.4">
      <c r="A30" t="s">
        <v>3</v>
      </c>
      <c r="B30" t="s">
        <v>215</v>
      </c>
      <c r="C30" t="s">
        <v>89</v>
      </c>
      <c r="D30" t="s">
        <v>90</v>
      </c>
      <c r="E30">
        <v>3</v>
      </c>
      <c r="F30" t="s">
        <v>129</v>
      </c>
      <c r="G30" t="s">
        <v>276</v>
      </c>
      <c r="H30" t="s">
        <v>216</v>
      </c>
      <c r="I30" t="s">
        <v>217</v>
      </c>
      <c r="J30" t="s">
        <v>218</v>
      </c>
      <c r="K30" s="119" t="str">
        <f>CONCATENATE("20",LEFT($I30,2))</f>
        <v>2017</v>
      </c>
      <c r="L30" s="119" t="str">
        <f>MID($I30,3,2)</f>
        <v>08</v>
      </c>
      <c r="M30" s="119" t="str">
        <f>MID($I30,5,2)</f>
        <v>08</v>
      </c>
      <c r="N30" s="121">
        <f>DATE(K30,L30,M30)</f>
        <v>42955</v>
      </c>
      <c r="O30" s="119" t="str">
        <f>CONCATENATE("20",LEFT($J30,2))</f>
        <v>2018</v>
      </c>
      <c r="P30" s="119" t="str">
        <f>MID($J30,3,2)</f>
        <v>05</v>
      </c>
      <c r="Q30" s="119" t="str">
        <f>MID($J30,5,2)</f>
        <v>22</v>
      </c>
      <c r="R30" s="121">
        <f>IF(O30="20","",DATE(O30,P30,Q30))</f>
        <v>43242</v>
      </c>
      <c r="S30" s="125" t="str">
        <f>IF(G30="meetingserver","SERVER",IF(G30="cmm","CMM","CLIENT"))</f>
        <v>SERVER</v>
      </c>
      <c r="T30" s="126">
        <f ca="1">IF(R30="", TODAY()-N30, R30-N30)</f>
        <v>287</v>
      </c>
    </row>
    <row r="31" spans="1:20" x14ac:dyDescent="0.4">
      <c r="A31" t="s">
        <v>3</v>
      </c>
      <c r="B31" t="s">
        <v>222</v>
      </c>
      <c r="C31" t="s">
        <v>89</v>
      </c>
      <c r="D31">
        <v>3</v>
      </c>
      <c r="E31">
        <v>3</v>
      </c>
      <c r="F31" t="s">
        <v>91</v>
      </c>
      <c r="G31" t="s">
        <v>276</v>
      </c>
      <c r="H31" t="s">
        <v>34</v>
      </c>
      <c r="I31" t="s">
        <v>223</v>
      </c>
      <c r="J31" t="s">
        <v>224</v>
      </c>
      <c r="K31" s="119" t="str">
        <f>CONCATENATE("20",LEFT($I31,2))</f>
        <v>2017</v>
      </c>
      <c r="L31" s="119" t="str">
        <f>MID($I31,3,2)</f>
        <v>09</v>
      </c>
      <c r="M31" s="119" t="str">
        <f>MID($I31,5,2)</f>
        <v>11</v>
      </c>
      <c r="N31" s="121">
        <f>DATE(K31,L31,M31)</f>
        <v>42989</v>
      </c>
      <c r="O31" s="119" t="str">
        <f>CONCATENATE("20",LEFT($J31,2))</f>
        <v>2018</v>
      </c>
      <c r="P31" s="119" t="str">
        <f>MID($J31,3,2)</f>
        <v>01</v>
      </c>
      <c r="Q31" s="119" t="str">
        <f>MID($J31,5,2)</f>
        <v>19</v>
      </c>
      <c r="R31" s="121">
        <f>IF(O31="20","",DATE(O31,P31,Q31))</f>
        <v>43119</v>
      </c>
      <c r="S31" s="125" t="str">
        <f>IF(G31="meetingserver","SERVER",IF(G31="cmm","CMM","CLIENT"))</f>
        <v>SERVER</v>
      </c>
      <c r="T31" s="126">
        <f ca="1">IF(R31="", TODAY()-N31, R31-N31)</f>
        <v>130</v>
      </c>
    </row>
    <row r="32" spans="1:20" x14ac:dyDescent="0.4">
      <c r="A32" t="s">
        <v>3</v>
      </c>
      <c r="B32" t="s">
        <v>225</v>
      </c>
      <c r="C32" t="s">
        <v>89</v>
      </c>
      <c r="D32" t="s">
        <v>90</v>
      </c>
      <c r="E32">
        <v>3</v>
      </c>
      <c r="F32" t="s">
        <v>91</v>
      </c>
      <c r="G32" t="s">
        <v>276</v>
      </c>
      <c r="H32" t="s">
        <v>226</v>
      </c>
      <c r="I32" t="s">
        <v>227</v>
      </c>
      <c r="J32" t="s">
        <v>228</v>
      </c>
      <c r="K32" s="119" t="str">
        <f>CONCATENATE("20",LEFT($I32,2))</f>
        <v>2017</v>
      </c>
      <c r="L32" s="119" t="str">
        <f>MID($I32,3,2)</f>
        <v>09</v>
      </c>
      <c r="M32" s="119" t="str">
        <f>MID($I32,5,2)</f>
        <v>12</v>
      </c>
      <c r="N32" s="121">
        <f>DATE(K32,L32,M32)</f>
        <v>42990</v>
      </c>
      <c r="O32" s="119" t="str">
        <f>CONCATENATE("20",LEFT($J32,2))</f>
        <v>2017</v>
      </c>
      <c r="P32" s="119" t="str">
        <f>MID($J32,3,2)</f>
        <v>09</v>
      </c>
      <c r="Q32" s="119" t="str">
        <f>MID($J32,5,2)</f>
        <v>27</v>
      </c>
      <c r="R32" s="121">
        <f>IF(O32="20","",DATE(O32,P32,Q32))</f>
        <v>43005</v>
      </c>
      <c r="S32" s="125" t="str">
        <f>IF(G32="meetingserver","SERVER",IF(G32="cmm","CMM","CLIENT"))</f>
        <v>SERVER</v>
      </c>
      <c r="T32" s="126">
        <f ca="1">IF(R32="", TODAY()-N32, R32-N32)</f>
        <v>15</v>
      </c>
    </row>
    <row r="33" spans="1:20" x14ac:dyDescent="0.4">
      <c r="A33" t="s">
        <v>3</v>
      </c>
      <c r="B33" t="s">
        <v>229</v>
      </c>
      <c r="C33" t="s">
        <v>89</v>
      </c>
      <c r="D33">
        <v>3</v>
      </c>
      <c r="E33">
        <v>3</v>
      </c>
      <c r="F33" t="s">
        <v>129</v>
      </c>
      <c r="G33" t="s">
        <v>276</v>
      </c>
      <c r="H33" t="s">
        <v>230</v>
      </c>
      <c r="I33" t="s">
        <v>231</v>
      </c>
      <c r="J33" t="s">
        <v>232</v>
      </c>
      <c r="K33" s="119" t="str">
        <f>CONCATENATE("20",LEFT($I33,2))</f>
        <v>2017</v>
      </c>
      <c r="L33" s="119" t="str">
        <f>MID($I33,3,2)</f>
        <v>09</v>
      </c>
      <c r="M33" s="119" t="str">
        <f>MID($I33,5,2)</f>
        <v>13</v>
      </c>
      <c r="N33" s="121">
        <f>DATE(K33,L33,M33)</f>
        <v>42991</v>
      </c>
      <c r="O33" s="119" t="str">
        <f>CONCATENATE("20",LEFT($J33,2))</f>
        <v>2018</v>
      </c>
      <c r="P33" s="119" t="str">
        <f>MID($J33,3,2)</f>
        <v>05</v>
      </c>
      <c r="Q33" s="119" t="str">
        <f>MID($J33,5,2)</f>
        <v>22</v>
      </c>
      <c r="R33" s="121">
        <f>IF(O33="20","",DATE(O33,P33,Q33))</f>
        <v>43242</v>
      </c>
      <c r="S33" s="125" t="str">
        <f>IF(G33="meetingserver","SERVER",IF(G33="cmm","CMM","CLIENT"))</f>
        <v>SERVER</v>
      </c>
      <c r="T33" s="126">
        <f ca="1">IF(R33="", TODAY()-N33, R33-N33)</f>
        <v>251</v>
      </c>
    </row>
    <row r="34" spans="1:20" x14ac:dyDescent="0.4">
      <c r="A34" t="s">
        <v>3</v>
      </c>
      <c r="B34" t="s">
        <v>233</v>
      </c>
      <c r="C34" t="s">
        <v>89</v>
      </c>
      <c r="D34">
        <v>3</v>
      </c>
      <c r="E34">
        <v>3</v>
      </c>
      <c r="F34" t="s">
        <v>96</v>
      </c>
      <c r="G34" t="s">
        <v>276</v>
      </c>
      <c r="H34" t="s">
        <v>15</v>
      </c>
      <c r="I34" t="s">
        <v>234</v>
      </c>
      <c r="J34" t="s">
        <v>235</v>
      </c>
      <c r="K34" s="119" t="str">
        <f>CONCATENATE("20",LEFT($I34,2))</f>
        <v>2017</v>
      </c>
      <c r="L34" s="119" t="str">
        <f>MID($I34,3,2)</f>
        <v>09</v>
      </c>
      <c r="M34" s="119" t="str">
        <f>MID($I34,5,2)</f>
        <v>27</v>
      </c>
      <c r="N34" s="121">
        <f>DATE(K34,L34,M34)</f>
        <v>43005</v>
      </c>
      <c r="O34" s="119" t="str">
        <f>CONCATENATE("20",LEFT($J34,2))</f>
        <v>2017</v>
      </c>
      <c r="P34" s="119" t="str">
        <f>MID($J34,3,2)</f>
        <v>09</v>
      </c>
      <c r="Q34" s="119" t="str">
        <f>MID($J34,5,2)</f>
        <v>27</v>
      </c>
      <c r="R34" s="121">
        <f>IF(O34="20","",DATE(O34,P34,Q34))</f>
        <v>43005</v>
      </c>
      <c r="S34" s="125" t="str">
        <f>IF(G34="meetingserver","SERVER",IF(G34="cmm","CMM","CLIENT"))</f>
        <v>SERVER</v>
      </c>
      <c r="T34" s="126">
        <f ca="1">IF(R34="", TODAY()-N34, R34-N34)</f>
        <v>0</v>
      </c>
    </row>
    <row r="35" spans="1:20" x14ac:dyDescent="0.4">
      <c r="A35" t="s">
        <v>3</v>
      </c>
      <c r="B35" t="s">
        <v>236</v>
      </c>
      <c r="C35" t="s">
        <v>89</v>
      </c>
      <c r="D35">
        <v>3</v>
      </c>
      <c r="E35">
        <v>3</v>
      </c>
      <c r="F35" t="s">
        <v>91</v>
      </c>
      <c r="G35" t="s">
        <v>276</v>
      </c>
      <c r="H35" t="s">
        <v>34</v>
      </c>
      <c r="I35" t="s">
        <v>237</v>
      </c>
      <c r="J35" t="s">
        <v>238</v>
      </c>
      <c r="K35" s="119" t="str">
        <f>CONCATENATE("20",LEFT($I35,2))</f>
        <v>2017</v>
      </c>
      <c r="L35" s="119" t="str">
        <f>MID($I35,3,2)</f>
        <v>11</v>
      </c>
      <c r="M35" s="119" t="str">
        <f>MID($I35,5,2)</f>
        <v>06</v>
      </c>
      <c r="N35" s="121">
        <f>DATE(K35,L35,M35)</f>
        <v>43045</v>
      </c>
      <c r="O35" s="119" t="str">
        <f>CONCATENATE("20",LEFT($J35,2))</f>
        <v>2017</v>
      </c>
      <c r="P35" s="119" t="str">
        <f>MID($J35,3,2)</f>
        <v>11</v>
      </c>
      <c r="Q35" s="119" t="str">
        <f>MID($J35,5,2)</f>
        <v>09</v>
      </c>
      <c r="R35" s="121">
        <f>IF(O35="20","",DATE(O35,P35,Q35))</f>
        <v>43048</v>
      </c>
      <c r="S35" s="125" t="str">
        <f>IF(G35="meetingserver","SERVER",IF(G35="cmm","CMM","CLIENT"))</f>
        <v>SERVER</v>
      </c>
      <c r="T35" s="126">
        <f ca="1">IF(R35="", TODAY()-N35, R35-N35)</f>
        <v>3</v>
      </c>
    </row>
    <row r="36" spans="1:20" x14ac:dyDescent="0.4">
      <c r="A36" t="s">
        <v>3</v>
      </c>
      <c r="B36" t="s">
        <v>239</v>
      </c>
      <c r="C36" t="s">
        <v>89</v>
      </c>
      <c r="D36">
        <v>3</v>
      </c>
      <c r="E36">
        <v>1</v>
      </c>
      <c r="F36" t="s">
        <v>91</v>
      </c>
      <c r="G36" t="s">
        <v>276</v>
      </c>
      <c r="H36" t="s">
        <v>241</v>
      </c>
      <c r="I36" t="s">
        <v>242</v>
      </c>
      <c r="J36" t="s">
        <v>466</v>
      </c>
      <c r="K36" s="119" t="str">
        <f>CONCATENATE("20",LEFT($I36,2))</f>
        <v>2017</v>
      </c>
      <c r="L36" s="119" t="str">
        <f>MID($I36,3,2)</f>
        <v>11</v>
      </c>
      <c r="M36" s="119" t="str">
        <f>MID($I36,5,2)</f>
        <v>14</v>
      </c>
      <c r="N36" s="121">
        <f>DATE(K36,L36,M36)</f>
        <v>43053</v>
      </c>
      <c r="O36" s="119" t="str">
        <f>CONCATENATE("20",LEFT($J36,2))</f>
        <v>2019</v>
      </c>
      <c r="P36" s="119" t="str">
        <f>MID($J36,3,2)</f>
        <v>04</v>
      </c>
      <c r="Q36" s="119" t="str">
        <f>MID($J36,5,2)</f>
        <v>05</v>
      </c>
      <c r="R36" s="121">
        <f>IF(O36="20","",DATE(O36,P36,Q36))</f>
        <v>43560</v>
      </c>
      <c r="S36" s="125" t="str">
        <f>IF(G36="meetingserver","SERVER",IF(G36="cmm","CMM","CLIENT"))</f>
        <v>SERVER</v>
      </c>
      <c r="T36" s="126">
        <f ca="1">IF(R36="", TODAY()-N36, R36-N36)</f>
        <v>507</v>
      </c>
    </row>
    <row r="37" spans="1:20" x14ac:dyDescent="0.4">
      <c r="A37" t="s">
        <v>3</v>
      </c>
      <c r="B37" t="s">
        <v>243</v>
      </c>
      <c r="C37" t="s">
        <v>101</v>
      </c>
      <c r="D37">
        <v>3</v>
      </c>
      <c r="E37">
        <v>2</v>
      </c>
      <c r="F37" t="s">
        <v>91</v>
      </c>
      <c r="G37" t="s">
        <v>276</v>
      </c>
      <c r="H37" t="s">
        <v>282</v>
      </c>
      <c r="I37" t="s">
        <v>244</v>
      </c>
      <c r="J37" t="s">
        <v>245</v>
      </c>
      <c r="K37" s="119" t="str">
        <f>CONCATENATE("20",LEFT($I37,2))</f>
        <v>2017</v>
      </c>
      <c r="L37" s="119" t="str">
        <f>MID($I37,3,2)</f>
        <v>11</v>
      </c>
      <c r="M37" s="119" t="str">
        <f>MID($I37,5,2)</f>
        <v>14</v>
      </c>
      <c r="N37" s="121">
        <f>DATE(K37,L37,M37)</f>
        <v>43053</v>
      </c>
      <c r="O37" s="119" t="str">
        <f>CONCATENATE("20",LEFT($J37,2))</f>
        <v>2018</v>
      </c>
      <c r="P37" s="119" t="str">
        <f>MID($J37,3,2)</f>
        <v>05</v>
      </c>
      <c r="Q37" s="119" t="str">
        <f>MID($J37,5,2)</f>
        <v>03</v>
      </c>
      <c r="R37" s="121">
        <f>IF(O37="20","",DATE(O37,P37,Q37))</f>
        <v>43223</v>
      </c>
      <c r="S37" s="125" t="str">
        <f>IF(G37="meetingserver","SERVER",IF(G37="cmm","CMM","CLIENT"))</f>
        <v>SERVER</v>
      </c>
      <c r="T37" s="126">
        <f ca="1">IF(R37="", TODAY()-N37, R37-N37)</f>
        <v>170</v>
      </c>
    </row>
    <row r="38" spans="1:20" x14ac:dyDescent="0.4">
      <c r="A38" t="s">
        <v>3</v>
      </c>
      <c r="B38" t="s">
        <v>246</v>
      </c>
      <c r="C38" t="s">
        <v>89</v>
      </c>
      <c r="D38">
        <v>3</v>
      </c>
      <c r="E38">
        <v>3</v>
      </c>
      <c r="F38" t="s">
        <v>91</v>
      </c>
      <c r="G38" t="s">
        <v>276</v>
      </c>
      <c r="H38" t="s">
        <v>34</v>
      </c>
      <c r="I38" t="s">
        <v>247</v>
      </c>
      <c r="J38" t="s">
        <v>248</v>
      </c>
      <c r="K38" s="119" t="str">
        <f>CONCATENATE("20",LEFT($I38,2))</f>
        <v>2018</v>
      </c>
      <c r="L38" s="119" t="str">
        <f>MID($I38,3,2)</f>
        <v>01</v>
      </c>
      <c r="M38" s="119" t="str">
        <f>MID($I38,5,2)</f>
        <v>03</v>
      </c>
      <c r="N38" s="121">
        <f>DATE(K38,L38,M38)</f>
        <v>43103</v>
      </c>
      <c r="O38" s="119" t="str">
        <f>CONCATENATE("20",LEFT($J38,2))</f>
        <v>2018</v>
      </c>
      <c r="P38" s="119" t="str">
        <f>MID($J38,3,2)</f>
        <v>01</v>
      </c>
      <c r="Q38" s="119" t="str">
        <f>MID($J38,5,2)</f>
        <v>19</v>
      </c>
      <c r="R38" s="121">
        <f>IF(O38="20","",DATE(O38,P38,Q38))</f>
        <v>43119</v>
      </c>
      <c r="S38" s="125" t="str">
        <f>IF(G38="meetingserver","SERVER",IF(G38="cmm","CMM","CLIENT"))</f>
        <v>SERVER</v>
      </c>
      <c r="T38" s="126">
        <f ca="1">IF(R38="", TODAY()-N38, R38-N38)</f>
        <v>16</v>
      </c>
    </row>
    <row r="39" spans="1:20" x14ac:dyDescent="0.4">
      <c r="A39" t="s">
        <v>3</v>
      </c>
      <c r="B39" t="s">
        <v>249</v>
      </c>
      <c r="C39" t="s">
        <v>101</v>
      </c>
      <c r="D39" t="s">
        <v>90</v>
      </c>
      <c r="E39">
        <v>3</v>
      </c>
      <c r="F39" t="s">
        <v>96</v>
      </c>
      <c r="G39" t="s">
        <v>276</v>
      </c>
      <c r="H39" t="s">
        <v>250</v>
      </c>
      <c r="I39" t="s">
        <v>251</v>
      </c>
      <c r="J39" t="s">
        <v>252</v>
      </c>
      <c r="K39" s="119" t="str">
        <f>CONCATENATE("20",LEFT($I39,2))</f>
        <v>2018</v>
      </c>
      <c r="L39" s="119" t="str">
        <f>MID($I39,3,2)</f>
        <v>02</v>
      </c>
      <c r="M39" s="119" t="str">
        <f>MID($I39,5,2)</f>
        <v>16</v>
      </c>
      <c r="N39" s="121">
        <f>DATE(K39,L39,M39)</f>
        <v>43147</v>
      </c>
      <c r="O39" s="119" t="str">
        <f>CONCATENATE("20",LEFT($J39,2))</f>
        <v>2018</v>
      </c>
      <c r="P39" s="119" t="str">
        <f>MID($J39,3,2)</f>
        <v>05</v>
      </c>
      <c r="Q39" s="119" t="str">
        <f>MID($J39,5,2)</f>
        <v>22</v>
      </c>
      <c r="R39" s="121">
        <f>IF(O39="20","",DATE(O39,P39,Q39))</f>
        <v>43242</v>
      </c>
      <c r="S39" s="125" t="str">
        <f>IF(G39="meetingserver","SERVER",IF(G39="cmm","CMM","CLIENT"))</f>
        <v>SERVER</v>
      </c>
      <c r="T39" s="126">
        <f ca="1">IF(R39="", TODAY()-N39, R39-N39)</f>
        <v>95</v>
      </c>
    </row>
    <row r="40" spans="1:20" x14ac:dyDescent="0.4">
      <c r="A40" t="s">
        <v>3</v>
      </c>
      <c r="B40" t="s">
        <v>253</v>
      </c>
      <c r="C40" t="s">
        <v>161</v>
      </c>
      <c r="D40" t="s">
        <v>90</v>
      </c>
      <c r="E40">
        <v>3</v>
      </c>
      <c r="F40" t="s">
        <v>91</v>
      </c>
      <c r="G40" t="s">
        <v>276</v>
      </c>
      <c r="H40" t="s">
        <v>254</v>
      </c>
      <c r="I40" t="s">
        <v>255</v>
      </c>
      <c r="K40" s="119" t="str">
        <f>CONCATENATE("20",LEFT($I40,2))</f>
        <v>2018</v>
      </c>
      <c r="L40" s="119" t="str">
        <f>MID($I40,3,2)</f>
        <v>02</v>
      </c>
      <c r="M40" s="119" t="str">
        <f>MID($I40,5,2)</f>
        <v>21</v>
      </c>
      <c r="N40" s="121">
        <f>DATE(K40,L40,M40)</f>
        <v>43152</v>
      </c>
      <c r="O40" s="119" t="str">
        <f>CONCATENATE("20",LEFT($J40,2))</f>
        <v>20</v>
      </c>
      <c r="P40" s="119" t="str">
        <f>MID($J40,3,2)</f>
        <v/>
      </c>
      <c r="Q40" s="119" t="str">
        <f>MID($J40,5,2)</f>
        <v/>
      </c>
      <c r="R40" s="121" t="str">
        <f>IF(O40="20","",DATE(O40,P40,Q40))</f>
        <v/>
      </c>
      <c r="S40" s="125" t="str">
        <f>IF(G40="meetingserver","SERVER",IF(G40="cmm","CMM","CLIENT"))</f>
        <v>SERVER</v>
      </c>
      <c r="T40" s="126">
        <f ca="1">IF(R40="", TODAY()-N40, R40-N40)</f>
        <v>412</v>
      </c>
    </row>
    <row r="41" spans="1:20" x14ac:dyDescent="0.4">
      <c r="A41" t="s">
        <v>3</v>
      </c>
      <c r="B41" t="s">
        <v>256</v>
      </c>
      <c r="C41" t="s">
        <v>101</v>
      </c>
      <c r="D41">
        <v>3</v>
      </c>
      <c r="E41">
        <v>3</v>
      </c>
      <c r="F41" t="s">
        <v>96</v>
      </c>
      <c r="G41" t="s">
        <v>276</v>
      </c>
      <c r="H41" t="s">
        <v>283</v>
      </c>
      <c r="I41" t="s">
        <v>257</v>
      </c>
      <c r="J41" t="s">
        <v>258</v>
      </c>
      <c r="K41" s="119" t="str">
        <f>CONCATENATE("20",LEFT($I41,2))</f>
        <v>2018</v>
      </c>
      <c r="L41" s="119" t="str">
        <f>MID($I41,3,2)</f>
        <v>03</v>
      </c>
      <c r="M41" s="119" t="str">
        <f>MID($I41,5,2)</f>
        <v>01</v>
      </c>
      <c r="N41" s="121">
        <f>DATE(K41,L41,M41)</f>
        <v>43160</v>
      </c>
      <c r="O41" s="119" t="str">
        <f>CONCATENATE("20",LEFT($J41,2))</f>
        <v>2018</v>
      </c>
      <c r="P41" s="119" t="str">
        <f>MID($J41,3,2)</f>
        <v>04</v>
      </c>
      <c r="Q41" s="119" t="str">
        <f>MID($J41,5,2)</f>
        <v>20</v>
      </c>
      <c r="R41" s="121">
        <f>IF(O41="20","",DATE(O41,P41,Q41))</f>
        <v>43210</v>
      </c>
      <c r="S41" s="125" t="str">
        <f>IF(G41="meetingserver","SERVER",IF(G41="cmm","CMM","CLIENT"))</f>
        <v>SERVER</v>
      </c>
      <c r="T41" s="126">
        <f ca="1">IF(R41="", TODAY()-N41, R41-N41)</f>
        <v>50</v>
      </c>
    </row>
    <row r="42" spans="1:20" x14ac:dyDescent="0.4">
      <c r="A42" t="s">
        <v>3</v>
      </c>
      <c r="B42" t="s">
        <v>145</v>
      </c>
      <c r="C42" t="s">
        <v>89</v>
      </c>
      <c r="D42" t="s">
        <v>90</v>
      </c>
      <c r="E42">
        <v>3</v>
      </c>
      <c r="F42" t="s">
        <v>137</v>
      </c>
      <c r="G42" t="s">
        <v>278</v>
      </c>
      <c r="H42" t="s">
        <v>143</v>
      </c>
      <c r="I42" t="s">
        <v>146</v>
      </c>
      <c r="J42" t="s">
        <v>147</v>
      </c>
      <c r="K42" s="119" t="str">
        <f>CONCATENATE("20",LEFT($I42,2))</f>
        <v>2018</v>
      </c>
      <c r="L42" s="119" t="str">
        <f>MID($I42,3,2)</f>
        <v>03</v>
      </c>
      <c r="M42" s="119" t="str">
        <f>MID($I42,5,2)</f>
        <v>02</v>
      </c>
      <c r="N42" s="121">
        <f>DATE(K42,L42,M42)</f>
        <v>43161</v>
      </c>
      <c r="O42" s="119" t="str">
        <f>CONCATENATE("20",LEFT($J42,2))</f>
        <v>2018</v>
      </c>
      <c r="P42" s="119" t="str">
        <f>MID($J42,3,2)</f>
        <v>05</v>
      </c>
      <c r="Q42" s="119" t="str">
        <f>MID($J42,5,2)</f>
        <v>08</v>
      </c>
      <c r="R42" s="121">
        <f>IF(O42="20","",DATE(O42,P42,Q42))</f>
        <v>43228</v>
      </c>
      <c r="S42" s="125" t="str">
        <f>IF(G42="meetingserver","SERVER",IF(G42="cmm","CMM","CLIENT"))</f>
        <v>CMM</v>
      </c>
      <c r="T42" s="126">
        <f ca="1">IF(R42="", TODAY()-N42, R42-N42)</f>
        <v>67</v>
      </c>
    </row>
    <row r="43" spans="1:20" x14ac:dyDescent="0.4">
      <c r="A43" t="s">
        <v>3</v>
      </c>
      <c r="B43" t="s">
        <v>152</v>
      </c>
      <c r="C43" t="s">
        <v>89</v>
      </c>
      <c r="D43" t="s">
        <v>90</v>
      </c>
      <c r="E43">
        <v>3</v>
      </c>
      <c r="F43" t="s">
        <v>96</v>
      </c>
      <c r="G43" t="s">
        <v>278</v>
      </c>
      <c r="H43" t="s">
        <v>149</v>
      </c>
      <c r="I43" t="s">
        <v>146</v>
      </c>
      <c r="J43" t="s">
        <v>153</v>
      </c>
      <c r="K43" s="119" t="str">
        <f>CONCATENATE("20",LEFT($I43,2))</f>
        <v>2018</v>
      </c>
      <c r="L43" s="119" t="str">
        <f>MID($I43,3,2)</f>
        <v>03</v>
      </c>
      <c r="M43" s="119" t="str">
        <f>MID($I43,5,2)</f>
        <v>02</v>
      </c>
      <c r="N43" s="121">
        <f>DATE(K43,L43,M43)</f>
        <v>43161</v>
      </c>
      <c r="O43" s="119" t="str">
        <f>CONCATENATE("20",LEFT($J43,2))</f>
        <v>2018</v>
      </c>
      <c r="P43" s="119" t="str">
        <f>MID($J43,3,2)</f>
        <v>05</v>
      </c>
      <c r="Q43" s="119" t="str">
        <f>MID($J43,5,2)</f>
        <v>08</v>
      </c>
      <c r="R43" s="121">
        <f>IF(O43="20","",DATE(O43,P43,Q43))</f>
        <v>43228</v>
      </c>
      <c r="S43" s="125" t="str">
        <f>IF(G43="meetingserver","SERVER",IF(G43="cmm","CMM","CLIENT"))</f>
        <v>CMM</v>
      </c>
      <c r="T43" s="126">
        <f ca="1">IF(R43="", TODAY()-N43, R43-N43)</f>
        <v>67</v>
      </c>
    </row>
    <row r="44" spans="1:20" x14ac:dyDescent="0.4">
      <c r="A44" t="s">
        <v>3</v>
      </c>
      <c r="B44" t="s">
        <v>154</v>
      </c>
      <c r="C44" t="s">
        <v>89</v>
      </c>
      <c r="D44" t="s">
        <v>90</v>
      </c>
      <c r="E44">
        <v>3</v>
      </c>
      <c r="F44" t="s">
        <v>137</v>
      </c>
      <c r="G44" t="s">
        <v>278</v>
      </c>
      <c r="H44" t="s">
        <v>139</v>
      </c>
      <c r="I44" t="s">
        <v>146</v>
      </c>
      <c r="J44" t="s">
        <v>155</v>
      </c>
      <c r="K44" s="119" t="str">
        <f>CONCATENATE("20",LEFT($I44,2))</f>
        <v>2018</v>
      </c>
      <c r="L44" s="119" t="str">
        <f>MID($I44,3,2)</f>
        <v>03</v>
      </c>
      <c r="M44" s="119" t="str">
        <f>MID($I44,5,2)</f>
        <v>02</v>
      </c>
      <c r="N44" s="121">
        <f>DATE(K44,L44,M44)</f>
        <v>43161</v>
      </c>
      <c r="O44" s="119" t="str">
        <f>CONCATENATE("20",LEFT($J44,2))</f>
        <v>2018</v>
      </c>
      <c r="P44" s="119" t="str">
        <f>MID($J44,3,2)</f>
        <v>05</v>
      </c>
      <c r="Q44" s="119" t="str">
        <f>MID($J44,5,2)</f>
        <v>08</v>
      </c>
      <c r="R44" s="121">
        <f>IF(O44="20","",DATE(O44,P44,Q44))</f>
        <v>43228</v>
      </c>
      <c r="S44" s="125" t="str">
        <f>IF(G44="meetingserver","SERVER",IF(G44="cmm","CMM","CLIENT"))</f>
        <v>CMM</v>
      </c>
      <c r="T44" s="126">
        <f ca="1">IF(R44="", TODAY()-N44, R44-N44)</f>
        <v>67</v>
      </c>
    </row>
    <row r="45" spans="1:20" x14ac:dyDescent="0.4">
      <c r="A45" t="s">
        <v>3</v>
      </c>
      <c r="B45" t="s">
        <v>138</v>
      </c>
      <c r="C45" t="s">
        <v>89</v>
      </c>
      <c r="D45" t="s">
        <v>90</v>
      </c>
      <c r="E45">
        <v>2</v>
      </c>
      <c r="F45" t="s">
        <v>137</v>
      </c>
      <c r="G45" t="s">
        <v>278</v>
      </c>
      <c r="H45" t="s">
        <v>139</v>
      </c>
      <c r="I45" t="s">
        <v>140</v>
      </c>
      <c r="J45" t="s">
        <v>141</v>
      </c>
      <c r="K45" s="119" t="str">
        <f>CONCATENATE("20",LEFT($I45,2))</f>
        <v>2018</v>
      </c>
      <c r="L45" s="119" t="str">
        <f>MID($I45,3,2)</f>
        <v>03</v>
      </c>
      <c r="M45" s="119" t="str">
        <f>MID($I45,5,2)</f>
        <v>02</v>
      </c>
      <c r="N45" s="121">
        <f>DATE(K45,L45,M45)</f>
        <v>43161</v>
      </c>
      <c r="O45" s="119" t="str">
        <f>CONCATENATE("20",LEFT($J45,2))</f>
        <v>2018</v>
      </c>
      <c r="P45" s="119" t="str">
        <f>MID($J45,3,2)</f>
        <v>04</v>
      </c>
      <c r="Q45" s="119" t="str">
        <f>MID($J45,5,2)</f>
        <v>19</v>
      </c>
      <c r="R45" s="121">
        <f>IF(O45="20","",DATE(O45,P45,Q45))</f>
        <v>43209</v>
      </c>
      <c r="S45" s="125" t="str">
        <f>IF(G45="meetingserver","SERVER",IF(G45="cmm","CMM","CLIENT"))</f>
        <v>CMM</v>
      </c>
      <c r="T45" s="126">
        <f ca="1">IF(R45="", TODAY()-N45, R45-N45)</f>
        <v>48</v>
      </c>
    </row>
    <row r="46" spans="1:20" x14ac:dyDescent="0.4">
      <c r="A46" t="s">
        <v>3</v>
      </c>
      <c r="B46" t="s">
        <v>142</v>
      </c>
      <c r="C46" t="s">
        <v>89</v>
      </c>
      <c r="D46" t="s">
        <v>90</v>
      </c>
      <c r="E46">
        <v>2</v>
      </c>
      <c r="F46" t="s">
        <v>137</v>
      </c>
      <c r="G46" t="s">
        <v>278</v>
      </c>
      <c r="H46" t="s">
        <v>143</v>
      </c>
      <c r="I46" t="s">
        <v>140</v>
      </c>
      <c r="J46" t="s">
        <v>144</v>
      </c>
      <c r="K46" s="119" t="str">
        <f>CONCATENATE("20",LEFT($I46,2))</f>
        <v>2018</v>
      </c>
      <c r="L46" s="119" t="str">
        <f>MID($I46,3,2)</f>
        <v>03</v>
      </c>
      <c r="M46" s="119" t="str">
        <f>MID($I46,5,2)</f>
        <v>02</v>
      </c>
      <c r="N46" s="121">
        <f>DATE(K46,L46,M46)</f>
        <v>43161</v>
      </c>
      <c r="O46" s="119" t="str">
        <f>CONCATENATE("20",LEFT($J46,2))</f>
        <v>2018</v>
      </c>
      <c r="P46" s="119" t="str">
        <f>MID($J46,3,2)</f>
        <v>04</v>
      </c>
      <c r="Q46" s="119" t="str">
        <f>MID($J46,5,2)</f>
        <v>19</v>
      </c>
      <c r="R46" s="121">
        <f>IF(O46="20","",DATE(O46,P46,Q46))</f>
        <v>43209</v>
      </c>
      <c r="S46" s="125" t="str">
        <f>IF(G46="meetingserver","SERVER",IF(G46="cmm","CMM","CLIENT"))</f>
        <v>CMM</v>
      </c>
      <c r="T46" s="126">
        <f ca="1">IF(R46="", TODAY()-N46, R46-N46)</f>
        <v>48</v>
      </c>
    </row>
    <row r="47" spans="1:20" x14ac:dyDescent="0.4">
      <c r="A47" t="s">
        <v>3</v>
      </c>
      <c r="B47" t="s">
        <v>148</v>
      </c>
      <c r="C47" t="s">
        <v>89</v>
      </c>
      <c r="D47" t="s">
        <v>90</v>
      </c>
      <c r="E47">
        <v>2</v>
      </c>
      <c r="F47" t="s">
        <v>96</v>
      </c>
      <c r="G47" t="s">
        <v>278</v>
      </c>
      <c r="H47" t="s">
        <v>149</v>
      </c>
      <c r="I47" t="s">
        <v>150</v>
      </c>
      <c r="J47" t="s">
        <v>151</v>
      </c>
      <c r="K47" s="119" t="str">
        <f>CONCATENATE("20",LEFT($I47,2))</f>
        <v>2018</v>
      </c>
      <c r="L47" s="119" t="str">
        <f>MID($I47,3,2)</f>
        <v>03</v>
      </c>
      <c r="M47" s="119" t="str">
        <f>MID($I47,5,2)</f>
        <v>02</v>
      </c>
      <c r="N47" s="121">
        <f>DATE(K47,L47,M47)</f>
        <v>43161</v>
      </c>
      <c r="O47" s="119" t="str">
        <f>CONCATENATE("20",LEFT($J47,2))</f>
        <v>2018</v>
      </c>
      <c r="P47" s="119" t="str">
        <f>MID($J47,3,2)</f>
        <v>04</v>
      </c>
      <c r="Q47" s="119" t="str">
        <f>MID($J47,5,2)</f>
        <v>19</v>
      </c>
      <c r="R47" s="121">
        <f>IF(O47="20","",DATE(O47,P47,Q47))</f>
        <v>43209</v>
      </c>
      <c r="S47" s="125" t="str">
        <f>IF(G47="meetingserver","SERVER",IF(G47="cmm","CMM","CLIENT"))</f>
        <v>CMM</v>
      </c>
      <c r="T47" s="126">
        <f ca="1">IF(R47="", TODAY()-N47, R47-N47)</f>
        <v>48</v>
      </c>
    </row>
    <row r="48" spans="1:20" x14ac:dyDescent="0.4">
      <c r="A48" t="s">
        <v>3</v>
      </c>
      <c r="B48" t="s">
        <v>262</v>
      </c>
      <c r="C48" t="s">
        <v>101</v>
      </c>
      <c r="D48">
        <v>3</v>
      </c>
      <c r="E48">
        <v>3</v>
      </c>
      <c r="F48" t="s">
        <v>96</v>
      </c>
      <c r="G48" t="s">
        <v>276</v>
      </c>
      <c r="H48" t="s">
        <v>263</v>
      </c>
      <c r="I48" t="s">
        <v>264</v>
      </c>
      <c r="J48" t="s">
        <v>332</v>
      </c>
      <c r="K48" s="119" t="str">
        <f>CONCATENATE("20",LEFT($I48,2))</f>
        <v>2018</v>
      </c>
      <c r="L48" s="119" t="str">
        <f>MID($I48,3,2)</f>
        <v>03</v>
      </c>
      <c r="M48" s="119" t="str">
        <f>MID($I48,5,2)</f>
        <v>15</v>
      </c>
      <c r="N48" s="121">
        <f>DATE(K48,L48,M48)</f>
        <v>43174</v>
      </c>
      <c r="O48" s="119" t="str">
        <f>CONCATENATE("20",LEFT($J48,2))</f>
        <v>2018</v>
      </c>
      <c r="P48" s="119" t="str">
        <f>MID($J48,3,2)</f>
        <v>07</v>
      </c>
      <c r="Q48" s="119" t="str">
        <f>MID($J48,5,2)</f>
        <v>26</v>
      </c>
      <c r="R48" s="121">
        <f>IF(O48="20","",DATE(O48,P48,Q48))</f>
        <v>43307</v>
      </c>
      <c r="S48" s="125" t="str">
        <f>IF(G48="meetingserver","SERVER",IF(G48="cmm","CMM","CLIENT"))</f>
        <v>SERVER</v>
      </c>
      <c r="T48" s="126">
        <f ca="1">IF(R48="", TODAY()-N48, R48-N48)</f>
        <v>133</v>
      </c>
    </row>
    <row r="49" spans="1:20" x14ac:dyDescent="0.4">
      <c r="A49" t="s">
        <v>3</v>
      </c>
      <c r="B49" t="s">
        <v>259</v>
      </c>
      <c r="C49" t="s">
        <v>101</v>
      </c>
      <c r="D49">
        <v>3</v>
      </c>
      <c r="E49">
        <v>2</v>
      </c>
      <c r="F49" t="s">
        <v>96</v>
      </c>
      <c r="G49" t="s">
        <v>276</v>
      </c>
      <c r="H49" t="s">
        <v>331</v>
      </c>
      <c r="I49" t="s">
        <v>260</v>
      </c>
      <c r="J49" t="s">
        <v>261</v>
      </c>
      <c r="K49" s="119" t="str">
        <f>CONCATENATE("20",LEFT($I49,2))</f>
        <v>2018</v>
      </c>
      <c r="L49" s="119" t="str">
        <f>MID($I49,3,2)</f>
        <v>03</v>
      </c>
      <c r="M49" s="119" t="str">
        <f>MID($I49,5,2)</f>
        <v>15</v>
      </c>
      <c r="N49" s="121">
        <f>DATE(K49,L49,M49)</f>
        <v>43174</v>
      </c>
      <c r="O49" s="119" t="str">
        <f>CONCATENATE("20",LEFT($J49,2))</f>
        <v>2018</v>
      </c>
      <c r="P49" s="119" t="str">
        <f>MID($J49,3,2)</f>
        <v>03</v>
      </c>
      <c r="Q49" s="119" t="str">
        <f>MID($J49,5,2)</f>
        <v>26</v>
      </c>
      <c r="R49" s="121">
        <f>IF(O49="20","",DATE(O49,P49,Q49))</f>
        <v>43185</v>
      </c>
      <c r="S49" s="125" t="str">
        <f>IF(G49="meetingserver","SERVER",IF(G49="cmm","CMM","CLIENT"))</f>
        <v>SERVER</v>
      </c>
      <c r="T49" s="126">
        <f ca="1">IF(R49="", TODAY()-N49, R49-N49)</f>
        <v>11</v>
      </c>
    </row>
    <row r="50" spans="1:20" x14ac:dyDescent="0.4">
      <c r="A50" t="s">
        <v>3</v>
      </c>
      <c r="B50" t="s">
        <v>156</v>
      </c>
      <c r="C50" t="s">
        <v>89</v>
      </c>
      <c r="D50" t="s">
        <v>90</v>
      </c>
      <c r="E50">
        <v>3</v>
      </c>
      <c r="F50" t="s">
        <v>91</v>
      </c>
      <c r="G50" t="s">
        <v>278</v>
      </c>
      <c r="H50" t="s">
        <v>157</v>
      </c>
      <c r="I50" t="s">
        <v>158</v>
      </c>
      <c r="J50" t="s">
        <v>284</v>
      </c>
      <c r="K50" s="119" t="str">
        <f>CONCATENATE("20",LEFT($I50,2))</f>
        <v>2018</v>
      </c>
      <c r="L50" s="119" t="str">
        <f>MID($I50,3,2)</f>
        <v>03</v>
      </c>
      <c r="M50" s="119" t="str">
        <f>MID($I50,5,2)</f>
        <v>23</v>
      </c>
      <c r="N50" s="121">
        <f>DATE(K50,L50,M50)</f>
        <v>43182</v>
      </c>
      <c r="O50" s="119" t="str">
        <f>CONCATENATE("20",LEFT($J50,2))</f>
        <v>2018</v>
      </c>
      <c r="P50" s="119" t="str">
        <f>MID($J50,3,2)</f>
        <v>06</v>
      </c>
      <c r="Q50" s="119" t="str">
        <f>MID($J50,5,2)</f>
        <v>06</v>
      </c>
      <c r="R50" s="121">
        <f>IF(O50="20","",DATE(O50,P50,Q50))</f>
        <v>43257</v>
      </c>
      <c r="S50" s="125" t="str">
        <f>IF(G50="meetingserver","SERVER",IF(G50="cmm","CMM","CLIENT"))</f>
        <v>CMM</v>
      </c>
      <c r="T50" s="126">
        <f ca="1">IF(R50="", TODAY()-N50, R50-N50)</f>
        <v>75</v>
      </c>
    </row>
    <row r="51" spans="1:20" x14ac:dyDescent="0.4">
      <c r="A51" t="s">
        <v>3</v>
      </c>
      <c r="B51" t="s">
        <v>159</v>
      </c>
      <c r="C51" t="s">
        <v>89</v>
      </c>
      <c r="D51" t="s">
        <v>90</v>
      </c>
      <c r="E51">
        <v>3</v>
      </c>
      <c r="F51" t="s">
        <v>91</v>
      </c>
      <c r="G51" t="s">
        <v>278</v>
      </c>
      <c r="H51" t="s">
        <v>157</v>
      </c>
      <c r="I51" t="s">
        <v>160</v>
      </c>
      <c r="J51" t="s">
        <v>285</v>
      </c>
      <c r="K51" s="119" t="str">
        <f>CONCATENATE("20",LEFT($I51,2))</f>
        <v>2018</v>
      </c>
      <c r="L51" s="119" t="str">
        <f>MID($I51,3,2)</f>
        <v>03</v>
      </c>
      <c r="M51" s="119" t="str">
        <f>MID($I51,5,2)</f>
        <v>23</v>
      </c>
      <c r="N51" s="121">
        <f>DATE(K51,L51,M51)</f>
        <v>43182</v>
      </c>
      <c r="O51" s="119" t="str">
        <f>CONCATENATE("20",LEFT($J51,2))</f>
        <v>2018</v>
      </c>
      <c r="P51" s="119" t="str">
        <f>MID($J51,3,2)</f>
        <v>06</v>
      </c>
      <c r="Q51" s="119" t="str">
        <f>MID($J51,5,2)</f>
        <v>06</v>
      </c>
      <c r="R51" s="121">
        <f>IF(O51="20","",DATE(O51,P51,Q51))</f>
        <v>43257</v>
      </c>
      <c r="S51" s="125" t="str">
        <f>IF(G51="meetingserver","SERVER",IF(G51="cmm","CMM","CLIENT"))</f>
        <v>CMM</v>
      </c>
      <c r="T51" s="126">
        <f ca="1">IF(R51="", TODAY()-N51, R51-N51)</f>
        <v>75</v>
      </c>
    </row>
    <row r="52" spans="1:20" x14ac:dyDescent="0.4">
      <c r="A52" t="s">
        <v>3</v>
      </c>
      <c r="B52" t="s">
        <v>265</v>
      </c>
      <c r="C52" t="s">
        <v>89</v>
      </c>
      <c r="D52">
        <v>4</v>
      </c>
      <c r="E52">
        <v>3</v>
      </c>
      <c r="F52" t="s">
        <v>91</v>
      </c>
      <c r="G52" t="s">
        <v>276</v>
      </c>
      <c r="H52" t="s">
        <v>34</v>
      </c>
      <c r="I52" t="s">
        <v>266</v>
      </c>
      <c r="J52" t="s">
        <v>267</v>
      </c>
      <c r="K52" s="119" t="str">
        <f>CONCATENATE("20",LEFT($I52,2))</f>
        <v>2018</v>
      </c>
      <c r="L52" s="119" t="str">
        <f>MID($I52,3,2)</f>
        <v>04</v>
      </c>
      <c r="M52" s="119" t="str">
        <f>MID($I52,5,2)</f>
        <v>06</v>
      </c>
      <c r="N52" s="121">
        <f>DATE(K52,L52,M52)</f>
        <v>43196</v>
      </c>
      <c r="O52" s="119" t="str">
        <f>CONCATENATE("20",LEFT($J52,2))</f>
        <v>2018</v>
      </c>
      <c r="P52" s="119" t="str">
        <f>MID($J52,3,2)</f>
        <v>05</v>
      </c>
      <c r="Q52" s="119" t="str">
        <f>MID($J52,5,2)</f>
        <v>21</v>
      </c>
      <c r="R52" s="121">
        <f>IF(O52="20","",DATE(O52,P52,Q52))</f>
        <v>43241</v>
      </c>
      <c r="S52" s="125" t="str">
        <f>IF(G52="meetingserver","SERVER",IF(G52="cmm","CMM","CLIENT"))</f>
        <v>SERVER</v>
      </c>
      <c r="T52" s="126">
        <f ca="1">IF(R52="", TODAY()-N52, R52-N52)</f>
        <v>45</v>
      </c>
    </row>
    <row r="53" spans="1:20" x14ac:dyDescent="0.4">
      <c r="A53" t="s">
        <v>3</v>
      </c>
      <c r="B53" t="s">
        <v>268</v>
      </c>
      <c r="C53" t="s">
        <v>89</v>
      </c>
      <c r="D53">
        <v>3</v>
      </c>
      <c r="E53">
        <v>6</v>
      </c>
      <c r="F53" t="s">
        <v>91</v>
      </c>
      <c r="G53" t="s">
        <v>276</v>
      </c>
      <c r="H53" t="s">
        <v>269</v>
      </c>
      <c r="I53" t="s">
        <v>270</v>
      </c>
      <c r="J53" t="s">
        <v>404</v>
      </c>
      <c r="K53" s="119" t="str">
        <f>CONCATENATE("20",LEFT($I53,2))</f>
        <v>2018</v>
      </c>
      <c r="L53" s="119" t="str">
        <f>MID($I53,3,2)</f>
        <v>05</v>
      </c>
      <c r="M53" s="119" t="str">
        <f>MID($I53,5,2)</f>
        <v>24</v>
      </c>
      <c r="N53" s="121">
        <f>DATE(K53,L53,M53)</f>
        <v>43244</v>
      </c>
      <c r="O53" s="119" t="str">
        <f>CONCATENATE("20",LEFT($J53,2))</f>
        <v>2018</v>
      </c>
      <c r="P53" s="119" t="str">
        <f>MID($J53,3,2)</f>
        <v>11</v>
      </c>
      <c r="Q53" s="119" t="str">
        <f>MID($J53,5,2)</f>
        <v>22</v>
      </c>
      <c r="R53" s="121">
        <f>IF(O53="20","",DATE(O53,P53,Q53))</f>
        <v>43426</v>
      </c>
      <c r="S53" s="125" t="str">
        <f>IF(G53="meetingserver","SERVER",IF(G53="cmm","CMM","CLIENT"))</f>
        <v>SERVER</v>
      </c>
      <c r="T53" s="126">
        <f ca="1">IF(R53="", TODAY()-N53, R53-N53)</f>
        <v>182</v>
      </c>
    </row>
    <row r="54" spans="1:20" x14ac:dyDescent="0.4">
      <c r="A54" t="s">
        <v>3</v>
      </c>
      <c r="B54" t="s">
        <v>290</v>
      </c>
      <c r="C54" t="s">
        <v>89</v>
      </c>
      <c r="D54" t="s">
        <v>90</v>
      </c>
      <c r="E54">
        <v>3</v>
      </c>
      <c r="F54" t="s">
        <v>137</v>
      </c>
      <c r="G54" t="s">
        <v>278</v>
      </c>
      <c r="H54" t="s">
        <v>291</v>
      </c>
      <c r="I54" t="s">
        <v>292</v>
      </c>
      <c r="J54" t="s">
        <v>293</v>
      </c>
      <c r="K54" s="119" t="str">
        <f>CONCATENATE("20",LEFT($I54,2))</f>
        <v>2018</v>
      </c>
      <c r="L54" s="119" t="str">
        <f>MID($I54,3,2)</f>
        <v>06</v>
      </c>
      <c r="M54" s="119" t="str">
        <f>MID($I54,5,2)</f>
        <v>18</v>
      </c>
      <c r="N54" s="121">
        <f>DATE(K54,L54,M54)</f>
        <v>43269</v>
      </c>
      <c r="O54" s="119" t="str">
        <f>CONCATENATE("20",LEFT($J54,2))</f>
        <v>2018</v>
      </c>
      <c r="P54" s="119" t="str">
        <f>MID($J54,3,2)</f>
        <v>11</v>
      </c>
      <c r="Q54" s="119" t="str">
        <f>MID($J54,5,2)</f>
        <v>07</v>
      </c>
      <c r="R54" s="121">
        <f>IF(O54="20","",DATE(O54,P54,Q54))</f>
        <v>43411</v>
      </c>
      <c r="S54" s="125" t="str">
        <f>IF(G54="meetingserver","SERVER",IF(G54="cmm","CMM","CLIENT"))</f>
        <v>CMM</v>
      </c>
      <c r="T54" s="126">
        <f ca="1">IF(R54="", TODAY()-N54, R54-N54)</f>
        <v>142</v>
      </c>
    </row>
    <row r="55" spans="1:20" x14ac:dyDescent="0.4">
      <c r="A55" t="s">
        <v>3</v>
      </c>
      <c r="B55" t="s">
        <v>333</v>
      </c>
      <c r="C55" t="s">
        <v>89</v>
      </c>
      <c r="D55" t="s">
        <v>90</v>
      </c>
      <c r="E55">
        <v>3</v>
      </c>
      <c r="F55" t="s">
        <v>96</v>
      </c>
      <c r="G55" t="s">
        <v>276</v>
      </c>
      <c r="H55" t="s">
        <v>334</v>
      </c>
      <c r="I55" t="s">
        <v>335</v>
      </c>
      <c r="J55" t="s">
        <v>336</v>
      </c>
      <c r="K55" s="119" t="str">
        <f>CONCATENATE("20",LEFT($I55,2))</f>
        <v>2018</v>
      </c>
      <c r="L55" s="119" t="str">
        <f>MID($I55,3,2)</f>
        <v>06</v>
      </c>
      <c r="M55" s="119" t="str">
        <f>MID($I55,5,2)</f>
        <v>25</v>
      </c>
      <c r="N55" s="121">
        <f>DATE(K55,L55,M55)</f>
        <v>43276</v>
      </c>
      <c r="O55" s="119" t="str">
        <f>CONCATENATE("20",LEFT($J55,2))</f>
        <v>2018</v>
      </c>
      <c r="P55" s="119" t="str">
        <f>MID($J55,3,2)</f>
        <v>10</v>
      </c>
      <c r="Q55" s="119" t="str">
        <f>MID($J55,5,2)</f>
        <v>29</v>
      </c>
      <c r="R55" s="121">
        <f>IF(O55="20","",DATE(O55,P55,Q55))</f>
        <v>43402</v>
      </c>
      <c r="S55" s="125" t="str">
        <f>IF(G55="meetingserver","SERVER",IF(G55="cmm","CMM","CLIENT"))</f>
        <v>SERVER</v>
      </c>
      <c r="T55" s="126">
        <f ca="1">IF(R55="", TODAY()-N55, R55-N55)</f>
        <v>126</v>
      </c>
    </row>
    <row r="56" spans="1:20" x14ac:dyDescent="0.4">
      <c r="A56" t="s">
        <v>3</v>
      </c>
      <c r="B56" t="s">
        <v>337</v>
      </c>
      <c r="C56" t="s">
        <v>89</v>
      </c>
      <c r="D56" t="s">
        <v>90</v>
      </c>
      <c r="E56">
        <v>3</v>
      </c>
      <c r="F56" t="s">
        <v>91</v>
      </c>
      <c r="G56" t="s">
        <v>276</v>
      </c>
      <c r="H56" t="s">
        <v>338</v>
      </c>
      <c r="I56" t="s">
        <v>339</v>
      </c>
      <c r="J56" t="s">
        <v>340</v>
      </c>
      <c r="K56" s="119" t="str">
        <f>CONCATENATE("20",LEFT($I56,2))</f>
        <v>2018</v>
      </c>
      <c r="L56" s="119" t="str">
        <f>MID($I56,3,2)</f>
        <v>06</v>
      </c>
      <c r="M56" s="119" t="str">
        <f>MID($I56,5,2)</f>
        <v>27</v>
      </c>
      <c r="N56" s="121">
        <f>DATE(K56,L56,M56)</f>
        <v>43278</v>
      </c>
      <c r="O56" s="119" t="str">
        <f>CONCATENATE("20",LEFT($J56,2))</f>
        <v>2018</v>
      </c>
      <c r="P56" s="119" t="str">
        <f>MID($J56,3,2)</f>
        <v>06</v>
      </c>
      <c r="Q56" s="119" t="str">
        <f>MID($J56,5,2)</f>
        <v>27</v>
      </c>
      <c r="R56" s="121">
        <f>IF(O56="20","",DATE(O56,P56,Q56))</f>
        <v>43278</v>
      </c>
      <c r="S56" s="125" t="str">
        <f>IF(G56="meetingserver","SERVER",IF(G56="cmm","CMM","CLIENT"))</f>
        <v>SERVER</v>
      </c>
      <c r="T56" s="126">
        <f ca="1">IF(R56="", TODAY()-N56, R56-N56)</f>
        <v>0</v>
      </c>
    </row>
    <row r="57" spans="1:20" x14ac:dyDescent="0.4">
      <c r="A57" t="s">
        <v>3</v>
      </c>
      <c r="B57" t="s">
        <v>309</v>
      </c>
      <c r="C57" t="s">
        <v>89</v>
      </c>
      <c r="D57">
        <v>3</v>
      </c>
      <c r="E57">
        <v>2</v>
      </c>
      <c r="F57" t="s">
        <v>96</v>
      </c>
      <c r="G57" t="s">
        <v>277</v>
      </c>
      <c r="H57" t="s">
        <v>282</v>
      </c>
      <c r="I57" t="s">
        <v>310</v>
      </c>
      <c r="J57" t="s">
        <v>311</v>
      </c>
      <c r="K57" s="119" t="str">
        <f>CONCATENATE("20",LEFT($I57,2))</f>
        <v>2018</v>
      </c>
      <c r="L57" s="119" t="str">
        <f>MID($I57,3,2)</f>
        <v>06</v>
      </c>
      <c r="M57" s="119" t="str">
        <f>MID($I57,5,2)</f>
        <v>28</v>
      </c>
      <c r="N57" s="121">
        <f>DATE(K57,L57,M57)</f>
        <v>43279</v>
      </c>
      <c r="O57" s="119" t="str">
        <f>CONCATENATE("20",LEFT($J57,2))</f>
        <v>2018</v>
      </c>
      <c r="P57" s="119" t="str">
        <f>MID($J57,3,2)</f>
        <v>08</v>
      </c>
      <c r="Q57" s="119" t="str">
        <f>MID($J57,5,2)</f>
        <v>24</v>
      </c>
      <c r="R57" s="121">
        <f>IF(O57="20","",DATE(O57,P57,Q57))</f>
        <v>43336</v>
      </c>
      <c r="S57" s="125" t="str">
        <f>IF(G57="meetingserver","SERVER",IF(G57="cmm","CMM","CLIENT"))</f>
        <v>CLIENT</v>
      </c>
      <c r="T57" s="126">
        <f ca="1">IF(R57="", TODAY()-N57, R57-N57)</f>
        <v>57</v>
      </c>
    </row>
    <row r="58" spans="1:20" x14ac:dyDescent="0.4">
      <c r="A58" t="s">
        <v>3</v>
      </c>
      <c r="B58" t="s">
        <v>320</v>
      </c>
      <c r="C58" t="s">
        <v>89</v>
      </c>
      <c r="D58" t="s">
        <v>90</v>
      </c>
      <c r="E58">
        <v>4</v>
      </c>
      <c r="F58" t="s">
        <v>137</v>
      </c>
      <c r="G58" t="s">
        <v>277</v>
      </c>
      <c r="H58" t="s">
        <v>483</v>
      </c>
      <c r="I58" t="s">
        <v>321</v>
      </c>
      <c r="J58" t="s">
        <v>423</v>
      </c>
      <c r="K58" s="119" t="str">
        <f>CONCATENATE("20",LEFT($I58,2))</f>
        <v>2018</v>
      </c>
      <c r="L58" s="119" t="str">
        <f>MID($I58,3,2)</f>
        <v>07</v>
      </c>
      <c r="M58" s="119" t="str">
        <f>MID($I58,5,2)</f>
        <v>16</v>
      </c>
      <c r="N58" s="121">
        <f>DATE(K58,L58,M58)</f>
        <v>43297</v>
      </c>
      <c r="O58" s="119" t="str">
        <f>CONCATENATE("20",LEFT($J58,2))</f>
        <v>2019</v>
      </c>
      <c r="P58" s="119" t="str">
        <f>MID($J58,3,2)</f>
        <v>01</v>
      </c>
      <c r="Q58" s="119" t="str">
        <f>MID($J58,5,2)</f>
        <v>15</v>
      </c>
      <c r="R58" s="121">
        <f>IF(O58="20","",DATE(O58,P58,Q58))</f>
        <v>43480</v>
      </c>
      <c r="S58" s="125" t="str">
        <f>IF(G58="meetingserver","SERVER",IF(G58="cmm","CMM","CLIENT"))</f>
        <v>CLIENT</v>
      </c>
      <c r="T58" s="126">
        <f ca="1">IF(R58="", TODAY()-N58, R58-N58)</f>
        <v>183</v>
      </c>
    </row>
    <row r="59" spans="1:20" x14ac:dyDescent="0.4">
      <c r="A59" t="s">
        <v>3</v>
      </c>
      <c r="B59" t="s">
        <v>322</v>
      </c>
      <c r="C59" t="s">
        <v>89</v>
      </c>
      <c r="D59" t="s">
        <v>90</v>
      </c>
      <c r="E59">
        <v>3</v>
      </c>
      <c r="F59" t="s">
        <v>129</v>
      </c>
      <c r="G59" t="s">
        <v>277</v>
      </c>
      <c r="H59" t="s">
        <v>323</v>
      </c>
      <c r="I59" t="s">
        <v>324</v>
      </c>
      <c r="J59" t="s">
        <v>424</v>
      </c>
      <c r="K59" s="119" t="str">
        <f>CONCATENATE("20",LEFT($I59,2))</f>
        <v>2018</v>
      </c>
      <c r="L59" s="119" t="str">
        <f>MID($I59,3,2)</f>
        <v>07</v>
      </c>
      <c r="M59" s="119" t="str">
        <f>MID($I59,5,2)</f>
        <v>16</v>
      </c>
      <c r="N59" s="121">
        <f>DATE(K59,L59,M59)</f>
        <v>43297</v>
      </c>
      <c r="O59" s="119" t="str">
        <f>CONCATENATE("20",LEFT($J59,2))</f>
        <v>2019</v>
      </c>
      <c r="P59" s="119" t="str">
        <f>MID($J59,3,2)</f>
        <v>01</v>
      </c>
      <c r="Q59" s="119" t="str">
        <f>MID($J59,5,2)</f>
        <v>10</v>
      </c>
      <c r="R59" s="121">
        <f>IF(O59="20","",DATE(O59,P59,Q59))</f>
        <v>43475</v>
      </c>
      <c r="S59" s="125" t="str">
        <f>IF(G59="meetingserver","SERVER",IF(G59="cmm","CMM","CLIENT"))</f>
        <v>CLIENT</v>
      </c>
      <c r="T59" s="126">
        <f ca="1">IF(R59="", TODAY()-N59, R59-N59)</f>
        <v>178</v>
      </c>
    </row>
    <row r="60" spans="1:20" x14ac:dyDescent="0.4">
      <c r="A60" t="s">
        <v>3</v>
      </c>
      <c r="B60" t="s">
        <v>325</v>
      </c>
      <c r="C60" t="s">
        <v>89</v>
      </c>
      <c r="D60" t="s">
        <v>90</v>
      </c>
      <c r="E60">
        <v>3</v>
      </c>
      <c r="F60" t="s">
        <v>129</v>
      </c>
      <c r="G60" t="s">
        <v>277</v>
      </c>
      <c r="H60" t="s">
        <v>326</v>
      </c>
      <c r="I60" t="s">
        <v>327</v>
      </c>
      <c r="J60" t="s">
        <v>425</v>
      </c>
      <c r="K60" s="119" t="str">
        <f>CONCATENATE("20",LEFT($I60,2))</f>
        <v>2018</v>
      </c>
      <c r="L60" s="119" t="str">
        <f>MID($I60,3,2)</f>
        <v>07</v>
      </c>
      <c r="M60" s="119" t="str">
        <f>MID($I60,5,2)</f>
        <v>16</v>
      </c>
      <c r="N60" s="121">
        <f>DATE(K60,L60,M60)</f>
        <v>43297</v>
      </c>
      <c r="O60" s="119" t="str">
        <f>CONCATENATE("20",LEFT($J60,2))</f>
        <v>2019</v>
      </c>
      <c r="P60" s="119" t="str">
        <f>MID($J60,3,2)</f>
        <v>01</v>
      </c>
      <c r="Q60" s="119" t="str">
        <f>MID($J60,5,2)</f>
        <v>10</v>
      </c>
      <c r="R60" s="121">
        <f>IF(O60="20","",DATE(O60,P60,Q60))</f>
        <v>43475</v>
      </c>
      <c r="S60" s="125" t="str">
        <f>IF(G60="meetingserver","SERVER",IF(G60="cmm","CMM","CLIENT"))</f>
        <v>CLIENT</v>
      </c>
      <c r="T60" s="126">
        <f ca="1">IF(R60="", TODAY()-N60, R60-N60)</f>
        <v>178</v>
      </c>
    </row>
    <row r="61" spans="1:20" x14ac:dyDescent="0.4">
      <c r="A61" t="s">
        <v>3</v>
      </c>
      <c r="B61" t="s">
        <v>328</v>
      </c>
      <c r="C61" t="s">
        <v>89</v>
      </c>
      <c r="D61" t="s">
        <v>90</v>
      </c>
      <c r="E61">
        <v>3</v>
      </c>
      <c r="F61" t="s">
        <v>129</v>
      </c>
      <c r="G61" t="s">
        <v>277</v>
      </c>
      <c r="H61" t="s">
        <v>329</v>
      </c>
      <c r="I61" t="s">
        <v>330</v>
      </c>
      <c r="J61" t="s">
        <v>426</v>
      </c>
      <c r="K61" s="119" t="str">
        <f>CONCATENATE("20",LEFT($I61,2))</f>
        <v>2018</v>
      </c>
      <c r="L61" s="119" t="str">
        <f>MID($I61,3,2)</f>
        <v>07</v>
      </c>
      <c r="M61" s="119" t="str">
        <f>MID($I61,5,2)</f>
        <v>16</v>
      </c>
      <c r="N61" s="121">
        <f>DATE(K61,L61,M61)</f>
        <v>43297</v>
      </c>
      <c r="O61" s="119" t="str">
        <f>CONCATENATE("20",LEFT($J61,2))</f>
        <v>2019</v>
      </c>
      <c r="P61" s="119" t="str">
        <f>MID($J61,3,2)</f>
        <v>01</v>
      </c>
      <c r="Q61" s="119" t="str">
        <f>MID($J61,5,2)</f>
        <v>10</v>
      </c>
      <c r="R61" s="121">
        <f>IF(O61="20","",DATE(O61,P61,Q61))</f>
        <v>43475</v>
      </c>
      <c r="S61" s="125" t="str">
        <f>IF(G61="meetingserver","SERVER",IF(G61="cmm","CMM","CLIENT"))</f>
        <v>CLIENT</v>
      </c>
      <c r="T61" s="126">
        <f ca="1">IF(R61="", TODAY()-N61, R61-N61)</f>
        <v>178</v>
      </c>
    </row>
    <row r="62" spans="1:20" x14ac:dyDescent="0.4">
      <c r="A62" t="s">
        <v>3</v>
      </c>
      <c r="B62" t="s">
        <v>316</v>
      </c>
      <c r="C62" t="s">
        <v>89</v>
      </c>
      <c r="D62" t="s">
        <v>90</v>
      </c>
      <c r="E62">
        <v>3</v>
      </c>
      <c r="F62" t="s">
        <v>137</v>
      </c>
      <c r="G62" t="s">
        <v>277</v>
      </c>
      <c r="H62" t="s">
        <v>317</v>
      </c>
      <c r="I62" t="s">
        <v>318</v>
      </c>
      <c r="J62" t="s">
        <v>319</v>
      </c>
      <c r="K62" s="119" t="str">
        <f>CONCATENATE("20",LEFT($I62,2))</f>
        <v>2018</v>
      </c>
      <c r="L62" s="119" t="str">
        <f>MID($I62,3,2)</f>
        <v>07</v>
      </c>
      <c r="M62" s="119" t="str">
        <f>MID($I62,5,2)</f>
        <v>16</v>
      </c>
      <c r="N62" s="121">
        <f>DATE(K62,L62,M62)</f>
        <v>43297</v>
      </c>
      <c r="O62" s="119" t="str">
        <f>CONCATENATE("20",LEFT($J62,2))</f>
        <v>2018</v>
      </c>
      <c r="P62" s="119" t="str">
        <f>MID($J62,3,2)</f>
        <v>10</v>
      </c>
      <c r="Q62" s="119" t="str">
        <f>MID($J62,5,2)</f>
        <v>10</v>
      </c>
      <c r="R62" s="121">
        <f>IF(O62="20","",DATE(O62,P62,Q62))</f>
        <v>43383</v>
      </c>
      <c r="S62" s="125" t="str">
        <f>IF(G62="meetingserver","SERVER",IF(G62="cmm","CMM","CLIENT"))</f>
        <v>CLIENT</v>
      </c>
      <c r="T62" s="126">
        <f ca="1">IF(R62="", TODAY()-N62, R62-N62)</f>
        <v>86</v>
      </c>
    </row>
    <row r="63" spans="1:20" x14ac:dyDescent="0.4">
      <c r="A63" t="s">
        <v>3</v>
      </c>
      <c r="B63" t="s">
        <v>312</v>
      </c>
      <c r="C63" t="s">
        <v>101</v>
      </c>
      <c r="D63" t="s">
        <v>90</v>
      </c>
      <c r="E63">
        <v>3</v>
      </c>
      <c r="F63" t="s">
        <v>137</v>
      </c>
      <c r="G63" t="s">
        <v>277</v>
      </c>
      <c r="H63" t="s">
        <v>313</v>
      </c>
      <c r="I63" t="s">
        <v>314</v>
      </c>
      <c r="J63" t="s">
        <v>315</v>
      </c>
      <c r="K63" s="119" t="str">
        <f>CONCATENATE("20",LEFT($I63,2))</f>
        <v>2018</v>
      </c>
      <c r="L63" s="119" t="str">
        <f>MID($I63,3,2)</f>
        <v>07</v>
      </c>
      <c r="M63" s="119" t="str">
        <f>MID($I63,5,2)</f>
        <v>16</v>
      </c>
      <c r="N63" s="121">
        <f>DATE(K63,L63,M63)</f>
        <v>43297</v>
      </c>
      <c r="O63" s="119" t="str">
        <f>CONCATENATE("20",LEFT($J63,2))</f>
        <v>2018</v>
      </c>
      <c r="P63" s="119" t="str">
        <f>MID($J63,3,2)</f>
        <v>10</v>
      </c>
      <c r="Q63" s="119" t="str">
        <f>MID($J63,5,2)</f>
        <v>08</v>
      </c>
      <c r="R63" s="121">
        <f>IF(O63="20","",DATE(O63,P63,Q63))</f>
        <v>43381</v>
      </c>
      <c r="S63" s="125" t="str">
        <f>IF(G63="meetingserver","SERVER",IF(G63="cmm","CMM","CLIENT"))</f>
        <v>CLIENT</v>
      </c>
      <c r="T63" s="126">
        <f ca="1">IF(R63="", TODAY()-N63, R63-N63)</f>
        <v>84</v>
      </c>
    </row>
    <row r="64" spans="1:20" x14ac:dyDescent="0.4">
      <c r="A64" t="s">
        <v>3</v>
      </c>
      <c r="B64" t="s">
        <v>294</v>
      </c>
      <c r="C64" t="s">
        <v>89</v>
      </c>
      <c r="D64" t="s">
        <v>90</v>
      </c>
      <c r="E64">
        <v>2</v>
      </c>
      <c r="F64" t="s">
        <v>129</v>
      </c>
      <c r="G64" t="s">
        <v>278</v>
      </c>
      <c r="H64" t="s">
        <v>295</v>
      </c>
      <c r="I64" t="s">
        <v>296</v>
      </c>
      <c r="J64" t="s">
        <v>297</v>
      </c>
      <c r="K64" s="119" t="str">
        <f>CONCATENATE("20",LEFT($I64,2))</f>
        <v>2018</v>
      </c>
      <c r="L64" s="119" t="str">
        <f>MID($I64,3,2)</f>
        <v>07</v>
      </c>
      <c r="M64" s="119" t="str">
        <f>MID($I64,5,2)</f>
        <v>16</v>
      </c>
      <c r="N64" s="121">
        <f>DATE(K64,L64,M64)</f>
        <v>43297</v>
      </c>
      <c r="O64" s="119" t="str">
        <f>CONCATENATE("20",LEFT($J64,2))</f>
        <v>2018</v>
      </c>
      <c r="P64" s="119" t="str">
        <f>MID($J64,3,2)</f>
        <v>08</v>
      </c>
      <c r="Q64" s="119" t="str">
        <f>MID($J64,5,2)</f>
        <v>20</v>
      </c>
      <c r="R64" s="121">
        <f>IF(O64="20","",DATE(O64,P64,Q64))</f>
        <v>43332</v>
      </c>
      <c r="S64" s="125" t="str">
        <f>IF(G64="meetingserver","SERVER",IF(G64="cmm","CMM","CLIENT"))</f>
        <v>CMM</v>
      </c>
      <c r="T64" s="126">
        <f ca="1">IF(R64="", TODAY()-N64, R64-N64)</f>
        <v>35</v>
      </c>
    </row>
    <row r="65" spans="1:20" x14ac:dyDescent="0.4">
      <c r="A65" t="s">
        <v>3</v>
      </c>
      <c r="B65" t="s">
        <v>298</v>
      </c>
      <c r="C65" t="s">
        <v>89</v>
      </c>
      <c r="D65" t="s">
        <v>90</v>
      </c>
      <c r="E65">
        <v>3</v>
      </c>
      <c r="F65" t="s">
        <v>91</v>
      </c>
      <c r="G65" t="s">
        <v>278</v>
      </c>
      <c r="H65" t="s">
        <v>299</v>
      </c>
      <c r="I65" t="s">
        <v>300</v>
      </c>
      <c r="J65" t="s">
        <v>301</v>
      </c>
      <c r="K65" s="119" t="str">
        <f>CONCATENATE("20",LEFT($I65,2))</f>
        <v>2018</v>
      </c>
      <c r="L65" s="119" t="str">
        <f>MID($I65,3,2)</f>
        <v>07</v>
      </c>
      <c r="M65" s="119" t="str">
        <f>MID($I65,5,2)</f>
        <v>16</v>
      </c>
      <c r="N65" s="121">
        <f>DATE(K65,L65,M65)</f>
        <v>43297</v>
      </c>
      <c r="O65" s="119" t="str">
        <f>CONCATENATE("20",LEFT($J65,2))</f>
        <v>2018</v>
      </c>
      <c r="P65" s="119" t="str">
        <f>MID($J65,3,2)</f>
        <v>08</v>
      </c>
      <c r="Q65" s="119" t="str">
        <f>MID($J65,5,2)</f>
        <v>17</v>
      </c>
      <c r="R65" s="121">
        <f>IF(O65="20","",DATE(O65,P65,Q65))</f>
        <v>43329</v>
      </c>
      <c r="S65" s="125" t="str">
        <f>IF(G65="meetingserver","SERVER",IF(G65="cmm","CMM","CLIENT"))</f>
        <v>CMM</v>
      </c>
      <c r="T65" s="126">
        <f ca="1">IF(R65="", TODAY()-N65, R65-N65)</f>
        <v>32</v>
      </c>
    </row>
    <row r="66" spans="1:20" x14ac:dyDescent="0.4">
      <c r="A66" t="s">
        <v>3</v>
      </c>
      <c r="B66" t="s">
        <v>352</v>
      </c>
      <c r="C66" t="s">
        <v>240</v>
      </c>
      <c r="D66" t="s">
        <v>90</v>
      </c>
      <c r="E66">
        <v>3</v>
      </c>
      <c r="F66" t="s">
        <v>96</v>
      </c>
      <c r="G66" t="s">
        <v>276</v>
      </c>
      <c r="H66" t="s">
        <v>353</v>
      </c>
      <c r="I66" t="s">
        <v>354</v>
      </c>
      <c r="K66" s="119" t="str">
        <f>CONCATENATE("20",LEFT($I66,2))</f>
        <v>2018</v>
      </c>
      <c r="L66" s="119" t="str">
        <f>MID($I66,3,2)</f>
        <v>07</v>
      </c>
      <c r="M66" s="119" t="str">
        <f>MID($I66,5,2)</f>
        <v>18</v>
      </c>
      <c r="N66" s="121">
        <f>DATE(K66,L66,M66)</f>
        <v>43299</v>
      </c>
      <c r="O66" s="119" t="str">
        <f>CONCATENATE("20",LEFT($J66,2))</f>
        <v>20</v>
      </c>
      <c r="P66" s="119" t="str">
        <f>MID($J66,3,2)</f>
        <v/>
      </c>
      <c r="Q66" s="119" t="str">
        <f>MID($J66,5,2)</f>
        <v/>
      </c>
      <c r="R66" s="121" t="str">
        <f>IF(O66="20","",DATE(O66,P66,Q66))</f>
        <v/>
      </c>
      <c r="S66" s="125" t="str">
        <f>IF(G66="meetingserver","SERVER",IF(G66="cmm","CMM","CLIENT"))</f>
        <v>SERVER</v>
      </c>
      <c r="T66" s="126">
        <f ca="1">IF(R66="", TODAY()-N66, R66-N66)</f>
        <v>265</v>
      </c>
    </row>
    <row r="67" spans="1:20" x14ac:dyDescent="0.4">
      <c r="A67" t="s">
        <v>3</v>
      </c>
      <c r="B67" t="s">
        <v>341</v>
      </c>
      <c r="C67" t="s">
        <v>89</v>
      </c>
      <c r="D67" t="s">
        <v>90</v>
      </c>
      <c r="E67">
        <v>4</v>
      </c>
      <c r="F67" t="s">
        <v>137</v>
      </c>
      <c r="G67" t="s">
        <v>276</v>
      </c>
      <c r="H67" t="s">
        <v>342</v>
      </c>
      <c r="I67" t="s">
        <v>343</v>
      </c>
      <c r="J67" t="s">
        <v>405</v>
      </c>
      <c r="K67" s="119" t="str">
        <f>CONCATENATE("20",LEFT($I67,2))</f>
        <v>2018</v>
      </c>
      <c r="L67" s="119" t="str">
        <f>MID($I67,3,2)</f>
        <v>07</v>
      </c>
      <c r="M67" s="119" t="str">
        <f>MID($I67,5,2)</f>
        <v>18</v>
      </c>
      <c r="N67" s="121">
        <f>DATE(K67,L67,M67)</f>
        <v>43299</v>
      </c>
      <c r="O67" s="119" t="str">
        <f>CONCATENATE("20",LEFT($J67,2))</f>
        <v>2018</v>
      </c>
      <c r="P67" s="119" t="str">
        <f>MID($J67,3,2)</f>
        <v>11</v>
      </c>
      <c r="Q67" s="119" t="str">
        <f>MID($J67,5,2)</f>
        <v>22</v>
      </c>
      <c r="R67" s="121">
        <f>IF(O67="20","",DATE(O67,P67,Q67))</f>
        <v>43426</v>
      </c>
      <c r="S67" s="125" t="str">
        <f>IF(G67="meetingserver","SERVER",IF(G67="cmm","CMM","CLIENT"))</f>
        <v>SERVER</v>
      </c>
      <c r="T67" s="126">
        <f ca="1">IF(R67="", TODAY()-N67, R67-N67)</f>
        <v>127</v>
      </c>
    </row>
    <row r="68" spans="1:20" x14ac:dyDescent="0.4">
      <c r="A68" t="s">
        <v>3</v>
      </c>
      <c r="B68" t="s">
        <v>348</v>
      </c>
      <c r="C68" t="s">
        <v>89</v>
      </c>
      <c r="D68">
        <v>3</v>
      </c>
      <c r="E68">
        <v>3</v>
      </c>
      <c r="F68" t="s">
        <v>137</v>
      </c>
      <c r="G68" t="s">
        <v>276</v>
      </c>
      <c r="H68" t="s">
        <v>349</v>
      </c>
      <c r="I68" t="s">
        <v>350</v>
      </c>
      <c r="J68" t="s">
        <v>351</v>
      </c>
      <c r="K68" s="119" t="str">
        <f>CONCATENATE("20",LEFT($I68,2))</f>
        <v>2018</v>
      </c>
      <c r="L68" s="119" t="str">
        <f>MID($I68,3,2)</f>
        <v>07</v>
      </c>
      <c r="M68" s="119" t="str">
        <f>MID($I68,5,2)</f>
        <v>18</v>
      </c>
      <c r="N68" s="121">
        <f>DATE(K68,L68,M68)</f>
        <v>43299</v>
      </c>
      <c r="O68" s="119" t="str">
        <f>CONCATENATE("20",LEFT($J68,2))</f>
        <v>2018</v>
      </c>
      <c r="P68" s="119" t="str">
        <f>MID($J68,3,2)</f>
        <v>10</v>
      </c>
      <c r="Q68" s="119" t="str">
        <f>MID($J68,5,2)</f>
        <v>30</v>
      </c>
      <c r="R68" s="121">
        <f>IF(O68="20","",DATE(O68,P68,Q68))</f>
        <v>43403</v>
      </c>
      <c r="S68" s="125" t="str">
        <f>IF(G68="meetingserver","SERVER",IF(G68="cmm","CMM","CLIENT"))</f>
        <v>SERVER</v>
      </c>
      <c r="T68" s="126">
        <f ca="1">IF(R68="", TODAY()-N68, R68-N68)</f>
        <v>104</v>
      </c>
    </row>
    <row r="69" spans="1:20" x14ac:dyDescent="0.4">
      <c r="A69" t="s">
        <v>3</v>
      </c>
      <c r="B69" t="s">
        <v>355</v>
      </c>
      <c r="C69" t="s">
        <v>89</v>
      </c>
      <c r="D69" t="s">
        <v>90</v>
      </c>
      <c r="E69">
        <v>3</v>
      </c>
      <c r="F69" t="s">
        <v>96</v>
      </c>
      <c r="G69" t="s">
        <v>276</v>
      </c>
      <c r="H69" t="s">
        <v>356</v>
      </c>
      <c r="I69" t="s">
        <v>357</v>
      </c>
      <c r="J69" t="s">
        <v>358</v>
      </c>
      <c r="K69" s="119" t="str">
        <f>CONCATENATE("20",LEFT($I69,2))</f>
        <v>2018</v>
      </c>
      <c r="L69" s="119" t="str">
        <f>MID($I69,3,2)</f>
        <v>07</v>
      </c>
      <c r="M69" s="119" t="str">
        <f>MID($I69,5,2)</f>
        <v>18</v>
      </c>
      <c r="N69" s="121">
        <f>DATE(K69,L69,M69)</f>
        <v>43299</v>
      </c>
      <c r="O69" s="119" t="str">
        <f>CONCATENATE("20",LEFT($J69,2))</f>
        <v>2018</v>
      </c>
      <c r="P69" s="119" t="str">
        <f>MID($J69,3,2)</f>
        <v>10</v>
      </c>
      <c r="Q69" s="119" t="str">
        <f>MID($J69,5,2)</f>
        <v>18</v>
      </c>
      <c r="R69" s="121">
        <f>IF(O69="20","",DATE(O69,P69,Q69))</f>
        <v>43391</v>
      </c>
      <c r="S69" s="125" t="str">
        <f>IF(G69="meetingserver","SERVER",IF(G69="cmm","CMM","CLIENT"))</f>
        <v>SERVER</v>
      </c>
      <c r="T69" s="126">
        <f ca="1">IF(R69="", TODAY()-N69, R69-N69)</f>
        <v>92</v>
      </c>
    </row>
    <row r="70" spans="1:20" x14ac:dyDescent="0.4">
      <c r="A70" t="s">
        <v>3</v>
      </c>
      <c r="B70" t="s">
        <v>344</v>
      </c>
      <c r="C70" t="s">
        <v>89</v>
      </c>
      <c r="D70" t="s">
        <v>90</v>
      </c>
      <c r="E70">
        <v>2</v>
      </c>
      <c r="F70" t="s">
        <v>91</v>
      </c>
      <c r="G70" t="s">
        <v>276</v>
      </c>
      <c r="H70" t="s">
        <v>345</v>
      </c>
      <c r="I70" t="s">
        <v>346</v>
      </c>
      <c r="J70" t="s">
        <v>347</v>
      </c>
      <c r="K70" s="119" t="str">
        <f>CONCATENATE("20",LEFT($I70,2))</f>
        <v>2018</v>
      </c>
      <c r="L70" s="119" t="str">
        <f>MID($I70,3,2)</f>
        <v>07</v>
      </c>
      <c r="M70" s="119" t="str">
        <f>MID($I70,5,2)</f>
        <v>18</v>
      </c>
      <c r="N70" s="121">
        <f>DATE(K70,L70,M70)</f>
        <v>43299</v>
      </c>
      <c r="O70" s="119" t="str">
        <f>CONCATENATE("20",LEFT($J70,2))</f>
        <v>2018</v>
      </c>
      <c r="P70" s="119" t="str">
        <f>MID($J70,3,2)</f>
        <v>08</v>
      </c>
      <c r="Q70" s="119" t="str">
        <f>MID($J70,5,2)</f>
        <v>14</v>
      </c>
      <c r="R70" s="121">
        <f>IF(O70="20","",DATE(O70,P70,Q70))</f>
        <v>43326</v>
      </c>
      <c r="S70" s="125" t="str">
        <f>IF(G70="meetingserver","SERVER",IF(G70="cmm","CMM","CLIENT"))</f>
        <v>SERVER</v>
      </c>
      <c r="T70" s="126">
        <f ca="1">IF(R70="", TODAY()-N70, R70-N70)</f>
        <v>27</v>
      </c>
    </row>
    <row r="71" spans="1:20" x14ac:dyDescent="0.4">
      <c r="A71" t="s">
        <v>3</v>
      </c>
      <c r="B71" t="s">
        <v>359</v>
      </c>
      <c r="C71" t="s">
        <v>161</v>
      </c>
      <c r="D71" t="s">
        <v>90</v>
      </c>
      <c r="E71">
        <v>3</v>
      </c>
      <c r="F71" t="s">
        <v>137</v>
      </c>
      <c r="G71" t="s">
        <v>276</v>
      </c>
      <c r="H71" t="s">
        <v>360</v>
      </c>
      <c r="I71" t="s">
        <v>361</v>
      </c>
      <c r="K71" s="119" t="str">
        <f>CONCATENATE("20",LEFT($I71,2))</f>
        <v>2018</v>
      </c>
      <c r="L71" s="119" t="str">
        <f>MID($I71,3,2)</f>
        <v>07</v>
      </c>
      <c r="M71" s="119" t="str">
        <f>MID($I71,5,2)</f>
        <v>23</v>
      </c>
      <c r="N71" s="121">
        <f>DATE(K71,L71,M71)</f>
        <v>43304</v>
      </c>
      <c r="O71" s="119" t="str">
        <f>CONCATENATE("20",LEFT($J71,2))</f>
        <v>20</v>
      </c>
      <c r="P71" s="119" t="str">
        <f>MID($J71,3,2)</f>
        <v/>
      </c>
      <c r="Q71" s="119" t="str">
        <f>MID($J71,5,2)</f>
        <v/>
      </c>
      <c r="R71" s="121" t="str">
        <f>IF(O71="20","",DATE(O71,P71,Q71))</f>
        <v/>
      </c>
      <c r="S71" s="125" t="str">
        <f>IF(G71="meetingserver","SERVER",IF(G71="cmm","CMM","CLIENT"))</f>
        <v>SERVER</v>
      </c>
      <c r="T71" s="126">
        <f ca="1">IF(R71="", TODAY()-N71, R71-N71)</f>
        <v>260</v>
      </c>
    </row>
    <row r="72" spans="1:20" x14ac:dyDescent="0.4">
      <c r="A72" t="s">
        <v>3</v>
      </c>
      <c r="B72" t="s">
        <v>302</v>
      </c>
      <c r="C72" t="s">
        <v>89</v>
      </c>
      <c r="D72">
        <v>3</v>
      </c>
      <c r="E72">
        <v>2</v>
      </c>
      <c r="F72" t="s">
        <v>91</v>
      </c>
      <c r="G72" t="s">
        <v>278</v>
      </c>
      <c r="H72" t="s">
        <v>303</v>
      </c>
      <c r="I72" t="s">
        <v>304</v>
      </c>
      <c r="J72" t="s">
        <v>305</v>
      </c>
      <c r="K72" s="119" t="str">
        <f>CONCATENATE("20",LEFT($I72,2))</f>
        <v>2018</v>
      </c>
      <c r="L72" s="119" t="str">
        <f>MID($I72,3,2)</f>
        <v>08</v>
      </c>
      <c r="M72" s="119" t="str">
        <f>MID($I72,5,2)</f>
        <v>06</v>
      </c>
      <c r="N72" s="121">
        <f>DATE(K72,L72,M72)</f>
        <v>43318</v>
      </c>
      <c r="O72" s="119" t="str">
        <f>CONCATENATE("20",LEFT($J72,2))</f>
        <v>2018</v>
      </c>
      <c r="P72" s="119" t="str">
        <f>MID($J72,3,2)</f>
        <v>08</v>
      </c>
      <c r="Q72" s="119" t="str">
        <f>MID($J72,5,2)</f>
        <v>20</v>
      </c>
      <c r="R72" s="121">
        <f>IF(O72="20","",DATE(O72,P72,Q72))</f>
        <v>43332</v>
      </c>
      <c r="S72" s="125" t="str">
        <f>IF(G72="meetingserver","SERVER",IF(G72="cmm","CMM","CLIENT"))</f>
        <v>CMM</v>
      </c>
      <c r="T72" s="126">
        <f ca="1">IF(R72="", TODAY()-N72, R72-N72)</f>
        <v>14</v>
      </c>
    </row>
    <row r="73" spans="1:20" x14ac:dyDescent="0.4">
      <c r="A73" t="s">
        <v>3</v>
      </c>
      <c r="B73" t="s">
        <v>306</v>
      </c>
      <c r="C73" t="s">
        <v>89</v>
      </c>
      <c r="D73">
        <v>3</v>
      </c>
      <c r="E73">
        <v>2</v>
      </c>
      <c r="F73" t="s">
        <v>91</v>
      </c>
      <c r="G73" t="s">
        <v>278</v>
      </c>
      <c r="H73" t="s">
        <v>307</v>
      </c>
      <c r="I73" t="s">
        <v>308</v>
      </c>
      <c r="J73" t="s">
        <v>436</v>
      </c>
      <c r="K73" s="119" t="str">
        <f>CONCATENATE("20",LEFT($I73,2))</f>
        <v>2018</v>
      </c>
      <c r="L73" s="119" t="str">
        <f>MID($I73,3,2)</f>
        <v>08</v>
      </c>
      <c r="M73" s="119" t="str">
        <f>MID($I73,5,2)</f>
        <v>24</v>
      </c>
      <c r="N73" s="121">
        <f>DATE(K73,L73,M73)</f>
        <v>43336</v>
      </c>
      <c r="O73" s="119" t="str">
        <f>CONCATENATE("20",LEFT($J73,2))</f>
        <v>2019</v>
      </c>
      <c r="P73" s="119" t="str">
        <f>MID($J73,3,2)</f>
        <v>01</v>
      </c>
      <c r="Q73" s="119" t="str">
        <f>MID($J73,5,2)</f>
        <v>18</v>
      </c>
      <c r="R73" s="121">
        <f>IF(O73="20","",DATE(O73,P73,Q73))</f>
        <v>43483</v>
      </c>
      <c r="S73" s="125" t="str">
        <f>IF(G73="meetingserver","SERVER",IF(G73="cmm","CMM","CLIENT"))</f>
        <v>CMM</v>
      </c>
      <c r="T73" s="126">
        <f ca="1">IF(R73="", TODAY()-N73, R73-N73)</f>
        <v>147</v>
      </c>
    </row>
    <row r="74" spans="1:20" x14ac:dyDescent="0.4">
      <c r="A74" t="s">
        <v>3</v>
      </c>
      <c r="B74" t="s">
        <v>362</v>
      </c>
      <c r="C74" t="s">
        <v>89</v>
      </c>
      <c r="D74">
        <v>4</v>
      </c>
      <c r="E74">
        <v>2</v>
      </c>
      <c r="F74" t="s">
        <v>91</v>
      </c>
      <c r="G74" t="s">
        <v>276</v>
      </c>
      <c r="H74" t="s">
        <v>363</v>
      </c>
      <c r="I74" t="s">
        <v>364</v>
      </c>
      <c r="J74" t="s">
        <v>365</v>
      </c>
      <c r="K74" s="119" t="str">
        <f>CONCATENATE("20",LEFT($I74,2))</f>
        <v>2018</v>
      </c>
      <c r="L74" s="119" t="str">
        <f>MID($I74,3,2)</f>
        <v>08</v>
      </c>
      <c r="M74" s="119" t="str">
        <f>MID($I74,5,2)</f>
        <v>24</v>
      </c>
      <c r="N74" s="121">
        <f>DATE(K74,L74,M74)</f>
        <v>43336</v>
      </c>
      <c r="O74" s="119" t="str">
        <f>CONCATENATE("20",LEFT($J74,2))</f>
        <v>2018</v>
      </c>
      <c r="P74" s="119" t="str">
        <f>MID($J74,3,2)</f>
        <v>10</v>
      </c>
      <c r="Q74" s="119" t="str">
        <f>MID($J74,5,2)</f>
        <v>08</v>
      </c>
      <c r="R74" s="121">
        <f>IF(O74="20","",DATE(O74,P74,Q74))</f>
        <v>43381</v>
      </c>
      <c r="S74" s="125" t="str">
        <f>IF(G74="meetingserver","SERVER",IF(G74="cmm","CMM","CLIENT"))</f>
        <v>SERVER</v>
      </c>
      <c r="T74" s="126">
        <f ca="1">IF(R74="", TODAY()-N74, R74-N74)</f>
        <v>45</v>
      </c>
    </row>
    <row r="75" spans="1:20" x14ac:dyDescent="0.4">
      <c r="A75" t="s">
        <v>3</v>
      </c>
      <c r="B75" t="s">
        <v>366</v>
      </c>
      <c r="C75" t="s">
        <v>89</v>
      </c>
      <c r="D75" t="s">
        <v>90</v>
      </c>
      <c r="E75">
        <v>3</v>
      </c>
      <c r="F75" t="s">
        <v>96</v>
      </c>
      <c r="G75" t="s">
        <v>276</v>
      </c>
      <c r="H75" t="s">
        <v>367</v>
      </c>
      <c r="I75" t="s">
        <v>368</v>
      </c>
      <c r="J75" t="s">
        <v>406</v>
      </c>
      <c r="K75" s="119" t="str">
        <f>CONCATENATE("20",LEFT($I75,2))</f>
        <v>2018</v>
      </c>
      <c r="L75" s="119" t="str">
        <f>MID($I75,3,2)</f>
        <v>09</v>
      </c>
      <c r="M75" s="119" t="str">
        <f>MID($I75,5,2)</f>
        <v>11</v>
      </c>
      <c r="N75" s="121">
        <f>DATE(K75,L75,M75)</f>
        <v>43354</v>
      </c>
      <c r="O75" s="119" t="str">
        <f>CONCATENATE("20",LEFT($J75,2))</f>
        <v>2018</v>
      </c>
      <c r="P75" s="119" t="str">
        <f>MID($J75,3,2)</f>
        <v>12</v>
      </c>
      <c r="Q75" s="119" t="str">
        <f>MID($J75,5,2)</f>
        <v>04</v>
      </c>
      <c r="R75" s="121">
        <f>IF(O75="20","",DATE(O75,P75,Q75))</f>
        <v>43438</v>
      </c>
      <c r="S75" s="125" t="str">
        <f>IF(G75="meetingserver","SERVER",IF(G75="cmm","CMM","CLIENT"))</f>
        <v>SERVER</v>
      </c>
      <c r="T75" s="126">
        <f ca="1">IF(R75="", TODAY()-N75, R75-N75)</f>
        <v>84</v>
      </c>
    </row>
    <row r="76" spans="1:20" x14ac:dyDescent="0.4">
      <c r="A76" t="s">
        <v>3</v>
      </c>
      <c r="B76" t="s">
        <v>369</v>
      </c>
      <c r="C76" t="s">
        <v>161</v>
      </c>
      <c r="D76" t="s">
        <v>90</v>
      </c>
      <c r="E76">
        <v>4</v>
      </c>
      <c r="F76" t="s">
        <v>96</v>
      </c>
      <c r="G76" t="s">
        <v>276</v>
      </c>
      <c r="H76" t="s">
        <v>370</v>
      </c>
      <c r="I76" t="s">
        <v>371</v>
      </c>
      <c r="K76" s="119" t="str">
        <f>CONCATENATE("20",LEFT($I76,2))</f>
        <v>2018</v>
      </c>
      <c r="L76" s="119" t="str">
        <f>MID($I76,3,2)</f>
        <v>09</v>
      </c>
      <c r="M76" s="119" t="str">
        <f>MID($I76,5,2)</f>
        <v>12</v>
      </c>
      <c r="N76" s="121">
        <f>DATE(K76,L76,M76)</f>
        <v>43355</v>
      </c>
      <c r="O76" s="119" t="str">
        <f>CONCATENATE("20",LEFT($J76,2))</f>
        <v>20</v>
      </c>
      <c r="P76" s="119" t="str">
        <f>MID($J76,3,2)</f>
        <v/>
      </c>
      <c r="Q76" s="119" t="str">
        <f>MID($J76,5,2)</f>
        <v/>
      </c>
      <c r="R76" s="121" t="str">
        <f>IF(O76="20","",DATE(O76,P76,Q76))</f>
        <v/>
      </c>
      <c r="S76" s="125" t="str">
        <f>IF(G76="meetingserver","SERVER",IF(G76="cmm","CMM","CLIENT"))</f>
        <v>SERVER</v>
      </c>
      <c r="T76" s="126">
        <f ca="1">IF(R76="", TODAY()-N76, R76-N76)</f>
        <v>209</v>
      </c>
    </row>
    <row r="77" spans="1:20" x14ac:dyDescent="0.4">
      <c r="A77" t="s">
        <v>3</v>
      </c>
      <c r="B77" t="s">
        <v>372</v>
      </c>
      <c r="C77" t="s">
        <v>161</v>
      </c>
      <c r="D77" t="s">
        <v>90</v>
      </c>
      <c r="E77">
        <v>3</v>
      </c>
      <c r="F77" t="s">
        <v>137</v>
      </c>
      <c r="G77" t="s">
        <v>276</v>
      </c>
      <c r="H77" t="s">
        <v>373</v>
      </c>
      <c r="I77" t="s">
        <v>374</v>
      </c>
      <c r="K77" s="119" t="str">
        <f>CONCATENATE("20",LEFT($I77,2))</f>
        <v>2018</v>
      </c>
      <c r="L77" s="119" t="str">
        <f>MID($I77,3,2)</f>
        <v>10</v>
      </c>
      <c r="M77" s="119" t="str">
        <f>MID($I77,5,2)</f>
        <v>08</v>
      </c>
      <c r="N77" s="121">
        <f>DATE(K77,L77,M77)</f>
        <v>43381</v>
      </c>
      <c r="O77" s="119" t="str">
        <f>CONCATENATE("20",LEFT($J77,2))</f>
        <v>20</v>
      </c>
      <c r="P77" s="119" t="str">
        <f>MID($J77,3,2)</f>
        <v/>
      </c>
      <c r="Q77" s="119" t="str">
        <f>MID($J77,5,2)</f>
        <v/>
      </c>
      <c r="R77" s="121" t="str">
        <f>IF(O77="20","",DATE(O77,P77,Q77))</f>
        <v/>
      </c>
      <c r="S77" s="125" t="str">
        <f>IF(G77="meetingserver","SERVER",IF(G77="cmm","CMM","CLIENT"))</f>
        <v>SERVER</v>
      </c>
      <c r="T77" s="126">
        <f ca="1">IF(R77="", TODAY()-N77, R77-N77)</f>
        <v>183</v>
      </c>
    </row>
    <row r="78" spans="1:20" x14ac:dyDescent="0.4">
      <c r="A78" t="s">
        <v>3</v>
      </c>
      <c r="B78" t="s">
        <v>375</v>
      </c>
      <c r="C78" t="s">
        <v>101</v>
      </c>
      <c r="D78" t="s">
        <v>90</v>
      </c>
      <c r="E78">
        <v>5</v>
      </c>
      <c r="F78" t="s">
        <v>91</v>
      </c>
      <c r="G78" t="s">
        <v>276</v>
      </c>
      <c r="H78" t="s">
        <v>376</v>
      </c>
      <c r="I78" t="s">
        <v>377</v>
      </c>
      <c r="J78" t="s">
        <v>378</v>
      </c>
      <c r="K78" s="119" t="str">
        <f>CONCATENATE("20",LEFT($I78,2))</f>
        <v>2018</v>
      </c>
      <c r="L78" s="119" t="str">
        <f>MID($I78,3,2)</f>
        <v>10</v>
      </c>
      <c r="M78" s="119" t="str">
        <f>MID($I78,5,2)</f>
        <v>08</v>
      </c>
      <c r="N78" s="121">
        <f>DATE(K78,L78,M78)</f>
        <v>43381</v>
      </c>
      <c r="O78" s="119" t="str">
        <f>CONCATENATE("20",LEFT($J78,2))</f>
        <v>2018</v>
      </c>
      <c r="P78" s="119" t="str">
        <f>MID($J78,3,2)</f>
        <v>10</v>
      </c>
      <c r="Q78" s="119" t="str">
        <f>MID($J78,5,2)</f>
        <v>08</v>
      </c>
      <c r="R78" s="121">
        <f>IF(O78="20","",DATE(O78,P78,Q78))</f>
        <v>43381</v>
      </c>
      <c r="S78" s="125" t="str">
        <f>IF(G78="meetingserver","SERVER",IF(G78="cmm","CMM","CLIENT"))</f>
        <v>SERVER</v>
      </c>
      <c r="T78" s="126">
        <f ca="1">IF(R78="", TODAY()-N78, R78-N78)</f>
        <v>0</v>
      </c>
    </row>
    <row r="79" spans="1:20" x14ac:dyDescent="0.4">
      <c r="A79" t="s">
        <v>3</v>
      </c>
      <c r="B79" t="s">
        <v>407</v>
      </c>
      <c r="C79" t="s">
        <v>89</v>
      </c>
      <c r="D79">
        <v>3</v>
      </c>
      <c r="E79">
        <v>3</v>
      </c>
      <c r="F79" t="s">
        <v>96</v>
      </c>
      <c r="G79" t="s">
        <v>276</v>
      </c>
      <c r="H79" t="s">
        <v>437</v>
      </c>
      <c r="I79" t="s">
        <v>408</v>
      </c>
      <c r="J79" t="s">
        <v>409</v>
      </c>
      <c r="K79" s="119" t="str">
        <f>CONCATENATE("20",LEFT($I79,2))</f>
        <v>2018</v>
      </c>
      <c r="L79" s="119" t="str">
        <f>MID($I79,3,2)</f>
        <v>11</v>
      </c>
      <c r="M79" s="119" t="str">
        <f>MID($I79,5,2)</f>
        <v>01</v>
      </c>
      <c r="N79" s="121">
        <f>DATE(K79,L79,M79)</f>
        <v>43405</v>
      </c>
      <c r="O79" s="119" t="str">
        <f>CONCATENATE("20",LEFT($J79,2))</f>
        <v>2018</v>
      </c>
      <c r="P79" s="119" t="str">
        <f>MID($J79,3,2)</f>
        <v>12</v>
      </c>
      <c r="Q79" s="119" t="str">
        <f>MID($J79,5,2)</f>
        <v>04</v>
      </c>
      <c r="R79" s="121">
        <f>IF(O79="20","",DATE(O79,P79,Q79))</f>
        <v>43438</v>
      </c>
      <c r="S79" s="125" t="str">
        <f>IF(G79="meetingserver","SERVER",IF(G79="cmm","CMM","CLIENT"))</f>
        <v>SERVER</v>
      </c>
      <c r="T79" s="126">
        <f ca="1">IF(R79="", TODAY()-N79, R79-N79)</f>
        <v>33</v>
      </c>
    </row>
    <row r="80" spans="1:20" x14ac:dyDescent="0.4">
      <c r="A80" t="s">
        <v>3</v>
      </c>
      <c r="B80" t="s">
        <v>430</v>
      </c>
      <c r="C80" t="s">
        <v>101</v>
      </c>
      <c r="D80">
        <v>3</v>
      </c>
      <c r="E80">
        <v>3</v>
      </c>
      <c r="F80" t="s">
        <v>96</v>
      </c>
      <c r="G80" t="s">
        <v>276</v>
      </c>
      <c r="H80" t="s">
        <v>200</v>
      </c>
      <c r="I80" t="s">
        <v>431</v>
      </c>
      <c r="J80" t="s">
        <v>432</v>
      </c>
      <c r="K80" s="119" t="str">
        <f>CONCATENATE("20",LEFT($I80,2))</f>
        <v>2018</v>
      </c>
      <c r="L80" s="119" t="str">
        <f>MID($I80,3,2)</f>
        <v>11</v>
      </c>
      <c r="M80" s="119" t="str">
        <f>MID($I80,5,2)</f>
        <v>05</v>
      </c>
      <c r="N80" s="121">
        <f>DATE(K80,L80,M80)</f>
        <v>43409</v>
      </c>
      <c r="O80" s="119" t="str">
        <f>CONCATENATE("20",LEFT($J80,2))</f>
        <v>2018</v>
      </c>
      <c r="P80" s="119" t="str">
        <f>MID($J80,3,2)</f>
        <v>11</v>
      </c>
      <c r="Q80" s="119" t="str">
        <f>MID($J80,5,2)</f>
        <v>16</v>
      </c>
      <c r="R80" s="121">
        <f>IF(O80="20","",DATE(O80,P80,Q80))</f>
        <v>43420</v>
      </c>
      <c r="S80" s="125" t="str">
        <f>IF(G80="meetingserver","SERVER",IF(G80="cmm","CMM","CLIENT"))</f>
        <v>SERVER</v>
      </c>
      <c r="T80" s="126">
        <f ca="1">IF(R80="", TODAY()-N80, R80-N80)</f>
        <v>11</v>
      </c>
    </row>
    <row r="81" spans="1:20" x14ac:dyDescent="0.4">
      <c r="A81" t="s">
        <v>3</v>
      </c>
      <c r="B81" t="s">
        <v>413</v>
      </c>
      <c r="C81" t="s">
        <v>89</v>
      </c>
      <c r="D81" t="s">
        <v>90</v>
      </c>
      <c r="E81">
        <v>2</v>
      </c>
      <c r="F81" t="s">
        <v>91</v>
      </c>
      <c r="G81" t="s">
        <v>278</v>
      </c>
      <c r="H81" t="s">
        <v>414</v>
      </c>
      <c r="I81" t="s">
        <v>415</v>
      </c>
      <c r="J81" t="s">
        <v>439</v>
      </c>
      <c r="K81" s="119" t="str">
        <f>CONCATENATE("20",LEFT($I81,2))</f>
        <v>2018</v>
      </c>
      <c r="L81" s="119" t="str">
        <f>MID($I81,3,2)</f>
        <v>11</v>
      </c>
      <c r="M81" s="119" t="str">
        <f>MID($I81,5,2)</f>
        <v>21</v>
      </c>
      <c r="N81" s="121">
        <f>DATE(K81,L81,M81)</f>
        <v>43425</v>
      </c>
      <c r="O81" s="119" t="str">
        <f>CONCATENATE("20",LEFT($J81,2))</f>
        <v>2019</v>
      </c>
      <c r="P81" s="119" t="str">
        <f>MID($J81,3,2)</f>
        <v>01</v>
      </c>
      <c r="Q81" s="119" t="str">
        <f>MID($J81,5,2)</f>
        <v>18</v>
      </c>
      <c r="R81" s="121">
        <f>IF(O81="20","",DATE(O81,P81,Q81))</f>
        <v>43483</v>
      </c>
      <c r="S81" s="125" t="str">
        <f>IF(G81="meetingserver","SERVER",IF(G81="cmm","CMM","CLIENT"))</f>
        <v>CMM</v>
      </c>
      <c r="T81" s="126">
        <f ca="1">IF(R81="", TODAY()-N81, R81-N81)</f>
        <v>58</v>
      </c>
    </row>
    <row r="82" spans="1:20" x14ac:dyDescent="0.4">
      <c r="A82" t="s">
        <v>3</v>
      </c>
      <c r="B82" t="s">
        <v>410</v>
      </c>
      <c r="C82" t="s">
        <v>89</v>
      </c>
      <c r="D82" t="s">
        <v>90</v>
      </c>
      <c r="E82">
        <v>2</v>
      </c>
      <c r="F82" t="s">
        <v>91</v>
      </c>
      <c r="G82" t="s">
        <v>278</v>
      </c>
      <c r="H82" t="s">
        <v>411</v>
      </c>
      <c r="I82" t="s">
        <v>412</v>
      </c>
      <c r="J82" t="s">
        <v>438</v>
      </c>
      <c r="K82" s="119" t="str">
        <f>CONCATENATE("20",LEFT($I82,2))</f>
        <v>2018</v>
      </c>
      <c r="L82" s="119" t="str">
        <f>MID($I82,3,2)</f>
        <v>11</v>
      </c>
      <c r="M82" s="119" t="str">
        <f>MID($I82,5,2)</f>
        <v>21</v>
      </c>
      <c r="N82" s="121">
        <f>DATE(K82,L82,M82)</f>
        <v>43425</v>
      </c>
      <c r="O82" s="119" t="str">
        <f>CONCATENATE("20",LEFT($J82,2))</f>
        <v>2019</v>
      </c>
      <c r="P82" s="119" t="str">
        <f>MID($J82,3,2)</f>
        <v>01</v>
      </c>
      <c r="Q82" s="119" t="str">
        <f>MID($J82,5,2)</f>
        <v>18</v>
      </c>
      <c r="R82" s="121">
        <f>IF(O82="20","",DATE(O82,P82,Q82))</f>
        <v>43483</v>
      </c>
      <c r="S82" s="125" t="str">
        <f>IF(G82="meetingserver","SERVER",IF(G82="cmm","CMM","CLIENT"))</f>
        <v>CMM</v>
      </c>
      <c r="T82" s="126">
        <f ca="1">IF(R82="", TODAY()-N82, R82-N82)</f>
        <v>58</v>
      </c>
    </row>
    <row r="83" spans="1:20" x14ac:dyDescent="0.4">
      <c r="A83" t="s">
        <v>3</v>
      </c>
      <c r="B83" t="s">
        <v>416</v>
      </c>
      <c r="C83" t="s">
        <v>101</v>
      </c>
      <c r="D83" t="s">
        <v>90</v>
      </c>
      <c r="E83">
        <v>3</v>
      </c>
      <c r="F83" t="s">
        <v>91</v>
      </c>
      <c r="G83" t="s">
        <v>278</v>
      </c>
      <c r="H83" t="s">
        <v>417</v>
      </c>
      <c r="I83" t="s">
        <v>418</v>
      </c>
      <c r="J83" t="s">
        <v>467</v>
      </c>
      <c r="K83" s="119" t="str">
        <f>CONCATENATE("20",LEFT($I83,2))</f>
        <v>2018</v>
      </c>
      <c r="L83" s="119" t="str">
        <f>MID($I83,3,2)</f>
        <v>11</v>
      </c>
      <c r="M83" s="119" t="str">
        <f>MID($I83,5,2)</f>
        <v>30</v>
      </c>
      <c r="N83" s="121">
        <f>DATE(K83,L83,M83)</f>
        <v>43434</v>
      </c>
      <c r="O83" s="119" t="str">
        <f>CONCATENATE("20",LEFT($J83,2))</f>
        <v>2019</v>
      </c>
      <c r="P83" s="119" t="str">
        <f>MID($J83,3,2)</f>
        <v>03</v>
      </c>
      <c r="Q83" s="119" t="str">
        <f>MID($J83,5,2)</f>
        <v>25</v>
      </c>
      <c r="R83" s="121">
        <f>IF(O83="20","",DATE(O83,P83,Q83))</f>
        <v>43549</v>
      </c>
      <c r="S83" s="125" t="str">
        <f>IF(G83="meetingserver","SERVER",IF(G83="cmm","CMM","CLIENT"))</f>
        <v>CMM</v>
      </c>
      <c r="T83" s="126">
        <f ca="1">IF(R83="", TODAY()-N83, R83-N83)</f>
        <v>115</v>
      </c>
    </row>
    <row r="84" spans="1:20" x14ac:dyDescent="0.4">
      <c r="A84" t="s">
        <v>3</v>
      </c>
      <c r="B84" t="s">
        <v>433</v>
      </c>
      <c r="C84" t="s">
        <v>101</v>
      </c>
      <c r="D84" t="s">
        <v>90</v>
      </c>
      <c r="E84">
        <v>3</v>
      </c>
      <c r="F84" t="s">
        <v>137</v>
      </c>
      <c r="G84" t="s">
        <v>276</v>
      </c>
      <c r="H84" t="s">
        <v>434</v>
      </c>
      <c r="I84" t="s">
        <v>435</v>
      </c>
      <c r="J84" t="s">
        <v>485</v>
      </c>
      <c r="K84" s="119" t="str">
        <f>CONCATENATE("20",LEFT($I84,2))</f>
        <v>2018</v>
      </c>
      <c r="L84" s="119" t="str">
        <f>MID($I84,3,2)</f>
        <v>12</v>
      </c>
      <c r="M84" s="119" t="str">
        <f>MID($I84,5,2)</f>
        <v>10</v>
      </c>
      <c r="N84" s="121">
        <f>DATE(K84,L84,M84)</f>
        <v>43444</v>
      </c>
      <c r="O84" s="119" t="str">
        <f>CONCATENATE("20",LEFT($J84,2))</f>
        <v>2019</v>
      </c>
      <c r="P84" s="119" t="str">
        <f>MID($J84,3,2)</f>
        <v>02</v>
      </c>
      <c r="Q84" s="119" t="str">
        <f>MID($J84,5,2)</f>
        <v>26</v>
      </c>
      <c r="R84" s="121">
        <f>IF(O84="20","",DATE(O84,P84,Q84))</f>
        <v>43522</v>
      </c>
      <c r="S84" s="125" t="str">
        <f>IF(G84="meetingserver","SERVER",IF(G84="cmm","CMM","CLIENT"))</f>
        <v>SERVER</v>
      </c>
      <c r="T84" s="126">
        <f ca="1">IF(R84="", TODAY()-N84, R84-N84)</f>
        <v>78</v>
      </c>
    </row>
    <row r="85" spans="1:20" x14ac:dyDescent="0.4">
      <c r="A85" t="s">
        <v>3</v>
      </c>
      <c r="B85" t="s">
        <v>427</v>
      </c>
      <c r="C85" t="s">
        <v>89</v>
      </c>
      <c r="D85">
        <v>3</v>
      </c>
      <c r="E85">
        <v>6</v>
      </c>
      <c r="F85" t="s">
        <v>137</v>
      </c>
      <c r="G85" t="s">
        <v>277</v>
      </c>
      <c r="H85" t="s">
        <v>428</v>
      </c>
      <c r="I85" t="s">
        <v>429</v>
      </c>
      <c r="J85" t="s">
        <v>484</v>
      </c>
      <c r="K85" s="119" t="str">
        <f>CONCATENATE("20",LEFT($I85,2))</f>
        <v>2018</v>
      </c>
      <c r="L85" s="119" t="str">
        <f>MID($I85,3,2)</f>
        <v>12</v>
      </c>
      <c r="M85" s="119" t="str">
        <f>MID($I85,5,2)</f>
        <v>12</v>
      </c>
      <c r="N85" s="121">
        <f>DATE(K85,L85,M85)</f>
        <v>43446</v>
      </c>
      <c r="O85" s="119" t="str">
        <f>CONCATENATE("20",LEFT($J85,2))</f>
        <v>2019</v>
      </c>
      <c r="P85" s="119" t="str">
        <f>MID($J85,3,2)</f>
        <v>02</v>
      </c>
      <c r="Q85" s="119" t="str">
        <f>MID($J85,5,2)</f>
        <v>26</v>
      </c>
      <c r="R85" s="121">
        <f>IF(O85="20","",DATE(O85,P85,Q85))</f>
        <v>43522</v>
      </c>
      <c r="S85" s="125" t="str">
        <f>IF(G85="meetingserver","SERVER",IF(G85="cmm","CMM","CLIENT"))</f>
        <v>CLIENT</v>
      </c>
      <c r="T85" s="126">
        <f ca="1">IF(R85="", TODAY()-N85, R85-N85)</f>
        <v>76</v>
      </c>
    </row>
    <row r="86" spans="1:20" x14ac:dyDescent="0.4">
      <c r="B86" t="s">
        <v>443</v>
      </c>
      <c r="C86" t="s">
        <v>161</v>
      </c>
      <c r="D86">
        <v>3</v>
      </c>
      <c r="E86">
        <v>3</v>
      </c>
      <c r="F86" t="s">
        <v>96</v>
      </c>
      <c r="G86" t="s">
        <v>276</v>
      </c>
      <c r="H86" t="s">
        <v>444</v>
      </c>
      <c r="I86" t="s">
        <v>445</v>
      </c>
      <c r="K86" s="119" t="str">
        <f>CONCATENATE("20",LEFT($I86,2))</f>
        <v>2019</v>
      </c>
      <c r="L86" s="119" t="str">
        <f>MID($I86,3,2)</f>
        <v>01</v>
      </c>
      <c r="M86" s="119" t="str">
        <f>MID($I86,5,2)</f>
        <v>08</v>
      </c>
      <c r="N86" s="121">
        <f>DATE(K86,L86,M86)</f>
        <v>43473</v>
      </c>
      <c r="O86" s="119" t="str">
        <f>CONCATENATE("20",LEFT($J86,2))</f>
        <v>20</v>
      </c>
      <c r="P86" s="119" t="str">
        <f>MID($J86,3,2)</f>
        <v/>
      </c>
      <c r="Q86" s="119" t="str">
        <f>MID($J86,5,2)</f>
        <v/>
      </c>
      <c r="R86" s="121" t="str">
        <f>IF(O86="20","",DATE(O86,P86,Q86))</f>
        <v/>
      </c>
      <c r="S86" s="125" t="str">
        <f>IF(G86="meetingserver","SERVER",IF(G86="cmm","CMM","CLIENT"))</f>
        <v>SERVER</v>
      </c>
      <c r="T86" s="126">
        <f ca="1">IF(R86="", TODAY()-N86, R86-N86)</f>
        <v>91</v>
      </c>
    </row>
    <row r="87" spans="1:20" x14ac:dyDescent="0.4">
      <c r="B87" t="s">
        <v>446</v>
      </c>
      <c r="C87" t="s">
        <v>240</v>
      </c>
      <c r="D87" t="s">
        <v>90</v>
      </c>
      <c r="E87">
        <v>3</v>
      </c>
      <c r="F87" t="s">
        <v>91</v>
      </c>
      <c r="G87" t="s">
        <v>276</v>
      </c>
      <c r="H87" t="s">
        <v>447</v>
      </c>
      <c r="I87" t="s">
        <v>448</v>
      </c>
      <c r="K87" s="119" t="str">
        <f>CONCATENATE("20",LEFT($I87,2))</f>
        <v>2019</v>
      </c>
      <c r="L87" s="119" t="str">
        <f>MID($I87,3,2)</f>
        <v>01</v>
      </c>
      <c r="M87" s="119" t="str">
        <f>MID($I87,5,2)</f>
        <v>08</v>
      </c>
      <c r="N87" s="121">
        <f>DATE(K87,L87,M87)</f>
        <v>43473</v>
      </c>
      <c r="O87" s="119" t="str">
        <f>CONCATENATE("20",LEFT($J87,2))</f>
        <v>20</v>
      </c>
      <c r="P87" s="119" t="str">
        <f>MID($J87,3,2)</f>
        <v/>
      </c>
      <c r="Q87" s="119" t="str">
        <f>MID($J87,5,2)</f>
        <v/>
      </c>
      <c r="R87" s="121" t="str">
        <f>IF(O87="20","",DATE(O87,P87,Q87))</f>
        <v/>
      </c>
      <c r="S87" s="125" t="str">
        <f>IF(G87="meetingserver","SERVER",IF(G87="cmm","CMM","CLIENT"))</f>
        <v>SERVER</v>
      </c>
      <c r="T87" s="126">
        <f ca="1">IF(R87="", TODAY()-N87, R87-N87)</f>
        <v>91</v>
      </c>
    </row>
    <row r="88" spans="1:20" x14ac:dyDescent="0.4">
      <c r="B88" t="s">
        <v>449</v>
      </c>
      <c r="C88" t="s">
        <v>240</v>
      </c>
      <c r="D88" t="s">
        <v>90</v>
      </c>
      <c r="E88">
        <v>2</v>
      </c>
      <c r="F88" t="s">
        <v>91</v>
      </c>
      <c r="G88" t="s">
        <v>276</v>
      </c>
      <c r="H88" t="s">
        <v>447</v>
      </c>
      <c r="I88" t="s">
        <v>450</v>
      </c>
      <c r="K88" s="119" t="str">
        <f>CONCATENATE("20",LEFT($I88,2))</f>
        <v>2019</v>
      </c>
      <c r="L88" s="119" t="str">
        <f>MID($I88,3,2)</f>
        <v>01</v>
      </c>
      <c r="M88" s="119" t="str">
        <f>MID($I88,5,2)</f>
        <v>08</v>
      </c>
      <c r="N88" s="121">
        <f>DATE(K88,L88,M88)</f>
        <v>43473</v>
      </c>
      <c r="O88" s="119" t="str">
        <f>CONCATENATE("20",LEFT($J88,2))</f>
        <v>20</v>
      </c>
      <c r="P88" s="119" t="str">
        <f>MID($J88,3,2)</f>
        <v/>
      </c>
      <c r="Q88" s="119" t="str">
        <f>MID($J88,5,2)</f>
        <v/>
      </c>
      <c r="R88" s="121" t="str">
        <f>IF(O88="20","",DATE(O88,P88,Q88))</f>
        <v/>
      </c>
      <c r="S88" s="125" t="str">
        <f>IF(G88="meetingserver","SERVER",IF(G88="cmm","CMM","CLIENT"))</f>
        <v>SERVER</v>
      </c>
      <c r="T88" s="126">
        <f ca="1">IF(R88="", TODAY()-N88, R88-N88)</f>
        <v>91</v>
      </c>
    </row>
    <row r="89" spans="1:20" x14ac:dyDescent="0.4">
      <c r="B89" t="s">
        <v>451</v>
      </c>
      <c r="C89" t="s">
        <v>240</v>
      </c>
      <c r="D89" t="s">
        <v>90</v>
      </c>
      <c r="E89">
        <v>3</v>
      </c>
      <c r="F89" t="s">
        <v>91</v>
      </c>
      <c r="G89" t="s">
        <v>276</v>
      </c>
      <c r="H89" t="s">
        <v>452</v>
      </c>
      <c r="I89" t="s">
        <v>453</v>
      </c>
      <c r="K89" s="119" t="str">
        <f>CONCATENATE("20",LEFT($I89,2))</f>
        <v>2019</v>
      </c>
      <c r="L89" s="119" t="str">
        <f>MID($I89,3,2)</f>
        <v>01</v>
      </c>
      <c r="M89" s="119" t="str">
        <f>MID($I89,5,2)</f>
        <v>08</v>
      </c>
      <c r="N89" s="121">
        <f>DATE(K89,L89,M89)</f>
        <v>43473</v>
      </c>
      <c r="O89" s="119" t="str">
        <f>CONCATENATE("20",LEFT($J89,2))</f>
        <v>20</v>
      </c>
      <c r="P89" s="119" t="str">
        <f>MID($J89,3,2)</f>
        <v/>
      </c>
      <c r="Q89" s="119" t="str">
        <f>MID($J89,5,2)</f>
        <v/>
      </c>
      <c r="R89" s="121" t="str">
        <f>IF(O89="20","",DATE(O89,P89,Q89))</f>
        <v/>
      </c>
      <c r="S89" s="125" t="str">
        <f>IF(G89="meetingserver","SERVER",IF(G89="cmm","CMM","CLIENT"))</f>
        <v>SERVER</v>
      </c>
      <c r="T89" s="126">
        <f ca="1">IF(R89="", TODAY()-N89, R89-N89)</f>
        <v>91</v>
      </c>
    </row>
    <row r="90" spans="1:20" x14ac:dyDescent="0.4">
      <c r="B90" t="s">
        <v>454</v>
      </c>
      <c r="C90" t="s">
        <v>240</v>
      </c>
      <c r="D90" t="s">
        <v>90</v>
      </c>
      <c r="E90">
        <v>2</v>
      </c>
      <c r="F90" t="s">
        <v>91</v>
      </c>
      <c r="G90" t="s">
        <v>276</v>
      </c>
      <c r="H90" t="s">
        <v>452</v>
      </c>
      <c r="I90" t="s">
        <v>455</v>
      </c>
      <c r="K90" s="119" t="str">
        <f>CONCATENATE("20",LEFT($I90,2))</f>
        <v>2019</v>
      </c>
      <c r="L90" s="119" t="str">
        <f>MID($I90,3,2)</f>
        <v>01</v>
      </c>
      <c r="M90" s="119" t="str">
        <f>MID($I90,5,2)</f>
        <v>08</v>
      </c>
      <c r="N90" s="121">
        <f>DATE(K90,L90,M90)</f>
        <v>43473</v>
      </c>
      <c r="O90" s="119" t="str">
        <f>CONCATENATE("20",LEFT($J90,2))</f>
        <v>20</v>
      </c>
      <c r="P90" s="119" t="str">
        <f>MID($J90,3,2)</f>
        <v/>
      </c>
      <c r="Q90" s="119" t="str">
        <f>MID($J90,5,2)</f>
        <v/>
      </c>
      <c r="R90" s="121" t="str">
        <f>IF(O90="20","",DATE(O90,P90,Q90))</f>
        <v/>
      </c>
      <c r="S90" s="125" t="str">
        <f>IF(G90="meetingserver","SERVER",IF(G90="cmm","CMM","CLIENT"))</f>
        <v>SERVER</v>
      </c>
      <c r="T90" s="126">
        <f ca="1">IF(R90="", TODAY()-N90, R90-N90)</f>
        <v>91</v>
      </c>
    </row>
    <row r="91" spans="1:20" x14ac:dyDescent="0.4">
      <c r="A91" t="s">
        <v>3</v>
      </c>
      <c r="B91" t="s">
        <v>440</v>
      </c>
      <c r="C91" t="s">
        <v>89</v>
      </c>
      <c r="D91" t="s">
        <v>90</v>
      </c>
      <c r="E91">
        <v>2</v>
      </c>
      <c r="F91" t="s">
        <v>137</v>
      </c>
      <c r="G91" t="s">
        <v>278</v>
      </c>
      <c r="H91" t="s">
        <v>441</v>
      </c>
      <c r="I91" t="s">
        <v>442</v>
      </c>
      <c r="J91" t="s">
        <v>468</v>
      </c>
      <c r="K91" s="119" t="str">
        <f>CONCATENATE("20",LEFT($I91,2))</f>
        <v>2019</v>
      </c>
      <c r="L91" s="119" t="str">
        <f>MID($I91,3,2)</f>
        <v>01</v>
      </c>
      <c r="M91" s="119" t="str">
        <f>MID($I91,5,2)</f>
        <v>08</v>
      </c>
      <c r="N91" s="121">
        <f>DATE(K91,L91,M91)</f>
        <v>43473</v>
      </c>
      <c r="O91" s="119" t="str">
        <f>CONCATENATE("20",LEFT($J91,2))</f>
        <v>2019</v>
      </c>
      <c r="P91" s="119" t="str">
        <f>MID($J91,3,2)</f>
        <v>03</v>
      </c>
      <c r="Q91" s="119" t="str">
        <f>MID($J91,5,2)</f>
        <v>26</v>
      </c>
      <c r="R91" s="121">
        <f>IF(O91="20","",DATE(O91,P91,Q91))</f>
        <v>43550</v>
      </c>
      <c r="S91" s="125" t="str">
        <f>IF(G91="meetingserver","SERVER",IF(G91="cmm","CMM","CLIENT"))</f>
        <v>CMM</v>
      </c>
      <c r="T91" s="126">
        <f ca="1">IF(R91="", TODAY()-N91, R91-N91)</f>
        <v>77</v>
      </c>
    </row>
    <row r="92" spans="1:20" x14ac:dyDescent="0.4">
      <c r="B92" t="s">
        <v>456</v>
      </c>
      <c r="C92" t="s">
        <v>89</v>
      </c>
      <c r="D92" t="s">
        <v>90</v>
      </c>
      <c r="E92">
        <v>4</v>
      </c>
      <c r="F92" t="s">
        <v>137</v>
      </c>
      <c r="G92" t="s">
        <v>276</v>
      </c>
      <c r="H92" t="s">
        <v>457</v>
      </c>
      <c r="I92" t="s">
        <v>458</v>
      </c>
      <c r="J92" t="s">
        <v>486</v>
      </c>
      <c r="K92" s="119" t="str">
        <f>CONCATENATE("20",LEFT($I92,2))</f>
        <v>2019</v>
      </c>
      <c r="L92" s="119" t="str">
        <f>MID($I92,3,2)</f>
        <v>01</v>
      </c>
      <c r="M92" s="119" t="str">
        <f>MID($I92,5,2)</f>
        <v>09</v>
      </c>
      <c r="N92" s="121">
        <f>DATE(K92,L92,M92)</f>
        <v>43474</v>
      </c>
      <c r="O92" s="119" t="str">
        <f>CONCATENATE("20",LEFT($J92,2))</f>
        <v>2019</v>
      </c>
      <c r="P92" s="119" t="str">
        <f>MID($J92,3,2)</f>
        <v>03</v>
      </c>
      <c r="Q92" s="119" t="str">
        <f>MID($J92,5,2)</f>
        <v>11</v>
      </c>
      <c r="R92" s="121">
        <f>IF(O92="20","",DATE(O92,P92,Q92))</f>
        <v>43535</v>
      </c>
      <c r="S92" s="125" t="str">
        <f>IF(G92="meetingserver","SERVER",IF(G92="cmm","CMM","CLIENT"))</f>
        <v>SERVER</v>
      </c>
      <c r="T92" s="126">
        <f ca="1">IF(R92="", TODAY()-N92, R92-N92)</f>
        <v>61</v>
      </c>
    </row>
    <row r="93" spans="1:20" x14ac:dyDescent="0.4">
      <c r="B93" t="s">
        <v>459</v>
      </c>
      <c r="C93" t="s">
        <v>240</v>
      </c>
      <c r="D93" t="s">
        <v>90</v>
      </c>
      <c r="E93">
        <v>4</v>
      </c>
      <c r="F93" t="s">
        <v>137</v>
      </c>
      <c r="G93" t="s">
        <v>276</v>
      </c>
      <c r="H93" t="s">
        <v>460</v>
      </c>
      <c r="I93" t="s">
        <v>461</v>
      </c>
      <c r="K93" s="119" t="str">
        <f>CONCATENATE("20",LEFT($I93,2))</f>
        <v>2019</v>
      </c>
      <c r="L93" s="119" t="str">
        <f>MID($I93,3,2)</f>
        <v>01</v>
      </c>
      <c r="M93" s="119" t="str">
        <f>MID($I93,5,2)</f>
        <v>11</v>
      </c>
      <c r="N93" s="121">
        <f>DATE(K93,L93,M93)</f>
        <v>43476</v>
      </c>
      <c r="O93" s="119" t="str">
        <f>CONCATENATE("20",LEFT($J93,2))</f>
        <v>20</v>
      </c>
      <c r="P93" s="119" t="str">
        <f>MID($J93,3,2)</f>
        <v/>
      </c>
      <c r="Q93" s="119" t="str">
        <f>MID($J93,5,2)</f>
        <v/>
      </c>
      <c r="R93" s="121" t="str">
        <f>IF(O93="20","",DATE(O93,P93,Q93))</f>
        <v/>
      </c>
      <c r="S93" s="125" t="str">
        <f>IF(G93="meetingserver","SERVER",IF(G93="cmm","CMM","CLIENT"))</f>
        <v>SERVER</v>
      </c>
      <c r="T93" s="126">
        <f ca="1">IF(R93="", TODAY()-N93, R93-N93)</f>
        <v>88</v>
      </c>
    </row>
    <row r="94" spans="1:20" x14ac:dyDescent="0.4">
      <c r="B94" t="s">
        <v>462</v>
      </c>
      <c r="C94" t="s">
        <v>161</v>
      </c>
      <c r="D94" t="s">
        <v>90</v>
      </c>
      <c r="E94">
        <v>3</v>
      </c>
      <c r="F94" t="s">
        <v>96</v>
      </c>
      <c r="G94" t="s">
        <v>276</v>
      </c>
      <c r="H94" t="s">
        <v>463</v>
      </c>
      <c r="I94" t="s">
        <v>464</v>
      </c>
      <c r="K94" s="119" t="str">
        <f>CONCATENATE("20",LEFT($I94,2))</f>
        <v>2019</v>
      </c>
      <c r="L94" s="119" t="str">
        <f>MID($I94,3,2)</f>
        <v>01</v>
      </c>
      <c r="M94" s="119" t="str">
        <f>MID($I94,5,2)</f>
        <v>11</v>
      </c>
      <c r="N94" s="121">
        <f>DATE(K94,L94,M94)</f>
        <v>43476</v>
      </c>
      <c r="O94" s="119" t="str">
        <f>CONCATENATE("20",LEFT($J94,2))</f>
        <v>20</v>
      </c>
      <c r="P94" s="119" t="str">
        <f>MID($J94,3,2)</f>
        <v/>
      </c>
      <c r="Q94" s="119" t="str">
        <f>MID($J94,5,2)</f>
        <v/>
      </c>
      <c r="R94" s="121" t="str">
        <f>IF(O94="20","",DATE(O94,P94,Q94))</f>
        <v/>
      </c>
      <c r="S94" s="125" t="str">
        <f>IF(G94="meetingserver","SERVER",IF(G94="cmm","CMM","CLIENT"))</f>
        <v>SERVER</v>
      </c>
      <c r="T94" s="126">
        <f ca="1">IF(R94="", TODAY()-N94, R94-N94)</f>
        <v>88</v>
      </c>
    </row>
    <row r="95" spans="1:20" x14ac:dyDescent="0.4">
      <c r="A95" t="s">
        <v>3</v>
      </c>
      <c r="B95" t="s">
        <v>469</v>
      </c>
      <c r="C95" t="s">
        <v>89</v>
      </c>
      <c r="D95" t="s">
        <v>90</v>
      </c>
      <c r="E95">
        <v>2</v>
      </c>
      <c r="F95" t="s">
        <v>137</v>
      </c>
      <c r="G95" t="s">
        <v>278</v>
      </c>
      <c r="H95" t="s">
        <v>441</v>
      </c>
      <c r="I95" t="s">
        <v>470</v>
      </c>
      <c r="J95" t="s">
        <v>471</v>
      </c>
      <c r="K95" s="119" t="str">
        <f>CONCATENATE("20",LEFT($I95,2))</f>
        <v>2019</v>
      </c>
      <c r="L95" s="119" t="str">
        <f>MID($I95,3,2)</f>
        <v>02</v>
      </c>
      <c r="M95" s="119" t="str">
        <f>MID($I95,5,2)</f>
        <v>01</v>
      </c>
      <c r="N95" s="121">
        <f>DATE(K95,L95,M95)</f>
        <v>43497</v>
      </c>
      <c r="O95" s="119" t="str">
        <f>CONCATENATE("20",LEFT($J95,2))</f>
        <v>2019</v>
      </c>
      <c r="P95" s="119" t="str">
        <f>MID($J95,3,2)</f>
        <v>04</v>
      </c>
      <c r="Q95" s="119" t="str">
        <f>MID($J95,5,2)</f>
        <v>04</v>
      </c>
      <c r="R95" s="121">
        <f>IF(O95="20","",DATE(O95,P95,Q95))</f>
        <v>43559</v>
      </c>
      <c r="S95" s="125" t="str">
        <f>IF(G95="meetingserver","SERVER",IF(G95="cmm","CMM","CLIENT"))</f>
        <v>CMM</v>
      </c>
      <c r="T95" s="126">
        <f ca="1">IF(R95="", TODAY()-N95, R95-N95)</f>
        <v>62</v>
      </c>
    </row>
    <row r="96" spans="1:20" x14ac:dyDescent="0.4">
      <c r="B96" t="s">
        <v>487</v>
      </c>
      <c r="C96" t="s">
        <v>89</v>
      </c>
      <c r="D96" t="s">
        <v>90</v>
      </c>
      <c r="E96">
        <v>2</v>
      </c>
      <c r="F96" t="s">
        <v>129</v>
      </c>
      <c r="G96" t="s">
        <v>276</v>
      </c>
      <c r="H96" t="s">
        <v>488</v>
      </c>
      <c r="I96" t="s">
        <v>489</v>
      </c>
      <c r="J96" t="s">
        <v>490</v>
      </c>
      <c r="K96" s="119" t="str">
        <f>CONCATENATE("20",LEFT($I96,2))</f>
        <v>2019</v>
      </c>
      <c r="L96" s="119" t="str">
        <f>MID($I96,3,2)</f>
        <v>02</v>
      </c>
      <c r="M96" s="119" t="str">
        <f>MID($I96,5,2)</f>
        <v>06</v>
      </c>
      <c r="N96" s="121">
        <f>DATE(K96,L96,M96)</f>
        <v>43502</v>
      </c>
      <c r="O96" s="119" t="str">
        <f>CONCATENATE("20",LEFT($J96,2))</f>
        <v>2019</v>
      </c>
      <c r="P96" s="119" t="str">
        <f>MID($J96,3,2)</f>
        <v>02</v>
      </c>
      <c r="Q96" s="119" t="str">
        <f>MID($J96,5,2)</f>
        <v>07</v>
      </c>
      <c r="R96" s="121">
        <f>IF(O96="20","",DATE(O96,P96,Q96))</f>
        <v>43503</v>
      </c>
      <c r="S96" s="125" t="str">
        <f>IF(G96="meetingserver","SERVER",IF(G96="cmm","CMM","CLIENT"))</f>
        <v>SERVER</v>
      </c>
      <c r="T96" s="126">
        <f ca="1">IF(R96="", TODAY()-N96, R96-N96)</f>
        <v>1</v>
      </c>
    </row>
    <row r="97" spans="1:20" x14ac:dyDescent="0.4">
      <c r="B97" t="s">
        <v>491</v>
      </c>
      <c r="C97" t="s">
        <v>89</v>
      </c>
      <c r="D97" t="s">
        <v>90</v>
      </c>
      <c r="E97">
        <v>2</v>
      </c>
      <c r="F97" t="s">
        <v>129</v>
      </c>
      <c r="G97" t="s">
        <v>276</v>
      </c>
      <c r="H97" t="s">
        <v>488</v>
      </c>
      <c r="I97" t="s">
        <v>492</v>
      </c>
      <c r="J97" t="s">
        <v>493</v>
      </c>
      <c r="K97" s="119" t="str">
        <f>CONCATENATE("20",LEFT($I97,2))</f>
        <v>2019</v>
      </c>
      <c r="L97" s="119" t="str">
        <f>MID($I97,3,2)</f>
        <v>02</v>
      </c>
      <c r="M97" s="119" t="str">
        <f>MID($I97,5,2)</f>
        <v>06</v>
      </c>
      <c r="N97" s="121">
        <f>DATE(K97,L97,M97)</f>
        <v>43502</v>
      </c>
      <c r="O97" s="119" t="str">
        <f>CONCATENATE("20",LEFT($J97,2))</f>
        <v>2019</v>
      </c>
      <c r="P97" s="119" t="str">
        <f>MID($J97,3,2)</f>
        <v>02</v>
      </c>
      <c r="Q97" s="119" t="str">
        <f>MID($J97,5,2)</f>
        <v>07</v>
      </c>
      <c r="R97" s="121">
        <f>IF(O97="20","",DATE(O97,P97,Q97))</f>
        <v>43503</v>
      </c>
      <c r="S97" s="125" t="str">
        <f>IF(G97="meetingserver","SERVER",IF(G97="cmm","CMM","CLIENT"))</f>
        <v>SERVER</v>
      </c>
      <c r="T97" s="126">
        <f ca="1">IF(R97="", TODAY()-N97, R97-N97)</f>
        <v>1</v>
      </c>
    </row>
    <row r="98" spans="1:20" x14ac:dyDescent="0.4">
      <c r="A98" t="s">
        <v>3</v>
      </c>
      <c r="B98" t="s">
        <v>472</v>
      </c>
      <c r="C98" t="s">
        <v>89</v>
      </c>
      <c r="D98" t="s">
        <v>90</v>
      </c>
      <c r="E98">
        <v>2</v>
      </c>
      <c r="F98" t="s">
        <v>137</v>
      </c>
      <c r="G98" t="s">
        <v>278</v>
      </c>
      <c r="H98" t="s">
        <v>441</v>
      </c>
      <c r="I98" t="s">
        <v>473</v>
      </c>
      <c r="J98" t="s">
        <v>474</v>
      </c>
      <c r="K98" s="119" t="str">
        <f>CONCATENATE("20",LEFT($I98,2))</f>
        <v>2019</v>
      </c>
      <c r="L98" s="119" t="str">
        <f>MID($I98,3,2)</f>
        <v>02</v>
      </c>
      <c r="M98" s="119" t="str">
        <f>MID($I98,5,2)</f>
        <v>13</v>
      </c>
      <c r="N98" s="121">
        <f>DATE(K98,L98,M98)</f>
        <v>43509</v>
      </c>
      <c r="O98" s="119" t="str">
        <f>CONCATENATE("20",LEFT($J98,2))</f>
        <v>2019</v>
      </c>
      <c r="P98" s="119" t="str">
        <f>MID($J98,3,2)</f>
        <v>03</v>
      </c>
      <c r="Q98" s="119" t="str">
        <f>MID($J98,5,2)</f>
        <v>26</v>
      </c>
      <c r="R98" s="121">
        <f>IF(O98="20","",DATE(O98,P98,Q98))</f>
        <v>43550</v>
      </c>
      <c r="S98" s="125" t="str">
        <f>IF(G98="meetingserver","SERVER",IF(G98="cmm","CMM","CLIENT"))</f>
        <v>CMM</v>
      </c>
      <c r="T98" s="126">
        <f ca="1">IF(R98="", TODAY()-N98, R98-N98)</f>
        <v>41</v>
      </c>
    </row>
    <row r="99" spans="1:20" x14ac:dyDescent="0.4">
      <c r="B99" t="s">
        <v>494</v>
      </c>
      <c r="C99" t="s">
        <v>161</v>
      </c>
      <c r="D99" t="s">
        <v>90</v>
      </c>
      <c r="E99">
        <v>1</v>
      </c>
      <c r="F99" t="s">
        <v>96</v>
      </c>
      <c r="G99" t="s">
        <v>276</v>
      </c>
      <c r="H99" t="s">
        <v>495</v>
      </c>
      <c r="I99" t="s">
        <v>496</v>
      </c>
      <c r="K99" s="119" t="str">
        <f>CONCATENATE("20",LEFT($I99,2))</f>
        <v>2019</v>
      </c>
      <c r="L99" s="119" t="str">
        <f>MID($I99,3,2)</f>
        <v>03</v>
      </c>
      <c r="M99" s="119" t="str">
        <f>MID($I99,5,2)</f>
        <v>05</v>
      </c>
      <c r="N99" s="121">
        <f>DATE(K99,L99,M99)</f>
        <v>43529</v>
      </c>
      <c r="O99" s="119" t="str">
        <f>CONCATENATE("20",LEFT($J99,2))</f>
        <v>20</v>
      </c>
      <c r="P99" s="119" t="str">
        <f>MID($J99,3,2)</f>
        <v/>
      </c>
      <c r="Q99" s="119" t="str">
        <f>MID($J99,5,2)</f>
        <v/>
      </c>
      <c r="R99" s="121" t="str">
        <f>IF(O99="20","",DATE(O99,P99,Q99))</f>
        <v/>
      </c>
      <c r="S99" s="125" t="str">
        <f>IF(G99="meetingserver","SERVER",IF(G99="cmm","CMM","CLIENT"))</f>
        <v>SERVER</v>
      </c>
      <c r="T99" s="126">
        <f ca="1">IF(R99="", TODAY()-N99, R99-N99)</f>
        <v>35</v>
      </c>
    </row>
    <row r="100" spans="1:20" x14ac:dyDescent="0.4">
      <c r="A100" t="s">
        <v>3</v>
      </c>
      <c r="B100" t="s">
        <v>475</v>
      </c>
      <c r="C100" t="s">
        <v>89</v>
      </c>
      <c r="D100" t="s">
        <v>90</v>
      </c>
      <c r="E100">
        <v>2</v>
      </c>
      <c r="F100" t="s">
        <v>91</v>
      </c>
      <c r="G100" t="s">
        <v>278</v>
      </c>
      <c r="H100" t="s">
        <v>476</v>
      </c>
      <c r="I100" t="s">
        <v>477</v>
      </c>
      <c r="J100" t="s">
        <v>478</v>
      </c>
      <c r="K100" s="119" t="str">
        <f>CONCATENATE("20",LEFT($I100,2))</f>
        <v>2019</v>
      </c>
      <c r="L100" s="119" t="str">
        <f>MID($I100,3,2)</f>
        <v>03</v>
      </c>
      <c r="M100" s="119" t="str">
        <f>MID($I100,5,2)</f>
        <v>13</v>
      </c>
      <c r="N100" s="121">
        <f>DATE(K100,L100,M100)</f>
        <v>43537</v>
      </c>
      <c r="O100" s="119" t="str">
        <f>CONCATENATE("20",LEFT($J100,2))</f>
        <v>2019</v>
      </c>
      <c r="P100" s="119" t="str">
        <f>MID($J100,3,2)</f>
        <v>03</v>
      </c>
      <c r="Q100" s="119" t="str">
        <f>MID($J100,5,2)</f>
        <v>21</v>
      </c>
      <c r="R100" s="121">
        <f>IF(O100="20","",DATE(O100,P100,Q100))</f>
        <v>43545</v>
      </c>
      <c r="S100" s="125" t="str">
        <f>IF(G100="meetingserver","SERVER",IF(G100="cmm","CMM","CLIENT"))</f>
        <v>CMM</v>
      </c>
      <c r="T100" s="126">
        <f ca="1">IF(R100="", TODAY()-N100, R100-N100)</f>
        <v>8</v>
      </c>
    </row>
    <row r="101" spans="1:20" x14ac:dyDescent="0.4">
      <c r="A101" t="s">
        <v>3</v>
      </c>
      <c r="B101" t="s">
        <v>479</v>
      </c>
      <c r="C101" t="s">
        <v>89</v>
      </c>
      <c r="D101" t="s">
        <v>90</v>
      </c>
      <c r="E101">
        <v>2</v>
      </c>
      <c r="F101" t="s">
        <v>96</v>
      </c>
      <c r="G101" t="s">
        <v>278</v>
      </c>
      <c r="H101" t="s">
        <v>480</v>
      </c>
      <c r="I101" t="s">
        <v>477</v>
      </c>
      <c r="J101" t="s">
        <v>481</v>
      </c>
      <c r="K101" s="119" t="str">
        <f>CONCATENATE("20",LEFT($I101,2))</f>
        <v>2019</v>
      </c>
      <c r="L101" s="119" t="str">
        <f>MID($I101,3,2)</f>
        <v>03</v>
      </c>
      <c r="M101" s="119" t="str">
        <f>MID($I101,5,2)</f>
        <v>13</v>
      </c>
      <c r="N101" s="121">
        <f>DATE(K101,L101,M101)</f>
        <v>43537</v>
      </c>
      <c r="O101" s="119" t="str">
        <f>CONCATENATE("20",LEFT($J101,2))</f>
        <v>2019</v>
      </c>
      <c r="P101" s="119" t="str">
        <f>MID($J101,3,2)</f>
        <v>03</v>
      </c>
      <c r="Q101" s="119" t="str">
        <f>MID($J101,5,2)</f>
        <v>21</v>
      </c>
      <c r="R101" s="121">
        <f>IF(O101="20","",DATE(O101,P101,Q101))</f>
        <v>43545</v>
      </c>
      <c r="S101" s="125" t="str">
        <f>IF(G101="meetingserver","SERVER",IF(G101="cmm","CMM","CLIENT"))</f>
        <v>CMM</v>
      </c>
      <c r="T101" s="126">
        <f ca="1">IF(R101="", TODAY()-N101, R101-N101)</f>
        <v>8</v>
      </c>
    </row>
    <row r="102" spans="1:20" x14ac:dyDescent="0.4">
      <c r="B102" t="s">
        <v>497</v>
      </c>
      <c r="C102" t="s">
        <v>161</v>
      </c>
      <c r="D102" t="s">
        <v>90</v>
      </c>
      <c r="E102">
        <v>1</v>
      </c>
      <c r="F102" t="s">
        <v>91</v>
      </c>
      <c r="G102" t="s">
        <v>276</v>
      </c>
      <c r="H102" t="s">
        <v>498</v>
      </c>
      <c r="I102" t="s">
        <v>499</v>
      </c>
      <c r="K102" s="119" t="str">
        <f>CONCATENATE("20",LEFT($I102,2))</f>
        <v>2019</v>
      </c>
      <c r="L102" s="119" t="str">
        <f>MID($I102,3,2)</f>
        <v>03</v>
      </c>
      <c r="M102" s="119" t="str">
        <f>MID($I102,5,2)</f>
        <v>15</v>
      </c>
      <c r="N102" s="121">
        <f>DATE(K102,L102,M102)</f>
        <v>43539</v>
      </c>
      <c r="O102" s="119" t="str">
        <f>CONCATENATE("20",LEFT($J102,2))</f>
        <v>20</v>
      </c>
      <c r="P102" s="119" t="str">
        <f>MID($J102,3,2)</f>
        <v/>
      </c>
      <c r="Q102" s="119" t="str">
        <f>MID($J102,5,2)</f>
        <v/>
      </c>
      <c r="R102" s="121" t="str">
        <f>IF(O102="20","",DATE(O102,P102,Q102))</f>
        <v/>
      </c>
      <c r="S102" s="125" t="str">
        <f>IF(G102="meetingserver","SERVER",IF(G102="cmm","CMM","CLIENT"))</f>
        <v>SERVER</v>
      </c>
      <c r="T102" s="126">
        <f ca="1">IF(R102="", TODAY()-N102, R102-N102)</f>
        <v>25</v>
      </c>
    </row>
    <row r="103" spans="1:20" x14ac:dyDescent="0.4">
      <c r="B103" t="s">
        <v>500</v>
      </c>
      <c r="C103" t="s">
        <v>240</v>
      </c>
      <c r="D103" t="s">
        <v>90</v>
      </c>
      <c r="E103">
        <v>2</v>
      </c>
      <c r="F103" t="s">
        <v>129</v>
      </c>
      <c r="G103" t="s">
        <v>276</v>
      </c>
      <c r="H103" t="s">
        <v>482</v>
      </c>
      <c r="I103" t="s">
        <v>501</v>
      </c>
      <c r="K103" s="119" t="str">
        <f>CONCATENATE("20",LEFT($I103,2))</f>
        <v>2019</v>
      </c>
      <c r="L103" s="119" t="str">
        <f>MID($I103,3,2)</f>
        <v>03</v>
      </c>
      <c r="M103" s="119" t="str">
        <f>MID($I103,5,2)</f>
        <v>28</v>
      </c>
      <c r="N103" s="121">
        <f>DATE(K103,L103,M103)</f>
        <v>43552</v>
      </c>
      <c r="O103" s="119" t="str">
        <f>CONCATENATE("20",LEFT($J103,2))</f>
        <v>20</v>
      </c>
      <c r="P103" s="119" t="str">
        <f>MID($J103,3,2)</f>
        <v/>
      </c>
      <c r="Q103" s="119" t="str">
        <f>MID($J103,5,2)</f>
        <v/>
      </c>
      <c r="R103" s="121" t="str">
        <f>IF(O103="20","",DATE(O103,P103,Q103))</f>
        <v/>
      </c>
      <c r="S103" s="125" t="str">
        <f>IF(G103="meetingserver","SERVER",IF(G103="cmm","CMM","CLIENT"))</f>
        <v>SERVER</v>
      </c>
      <c r="T103" s="126">
        <f ca="1">IF(R103="", TODAY()-N103, R103-N103)</f>
        <v>12</v>
      </c>
    </row>
  </sheetData>
  <autoFilter ref="A1:U100" xr:uid="{00000000-0009-0000-0000-000003000000}">
    <sortState ref="A2:T103">
      <sortCondition ref="N1:N10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AH38"/>
  <sheetViews>
    <sheetView zoomScale="90" zoomScaleNormal="90" workbookViewId="0">
      <pane xSplit="1" topLeftCell="R1" activePane="topRight" state="frozen"/>
      <selection activeCell="O37" sqref="O37"/>
      <selection pane="topRight" activeCell="AF21" sqref="AF21:AG21"/>
    </sheetView>
  </sheetViews>
  <sheetFormatPr defaultRowHeight="14.6" x14ac:dyDescent="0.4"/>
  <cols>
    <col min="1" max="1" width="32.84375" bestFit="1" customWidth="1"/>
    <col min="2" max="13" width="10.3828125" bestFit="1" customWidth="1"/>
    <col min="21" max="21" width="9.3828125" bestFit="1" customWidth="1"/>
    <col min="22" max="23" width="9.3828125" customWidth="1"/>
    <col min="24" max="24" width="9.61328125" bestFit="1" customWidth="1"/>
  </cols>
  <sheetData>
    <row r="1" spans="1:34" x14ac:dyDescent="0.4">
      <c r="A1" s="1" t="s">
        <v>390</v>
      </c>
      <c r="B1" s="2">
        <v>42583</v>
      </c>
      <c r="C1" s="2">
        <v>42614</v>
      </c>
      <c r="D1" s="2">
        <v>42644</v>
      </c>
      <c r="E1" s="2">
        <v>42675</v>
      </c>
      <c r="F1" s="2">
        <v>42705</v>
      </c>
      <c r="G1" s="2">
        <v>42736</v>
      </c>
      <c r="H1" s="2">
        <v>42767</v>
      </c>
      <c r="I1" s="2">
        <v>42795</v>
      </c>
      <c r="J1" s="2">
        <v>42826</v>
      </c>
      <c r="K1" s="2">
        <v>42856</v>
      </c>
      <c r="L1" s="2">
        <v>42887</v>
      </c>
      <c r="M1" s="2">
        <v>42917</v>
      </c>
      <c r="N1" s="2">
        <v>42948</v>
      </c>
      <c r="O1" s="2">
        <v>42979</v>
      </c>
      <c r="P1" s="2">
        <v>43009</v>
      </c>
      <c r="Q1" s="2">
        <v>43040</v>
      </c>
      <c r="R1" s="2">
        <v>43070</v>
      </c>
      <c r="S1" s="2">
        <v>43101</v>
      </c>
      <c r="T1" s="2">
        <v>43132</v>
      </c>
      <c r="U1" s="2">
        <v>43160</v>
      </c>
      <c r="V1" s="2">
        <v>43191</v>
      </c>
      <c r="W1" s="2">
        <v>43221</v>
      </c>
      <c r="X1" s="2">
        <v>43252</v>
      </c>
      <c r="Y1" s="2">
        <v>43282</v>
      </c>
      <c r="Z1" s="2">
        <v>43313</v>
      </c>
      <c r="AA1" s="2">
        <v>43344</v>
      </c>
      <c r="AB1" s="2">
        <v>43374</v>
      </c>
      <c r="AC1" s="2">
        <v>43405</v>
      </c>
      <c r="AD1" s="2">
        <v>43435</v>
      </c>
      <c r="AE1" s="2">
        <v>43466</v>
      </c>
      <c r="AF1" s="2">
        <v>43497</v>
      </c>
      <c r="AG1" s="2">
        <v>43525</v>
      </c>
    </row>
    <row r="2" spans="1:34" x14ac:dyDescent="0.4">
      <c r="A2" s="1" t="s">
        <v>6</v>
      </c>
      <c r="B2" s="3">
        <v>42522</v>
      </c>
      <c r="C2" s="3">
        <v>42614</v>
      </c>
      <c r="D2" s="3">
        <v>42644</v>
      </c>
      <c r="E2" s="3">
        <v>42675</v>
      </c>
      <c r="F2" s="3">
        <v>42705</v>
      </c>
      <c r="G2" s="3">
        <v>42736</v>
      </c>
      <c r="H2" s="3">
        <v>42767</v>
      </c>
      <c r="I2" s="3">
        <v>42795</v>
      </c>
      <c r="J2" s="3">
        <v>42826</v>
      </c>
      <c r="K2" s="3">
        <v>42856</v>
      </c>
      <c r="L2" s="3">
        <v>42887</v>
      </c>
      <c r="M2" s="3">
        <v>42917</v>
      </c>
      <c r="N2" s="3">
        <v>42948</v>
      </c>
      <c r="O2" s="3">
        <v>42979</v>
      </c>
      <c r="P2" s="3">
        <v>43009</v>
      </c>
      <c r="Q2" s="3">
        <v>43040</v>
      </c>
      <c r="R2" s="3">
        <v>43070</v>
      </c>
      <c r="S2" s="3">
        <v>43101</v>
      </c>
      <c r="T2" s="3">
        <v>43132</v>
      </c>
      <c r="U2" s="3">
        <v>43160</v>
      </c>
      <c r="V2" s="3">
        <v>43191</v>
      </c>
      <c r="W2" s="3">
        <v>43221</v>
      </c>
      <c r="X2" s="3">
        <v>43252</v>
      </c>
      <c r="Y2" s="3">
        <v>43282</v>
      </c>
      <c r="Z2" s="3">
        <v>43313</v>
      </c>
      <c r="AA2" s="3">
        <v>43344</v>
      </c>
      <c r="AB2" s="3">
        <v>43374</v>
      </c>
      <c r="AC2" s="3">
        <v>43405</v>
      </c>
      <c r="AD2" s="3">
        <v>43435</v>
      </c>
      <c r="AE2" s="3">
        <v>43466</v>
      </c>
      <c r="AF2" s="3">
        <v>43497</v>
      </c>
      <c r="AG2" s="3">
        <v>43525</v>
      </c>
      <c r="AH2" s="3">
        <v>43556</v>
      </c>
    </row>
    <row r="3" spans="1:34" x14ac:dyDescent="0.4">
      <c r="A3" s="4" t="s">
        <v>7</v>
      </c>
      <c r="B3" s="3">
        <f>C2-1</f>
        <v>42613</v>
      </c>
      <c r="C3" s="3">
        <f t="shared" ref="C3:U3" si="0">D2-1</f>
        <v>42643</v>
      </c>
      <c r="D3" s="3">
        <f t="shared" si="0"/>
        <v>42674</v>
      </c>
      <c r="E3" s="3">
        <f t="shared" si="0"/>
        <v>42704</v>
      </c>
      <c r="F3" s="3">
        <f t="shared" si="0"/>
        <v>42735</v>
      </c>
      <c r="G3" s="3">
        <f t="shared" si="0"/>
        <v>42766</v>
      </c>
      <c r="H3" s="3">
        <f t="shared" si="0"/>
        <v>42794</v>
      </c>
      <c r="I3" s="3">
        <f t="shared" si="0"/>
        <v>42825</v>
      </c>
      <c r="J3" s="3">
        <f t="shared" si="0"/>
        <v>42855</v>
      </c>
      <c r="K3" s="3">
        <f t="shared" si="0"/>
        <v>42886</v>
      </c>
      <c r="L3" s="3">
        <f t="shared" si="0"/>
        <v>42916</v>
      </c>
      <c r="M3" s="3">
        <f t="shared" si="0"/>
        <v>42947</v>
      </c>
      <c r="N3" s="3">
        <f t="shared" si="0"/>
        <v>42978</v>
      </c>
      <c r="O3" s="3">
        <f t="shared" si="0"/>
        <v>43008</v>
      </c>
      <c r="P3" s="3">
        <f t="shared" si="0"/>
        <v>43039</v>
      </c>
      <c r="Q3" s="3">
        <f t="shared" si="0"/>
        <v>43069</v>
      </c>
      <c r="R3" s="3">
        <f t="shared" si="0"/>
        <v>43100</v>
      </c>
      <c r="S3" s="3">
        <f t="shared" si="0"/>
        <v>43131</v>
      </c>
      <c r="T3" s="3">
        <f t="shared" si="0"/>
        <v>43159</v>
      </c>
      <c r="U3" s="3">
        <f t="shared" si="0"/>
        <v>43190</v>
      </c>
      <c r="V3" s="3">
        <f t="shared" ref="V3" si="1">W2-1</f>
        <v>43220</v>
      </c>
      <c r="W3" s="3">
        <f>X2-1</f>
        <v>43251</v>
      </c>
      <c r="X3" s="3">
        <f t="shared" ref="X3:AA3" si="2">Y2-1</f>
        <v>43281</v>
      </c>
      <c r="Y3" s="3">
        <f t="shared" si="2"/>
        <v>43312</v>
      </c>
      <c r="Z3" s="3">
        <f t="shared" si="2"/>
        <v>43343</v>
      </c>
      <c r="AA3" s="3">
        <f t="shared" si="2"/>
        <v>43373</v>
      </c>
      <c r="AB3" s="3">
        <f t="shared" ref="AB3" si="3">AC2-1</f>
        <v>43404</v>
      </c>
      <c r="AC3" s="3">
        <f t="shared" ref="AC3" si="4">AD2-1</f>
        <v>43434</v>
      </c>
      <c r="AD3" s="3">
        <f t="shared" ref="AD3" si="5">AE2-1</f>
        <v>43465</v>
      </c>
      <c r="AE3" s="3">
        <f t="shared" ref="AE3" si="6">AF2-1</f>
        <v>43496</v>
      </c>
      <c r="AF3" s="3">
        <f t="shared" ref="AF3" si="7">AG2-1</f>
        <v>43524</v>
      </c>
      <c r="AG3" s="3">
        <f t="shared" ref="AG3" si="8">AH2-1</f>
        <v>43555</v>
      </c>
    </row>
    <row r="4" spans="1:34" x14ac:dyDescent="0.4">
      <c r="A4" s="4" t="s">
        <v>129</v>
      </c>
      <c r="B4" s="122">
        <f>COUNTIFS(PSIRT!$N:$N,"&lt;="&amp;B$3,PSIRT!$N:$N,"&gt;="&amp;B$2,PSIRT!$F:$F,"="&amp;$A4,PSIRT!$S:$S,"=CLIENT")</f>
        <v>0</v>
      </c>
      <c r="C4" s="122">
        <f>COUNTIFS(PSIRT!$N:$N,"&lt;="&amp;C$3,PSIRT!$N:$N,"&gt;="&amp;C$2,PSIRT!$F:$F,"="&amp;$A4,PSIRT!$S:$S,"=CLIENT")</f>
        <v>0</v>
      </c>
      <c r="D4" s="122">
        <f>COUNTIFS(PSIRT!$N:$N,"&lt;="&amp;D$3,PSIRT!$N:$N,"&gt;="&amp;D$2,PSIRT!$F:$F,"="&amp;$A4,PSIRT!$S:$S,"=CLIENT")</f>
        <v>0</v>
      </c>
      <c r="E4" s="122">
        <f>COUNTIFS(PSIRT!$N:$N,"&lt;="&amp;E$3,PSIRT!$N:$N,"&gt;="&amp;E$2,PSIRT!$F:$F,"="&amp;$A4,PSIRT!$S:$S,"=CLIENT")</f>
        <v>0</v>
      </c>
      <c r="F4" s="122">
        <f>COUNTIFS(PSIRT!$N:$N,"&lt;="&amp;F$3,PSIRT!$N:$N,"&gt;="&amp;F$2,PSIRT!$F:$F,"="&amp;$A4,PSIRT!$S:$S,"=CLIENT")</f>
        <v>0</v>
      </c>
      <c r="G4" s="122">
        <f>COUNTIFS(PSIRT!$N:$N,"&lt;="&amp;G$3,PSIRT!$N:$N,"&gt;="&amp;G$2,PSIRT!$F:$F,"="&amp;$A4,PSIRT!$S:$S,"=CLIENT")</f>
        <v>0</v>
      </c>
      <c r="H4" s="122">
        <f>COUNTIFS(PSIRT!$N:$N,"&lt;="&amp;H$3,PSIRT!$N:$N,"&gt;="&amp;H$2,PSIRT!$F:$F,"="&amp;$A4,PSIRT!$S:$S,"=CLIENT")</f>
        <v>0</v>
      </c>
      <c r="I4" s="122">
        <f>COUNTIFS(PSIRT!$N:$N,"&lt;="&amp;I$3,PSIRT!$N:$N,"&gt;="&amp;I$2,PSIRT!$F:$F,"="&amp;$A4,PSIRT!$S:$S,"=CLIENT")</f>
        <v>0</v>
      </c>
      <c r="J4" s="122">
        <f>COUNTIFS(PSIRT!$N:$N,"&lt;="&amp;J$3,PSIRT!$N:$N,"&gt;="&amp;J$2,PSIRT!$F:$F,"="&amp;$A4,PSIRT!$S:$S,"=CLIENT")</f>
        <v>0</v>
      </c>
      <c r="K4" s="122">
        <f>COUNTIFS(PSIRT!$N:$N,"&lt;="&amp;K$3,PSIRT!$N:$N,"&gt;="&amp;K$2,PSIRT!$F:$F,"="&amp;$A4,PSIRT!$S:$S,"=CLIENT")</f>
        <v>0</v>
      </c>
      <c r="L4" s="122">
        <f>COUNTIFS(PSIRT!$N:$N,"&lt;="&amp;L$3,PSIRT!$N:$N,"&gt;="&amp;L$2,PSIRT!$F:$F,"="&amp;$A4,PSIRT!$S:$S,"=CLIENT")</f>
        <v>0</v>
      </c>
      <c r="M4" s="122">
        <f>COUNTIFS(PSIRT!$N:$N,"&lt;="&amp;M$3,PSIRT!$N:$N,"&gt;="&amp;M$2,PSIRT!$F:$F,"="&amp;$A4,PSIRT!$S:$S,"=CLIENT")</f>
        <v>0</v>
      </c>
      <c r="N4" s="122">
        <f>COUNTIFS(PSIRT!$N:$N,"&lt;="&amp;N$3,PSIRT!$N:$N,"&gt;="&amp;N$2,PSIRT!$F:$F,"="&amp;$A4,PSIRT!$S:$S,"=CLIENT")</f>
        <v>0</v>
      </c>
      <c r="O4" s="122">
        <f>COUNTIFS(PSIRT!$N:$N,"&lt;="&amp;O$3,PSIRT!$N:$N,"&gt;="&amp;O$2,PSIRT!$F:$F,"="&amp;$A4,PSIRT!$S:$S,"=CLIENT")</f>
        <v>0</v>
      </c>
      <c r="P4" s="122">
        <f>COUNTIFS(PSIRT!$N:$N,"&lt;="&amp;P$3,PSIRT!$N:$N,"&gt;="&amp;P$2,PSIRT!$F:$F,"="&amp;$A4,PSIRT!$S:$S,"=CLIENT")</f>
        <v>0</v>
      </c>
      <c r="Q4" s="122">
        <f>COUNTIFS(PSIRT!$N:$N,"&lt;="&amp;Q$3,PSIRT!$N:$N,"&gt;="&amp;Q$2,PSIRT!$F:$F,"="&amp;$A4,PSIRT!$S:$S,"=CLIENT")</f>
        <v>0</v>
      </c>
      <c r="R4" s="122">
        <f>COUNTIFS(PSIRT!$N:$N,"&lt;="&amp;R$3,PSIRT!$N:$N,"&gt;="&amp;R$2,PSIRT!$F:$F,"="&amp;$A4,PSIRT!$S:$S,"=CLIENT")</f>
        <v>0</v>
      </c>
      <c r="S4" s="122">
        <f>COUNTIFS(PSIRT!$N:$N,"&lt;="&amp;S$3,PSIRT!$N:$N,"&gt;="&amp;S$2,PSIRT!$F:$F,"="&amp;$A4,PSIRT!$S:$S,"=CLIENT")</f>
        <v>0</v>
      </c>
      <c r="T4" s="122">
        <f>COUNTIFS(PSIRT!$N:$N,"&lt;="&amp;T$3,PSIRT!$N:$N,"&gt;="&amp;T$2,PSIRT!$F:$F,"="&amp;$A4,PSIRT!$S:$S,"=CLIENT")</f>
        <v>0</v>
      </c>
      <c r="U4" s="122">
        <f>COUNTIFS(PSIRT!$N:$N,"&lt;="&amp;U$3,PSIRT!$N:$N,"&gt;="&amp;U$2,PSIRT!$F:$F,"="&amp;$A4,PSIRT!$S:$S,"=CLIENT")</f>
        <v>0</v>
      </c>
      <c r="V4" s="122">
        <f>COUNTIFS(PSIRT!$N:$N,"&lt;="&amp;V$3,PSIRT!$N:$N,"&gt;="&amp;V$2,PSIRT!$F:$F,"="&amp;$A4,PSIRT!$S:$S,"=CLIENT")</f>
        <v>0</v>
      </c>
      <c r="W4" s="122">
        <f>COUNTIFS(PSIRT!$N:$N,"&lt;="&amp;W$3,PSIRT!$N:$N,"&gt;="&amp;W$2,PSIRT!$F:$F,"="&amp;$A4,PSIRT!$S:$S,"=CLIENT")</f>
        <v>0</v>
      </c>
      <c r="X4" s="122">
        <f>COUNTIFS(PSIRT!$N:$N,"&lt;="&amp;X$3,PSIRT!$N:$N,"&gt;="&amp;X$2,PSIRT!$F:$F,"="&amp;$A4,PSIRT!$S:$S,"=CLIENT")</f>
        <v>0</v>
      </c>
      <c r="Y4" s="122">
        <f>COUNTIFS(PSIRT!$N:$N,"&lt;="&amp;Y$3,PSIRT!$N:$N,"&gt;="&amp;Y$2,PSIRT!$F:$F,"="&amp;$A4,PSIRT!$S:$S,"=CLIENT")</f>
        <v>3</v>
      </c>
      <c r="Z4" s="122">
        <f>COUNTIFS(PSIRT!$N:$N,"&lt;="&amp;Z$3,PSIRT!$N:$N,"&gt;="&amp;Z$2,PSIRT!$F:$F,"="&amp;$A4,PSIRT!$S:$S,"=CLIENT")</f>
        <v>0</v>
      </c>
      <c r="AA4" s="122">
        <f>COUNTIFS(PSIRT!$N:$N,"&lt;="&amp;AA$3,PSIRT!$N:$N,"&gt;="&amp;AA$2,PSIRT!$F:$F,"="&amp;$A4,PSIRT!$S:$S,"=CLIENT")</f>
        <v>0</v>
      </c>
      <c r="AB4" s="122">
        <f>COUNTIFS(PSIRT!$N:$N,"&lt;="&amp;AB$3,PSIRT!$N:$N,"&gt;="&amp;AB$2,PSIRT!$F:$F,"="&amp;$A4,PSIRT!$S:$S,"=CLIENT")</f>
        <v>0</v>
      </c>
      <c r="AC4" s="122">
        <f>COUNTIFS(PSIRT!$N:$N,"&lt;="&amp;AC$3,PSIRT!$N:$N,"&gt;="&amp;AC$2,PSIRT!$F:$F,"="&amp;$A4,PSIRT!$S:$S,"=CLIENT")</f>
        <v>0</v>
      </c>
      <c r="AD4" s="122">
        <f>COUNTIFS(PSIRT!$N:$N,"&lt;="&amp;AD$3,PSIRT!$N:$N,"&gt;="&amp;AD$2,PSIRT!$F:$F,"="&amp;$A4,PSIRT!$S:$S,"=CLIENT")</f>
        <v>0</v>
      </c>
      <c r="AE4" s="122">
        <f>COUNTIFS(PSIRT!$N:$N,"&lt;="&amp;AE$3,PSIRT!$N:$N,"&gt;="&amp;AE$2,PSIRT!$F:$F,"="&amp;$A4,PSIRT!$S:$S,"=CLIENT")</f>
        <v>0</v>
      </c>
      <c r="AF4" s="122">
        <f>COUNTIFS(PSIRT!$N:$N,"&lt;="&amp;AF$3,PSIRT!$N:$N,"&gt;="&amp;AF$2,PSIRT!$F:$F,"="&amp;$A4,PSIRT!$S:$S,"=CLIENT")</f>
        <v>0</v>
      </c>
      <c r="AG4" s="122">
        <f>COUNTIFS(PSIRT!$N:$N,"&lt;="&amp;AG$3,PSIRT!$N:$N,"&gt;="&amp;AG$2,PSIRT!$F:$F,"="&amp;$A4,PSIRT!$S:$S,"=CLIENT")</f>
        <v>0</v>
      </c>
      <c r="AH4">
        <f>SUM(B4:AG4)</f>
        <v>3</v>
      </c>
    </row>
    <row r="5" spans="1:34" x14ac:dyDescent="0.4">
      <c r="A5" s="4" t="s">
        <v>91</v>
      </c>
      <c r="B5" s="122">
        <f>COUNTIFS(PSIRT!$N:$N,"&lt;="&amp;B$3,PSIRT!$N:$N,"&gt;="&amp;B$2,PSIRT!$F:$F,"="&amp;$A5,PSIRT!$S:$S,"=CLIENT")</f>
        <v>0</v>
      </c>
      <c r="C5" s="122">
        <f>COUNTIFS(PSIRT!$N:$N,"&lt;="&amp;C$3,PSIRT!$N:$N,"&gt;="&amp;C$2,PSIRT!$F:$F,"="&amp;$A5,PSIRT!$S:$S,"=CLIENT")</f>
        <v>0</v>
      </c>
      <c r="D5" s="122">
        <f>COUNTIFS(PSIRT!$N:$N,"&lt;="&amp;D$3,PSIRT!$N:$N,"&gt;="&amp;D$2,PSIRT!$F:$F,"="&amp;$A5,PSIRT!$S:$S,"=CLIENT")</f>
        <v>1</v>
      </c>
      <c r="E5" s="122">
        <f>COUNTIFS(PSIRT!$N:$N,"&lt;="&amp;E$3,PSIRT!$N:$N,"&gt;="&amp;E$2,PSIRT!$F:$F,"="&amp;$A5,PSIRT!$S:$S,"=CLIENT")</f>
        <v>0</v>
      </c>
      <c r="F5" s="122">
        <f>COUNTIFS(PSIRT!$N:$N,"&lt;="&amp;F$3,PSIRT!$N:$N,"&gt;="&amp;F$2,PSIRT!$F:$F,"="&amp;$A5,PSIRT!$S:$S,"=CLIENT")</f>
        <v>0</v>
      </c>
      <c r="G5" s="122">
        <f>COUNTIFS(PSIRT!$N:$N,"&lt;="&amp;G$3,PSIRT!$N:$N,"&gt;="&amp;G$2,PSIRT!$F:$F,"="&amp;$A5,PSIRT!$S:$S,"=CLIENT")</f>
        <v>0</v>
      </c>
      <c r="H5" s="122">
        <f>COUNTIFS(PSIRT!$N:$N,"&lt;="&amp;H$3,PSIRT!$N:$N,"&gt;="&amp;H$2,PSIRT!$F:$F,"="&amp;$A5,PSIRT!$S:$S,"=CLIENT")</f>
        <v>0</v>
      </c>
      <c r="I5" s="122">
        <f>COUNTIFS(PSIRT!$N:$N,"&lt;="&amp;I$3,PSIRT!$N:$N,"&gt;="&amp;I$2,PSIRT!$F:$F,"="&amp;$A5,PSIRT!$S:$S,"=CLIENT")</f>
        <v>0</v>
      </c>
      <c r="J5" s="122">
        <f>COUNTIFS(PSIRT!$N:$N,"&lt;="&amp;J$3,PSIRT!$N:$N,"&gt;="&amp;J$2,PSIRT!$F:$F,"="&amp;$A5,PSIRT!$S:$S,"=CLIENT")</f>
        <v>0</v>
      </c>
      <c r="K5" s="122">
        <f>COUNTIFS(PSIRT!$N:$N,"&lt;="&amp;K$3,PSIRT!$N:$N,"&gt;="&amp;K$2,PSIRT!$F:$F,"="&amp;$A5,PSIRT!$S:$S,"=CLIENT")</f>
        <v>0</v>
      </c>
      <c r="L5" s="122">
        <f>COUNTIFS(PSIRT!$N:$N,"&lt;="&amp;L$3,PSIRT!$N:$N,"&gt;="&amp;L$2,PSIRT!$F:$F,"="&amp;$A5,PSIRT!$S:$S,"=CLIENT")</f>
        <v>0</v>
      </c>
      <c r="M5" s="122">
        <f>COUNTIFS(PSIRT!$N:$N,"&lt;="&amp;M$3,PSIRT!$N:$N,"&gt;="&amp;M$2,PSIRT!$F:$F,"="&amp;$A5,PSIRT!$S:$S,"=CLIENT")</f>
        <v>0</v>
      </c>
      <c r="N5" s="122">
        <f>COUNTIFS(PSIRT!$N:$N,"&lt;="&amp;N$3,PSIRT!$N:$N,"&gt;="&amp;N$2,PSIRT!$F:$F,"="&amp;$A5,PSIRT!$S:$S,"=CLIENT")</f>
        <v>0</v>
      </c>
      <c r="O5" s="122">
        <f>COUNTIFS(PSIRT!$N:$N,"&lt;="&amp;O$3,PSIRT!$N:$N,"&gt;="&amp;O$2,PSIRT!$F:$F,"="&amp;$A5,PSIRT!$S:$S,"=CLIENT")</f>
        <v>0</v>
      </c>
      <c r="P5" s="122">
        <f>COUNTIFS(PSIRT!$N:$N,"&lt;="&amp;P$3,PSIRT!$N:$N,"&gt;="&amp;P$2,PSIRT!$F:$F,"="&amp;$A5,PSIRT!$S:$S,"=CLIENT")</f>
        <v>0</v>
      </c>
      <c r="Q5" s="122">
        <f>COUNTIFS(PSIRT!$N:$N,"&lt;="&amp;Q$3,PSIRT!$N:$N,"&gt;="&amp;Q$2,PSIRT!$F:$F,"="&amp;$A5,PSIRT!$S:$S,"=CLIENT")</f>
        <v>0</v>
      </c>
      <c r="R5" s="122">
        <f>COUNTIFS(PSIRT!$N:$N,"&lt;="&amp;R$3,PSIRT!$N:$N,"&gt;="&amp;R$2,PSIRT!$F:$F,"="&amp;$A5,PSIRT!$S:$S,"=CLIENT")</f>
        <v>0</v>
      </c>
      <c r="S5" s="122">
        <f>COUNTIFS(PSIRT!$N:$N,"&lt;="&amp;S$3,PSIRT!$N:$N,"&gt;="&amp;S$2,PSIRT!$F:$F,"="&amp;$A5,PSIRT!$S:$S,"=CLIENT")</f>
        <v>0</v>
      </c>
      <c r="T5" s="122">
        <f>COUNTIFS(PSIRT!$N:$N,"&lt;="&amp;T$3,PSIRT!$N:$N,"&gt;="&amp;T$2,PSIRT!$F:$F,"="&amp;$A5,PSIRT!$S:$S,"=CLIENT")</f>
        <v>0</v>
      </c>
      <c r="U5" s="122">
        <f>COUNTIFS(PSIRT!$N:$N,"&lt;="&amp;U$3,PSIRT!$N:$N,"&gt;="&amp;U$2,PSIRT!$F:$F,"="&amp;$A5,PSIRT!$S:$S,"=CLIENT")</f>
        <v>0</v>
      </c>
      <c r="V5" s="122">
        <f>COUNTIFS(PSIRT!$N:$N,"&lt;="&amp;V$3,PSIRT!$N:$N,"&gt;="&amp;V$2,PSIRT!$F:$F,"="&amp;$A5,PSIRT!$S:$S,"=CLIENT")</f>
        <v>0</v>
      </c>
      <c r="W5" s="122">
        <f>COUNTIFS(PSIRT!$N:$N,"&lt;="&amp;W$3,PSIRT!$N:$N,"&gt;="&amp;W$2,PSIRT!$F:$F,"="&amp;$A5,PSIRT!$S:$S,"=CLIENT")</f>
        <v>0</v>
      </c>
      <c r="X5" s="122">
        <f>COUNTIFS(PSIRT!$N:$N,"&lt;="&amp;X$3,PSIRT!$N:$N,"&gt;="&amp;X$2,PSIRT!$F:$F,"="&amp;$A5,PSIRT!$S:$S,"=CLIENT")</f>
        <v>0</v>
      </c>
      <c r="Y5" s="122">
        <f>COUNTIFS(PSIRT!$N:$N,"&lt;="&amp;Y$3,PSIRT!$N:$N,"&gt;="&amp;Y$2,PSIRT!$F:$F,"="&amp;$A5,PSIRT!$S:$S,"=CLIENT")</f>
        <v>0</v>
      </c>
      <c r="Z5" s="122">
        <f>COUNTIFS(PSIRT!$N:$N,"&lt;="&amp;Z$3,PSIRT!$N:$N,"&gt;="&amp;Z$2,PSIRT!$F:$F,"="&amp;$A5,PSIRT!$S:$S,"=CLIENT")</f>
        <v>0</v>
      </c>
      <c r="AA5" s="122">
        <f>COUNTIFS(PSIRT!$N:$N,"&lt;="&amp;AA$3,PSIRT!$N:$N,"&gt;="&amp;AA$2,PSIRT!$F:$F,"="&amp;$A5,PSIRT!$S:$S,"=CLIENT")</f>
        <v>0</v>
      </c>
      <c r="AB5" s="122">
        <f>COUNTIFS(PSIRT!$N:$N,"&lt;="&amp;AB$3,PSIRT!$N:$N,"&gt;="&amp;AB$2,PSIRT!$F:$F,"="&amp;$A5,PSIRT!$S:$S,"=CLIENT")</f>
        <v>0</v>
      </c>
      <c r="AC5" s="122">
        <f>COUNTIFS(PSIRT!$N:$N,"&lt;="&amp;AC$3,PSIRT!$N:$N,"&gt;="&amp;AC$2,PSIRT!$F:$F,"="&amp;$A5,PSIRT!$S:$S,"=CLIENT")</f>
        <v>0</v>
      </c>
      <c r="AD5" s="122">
        <f>COUNTIFS(PSIRT!$N:$N,"&lt;="&amp;AD$3,PSIRT!$N:$N,"&gt;="&amp;AD$2,PSIRT!$F:$F,"="&amp;$A5,PSIRT!$S:$S,"=CLIENT")</f>
        <v>0</v>
      </c>
      <c r="AE5" s="122">
        <f>COUNTIFS(PSIRT!$N:$N,"&lt;="&amp;AE$3,PSIRT!$N:$N,"&gt;="&amp;AE$2,PSIRT!$F:$F,"="&amp;$A5,PSIRT!$S:$S,"=CLIENT")</f>
        <v>0</v>
      </c>
      <c r="AF5" s="122">
        <f>COUNTIFS(PSIRT!$N:$N,"&lt;="&amp;AF$3,PSIRT!$N:$N,"&gt;="&amp;AF$2,PSIRT!$F:$F,"="&amp;$A5,PSIRT!$S:$S,"=CLIENT")</f>
        <v>0</v>
      </c>
      <c r="AG5" s="122">
        <f>COUNTIFS(PSIRT!$N:$N,"&lt;="&amp;AG$3,PSIRT!$N:$N,"&gt;="&amp;AG$2,PSIRT!$F:$F,"="&amp;$A5,PSIRT!$S:$S,"=CLIENT")</f>
        <v>0</v>
      </c>
      <c r="AH5">
        <f t="shared" ref="AH5:AH7" si="9">SUM(B5:AG5)</f>
        <v>1</v>
      </c>
    </row>
    <row r="6" spans="1:34" x14ac:dyDescent="0.4">
      <c r="A6" s="4" t="s">
        <v>96</v>
      </c>
      <c r="B6" s="122">
        <f>COUNTIFS(PSIRT!$N:$N,"&lt;="&amp;B$3,PSIRT!$N:$N,"&gt;="&amp;B$2,PSIRT!$F:$F,"="&amp;$A6,PSIRT!$S:$S,"=CLIENT")</f>
        <v>0</v>
      </c>
      <c r="C6" s="122">
        <f>COUNTIFS(PSIRT!$N:$N,"&lt;="&amp;C$3,PSIRT!$N:$N,"&gt;="&amp;C$2,PSIRT!$F:$F,"="&amp;$A6,PSIRT!$S:$S,"=CLIENT")</f>
        <v>0</v>
      </c>
      <c r="D6" s="122">
        <f>COUNTIFS(PSIRT!$N:$N,"&lt;="&amp;D$3,PSIRT!$N:$N,"&gt;="&amp;D$2,PSIRT!$F:$F,"="&amp;$A6,PSIRT!$S:$S,"=CLIENT")</f>
        <v>0</v>
      </c>
      <c r="E6" s="122">
        <f>COUNTIFS(PSIRT!$N:$N,"&lt;="&amp;E$3,PSIRT!$N:$N,"&gt;="&amp;E$2,PSIRT!$F:$F,"="&amp;$A6,PSIRT!$S:$S,"=CLIENT")</f>
        <v>0</v>
      </c>
      <c r="F6" s="122">
        <f>COUNTIFS(PSIRT!$N:$N,"&lt;="&amp;F$3,PSIRT!$N:$N,"&gt;="&amp;F$2,PSIRT!$F:$F,"="&amp;$A6,PSIRT!$S:$S,"=CLIENT")</f>
        <v>0</v>
      </c>
      <c r="G6" s="122">
        <f>COUNTIFS(PSIRT!$N:$N,"&lt;="&amp;G$3,PSIRT!$N:$N,"&gt;="&amp;G$2,PSIRT!$F:$F,"="&amp;$A6,PSIRT!$S:$S,"=CLIENT")</f>
        <v>0</v>
      </c>
      <c r="H6" s="122">
        <f>COUNTIFS(PSIRT!$N:$N,"&lt;="&amp;H$3,PSIRT!$N:$N,"&gt;="&amp;H$2,PSIRT!$F:$F,"="&amp;$A6,PSIRT!$S:$S,"=CLIENT")</f>
        <v>0</v>
      </c>
      <c r="I6" s="122">
        <f>COUNTIFS(PSIRT!$N:$N,"&lt;="&amp;I$3,PSIRT!$N:$N,"&gt;="&amp;I$2,PSIRT!$F:$F,"="&amp;$A6,PSIRT!$S:$S,"=CLIENT")</f>
        <v>1</v>
      </c>
      <c r="J6" s="122">
        <f>COUNTIFS(PSIRT!$N:$N,"&lt;="&amp;J$3,PSIRT!$N:$N,"&gt;="&amp;J$2,PSIRT!$F:$F,"="&amp;$A6,PSIRT!$S:$S,"=CLIENT")</f>
        <v>0</v>
      </c>
      <c r="K6" s="122">
        <f>COUNTIFS(PSIRT!$N:$N,"&lt;="&amp;K$3,PSIRT!$N:$N,"&gt;="&amp;K$2,PSIRT!$F:$F,"="&amp;$A6,PSIRT!$S:$S,"=CLIENT")</f>
        <v>0</v>
      </c>
      <c r="L6" s="122">
        <f>COUNTIFS(PSIRT!$N:$N,"&lt;="&amp;L$3,PSIRT!$N:$N,"&gt;="&amp;L$2,PSIRT!$F:$F,"="&amp;$A6,PSIRT!$S:$S,"=CLIENT")</f>
        <v>0</v>
      </c>
      <c r="M6" s="122">
        <f>COUNTIFS(PSIRT!$N:$N,"&lt;="&amp;M$3,PSIRT!$N:$N,"&gt;="&amp;M$2,PSIRT!$F:$F,"="&amp;$A6,PSIRT!$S:$S,"=CLIENT")</f>
        <v>0</v>
      </c>
      <c r="N6" s="122">
        <f>COUNTIFS(PSIRT!$N:$N,"&lt;="&amp;N$3,PSIRT!$N:$N,"&gt;="&amp;N$2,PSIRT!$F:$F,"="&amp;$A6,PSIRT!$S:$S,"=CLIENT")</f>
        <v>0</v>
      </c>
      <c r="O6" s="122">
        <f>COUNTIFS(PSIRT!$N:$N,"&lt;="&amp;O$3,PSIRT!$N:$N,"&gt;="&amp;O$2,PSIRT!$F:$F,"="&amp;$A6,PSIRT!$S:$S,"=CLIENT")</f>
        <v>0</v>
      </c>
      <c r="P6" s="122">
        <f>COUNTIFS(PSIRT!$N:$N,"&lt;="&amp;P$3,PSIRT!$N:$N,"&gt;="&amp;P$2,PSIRT!$F:$F,"="&amp;$A6,PSIRT!$S:$S,"=CLIENT")</f>
        <v>0</v>
      </c>
      <c r="Q6" s="122">
        <f>COUNTIFS(PSIRT!$N:$N,"&lt;="&amp;Q$3,PSIRT!$N:$N,"&gt;="&amp;Q$2,PSIRT!$F:$F,"="&amp;$A6,PSIRT!$S:$S,"=CLIENT")</f>
        <v>0</v>
      </c>
      <c r="R6" s="122">
        <f>COUNTIFS(PSIRT!$N:$N,"&lt;="&amp;R$3,PSIRT!$N:$N,"&gt;="&amp;R$2,PSIRT!$F:$F,"="&amp;$A6,PSIRT!$S:$S,"=CLIENT")</f>
        <v>0</v>
      </c>
      <c r="S6" s="122">
        <f>COUNTIFS(PSIRT!$N:$N,"&lt;="&amp;S$3,PSIRT!$N:$N,"&gt;="&amp;S$2,PSIRT!$F:$F,"="&amp;$A6,PSIRT!$S:$S,"=CLIENT")</f>
        <v>0</v>
      </c>
      <c r="T6" s="122">
        <f>COUNTIFS(PSIRT!$N:$N,"&lt;="&amp;T$3,PSIRT!$N:$N,"&gt;="&amp;T$2,PSIRT!$F:$F,"="&amp;$A6,PSIRT!$S:$S,"=CLIENT")</f>
        <v>0</v>
      </c>
      <c r="U6" s="122">
        <f>COUNTIFS(PSIRT!$N:$N,"&lt;="&amp;U$3,PSIRT!$N:$N,"&gt;="&amp;U$2,PSIRT!$F:$F,"="&amp;$A6,PSIRT!$S:$S,"=CLIENT")</f>
        <v>0</v>
      </c>
      <c r="V6" s="122">
        <f>COUNTIFS(PSIRT!$N:$N,"&lt;="&amp;V$3,PSIRT!$N:$N,"&gt;="&amp;V$2,PSIRT!$F:$F,"="&amp;$A6,PSIRT!$S:$S,"=CLIENT")</f>
        <v>0</v>
      </c>
      <c r="W6" s="122">
        <f>COUNTIFS(PSIRT!$N:$N,"&lt;="&amp;W$3,PSIRT!$N:$N,"&gt;="&amp;W$2,PSIRT!$F:$F,"="&amp;$A6,PSIRT!$S:$S,"=CLIENT")</f>
        <v>0</v>
      </c>
      <c r="X6" s="122">
        <f>COUNTIFS(PSIRT!$N:$N,"&lt;="&amp;X$3,PSIRT!$N:$N,"&gt;="&amp;X$2,PSIRT!$F:$F,"="&amp;$A6,PSIRT!$S:$S,"=CLIENT")</f>
        <v>1</v>
      </c>
      <c r="Y6" s="122">
        <f>COUNTIFS(PSIRT!$N:$N,"&lt;="&amp;Y$3,PSIRT!$N:$N,"&gt;="&amp;Y$2,PSIRT!$F:$F,"="&amp;$A6,PSIRT!$S:$S,"=CLIENT")</f>
        <v>0</v>
      </c>
      <c r="Z6" s="122">
        <f>COUNTIFS(PSIRT!$N:$N,"&lt;="&amp;Z$3,PSIRT!$N:$N,"&gt;="&amp;Z$2,PSIRT!$F:$F,"="&amp;$A6,PSIRT!$S:$S,"=CLIENT")</f>
        <v>0</v>
      </c>
      <c r="AA6" s="122">
        <f>COUNTIFS(PSIRT!$N:$N,"&lt;="&amp;AA$3,PSIRT!$N:$N,"&gt;="&amp;AA$2,PSIRT!$F:$F,"="&amp;$A6,PSIRT!$S:$S,"=CLIENT")</f>
        <v>0</v>
      </c>
      <c r="AB6" s="122">
        <f>COUNTIFS(PSIRT!$N:$N,"&lt;="&amp;AB$3,PSIRT!$N:$N,"&gt;="&amp;AB$2,PSIRT!$F:$F,"="&amp;$A6,PSIRT!$S:$S,"=CLIENT")</f>
        <v>0</v>
      </c>
      <c r="AC6" s="122">
        <f>COUNTIFS(PSIRT!$N:$N,"&lt;="&amp;AC$3,PSIRT!$N:$N,"&gt;="&amp;AC$2,PSIRT!$F:$F,"="&amp;$A6,PSIRT!$S:$S,"=CLIENT")</f>
        <v>0</v>
      </c>
      <c r="AD6" s="122">
        <f>COUNTIFS(PSIRT!$N:$N,"&lt;="&amp;AD$3,PSIRT!$N:$N,"&gt;="&amp;AD$2,PSIRT!$F:$F,"="&amp;$A6,PSIRT!$S:$S,"=CLIENT")</f>
        <v>0</v>
      </c>
      <c r="AE6" s="122">
        <f>COUNTIFS(PSIRT!$N:$N,"&lt;="&amp;AE$3,PSIRT!$N:$N,"&gt;="&amp;AE$2,PSIRT!$F:$F,"="&amp;$A6,PSIRT!$S:$S,"=CLIENT")</f>
        <v>0</v>
      </c>
      <c r="AF6" s="122">
        <f>COUNTIFS(PSIRT!$N:$N,"&lt;="&amp;AF$3,PSIRT!$N:$N,"&gt;="&amp;AF$2,PSIRT!$F:$F,"="&amp;$A6,PSIRT!$S:$S,"=CLIENT")</f>
        <v>0</v>
      </c>
      <c r="AG6" s="122">
        <f>COUNTIFS(PSIRT!$N:$N,"&lt;="&amp;AG$3,PSIRT!$N:$N,"&gt;="&amp;AG$2,PSIRT!$F:$F,"="&amp;$A6,PSIRT!$S:$S,"=CLIENT")</f>
        <v>0</v>
      </c>
      <c r="AH6">
        <f t="shared" si="9"/>
        <v>2</v>
      </c>
    </row>
    <row r="7" spans="1:34" x14ac:dyDescent="0.4">
      <c r="A7" s="4" t="s">
        <v>137</v>
      </c>
      <c r="B7" s="122">
        <f>COUNTIFS(PSIRT!$N:$N,"&lt;="&amp;B$3,PSIRT!$N:$N,"&gt;="&amp;B$2,PSIRT!$F:$F,"="&amp;$A7,PSIRT!$S:$S,"=CLIENT")</f>
        <v>0</v>
      </c>
      <c r="C7" s="122">
        <f>COUNTIFS(PSIRT!$N:$N,"&lt;="&amp;C$3,PSIRT!$N:$N,"&gt;="&amp;C$2,PSIRT!$F:$F,"="&amp;$A7,PSIRT!$S:$S,"=CLIENT")</f>
        <v>0</v>
      </c>
      <c r="D7" s="122">
        <f>COUNTIFS(PSIRT!$N:$N,"&lt;="&amp;D$3,PSIRT!$N:$N,"&gt;="&amp;D$2,PSIRT!$F:$F,"="&amp;$A7,PSIRT!$S:$S,"=CLIENT")</f>
        <v>0</v>
      </c>
      <c r="E7" s="122">
        <f>COUNTIFS(PSIRT!$N:$N,"&lt;="&amp;E$3,PSIRT!$N:$N,"&gt;="&amp;E$2,PSIRT!$F:$F,"="&amp;$A7,PSIRT!$S:$S,"=CLIENT")</f>
        <v>0</v>
      </c>
      <c r="F7" s="122">
        <f>COUNTIFS(PSIRT!$N:$N,"&lt;="&amp;F$3,PSIRT!$N:$N,"&gt;="&amp;F$2,PSIRT!$F:$F,"="&amp;$A7,PSIRT!$S:$S,"=CLIENT")</f>
        <v>0</v>
      </c>
      <c r="G7" s="122">
        <f>COUNTIFS(PSIRT!$N:$N,"&lt;="&amp;G$3,PSIRT!$N:$N,"&gt;="&amp;G$2,PSIRT!$F:$F,"="&amp;$A7,PSIRT!$S:$S,"=CLIENT")</f>
        <v>0</v>
      </c>
      <c r="H7" s="122">
        <f>COUNTIFS(PSIRT!$N:$N,"&lt;="&amp;H$3,PSIRT!$N:$N,"&gt;="&amp;H$2,PSIRT!$F:$F,"="&amp;$A7,PSIRT!$S:$S,"=CLIENT")</f>
        <v>0</v>
      </c>
      <c r="I7" s="122">
        <f>COUNTIFS(PSIRT!$N:$N,"&lt;="&amp;I$3,PSIRT!$N:$N,"&gt;="&amp;I$2,PSIRT!$F:$F,"="&amp;$A7,PSIRT!$S:$S,"=CLIENT")</f>
        <v>0</v>
      </c>
      <c r="J7" s="122">
        <f>COUNTIFS(PSIRT!$N:$N,"&lt;="&amp;J$3,PSIRT!$N:$N,"&gt;="&amp;J$2,PSIRT!$F:$F,"="&amp;$A7,PSIRT!$S:$S,"=CLIENT")</f>
        <v>0</v>
      </c>
      <c r="K7" s="122">
        <f>COUNTIFS(PSIRT!$N:$N,"&lt;="&amp;K$3,PSIRT!$N:$N,"&gt;="&amp;K$2,PSIRT!$F:$F,"="&amp;$A7,PSIRT!$S:$S,"=CLIENT")</f>
        <v>0</v>
      </c>
      <c r="L7" s="122">
        <f>COUNTIFS(PSIRT!$N:$N,"&lt;="&amp;L$3,PSIRT!$N:$N,"&gt;="&amp;L$2,PSIRT!$F:$F,"="&amp;$A7,PSIRT!$S:$S,"=CLIENT")</f>
        <v>0</v>
      </c>
      <c r="M7" s="122">
        <f>COUNTIFS(PSIRT!$N:$N,"&lt;="&amp;M$3,PSIRT!$N:$N,"&gt;="&amp;M$2,PSIRT!$F:$F,"="&amp;$A7,PSIRT!$S:$S,"=CLIENT")</f>
        <v>0</v>
      </c>
      <c r="N7" s="122">
        <f>COUNTIFS(PSIRT!$N:$N,"&lt;="&amp;N$3,PSIRT!$N:$N,"&gt;="&amp;N$2,PSIRT!$F:$F,"="&amp;$A7,PSIRT!$S:$S,"=CLIENT")</f>
        <v>0</v>
      </c>
      <c r="O7" s="122">
        <f>COUNTIFS(PSIRT!$N:$N,"&lt;="&amp;O$3,PSIRT!$N:$N,"&gt;="&amp;O$2,PSIRT!$F:$F,"="&amp;$A7,PSIRT!$S:$S,"=CLIENT")</f>
        <v>0</v>
      </c>
      <c r="P7" s="122">
        <f>COUNTIFS(PSIRT!$N:$N,"&lt;="&amp;P$3,PSIRT!$N:$N,"&gt;="&amp;P$2,PSIRT!$F:$F,"="&amp;$A7,PSIRT!$S:$S,"=CLIENT")</f>
        <v>0</v>
      </c>
      <c r="Q7" s="122">
        <f>COUNTIFS(PSIRT!$N:$N,"&lt;="&amp;Q$3,PSIRT!$N:$N,"&gt;="&amp;Q$2,PSIRT!$F:$F,"="&amp;$A7,PSIRT!$S:$S,"=CLIENT")</f>
        <v>0</v>
      </c>
      <c r="R7" s="122">
        <f>COUNTIFS(PSIRT!$N:$N,"&lt;="&amp;R$3,PSIRT!$N:$N,"&gt;="&amp;R$2,PSIRT!$F:$F,"="&amp;$A7,PSIRT!$S:$S,"=CLIENT")</f>
        <v>0</v>
      </c>
      <c r="S7" s="122">
        <f>COUNTIFS(PSIRT!$N:$N,"&lt;="&amp;S$3,PSIRT!$N:$N,"&gt;="&amp;S$2,PSIRT!$F:$F,"="&amp;$A7,PSIRT!$S:$S,"=CLIENT")</f>
        <v>0</v>
      </c>
      <c r="T7" s="122">
        <f>COUNTIFS(PSIRT!$N:$N,"&lt;="&amp;T$3,PSIRT!$N:$N,"&gt;="&amp;T$2,PSIRT!$F:$F,"="&amp;$A7,PSIRT!$S:$S,"=CLIENT")</f>
        <v>0</v>
      </c>
      <c r="U7" s="122">
        <f>COUNTIFS(PSIRT!$N:$N,"&lt;="&amp;U$3,PSIRT!$N:$N,"&gt;="&amp;U$2,PSIRT!$F:$F,"="&amp;$A7,PSIRT!$S:$S,"=CLIENT")</f>
        <v>0</v>
      </c>
      <c r="V7" s="122">
        <f>COUNTIFS(PSIRT!$N:$N,"&lt;="&amp;V$3,PSIRT!$N:$N,"&gt;="&amp;V$2,PSIRT!$F:$F,"="&amp;$A7,PSIRT!$S:$S,"=CLIENT")</f>
        <v>0</v>
      </c>
      <c r="W7" s="122">
        <f>COUNTIFS(PSIRT!$N:$N,"&lt;="&amp;W$3,PSIRT!$N:$N,"&gt;="&amp;W$2,PSIRT!$F:$F,"="&amp;$A7,PSIRT!$S:$S,"=CLIENT")</f>
        <v>0</v>
      </c>
      <c r="X7" s="122">
        <f>COUNTIFS(PSIRT!$N:$N,"&lt;="&amp;X$3,PSIRT!$N:$N,"&gt;="&amp;X$2,PSIRT!$F:$F,"="&amp;$A7,PSIRT!$S:$S,"=CLIENT")</f>
        <v>0</v>
      </c>
      <c r="Y7" s="122">
        <f>COUNTIFS(PSIRT!$N:$N,"&lt;="&amp;Y$3,PSIRT!$N:$N,"&gt;="&amp;Y$2,PSIRT!$F:$F,"="&amp;$A7,PSIRT!$S:$S,"=CLIENT")</f>
        <v>3</v>
      </c>
      <c r="Z7" s="122">
        <f>COUNTIFS(PSIRT!$N:$N,"&lt;="&amp;Z$3,PSIRT!$N:$N,"&gt;="&amp;Z$2,PSIRT!$F:$F,"="&amp;$A7,PSIRT!$S:$S,"=CLIENT")</f>
        <v>0</v>
      </c>
      <c r="AA7" s="122">
        <f>COUNTIFS(PSIRT!$N:$N,"&lt;="&amp;AA$3,PSIRT!$N:$N,"&gt;="&amp;AA$2,PSIRT!$F:$F,"="&amp;$A7,PSIRT!$S:$S,"=CLIENT")</f>
        <v>0</v>
      </c>
      <c r="AB7" s="122">
        <f>COUNTIFS(PSIRT!$N:$N,"&lt;="&amp;AB$3,PSIRT!$N:$N,"&gt;="&amp;AB$2,PSIRT!$F:$F,"="&amp;$A7,PSIRT!$S:$S,"=CLIENT")</f>
        <v>0</v>
      </c>
      <c r="AC7" s="122">
        <f>COUNTIFS(PSIRT!$N:$N,"&lt;="&amp;AC$3,PSIRT!$N:$N,"&gt;="&amp;AC$2,PSIRT!$F:$F,"="&amp;$A7,PSIRT!$S:$S,"=CLIENT")</f>
        <v>0</v>
      </c>
      <c r="AD7" s="122">
        <f>COUNTIFS(PSIRT!$N:$N,"&lt;="&amp;AD$3,PSIRT!$N:$N,"&gt;="&amp;AD$2,PSIRT!$F:$F,"="&amp;$A7,PSIRT!$S:$S,"=CLIENT")</f>
        <v>1</v>
      </c>
      <c r="AE7" s="122">
        <f>COUNTIFS(PSIRT!$N:$N,"&lt;="&amp;AE$3,PSIRT!$N:$N,"&gt;="&amp;AE$2,PSIRT!$F:$F,"="&amp;$A7,PSIRT!$S:$S,"=CLIENT")</f>
        <v>0</v>
      </c>
      <c r="AF7" s="122">
        <f>COUNTIFS(PSIRT!$N:$N,"&lt;="&amp;AF$3,PSIRT!$N:$N,"&gt;="&amp;AF$2,PSIRT!$F:$F,"="&amp;$A7,PSIRT!$S:$S,"=CLIENT")</f>
        <v>0</v>
      </c>
      <c r="AG7" s="122">
        <f>COUNTIFS(PSIRT!$N:$N,"&lt;="&amp;AG$3,PSIRT!$N:$N,"&gt;="&amp;AG$2,PSIRT!$F:$F,"="&amp;$A7,PSIRT!$S:$S,"=CLIENT")</f>
        <v>0</v>
      </c>
      <c r="AH7">
        <f t="shared" si="9"/>
        <v>4</v>
      </c>
    </row>
    <row r="8" spans="1:34" x14ac:dyDescent="0.4">
      <c r="N8" s="5"/>
      <c r="AH8">
        <f>SUM(AH4:AH7)</f>
        <v>10</v>
      </c>
    </row>
    <row r="9" spans="1:34" x14ac:dyDescent="0.4">
      <c r="A9" s="1" t="s">
        <v>391</v>
      </c>
      <c r="B9" s="2">
        <v>42583</v>
      </c>
      <c r="C9" s="2">
        <v>42614</v>
      </c>
      <c r="D9" s="2">
        <v>42644</v>
      </c>
      <c r="E9" s="2">
        <v>42675</v>
      </c>
      <c r="F9" s="2">
        <v>42705</v>
      </c>
      <c r="G9" s="2">
        <v>42736</v>
      </c>
      <c r="H9" s="2">
        <v>42767</v>
      </c>
      <c r="I9" s="2">
        <v>42795</v>
      </c>
      <c r="J9" s="2">
        <v>42826</v>
      </c>
      <c r="K9" s="2">
        <v>42856</v>
      </c>
      <c r="L9" s="2">
        <v>42887</v>
      </c>
      <c r="M9" s="2">
        <v>42917</v>
      </c>
      <c r="N9" s="2">
        <v>42948</v>
      </c>
      <c r="O9" s="2">
        <v>42979</v>
      </c>
      <c r="P9" s="2">
        <v>43009</v>
      </c>
      <c r="Q9" s="2">
        <v>43040</v>
      </c>
      <c r="R9" s="2">
        <v>43070</v>
      </c>
      <c r="S9" s="2">
        <v>43101</v>
      </c>
      <c r="T9" s="2">
        <v>43132</v>
      </c>
      <c r="U9" s="2">
        <v>43160</v>
      </c>
      <c r="V9" s="2">
        <v>43191</v>
      </c>
      <c r="W9" s="2">
        <v>43221</v>
      </c>
      <c r="X9" s="2">
        <v>43252</v>
      </c>
      <c r="Y9" s="2">
        <v>43282</v>
      </c>
      <c r="Z9" s="2">
        <v>43313</v>
      </c>
      <c r="AA9" s="2">
        <v>43344</v>
      </c>
      <c r="AB9" s="2">
        <v>43374</v>
      </c>
      <c r="AC9" s="2">
        <v>43405</v>
      </c>
      <c r="AD9" s="2">
        <v>43435</v>
      </c>
      <c r="AE9" s="2">
        <v>43466</v>
      </c>
      <c r="AF9" s="2">
        <v>43497</v>
      </c>
      <c r="AG9" s="2">
        <v>43525</v>
      </c>
    </row>
    <row r="10" spans="1:34" x14ac:dyDescent="0.4">
      <c r="A10" s="1" t="s">
        <v>6</v>
      </c>
      <c r="B10" s="3">
        <v>42583</v>
      </c>
      <c r="C10" s="3">
        <v>42614</v>
      </c>
      <c r="D10" s="3">
        <v>42644</v>
      </c>
      <c r="E10" s="3">
        <v>42675</v>
      </c>
      <c r="F10" s="3">
        <v>42705</v>
      </c>
      <c r="G10" s="3">
        <v>42736</v>
      </c>
      <c r="H10" s="3">
        <v>42767</v>
      </c>
      <c r="I10" s="3">
        <v>42795</v>
      </c>
      <c r="J10" s="3">
        <v>42826</v>
      </c>
      <c r="K10" s="3">
        <v>42856</v>
      </c>
      <c r="L10" s="3">
        <v>42887</v>
      </c>
      <c r="M10" s="3">
        <v>42917</v>
      </c>
      <c r="N10" s="3">
        <v>42948</v>
      </c>
      <c r="O10" s="3">
        <v>42979</v>
      </c>
      <c r="P10" s="3">
        <v>43009</v>
      </c>
      <c r="Q10" s="3">
        <v>43040</v>
      </c>
      <c r="R10" s="3">
        <v>43070</v>
      </c>
      <c r="S10" s="3">
        <v>43101</v>
      </c>
      <c r="T10" s="3">
        <v>43132</v>
      </c>
      <c r="U10" s="3">
        <v>43160</v>
      </c>
      <c r="V10" s="3">
        <v>43191</v>
      </c>
      <c r="W10" s="3">
        <v>43221</v>
      </c>
      <c r="X10" s="3">
        <v>43252</v>
      </c>
      <c r="Y10" s="3">
        <v>43282</v>
      </c>
      <c r="Z10" s="3">
        <v>43313</v>
      </c>
      <c r="AA10" s="3">
        <v>43344</v>
      </c>
      <c r="AB10" s="3">
        <v>43374</v>
      </c>
      <c r="AC10" s="3">
        <v>43405</v>
      </c>
      <c r="AD10" s="3">
        <v>43435</v>
      </c>
      <c r="AE10" s="3">
        <v>43466</v>
      </c>
      <c r="AF10" s="3">
        <v>43497</v>
      </c>
      <c r="AG10" s="3">
        <v>43525</v>
      </c>
      <c r="AH10" s="3">
        <v>43556</v>
      </c>
    </row>
    <row r="11" spans="1:34" x14ac:dyDescent="0.4">
      <c r="A11" s="4" t="s">
        <v>7</v>
      </c>
      <c r="B11" s="3">
        <f>C10-1</f>
        <v>42613</v>
      </c>
      <c r="C11" s="3">
        <f t="shared" ref="C11:O11" si="10">D10-1</f>
        <v>42643</v>
      </c>
      <c r="D11" s="3">
        <f t="shared" si="10"/>
        <v>42674</v>
      </c>
      <c r="E11" s="3">
        <f t="shared" si="10"/>
        <v>42704</v>
      </c>
      <c r="F11" s="3">
        <f t="shared" si="10"/>
        <v>42735</v>
      </c>
      <c r="G11" s="3">
        <f t="shared" si="10"/>
        <v>42766</v>
      </c>
      <c r="H11" s="3">
        <f t="shared" si="10"/>
        <v>42794</v>
      </c>
      <c r="I11" s="3">
        <f t="shared" si="10"/>
        <v>42825</v>
      </c>
      <c r="J11" s="3">
        <f t="shared" si="10"/>
        <v>42855</v>
      </c>
      <c r="K11" s="3">
        <f t="shared" si="10"/>
        <v>42886</v>
      </c>
      <c r="L11" s="3">
        <f t="shared" si="10"/>
        <v>42916</v>
      </c>
      <c r="M11" s="3">
        <f t="shared" si="10"/>
        <v>42947</v>
      </c>
      <c r="N11" s="3">
        <f t="shared" si="10"/>
        <v>42978</v>
      </c>
      <c r="O11" s="3">
        <f t="shared" si="10"/>
        <v>43008</v>
      </c>
      <c r="P11" s="3">
        <f t="shared" ref="P11:U11" si="11">Q10-1</f>
        <v>43039</v>
      </c>
      <c r="Q11" s="3">
        <f t="shared" si="11"/>
        <v>43069</v>
      </c>
      <c r="R11" s="3">
        <f t="shared" si="11"/>
        <v>43100</v>
      </c>
      <c r="S11" s="3">
        <f t="shared" si="11"/>
        <v>43131</v>
      </c>
      <c r="T11" s="3">
        <f t="shared" si="11"/>
        <v>43159</v>
      </c>
      <c r="U11" s="3">
        <f t="shared" si="11"/>
        <v>43190</v>
      </c>
      <c r="V11" s="3">
        <f t="shared" ref="V11" si="12">W10-1</f>
        <v>43220</v>
      </c>
      <c r="W11" s="3">
        <f t="shared" ref="W11" si="13">X10-1</f>
        <v>43251</v>
      </c>
      <c r="X11" s="3">
        <f t="shared" ref="X11" si="14">Y10-1</f>
        <v>43281</v>
      </c>
      <c r="Y11" s="3">
        <f t="shared" ref="Y11" si="15">Z10-1</f>
        <v>43312</v>
      </c>
      <c r="Z11" s="3">
        <f t="shared" ref="Z11" si="16">AA10-1</f>
        <v>43343</v>
      </c>
      <c r="AA11" s="3">
        <f t="shared" ref="AA11" si="17">AB10-1</f>
        <v>43373</v>
      </c>
      <c r="AB11" s="3">
        <f t="shared" ref="AB11" si="18">AC10-1</f>
        <v>43404</v>
      </c>
      <c r="AC11" s="3">
        <f t="shared" ref="AC11" si="19">AD10-1</f>
        <v>43434</v>
      </c>
      <c r="AD11" s="3">
        <f t="shared" ref="AD11" si="20">AE10-1</f>
        <v>43465</v>
      </c>
      <c r="AE11" s="3">
        <f t="shared" ref="AE11" si="21">AF10-1</f>
        <v>43496</v>
      </c>
      <c r="AF11" s="3">
        <f t="shared" ref="AF11" si="22">AG10-1</f>
        <v>43524</v>
      </c>
      <c r="AG11" s="3">
        <f t="shared" ref="AG11" si="23">AH10-1</f>
        <v>43555</v>
      </c>
    </row>
    <row r="12" spans="1:34" x14ac:dyDescent="0.4">
      <c r="A12" s="4" t="str">
        <f>A4</f>
        <v>Critical</v>
      </c>
      <c r="B12">
        <f>COUNTIFS(PSIRT!$R:$R,"&lt;="&amp;B$3,PSIRT!$R:$R,"&gt;="&amp;B$2,PSIRT!$F:$F,"="&amp;$A12,PSIRT!$S:$S,"=CLIENT")</f>
        <v>0</v>
      </c>
      <c r="C12">
        <f>COUNTIFS(PSIRT!$R:$R,"&lt;="&amp;C$3,PSIRT!$R:$R,"&gt;="&amp;C$2,PSIRT!$F:$F,"="&amp;$A12,PSIRT!$S:$S,"=CLIENT")</f>
        <v>0</v>
      </c>
      <c r="D12">
        <f>COUNTIFS(PSIRT!$R:$R,"&lt;="&amp;D$3,PSIRT!$R:$R,"&gt;="&amp;D$2,PSIRT!$F:$F,"="&amp;$A12,PSIRT!$S:$S,"=CLIENT")</f>
        <v>0</v>
      </c>
      <c r="E12">
        <f>COUNTIFS(PSIRT!$R:$R,"&lt;="&amp;E$3,PSIRT!$R:$R,"&gt;="&amp;E$2,PSIRT!$F:$F,"="&amp;$A12,PSIRT!$S:$S,"=CLIENT")</f>
        <v>0</v>
      </c>
      <c r="F12">
        <f>COUNTIFS(PSIRT!$R:$R,"&lt;="&amp;F$3,PSIRT!$R:$R,"&gt;="&amp;F$2,PSIRT!$F:$F,"="&amp;$A12,PSIRT!$S:$S,"=CLIENT")</f>
        <v>0</v>
      </c>
      <c r="G12">
        <f>COUNTIFS(PSIRT!$R:$R,"&lt;="&amp;G$3,PSIRT!$R:$R,"&gt;="&amp;G$2,PSIRT!$F:$F,"="&amp;$A12,PSIRT!$S:$S,"=CLIENT")</f>
        <v>0</v>
      </c>
      <c r="H12">
        <f>COUNTIFS(PSIRT!$R:$R,"&lt;="&amp;H$3,PSIRT!$R:$R,"&gt;="&amp;H$2,PSIRT!$F:$F,"="&amp;$A12,PSIRT!$S:$S,"=CLIENT")</f>
        <v>0</v>
      </c>
      <c r="I12">
        <f>COUNTIFS(PSIRT!$R:$R,"&lt;="&amp;I$3,PSIRT!$R:$R,"&gt;="&amp;I$2,PSIRT!$F:$F,"="&amp;$A12,PSIRT!$S:$S,"=CLIENT")</f>
        <v>0</v>
      </c>
      <c r="J12">
        <f>COUNTIFS(PSIRT!$R:$R,"&lt;="&amp;J$3,PSIRT!$R:$R,"&gt;="&amp;J$2,PSIRT!$F:$F,"="&amp;$A12,PSIRT!$S:$S,"=CLIENT")</f>
        <v>0</v>
      </c>
      <c r="K12">
        <f>COUNTIFS(PSIRT!$R:$R,"&lt;="&amp;K$3,PSIRT!$R:$R,"&gt;="&amp;K$2,PSIRT!$F:$F,"="&amp;$A12,PSIRT!$S:$S,"=CLIENT")</f>
        <v>0</v>
      </c>
      <c r="L12">
        <f>COUNTIFS(PSIRT!$R:$R,"&lt;="&amp;L$3,PSIRT!$R:$R,"&gt;="&amp;L$2,PSIRT!$F:$F,"="&amp;$A12,PSIRT!$S:$S,"=CLIENT")</f>
        <v>0</v>
      </c>
      <c r="M12">
        <f>COUNTIFS(PSIRT!$R:$R,"&lt;="&amp;M$3,PSIRT!$R:$R,"&gt;="&amp;M$2,PSIRT!$F:$F,"="&amp;$A12,PSIRT!$S:$S,"=CLIENT")</f>
        <v>0</v>
      </c>
      <c r="N12">
        <f>COUNTIFS(PSIRT!$R:$R,"&lt;="&amp;N$3,PSIRT!$R:$R,"&gt;="&amp;N$2,PSIRT!$F:$F,"="&amp;$A12,PSIRT!$S:$S,"=CLIENT")</f>
        <v>0</v>
      </c>
      <c r="O12">
        <f>COUNTIFS(PSIRT!$R:$R,"&lt;="&amp;O$3,PSIRT!$R:$R,"&gt;="&amp;O$2,PSIRT!$F:$F,"="&amp;$A12,PSIRT!$S:$S,"=CLIENT")</f>
        <v>0</v>
      </c>
      <c r="P12">
        <f>COUNTIFS(PSIRT!$R:$R,"&lt;="&amp;P$3,PSIRT!$R:$R,"&gt;="&amp;P$2,PSIRT!$F:$F,"="&amp;$A12,PSIRT!$S:$S,"=CLIENT")</f>
        <v>0</v>
      </c>
      <c r="Q12">
        <f>COUNTIFS(PSIRT!$R:$R,"&lt;="&amp;Q$3,PSIRT!$R:$R,"&gt;="&amp;Q$2,PSIRT!$F:$F,"="&amp;$A12,PSIRT!$S:$S,"=CLIENT")</f>
        <v>0</v>
      </c>
      <c r="R12">
        <f>COUNTIFS(PSIRT!$R:$R,"&lt;="&amp;R$3,PSIRT!$R:$R,"&gt;="&amp;R$2,PSIRT!$F:$F,"="&amp;$A12,PSIRT!$S:$S,"=CLIENT")</f>
        <v>0</v>
      </c>
      <c r="S12">
        <f>COUNTIFS(PSIRT!$R:$R,"&lt;="&amp;S$3,PSIRT!$R:$R,"&gt;="&amp;S$2,PSIRT!$F:$F,"="&amp;$A12,PSIRT!$S:$S,"=CLIENT")</f>
        <v>0</v>
      </c>
      <c r="T12">
        <f>COUNTIFS(PSIRT!$R:$R,"&lt;="&amp;T$3,PSIRT!$R:$R,"&gt;="&amp;T$2,PSIRT!$F:$F,"="&amp;$A12,PSIRT!$S:$S,"=CLIENT")</f>
        <v>0</v>
      </c>
      <c r="U12">
        <f>COUNTIFS(PSIRT!$R:$R,"&lt;="&amp;U$3,PSIRT!$R:$R,"&gt;="&amp;U$2,PSIRT!$F:$F,"="&amp;$A12,PSIRT!$S:$S,"=CLIENT")</f>
        <v>0</v>
      </c>
      <c r="V12">
        <f>COUNTIFS(PSIRT!$R:$R,"&lt;="&amp;V$3,PSIRT!$R:$R,"&gt;="&amp;V$2,PSIRT!$F:$F,"="&amp;$A12,PSIRT!$S:$S,"=CLIENT")</f>
        <v>0</v>
      </c>
      <c r="W12">
        <f>COUNTIFS(PSIRT!$R:$R,"&lt;="&amp;W$3,PSIRT!$R:$R,"&gt;="&amp;W$2,PSIRT!$F:$F,"="&amp;$A12,PSIRT!$S:$S,"=CLIENT")</f>
        <v>0</v>
      </c>
      <c r="X12">
        <f>COUNTIFS(PSIRT!$R:$R,"&lt;="&amp;X$3,PSIRT!$R:$R,"&gt;="&amp;X$2,PSIRT!$F:$F,"="&amp;$A12,PSIRT!$S:$S,"=CLIENT")</f>
        <v>0</v>
      </c>
      <c r="Y12">
        <f>COUNTIFS(PSIRT!$R:$R,"&lt;="&amp;Y$3,PSIRT!$R:$R,"&gt;="&amp;Y$2,PSIRT!$F:$F,"="&amp;$A12,PSIRT!$S:$S,"=CLIENT")</f>
        <v>0</v>
      </c>
      <c r="Z12">
        <f>COUNTIFS(PSIRT!$R:$R,"&lt;="&amp;Z$3,PSIRT!$R:$R,"&gt;="&amp;Z$2,PSIRT!$F:$F,"="&amp;$A12,PSIRT!$S:$S,"=CLIENT")</f>
        <v>0</v>
      </c>
      <c r="AA12">
        <f>COUNTIFS(PSIRT!$R:$R,"&lt;="&amp;AA$3,PSIRT!$R:$R,"&gt;="&amp;AA$2,PSIRT!$F:$F,"="&amp;$A12,PSIRT!$S:$S,"=CLIENT")</f>
        <v>0</v>
      </c>
      <c r="AB12">
        <f>COUNTIFS(PSIRT!$R:$R,"&lt;="&amp;AB$3,PSIRT!$R:$R,"&gt;="&amp;AB$2,PSIRT!$F:$F,"="&amp;$A12,PSIRT!$S:$S,"=CLIENT")</f>
        <v>0</v>
      </c>
      <c r="AC12">
        <f>COUNTIFS(PSIRT!$R:$R,"&lt;="&amp;AC$3,PSIRT!$R:$R,"&gt;="&amp;AC$2,PSIRT!$F:$F,"="&amp;$A12,PSIRT!$S:$S,"=CLIENT")</f>
        <v>0</v>
      </c>
      <c r="AD12">
        <f>COUNTIFS(PSIRT!$R:$R,"&lt;="&amp;AD$3,PSIRT!$R:$R,"&gt;="&amp;AD$2,PSIRT!$F:$F,"="&amp;$A12,PSIRT!$S:$S,"=CLIENT")</f>
        <v>0</v>
      </c>
      <c r="AE12">
        <f>COUNTIFS(PSIRT!$R:$R,"&lt;="&amp;AE$3,PSIRT!$R:$R,"&gt;="&amp;AE$2,PSIRT!$F:$F,"="&amp;$A12,PSIRT!$S:$S,"=CLIENT")</f>
        <v>3</v>
      </c>
      <c r="AF12">
        <f>COUNTIFS(PSIRT!$R:$R,"&lt;="&amp;AF$3,PSIRT!$R:$R,"&gt;="&amp;AF$2,PSIRT!$F:$F,"="&amp;$A12,PSIRT!$S:$S,"=CLIENT")</f>
        <v>0</v>
      </c>
      <c r="AG12">
        <f>COUNTIFS(PSIRT!$R:$R,"&lt;="&amp;AG$3,PSIRT!$R:$R,"&gt;="&amp;AG$2,PSIRT!$F:$F,"="&amp;$A12,PSIRT!$S:$S,"=CLIENT")</f>
        <v>0</v>
      </c>
      <c r="AH12">
        <f>SUM(B12:AG12)</f>
        <v>3</v>
      </c>
    </row>
    <row r="13" spans="1:34" x14ac:dyDescent="0.4">
      <c r="A13" s="4" t="str">
        <f>A5</f>
        <v>High</v>
      </c>
      <c r="B13">
        <f>COUNTIFS(PSIRT!$R:$R,"&lt;="&amp;B$3,PSIRT!$R:$R,"&gt;="&amp;B$2,PSIRT!$F:$F,"="&amp;$A13,PSIRT!$S:$S,"=CLIENT")</f>
        <v>0</v>
      </c>
      <c r="C13">
        <f>COUNTIFS(PSIRT!$R:$R,"&lt;="&amp;C$3,PSIRT!$R:$R,"&gt;="&amp;C$2,PSIRT!$F:$F,"="&amp;$A13,PSIRT!$S:$S,"=CLIENT")</f>
        <v>0</v>
      </c>
      <c r="D13">
        <f>COUNTIFS(PSIRT!$R:$R,"&lt;="&amp;D$3,PSIRT!$R:$R,"&gt;="&amp;D$2,PSIRT!$F:$F,"="&amp;$A13,PSIRT!$S:$S,"=CLIENT")</f>
        <v>1</v>
      </c>
      <c r="E13">
        <f>COUNTIFS(PSIRT!$R:$R,"&lt;="&amp;E$3,PSIRT!$R:$R,"&gt;="&amp;E$2,PSIRT!$F:$F,"="&amp;$A13,PSIRT!$S:$S,"=CLIENT")</f>
        <v>0</v>
      </c>
      <c r="F13">
        <f>COUNTIFS(PSIRT!$R:$R,"&lt;="&amp;F$3,PSIRT!$R:$R,"&gt;="&amp;F$2,PSIRT!$F:$F,"="&amp;$A13,PSIRT!$S:$S,"=CLIENT")</f>
        <v>0</v>
      </c>
      <c r="G13">
        <f>COUNTIFS(PSIRT!$R:$R,"&lt;="&amp;G$3,PSIRT!$R:$R,"&gt;="&amp;G$2,PSIRT!$F:$F,"="&amp;$A13,PSIRT!$S:$S,"=CLIENT")</f>
        <v>0</v>
      </c>
      <c r="H13">
        <f>COUNTIFS(PSIRT!$R:$R,"&lt;="&amp;H$3,PSIRT!$R:$R,"&gt;="&amp;H$2,PSIRT!$F:$F,"="&amp;$A13,PSIRT!$S:$S,"=CLIENT")</f>
        <v>0</v>
      </c>
      <c r="I13">
        <f>COUNTIFS(PSIRT!$R:$R,"&lt;="&amp;I$3,PSIRT!$R:$R,"&gt;="&amp;I$2,PSIRT!$F:$F,"="&amp;$A13,PSIRT!$S:$S,"=CLIENT")</f>
        <v>0</v>
      </c>
      <c r="J13">
        <f>COUNTIFS(PSIRT!$R:$R,"&lt;="&amp;J$3,PSIRT!$R:$R,"&gt;="&amp;J$2,PSIRT!$F:$F,"="&amp;$A13,PSIRT!$S:$S,"=CLIENT")</f>
        <v>0</v>
      </c>
      <c r="K13">
        <f>COUNTIFS(PSIRT!$R:$R,"&lt;="&amp;K$3,PSIRT!$R:$R,"&gt;="&amp;K$2,PSIRT!$F:$F,"="&amp;$A13,PSIRT!$S:$S,"=CLIENT")</f>
        <v>0</v>
      </c>
      <c r="L13">
        <f>COUNTIFS(PSIRT!$R:$R,"&lt;="&amp;L$3,PSIRT!$R:$R,"&gt;="&amp;L$2,PSIRT!$F:$F,"="&amp;$A13,PSIRT!$S:$S,"=CLIENT")</f>
        <v>0</v>
      </c>
      <c r="M13">
        <f>COUNTIFS(PSIRT!$R:$R,"&lt;="&amp;M$3,PSIRT!$R:$R,"&gt;="&amp;M$2,PSIRT!$F:$F,"="&amp;$A13,PSIRT!$S:$S,"=CLIENT")</f>
        <v>0</v>
      </c>
      <c r="N13">
        <f>COUNTIFS(PSIRT!$R:$R,"&lt;="&amp;N$3,PSIRT!$R:$R,"&gt;="&amp;N$2,PSIRT!$F:$F,"="&amp;$A13,PSIRT!$S:$S,"=CLIENT")</f>
        <v>0</v>
      </c>
      <c r="O13">
        <f>COUNTIFS(PSIRT!$R:$R,"&lt;="&amp;O$3,PSIRT!$R:$R,"&gt;="&amp;O$2,PSIRT!$F:$F,"="&amp;$A13,PSIRT!$S:$S,"=CLIENT")</f>
        <v>0</v>
      </c>
      <c r="P13">
        <f>COUNTIFS(PSIRT!$R:$R,"&lt;="&amp;P$3,PSIRT!$R:$R,"&gt;="&amp;P$2,PSIRT!$F:$F,"="&amp;$A13,PSIRT!$S:$S,"=CLIENT")</f>
        <v>0</v>
      </c>
      <c r="Q13">
        <f>COUNTIFS(PSIRT!$R:$R,"&lt;="&amp;Q$3,PSIRT!$R:$R,"&gt;="&amp;Q$2,PSIRT!$F:$F,"="&amp;$A13,PSIRT!$S:$S,"=CLIENT")</f>
        <v>0</v>
      </c>
      <c r="R13">
        <f>COUNTIFS(PSIRT!$R:$R,"&lt;="&amp;R$3,PSIRT!$R:$R,"&gt;="&amp;R$2,PSIRT!$F:$F,"="&amp;$A13,PSIRT!$S:$S,"=CLIENT")</f>
        <v>0</v>
      </c>
      <c r="S13">
        <f>COUNTIFS(PSIRT!$R:$R,"&lt;="&amp;S$3,PSIRT!$R:$R,"&gt;="&amp;S$2,PSIRT!$F:$F,"="&amp;$A13,PSIRT!$S:$S,"=CLIENT")</f>
        <v>0</v>
      </c>
      <c r="T13">
        <f>COUNTIFS(PSIRT!$R:$R,"&lt;="&amp;T$3,PSIRT!$R:$R,"&gt;="&amp;T$2,PSIRT!$F:$F,"="&amp;$A13,PSIRT!$S:$S,"=CLIENT")</f>
        <v>0</v>
      </c>
      <c r="U13">
        <f>COUNTIFS(PSIRT!$R:$R,"&lt;="&amp;U$3,PSIRT!$R:$R,"&gt;="&amp;U$2,PSIRT!$F:$F,"="&amp;$A13,PSIRT!$S:$S,"=CLIENT")</f>
        <v>0</v>
      </c>
      <c r="V13">
        <f>COUNTIFS(PSIRT!$R:$R,"&lt;="&amp;V$3,PSIRT!$R:$R,"&gt;="&amp;V$2,PSIRT!$F:$F,"="&amp;$A13,PSIRT!$S:$S,"=CLIENT")</f>
        <v>0</v>
      </c>
      <c r="W13">
        <f>COUNTIFS(PSIRT!$R:$R,"&lt;="&amp;W$3,PSIRT!$R:$R,"&gt;="&amp;W$2,PSIRT!$F:$F,"="&amp;$A13,PSIRT!$S:$S,"=CLIENT")</f>
        <v>0</v>
      </c>
      <c r="X13">
        <f>COUNTIFS(PSIRT!$R:$R,"&lt;="&amp;X$3,PSIRT!$R:$R,"&gt;="&amp;X$2,PSIRT!$F:$F,"="&amp;$A13,PSIRT!$S:$S,"=CLIENT")</f>
        <v>0</v>
      </c>
      <c r="Y13">
        <f>COUNTIFS(PSIRT!$R:$R,"&lt;="&amp;Y$3,PSIRT!$R:$R,"&gt;="&amp;Y$2,PSIRT!$F:$F,"="&amp;$A13,PSIRT!$S:$S,"=CLIENT")</f>
        <v>0</v>
      </c>
      <c r="Z13">
        <f>COUNTIFS(PSIRT!$R:$R,"&lt;="&amp;Z$3,PSIRT!$R:$R,"&gt;="&amp;Z$2,PSIRT!$F:$F,"="&amp;$A13,PSIRT!$S:$S,"=CLIENT")</f>
        <v>0</v>
      </c>
      <c r="AA13">
        <f>COUNTIFS(PSIRT!$R:$R,"&lt;="&amp;AA$3,PSIRT!$R:$R,"&gt;="&amp;AA$2,PSIRT!$F:$F,"="&amp;$A13,PSIRT!$S:$S,"=CLIENT")</f>
        <v>0</v>
      </c>
      <c r="AB13">
        <f>COUNTIFS(PSIRT!$R:$R,"&lt;="&amp;AB$3,PSIRT!$R:$R,"&gt;="&amp;AB$2,PSIRT!$F:$F,"="&amp;$A13,PSIRT!$S:$S,"=CLIENT")</f>
        <v>0</v>
      </c>
      <c r="AC13">
        <f>COUNTIFS(PSIRT!$R:$R,"&lt;="&amp;AC$3,PSIRT!$R:$R,"&gt;="&amp;AC$2,PSIRT!$F:$F,"="&amp;$A13,PSIRT!$S:$S,"=CLIENT")</f>
        <v>0</v>
      </c>
      <c r="AD13">
        <f>COUNTIFS(PSIRT!$R:$R,"&lt;="&amp;AD$3,PSIRT!$R:$R,"&gt;="&amp;AD$2,PSIRT!$F:$F,"="&amp;$A13,PSIRT!$S:$S,"=CLIENT")</f>
        <v>0</v>
      </c>
      <c r="AE13">
        <f>COUNTIFS(PSIRT!$R:$R,"&lt;="&amp;AE$3,PSIRT!$R:$R,"&gt;="&amp;AE$2,PSIRT!$F:$F,"="&amp;$A13,PSIRT!$S:$S,"=CLIENT")</f>
        <v>0</v>
      </c>
      <c r="AF13">
        <f>COUNTIFS(PSIRT!$R:$R,"&lt;="&amp;AF$3,PSIRT!$R:$R,"&gt;="&amp;AF$2,PSIRT!$F:$F,"="&amp;$A13,PSIRT!$S:$S,"=CLIENT")</f>
        <v>0</v>
      </c>
      <c r="AG13">
        <f>COUNTIFS(PSIRT!$R:$R,"&lt;="&amp;AG$3,PSIRT!$R:$R,"&gt;="&amp;AG$2,PSIRT!$F:$F,"="&amp;$A13,PSIRT!$S:$S,"=CLIENT")</f>
        <v>0</v>
      </c>
      <c r="AH13">
        <f t="shared" ref="AH13:AH15" si="24">SUM(B13:AG13)</f>
        <v>1</v>
      </c>
    </row>
    <row r="14" spans="1:34" x14ac:dyDescent="0.4">
      <c r="A14" s="4" t="str">
        <f>A6</f>
        <v>Medium</v>
      </c>
      <c r="B14">
        <f>COUNTIFS(PSIRT!$R:$R,"&lt;="&amp;B$3,PSIRT!$R:$R,"&gt;="&amp;B$2,PSIRT!$F:$F,"="&amp;$A14,PSIRT!$S:$S,"=CLIENT")</f>
        <v>0</v>
      </c>
      <c r="C14">
        <f>COUNTIFS(PSIRT!$R:$R,"&lt;="&amp;C$3,PSIRT!$R:$R,"&gt;="&amp;C$2,PSIRT!$F:$F,"="&amp;$A14,PSIRT!$S:$S,"=CLIENT")</f>
        <v>0</v>
      </c>
      <c r="D14">
        <f>COUNTIFS(PSIRT!$R:$R,"&lt;="&amp;D$3,PSIRT!$R:$R,"&gt;="&amp;D$2,PSIRT!$F:$F,"="&amp;$A14,PSIRT!$S:$S,"=CLIENT")</f>
        <v>0</v>
      </c>
      <c r="E14">
        <f>COUNTIFS(PSIRT!$R:$R,"&lt;="&amp;E$3,PSIRT!$R:$R,"&gt;="&amp;E$2,PSIRT!$F:$F,"="&amp;$A14,PSIRT!$S:$S,"=CLIENT")</f>
        <v>0</v>
      </c>
      <c r="F14">
        <f>COUNTIFS(PSIRT!$R:$R,"&lt;="&amp;F$3,PSIRT!$R:$R,"&gt;="&amp;F$2,PSIRT!$F:$F,"="&amp;$A14,PSIRT!$S:$S,"=CLIENT")</f>
        <v>0</v>
      </c>
      <c r="G14">
        <f>COUNTIFS(PSIRT!$R:$R,"&lt;="&amp;G$3,PSIRT!$R:$R,"&gt;="&amp;G$2,PSIRT!$F:$F,"="&amp;$A14,PSIRT!$S:$S,"=CLIENT")</f>
        <v>0</v>
      </c>
      <c r="H14">
        <f>COUNTIFS(PSIRT!$R:$R,"&lt;="&amp;H$3,PSIRT!$R:$R,"&gt;="&amp;H$2,PSIRT!$F:$F,"="&amp;$A14,PSIRT!$S:$S,"=CLIENT")</f>
        <v>0</v>
      </c>
      <c r="I14">
        <f>COUNTIFS(PSIRT!$R:$R,"&lt;="&amp;I$3,PSIRT!$R:$R,"&gt;="&amp;I$2,PSIRT!$F:$F,"="&amp;$A14,PSIRT!$S:$S,"=CLIENT")</f>
        <v>0</v>
      </c>
      <c r="J14">
        <f>COUNTIFS(PSIRT!$R:$R,"&lt;="&amp;J$3,PSIRT!$R:$R,"&gt;="&amp;J$2,PSIRT!$F:$F,"="&amp;$A14,PSIRT!$S:$S,"=CLIENT")</f>
        <v>0</v>
      </c>
      <c r="K14">
        <f>COUNTIFS(PSIRT!$R:$R,"&lt;="&amp;K$3,PSIRT!$R:$R,"&gt;="&amp;K$2,PSIRT!$F:$F,"="&amp;$A14,PSIRT!$S:$S,"=CLIENT")</f>
        <v>0</v>
      </c>
      <c r="L14">
        <f>COUNTIFS(PSIRT!$R:$R,"&lt;="&amp;L$3,PSIRT!$R:$R,"&gt;="&amp;L$2,PSIRT!$F:$F,"="&amp;$A14,PSIRT!$S:$S,"=CLIENT")</f>
        <v>0</v>
      </c>
      <c r="M14">
        <f>COUNTIFS(PSIRT!$R:$R,"&lt;="&amp;M$3,PSIRT!$R:$R,"&gt;="&amp;M$2,PSIRT!$F:$F,"="&amp;$A14,PSIRT!$S:$S,"=CLIENT")</f>
        <v>0</v>
      </c>
      <c r="N14">
        <f>COUNTIFS(PSIRT!$R:$R,"&lt;="&amp;N$3,PSIRT!$R:$R,"&gt;="&amp;N$2,PSIRT!$F:$F,"="&amp;$A14,PSIRT!$S:$S,"=CLIENT")</f>
        <v>0</v>
      </c>
      <c r="O14">
        <f>COUNTIFS(PSIRT!$R:$R,"&lt;="&amp;O$3,PSIRT!$R:$R,"&gt;="&amp;O$2,PSIRT!$F:$F,"="&amp;$A14,PSIRT!$S:$S,"=CLIENT")</f>
        <v>0</v>
      </c>
      <c r="P14">
        <f>COUNTIFS(PSIRT!$R:$R,"&lt;="&amp;P$3,PSIRT!$R:$R,"&gt;="&amp;P$2,PSIRT!$F:$F,"="&amp;$A14,PSIRT!$S:$S,"=CLIENT")</f>
        <v>0</v>
      </c>
      <c r="Q14">
        <f>COUNTIFS(PSIRT!$R:$R,"&lt;="&amp;Q$3,PSIRT!$R:$R,"&gt;="&amp;Q$2,PSIRT!$F:$F,"="&amp;$A14,PSIRT!$S:$S,"=CLIENT")</f>
        <v>0</v>
      </c>
      <c r="R14">
        <f>COUNTIFS(PSIRT!$R:$R,"&lt;="&amp;R$3,PSIRT!$R:$R,"&gt;="&amp;R$2,PSIRT!$F:$F,"="&amp;$A14,PSIRT!$S:$S,"=CLIENT")</f>
        <v>0</v>
      </c>
      <c r="S14">
        <f>COUNTIFS(PSIRT!$R:$R,"&lt;="&amp;S$3,PSIRT!$R:$R,"&gt;="&amp;S$2,PSIRT!$F:$F,"="&amp;$A14,PSIRT!$S:$S,"=CLIENT")</f>
        <v>0</v>
      </c>
      <c r="T14">
        <f>COUNTIFS(PSIRT!$R:$R,"&lt;="&amp;T$3,PSIRT!$R:$R,"&gt;="&amp;T$2,PSIRT!$F:$F,"="&amp;$A14,PSIRT!$S:$S,"=CLIENT")</f>
        <v>1</v>
      </c>
      <c r="U14">
        <f>COUNTIFS(PSIRT!$R:$R,"&lt;="&amp;U$3,PSIRT!$R:$R,"&gt;="&amp;U$2,PSIRT!$F:$F,"="&amp;$A14,PSIRT!$S:$S,"=CLIENT")</f>
        <v>0</v>
      </c>
      <c r="V14">
        <f>COUNTIFS(PSIRT!$R:$R,"&lt;="&amp;V$3,PSIRT!$R:$R,"&gt;="&amp;V$2,PSIRT!$F:$F,"="&amp;$A14,PSIRT!$S:$S,"=CLIENT")</f>
        <v>0</v>
      </c>
      <c r="W14">
        <f>COUNTIFS(PSIRT!$R:$R,"&lt;="&amp;W$3,PSIRT!$R:$R,"&gt;="&amp;W$2,PSIRT!$F:$F,"="&amp;$A14,PSIRT!$S:$S,"=CLIENT")</f>
        <v>0</v>
      </c>
      <c r="X14">
        <f>COUNTIFS(PSIRT!$R:$R,"&lt;="&amp;X$3,PSIRT!$R:$R,"&gt;="&amp;X$2,PSIRT!$F:$F,"="&amp;$A14,PSIRT!$S:$S,"=CLIENT")</f>
        <v>0</v>
      </c>
      <c r="Y14">
        <f>COUNTIFS(PSIRT!$R:$R,"&lt;="&amp;Y$3,PSIRT!$R:$R,"&gt;="&amp;Y$2,PSIRT!$F:$F,"="&amp;$A14,PSIRT!$S:$S,"=CLIENT")</f>
        <v>0</v>
      </c>
      <c r="Z14">
        <f>COUNTIFS(PSIRT!$R:$R,"&lt;="&amp;Z$3,PSIRT!$R:$R,"&gt;="&amp;Z$2,PSIRT!$F:$F,"="&amp;$A14,PSIRT!$S:$S,"=CLIENT")</f>
        <v>1</v>
      </c>
      <c r="AA14">
        <f>COUNTIFS(PSIRT!$R:$R,"&lt;="&amp;AA$3,PSIRT!$R:$R,"&gt;="&amp;AA$2,PSIRT!$F:$F,"="&amp;$A14,PSIRT!$S:$S,"=CLIENT")</f>
        <v>0</v>
      </c>
      <c r="AB14">
        <f>COUNTIFS(PSIRT!$R:$R,"&lt;="&amp;AB$3,PSIRT!$R:$R,"&gt;="&amp;AB$2,PSIRT!$F:$F,"="&amp;$A14,PSIRT!$S:$S,"=CLIENT")</f>
        <v>0</v>
      </c>
      <c r="AC14">
        <f>COUNTIFS(PSIRT!$R:$R,"&lt;="&amp;AC$3,PSIRT!$R:$R,"&gt;="&amp;AC$2,PSIRT!$F:$F,"="&amp;$A14,PSIRT!$S:$S,"=CLIENT")</f>
        <v>0</v>
      </c>
      <c r="AD14">
        <f>COUNTIFS(PSIRT!$R:$R,"&lt;="&amp;AD$3,PSIRT!$R:$R,"&gt;="&amp;AD$2,PSIRT!$F:$F,"="&amp;$A14,PSIRT!$S:$S,"=CLIENT")</f>
        <v>0</v>
      </c>
      <c r="AE14">
        <f>COUNTIFS(PSIRT!$R:$R,"&lt;="&amp;AE$3,PSIRT!$R:$R,"&gt;="&amp;AE$2,PSIRT!$F:$F,"="&amp;$A14,PSIRT!$S:$S,"=CLIENT")</f>
        <v>0</v>
      </c>
      <c r="AF14">
        <f>COUNTIFS(PSIRT!$R:$R,"&lt;="&amp;AF$3,PSIRT!$R:$R,"&gt;="&amp;AF$2,PSIRT!$F:$F,"="&amp;$A14,PSIRT!$S:$S,"=CLIENT")</f>
        <v>0</v>
      </c>
      <c r="AG14">
        <f>COUNTIFS(PSIRT!$R:$R,"&lt;="&amp;AG$3,PSIRT!$R:$R,"&gt;="&amp;AG$2,PSIRT!$F:$F,"="&amp;$A14,PSIRT!$S:$S,"=CLIENT")</f>
        <v>0</v>
      </c>
      <c r="AH14">
        <f t="shared" si="24"/>
        <v>2</v>
      </c>
    </row>
    <row r="15" spans="1:34" x14ac:dyDescent="0.4">
      <c r="A15" s="4" t="str">
        <f>A7</f>
        <v>Low</v>
      </c>
      <c r="B15">
        <f>COUNTIFS(PSIRT!$R:$R,"&lt;="&amp;B$3,PSIRT!$R:$R,"&gt;="&amp;B$2,PSIRT!$F:$F,"="&amp;$A15,PSIRT!$S:$S,"=CLIENT")</f>
        <v>0</v>
      </c>
      <c r="C15">
        <f>COUNTIFS(PSIRT!$R:$R,"&lt;="&amp;C$3,PSIRT!$R:$R,"&gt;="&amp;C$2,PSIRT!$F:$F,"="&amp;$A15,PSIRT!$S:$S,"=CLIENT")</f>
        <v>0</v>
      </c>
      <c r="D15">
        <f>COUNTIFS(PSIRT!$R:$R,"&lt;="&amp;D$3,PSIRT!$R:$R,"&gt;="&amp;D$2,PSIRT!$F:$F,"="&amp;$A15,PSIRT!$S:$S,"=CLIENT")</f>
        <v>0</v>
      </c>
      <c r="E15">
        <f>COUNTIFS(PSIRT!$R:$R,"&lt;="&amp;E$3,PSIRT!$R:$R,"&gt;="&amp;E$2,PSIRT!$F:$F,"="&amp;$A15,PSIRT!$S:$S,"=CLIENT")</f>
        <v>0</v>
      </c>
      <c r="F15">
        <f>COUNTIFS(PSIRT!$R:$R,"&lt;="&amp;F$3,PSIRT!$R:$R,"&gt;="&amp;F$2,PSIRT!$F:$F,"="&amp;$A15,PSIRT!$S:$S,"=CLIENT")</f>
        <v>0</v>
      </c>
      <c r="G15">
        <f>COUNTIFS(PSIRT!$R:$R,"&lt;="&amp;G$3,PSIRT!$R:$R,"&gt;="&amp;G$2,PSIRT!$F:$F,"="&amp;$A15,PSIRT!$S:$S,"=CLIENT")</f>
        <v>0</v>
      </c>
      <c r="H15">
        <f>COUNTIFS(PSIRT!$R:$R,"&lt;="&amp;H$3,PSIRT!$R:$R,"&gt;="&amp;H$2,PSIRT!$F:$F,"="&amp;$A15,PSIRT!$S:$S,"=CLIENT")</f>
        <v>0</v>
      </c>
      <c r="I15">
        <f>COUNTIFS(PSIRT!$R:$R,"&lt;="&amp;I$3,PSIRT!$R:$R,"&gt;="&amp;I$2,PSIRT!$F:$F,"="&amp;$A15,PSIRT!$S:$S,"=CLIENT")</f>
        <v>0</v>
      </c>
      <c r="J15">
        <f>COUNTIFS(PSIRT!$R:$R,"&lt;="&amp;J$3,PSIRT!$R:$R,"&gt;="&amp;J$2,PSIRT!$F:$F,"="&amp;$A15,PSIRT!$S:$S,"=CLIENT")</f>
        <v>0</v>
      </c>
      <c r="K15">
        <f>COUNTIFS(PSIRT!$R:$R,"&lt;="&amp;K$3,PSIRT!$R:$R,"&gt;="&amp;K$2,PSIRT!$F:$F,"="&amp;$A15,PSIRT!$S:$S,"=CLIENT")</f>
        <v>0</v>
      </c>
      <c r="L15">
        <f>COUNTIFS(PSIRT!$R:$R,"&lt;="&amp;L$3,PSIRT!$R:$R,"&gt;="&amp;L$2,PSIRT!$F:$F,"="&amp;$A15,PSIRT!$S:$S,"=CLIENT")</f>
        <v>0</v>
      </c>
      <c r="M15">
        <f>COUNTIFS(PSIRT!$R:$R,"&lt;="&amp;M$3,PSIRT!$R:$R,"&gt;="&amp;M$2,PSIRT!$F:$F,"="&amp;$A15,PSIRT!$S:$S,"=CLIENT")</f>
        <v>0</v>
      </c>
      <c r="N15">
        <f>COUNTIFS(PSIRT!$R:$R,"&lt;="&amp;N$3,PSIRT!$R:$R,"&gt;="&amp;N$2,PSIRT!$F:$F,"="&amp;$A15,PSIRT!$S:$S,"=CLIENT")</f>
        <v>0</v>
      </c>
      <c r="O15">
        <f>COUNTIFS(PSIRT!$R:$R,"&lt;="&amp;O$3,PSIRT!$R:$R,"&gt;="&amp;O$2,PSIRT!$F:$F,"="&amp;$A15,PSIRT!$S:$S,"=CLIENT")</f>
        <v>0</v>
      </c>
      <c r="P15">
        <f>COUNTIFS(PSIRT!$R:$R,"&lt;="&amp;P$3,PSIRT!$R:$R,"&gt;="&amp;P$2,PSIRT!$F:$F,"="&amp;$A15,PSIRT!$S:$S,"=CLIENT")</f>
        <v>0</v>
      </c>
      <c r="Q15">
        <f>COUNTIFS(PSIRT!$R:$R,"&lt;="&amp;Q$3,PSIRT!$R:$R,"&gt;="&amp;Q$2,PSIRT!$F:$F,"="&amp;$A15,PSIRT!$S:$S,"=CLIENT")</f>
        <v>0</v>
      </c>
      <c r="R15">
        <f>COUNTIFS(PSIRT!$R:$R,"&lt;="&amp;R$3,PSIRT!$R:$R,"&gt;="&amp;R$2,PSIRT!$F:$F,"="&amp;$A15,PSIRT!$S:$S,"=CLIENT")</f>
        <v>0</v>
      </c>
      <c r="S15">
        <f>COUNTIFS(PSIRT!$R:$R,"&lt;="&amp;S$3,PSIRT!$R:$R,"&gt;="&amp;S$2,PSIRT!$F:$F,"="&amp;$A15,PSIRT!$S:$S,"=CLIENT")</f>
        <v>0</v>
      </c>
      <c r="T15">
        <f>COUNTIFS(PSIRT!$R:$R,"&lt;="&amp;T$3,PSIRT!$R:$R,"&gt;="&amp;T$2,PSIRT!$F:$F,"="&amp;$A15,PSIRT!$S:$S,"=CLIENT")</f>
        <v>0</v>
      </c>
      <c r="U15">
        <f>COUNTIFS(PSIRT!$R:$R,"&lt;="&amp;U$3,PSIRT!$R:$R,"&gt;="&amp;U$2,PSIRT!$F:$F,"="&amp;$A15,PSIRT!$S:$S,"=CLIENT")</f>
        <v>0</v>
      </c>
      <c r="V15">
        <f>COUNTIFS(PSIRT!$R:$R,"&lt;="&amp;V$3,PSIRT!$R:$R,"&gt;="&amp;V$2,PSIRT!$F:$F,"="&amp;$A15,PSIRT!$S:$S,"=CLIENT")</f>
        <v>0</v>
      </c>
      <c r="W15">
        <f>COUNTIFS(PSIRT!$R:$R,"&lt;="&amp;W$3,PSIRT!$R:$R,"&gt;="&amp;W$2,PSIRT!$F:$F,"="&amp;$A15,PSIRT!$S:$S,"=CLIENT")</f>
        <v>0</v>
      </c>
      <c r="X15">
        <f>COUNTIFS(PSIRT!$R:$R,"&lt;="&amp;X$3,PSIRT!$R:$R,"&gt;="&amp;X$2,PSIRT!$F:$F,"="&amp;$A15,PSIRT!$S:$S,"=CLIENT")</f>
        <v>0</v>
      </c>
      <c r="Y15">
        <f>COUNTIFS(PSIRT!$R:$R,"&lt;="&amp;Y$3,PSIRT!$R:$R,"&gt;="&amp;Y$2,PSIRT!$F:$F,"="&amp;$A15,PSIRT!$S:$S,"=CLIENT")</f>
        <v>0</v>
      </c>
      <c r="Z15">
        <f>COUNTIFS(PSIRT!$R:$R,"&lt;="&amp;Z$3,PSIRT!$R:$R,"&gt;="&amp;Z$2,PSIRT!$F:$F,"="&amp;$A15,PSIRT!$S:$S,"=CLIENT")</f>
        <v>0</v>
      </c>
      <c r="AA15">
        <f>COUNTIFS(PSIRT!$R:$R,"&lt;="&amp;AA$3,PSIRT!$R:$R,"&gt;="&amp;AA$2,PSIRT!$F:$F,"="&amp;$A15,PSIRT!$S:$S,"=CLIENT")</f>
        <v>0</v>
      </c>
      <c r="AB15">
        <f>COUNTIFS(PSIRT!$R:$R,"&lt;="&amp;AB$3,PSIRT!$R:$R,"&gt;="&amp;AB$2,PSIRT!$F:$F,"="&amp;$A15,PSIRT!$S:$S,"=CLIENT")</f>
        <v>2</v>
      </c>
      <c r="AC15">
        <f>COUNTIFS(PSIRT!$R:$R,"&lt;="&amp;AC$3,PSIRT!$R:$R,"&gt;="&amp;AC$2,PSIRT!$F:$F,"="&amp;$A15,PSIRT!$S:$S,"=CLIENT")</f>
        <v>0</v>
      </c>
      <c r="AD15">
        <f>COUNTIFS(PSIRT!$R:$R,"&lt;="&amp;AD$3,PSIRT!$R:$R,"&gt;="&amp;AD$2,PSIRT!$F:$F,"="&amp;$A15,PSIRT!$S:$S,"=CLIENT")</f>
        <v>0</v>
      </c>
      <c r="AE15">
        <f>COUNTIFS(PSIRT!$R:$R,"&lt;="&amp;AE$3,PSIRT!$R:$R,"&gt;="&amp;AE$2,PSIRT!$F:$F,"="&amp;$A15,PSIRT!$S:$S,"=CLIENT")</f>
        <v>1</v>
      </c>
      <c r="AF15">
        <f>COUNTIFS(PSIRT!$R:$R,"&lt;="&amp;AF$3,PSIRT!$R:$R,"&gt;="&amp;AF$2,PSIRT!$F:$F,"="&amp;$A15,PSIRT!$S:$S,"=CLIENT")</f>
        <v>1</v>
      </c>
      <c r="AG15">
        <f>COUNTIFS(PSIRT!$R:$R,"&lt;="&amp;AG$3,PSIRT!$R:$R,"&gt;="&amp;AG$2,PSIRT!$F:$F,"="&amp;$A15,PSIRT!$S:$S,"=CLIENT")</f>
        <v>0</v>
      </c>
      <c r="AH15">
        <f t="shared" si="24"/>
        <v>4</v>
      </c>
    </row>
    <row r="16" spans="1:34" x14ac:dyDescent="0.4">
      <c r="AH16">
        <f>SUM(AH12:AH15)</f>
        <v>10</v>
      </c>
    </row>
    <row r="17" spans="1:33" x14ac:dyDescent="0.4">
      <c r="A17" s="34" t="s">
        <v>13</v>
      </c>
      <c r="B17" s="35">
        <f t="shared" ref="B17:AG17" si="25">B1</f>
        <v>42583</v>
      </c>
      <c r="C17" s="35">
        <f t="shared" si="25"/>
        <v>42614</v>
      </c>
      <c r="D17" s="35">
        <f t="shared" si="25"/>
        <v>42644</v>
      </c>
      <c r="E17" s="35">
        <f t="shared" si="25"/>
        <v>42675</v>
      </c>
      <c r="F17" s="35">
        <f t="shared" si="25"/>
        <v>42705</v>
      </c>
      <c r="G17" s="35">
        <f t="shared" si="25"/>
        <v>42736</v>
      </c>
      <c r="H17" s="35">
        <f t="shared" si="25"/>
        <v>42767</v>
      </c>
      <c r="I17" s="35">
        <f t="shared" si="25"/>
        <v>42795</v>
      </c>
      <c r="J17" s="35">
        <f t="shared" si="25"/>
        <v>42826</v>
      </c>
      <c r="K17" s="35">
        <f t="shared" si="25"/>
        <v>42856</v>
      </c>
      <c r="L17" s="35">
        <f t="shared" si="25"/>
        <v>42887</v>
      </c>
      <c r="M17" s="35">
        <f t="shared" si="25"/>
        <v>42917</v>
      </c>
      <c r="N17" s="35">
        <f t="shared" si="25"/>
        <v>42948</v>
      </c>
      <c r="O17" s="35">
        <f t="shared" si="25"/>
        <v>42979</v>
      </c>
      <c r="P17" s="35">
        <f t="shared" si="25"/>
        <v>43009</v>
      </c>
      <c r="Q17" s="35">
        <f t="shared" si="25"/>
        <v>43040</v>
      </c>
      <c r="R17" s="35">
        <f t="shared" si="25"/>
        <v>43070</v>
      </c>
      <c r="S17" s="35">
        <f t="shared" si="25"/>
        <v>43101</v>
      </c>
      <c r="T17" s="35">
        <f t="shared" si="25"/>
        <v>43132</v>
      </c>
      <c r="U17" s="35">
        <f t="shared" si="25"/>
        <v>43160</v>
      </c>
      <c r="V17" s="35">
        <f t="shared" si="25"/>
        <v>43191</v>
      </c>
      <c r="W17" s="35">
        <f t="shared" si="25"/>
        <v>43221</v>
      </c>
      <c r="X17" s="35">
        <f t="shared" si="25"/>
        <v>43252</v>
      </c>
      <c r="Y17" s="35">
        <f t="shared" si="25"/>
        <v>43282</v>
      </c>
      <c r="Z17" s="35">
        <f t="shared" si="25"/>
        <v>43313</v>
      </c>
      <c r="AA17" s="35">
        <f t="shared" si="25"/>
        <v>43344</v>
      </c>
      <c r="AB17" s="35">
        <f t="shared" si="25"/>
        <v>43374</v>
      </c>
      <c r="AC17" s="35">
        <f t="shared" si="25"/>
        <v>43405</v>
      </c>
      <c r="AD17" s="35">
        <f t="shared" si="25"/>
        <v>43435</v>
      </c>
      <c r="AE17" s="35">
        <f t="shared" si="25"/>
        <v>43466</v>
      </c>
      <c r="AF17" s="35">
        <f t="shared" si="25"/>
        <v>43497</v>
      </c>
      <c r="AG17" s="35">
        <f t="shared" si="25"/>
        <v>43525</v>
      </c>
    </row>
    <row r="18" spans="1:33" x14ac:dyDescent="0.4">
      <c r="A18" s="9" t="s">
        <v>392</v>
      </c>
      <c r="B18" s="9">
        <f t="shared" ref="B18:U18" si="26">SUM(B4:B7)</f>
        <v>0</v>
      </c>
      <c r="C18" s="9">
        <f t="shared" si="26"/>
        <v>0</v>
      </c>
      <c r="D18" s="9">
        <f t="shared" si="26"/>
        <v>1</v>
      </c>
      <c r="E18" s="9">
        <f t="shared" si="26"/>
        <v>0</v>
      </c>
      <c r="F18" s="9">
        <f t="shared" si="26"/>
        <v>0</v>
      </c>
      <c r="G18" s="9">
        <f t="shared" si="26"/>
        <v>0</v>
      </c>
      <c r="H18" s="9">
        <f t="shared" si="26"/>
        <v>0</v>
      </c>
      <c r="I18" s="9">
        <f t="shared" si="26"/>
        <v>1</v>
      </c>
      <c r="J18" s="9">
        <f t="shared" si="26"/>
        <v>0</v>
      </c>
      <c r="K18" s="9">
        <f t="shared" si="26"/>
        <v>0</v>
      </c>
      <c r="L18" s="9">
        <f t="shared" si="26"/>
        <v>0</v>
      </c>
      <c r="M18" s="9">
        <f t="shared" si="26"/>
        <v>0</v>
      </c>
      <c r="N18" s="9">
        <f t="shared" si="26"/>
        <v>0</v>
      </c>
      <c r="O18" s="9">
        <f t="shared" si="26"/>
        <v>0</v>
      </c>
      <c r="P18" s="9">
        <f t="shared" si="26"/>
        <v>0</v>
      </c>
      <c r="Q18" s="9">
        <f t="shared" si="26"/>
        <v>0</v>
      </c>
      <c r="R18" s="9">
        <f t="shared" si="26"/>
        <v>0</v>
      </c>
      <c r="S18" s="9">
        <f t="shared" si="26"/>
        <v>0</v>
      </c>
      <c r="T18" s="9">
        <f t="shared" si="26"/>
        <v>0</v>
      </c>
      <c r="U18" s="9">
        <f t="shared" si="26"/>
        <v>0</v>
      </c>
      <c r="V18" s="9">
        <f>SUM(V4:V7)</f>
        <v>0</v>
      </c>
      <c r="W18" s="9">
        <f>SUM(W4:W7)</f>
        <v>0</v>
      </c>
      <c r="X18" s="9">
        <f t="shared" ref="X18:AB18" si="27">SUM(X4:X7)</f>
        <v>1</v>
      </c>
      <c r="Y18" s="9">
        <f t="shared" si="27"/>
        <v>6</v>
      </c>
      <c r="Z18" s="9">
        <f t="shared" si="27"/>
        <v>0</v>
      </c>
      <c r="AA18" s="9">
        <f t="shared" si="27"/>
        <v>0</v>
      </c>
      <c r="AB18" s="9">
        <f t="shared" si="27"/>
        <v>0</v>
      </c>
      <c r="AC18" s="9">
        <f t="shared" ref="AC18:AD18" si="28">SUM(AC4:AC7)</f>
        <v>0</v>
      </c>
      <c r="AD18" s="9">
        <f t="shared" si="28"/>
        <v>1</v>
      </c>
      <c r="AE18" s="9">
        <f t="shared" ref="AE18:AG18" si="29">SUM(AE4:AE7)</f>
        <v>0</v>
      </c>
      <c r="AF18" s="9">
        <f t="shared" si="29"/>
        <v>0</v>
      </c>
      <c r="AG18" s="9">
        <f t="shared" si="29"/>
        <v>0</v>
      </c>
    </row>
    <row r="19" spans="1:33" x14ac:dyDescent="0.4">
      <c r="A19" s="10" t="s">
        <v>393</v>
      </c>
      <c r="B19" s="10">
        <f t="shared" ref="B19:U19" si="30">SUM(B12:B15)</f>
        <v>0</v>
      </c>
      <c r="C19" s="10">
        <f t="shared" si="30"/>
        <v>0</v>
      </c>
      <c r="D19" s="10">
        <f t="shared" si="30"/>
        <v>1</v>
      </c>
      <c r="E19" s="10">
        <f t="shared" si="30"/>
        <v>0</v>
      </c>
      <c r="F19" s="10">
        <f t="shared" si="30"/>
        <v>0</v>
      </c>
      <c r="G19" s="10">
        <f t="shared" si="30"/>
        <v>0</v>
      </c>
      <c r="H19" s="10">
        <f t="shared" si="30"/>
        <v>0</v>
      </c>
      <c r="I19" s="10">
        <f t="shared" si="30"/>
        <v>0</v>
      </c>
      <c r="J19" s="10">
        <f t="shared" si="30"/>
        <v>0</v>
      </c>
      <c r="K19" s="10">
        <f t="shared" si="30"/>
        <v>0</v>
      </c>
      <c r="L19" s="10">
        <f t="shared" si="30"/>
        <v>0</v>
      </c>
      <c r="M19" s="10">
        <f t="shared" si="30"/>
        <v>0</v>
      </c>
      <c r="N19" s="10">
        <f t="shared" si="30"/>
        <v>0</v>
      </c>
      <c r="O19" s="10">
        <f t="shared" si="30"/>
        <v>0</v>
      </c>
      <c r="P19" s="10">
        <f t="shared" si="30"/>
        <v>0</v>
      </c>
      <c r="Q19" s="10">
        <f t="shared" si="30"/>
        <v>0</v>
      </c>
      <c r="R19" s="10">
        <f t="shared" si="30"/>
        <v>0</v>
      </c>
      <c r="S19" s="10">
        <f t="shared" si="30"/>
        <v>0</v>
      </c>
      <c r="T19" s="10">
        <f t="shared" si="30"/>
        <v>1</v>
      </c>
      <c r="U19" s="10">
        <f t="shared" si="30"/>
        <v>0</v>
      </c>
      <c r="V19" s="10">
        <f>SUM(V12:V15)</f>
        <v>0</v>
      </c>
      <c r="W19" s="10">
        <f>SUM(W12:W15)</f>
        <v>0</v>
      </c>
      <c r="X19" s="10">
        <f t="shared" ref="X19:AB19" si="31">SUM(X12:X15)</f>
        <v>0</v>
      </c>
      <c r="Y19" s="10">
        <f t="shared" si="31"/>
        <v>0</v>
      </c>
      <c r="Z19" s="10">
        <f t="shared" si="31"/>
        <v>1</v>
      </c>
      <c r="AA19" s="10">
        <f t="shared" si="31"/>
        <v>0</v>
      </c>
      <c r="AB19" s="10">
        <f t="shared" si="31"/>
        <v>2</v>
      </c>
      <c r="AC19" s="10">
        <f t="shared" ref="AC19:AD19" si="32">SUM(AC12:AC15)</f>
        <v>0</v>
      </c>
      <c r="AD19" s="10">
        <f t="shared" si="32"/>
        <v>0</v>
      </c>
      <c r="AE19" s="10">
        <f t="shared" ref="AE19:AG19" si="33">SUM(AE12:AE15)</f>
        <v>4</v>
      </c>
      <c r="AF19" s="10">
        <f t="shared" si="33"/>
        <v>1</v>
      </c>
      <c r="AG19" s="10">
        <f t="shared" si="33"/>
        <v>0</v>
      </c>
    </row>
    <row r="20" spans="1:33" s="5" customFormat="1" x14ac:dyDescent="0.4">
      <c r="A20" s="7" t="s">
        <v>394</v>
      </c>
      <c r="B20" s="8">
        <f>B26</f>
        <v>0</v>
      </c>
      <c r="C20" s="8">
        <f>B20+C26</f>
        <v>0</v>
      </c>
      <c r="D20" s="8">
        <f>C20+D26</f>
        <v>0</v>
      </c>
      <c r="E20" s="8">
        <f t="shared" ref="E20:U20" si="34">D20+E26</f>
        <v>0</v>
      </c>
      <c r="F20" s="8">
        <f t="shared" si="34"/>
        <v>0</v>
      </c>
      <c r="G20" s="8">
        <f t="shared" si="34"/>
        <v>0</v>
      </c>
      <c r="H20" s="8">
        <f t="shared" si="34"/>
        <v>0</v>
      </c>
      <c r="I20" s="8">
        <f t="shared" si="34"/>
        <v>1</v>
      </c>
      <c r="J20" s="8">
        <f t="shared" si="34"/>
        <v>1</v>
      </c>
      <c r="K20" s="8">
        <f t="shared" si="34"/>
        <v>1</v>
      </c>
      <c r="L20" s="8">
        <f t="shared" si="34"/>
        <v>1</v>
      </c>
      <c r="M20" s="8">
        <f t="shared" si="34"/>
        <v>1</v>
      </c>
      <c r="N20" s="8">
        <f t="shared" si="34"/>
        <v>1</v>
      </c>
      <c r="O20" s="8">
        <f t="shared" si="34"/>
        <v>1</v>
      </c>
      <c r="P20" s="8">
        <f t="shared" si="34"/>
        <v>1</v>
      </c>
      <c r="Q20" s="8">
        <f t="shared" si="34"/>
        <v>1</v>
      </c>
      <c r="R20" s="8">
        <f t="shared" si="34"/>
        <v>1</v>
      </c>
      <c r="S20" s="8">
        <f t="shared" si="34"/>
        <v>1</v>
      </c>
      <c r="T20" s="8">
        <f t="shared" si="34"/>
        <v>0</v>
      </c>
      <c r="U20" s="8">
        <f t="shared" si="34"/>
        <v>0</v>
      </c>
      <c r="V20" s="8">
        <f>U20+V26</f>
        <v>0</v>
      </c>
      <c r="W20" s="8">
        <f>V20+W26</f>
        <v>0</v>
      </c>
      <c r="X20" s="8">
        <f t="shared" ref="X20:AE20" si="35">W20+X26</f>
        <v>1</v>
      </c>
      <c r="Y20" s="8">
        <f t="shared" si="35"/>
        <v>7</v>
      </c>
      <c r="Z20" s="8">
        <f t="shared" si="35"/>
        <v>6</v>
      </c>
      <c r="AA20" s="8">
        <f t="shared" si="35"/>
        <v>6</v>
      </c>
      <c r="AB20" s="8">
        <f t="shared" si="35"/>
        <v>4</v>
      </c>
      <c r="AC20" s="8">
        <f t="shared" si="35"/>
        <v>4</v>
      </c>
      <c r="AD20" s="8">
        <f t="shared" si="35"/>
        <v>5</v>
      </c>
      <c r="AE20" s="8">
        <f t="shared" si="35"/>
        <v>1</v>
      </c>
      <c r="AF20" s="8">
        <f t="shared" ref="AF20" si="36">AE20+AF26</f>
        <v>0</v>
      </c>
      <c r="AG20" s="8">
        <f t="shared" ref="AG20" si="37">AF20+AG26</f>
        <v>0</v>
      </c>
    </row>
    <row r="21" spans="1:33" s="5" customFormat="1" x14ac:dyDescent="0.4">
      <c r="A21" s="41" t="s">
        <v>279</v>
      </c>
      <c r="B21" s="42">
        <f ca="1">MTTRSummary!B15</f>
        <v>0</v>
      </c>
      <c r="C21" s="42">
        <f ca="1">MTTRSummary!C15</f>
        <v>0</v>
      </c>
      <c r="D21" s="42">
        <f ca="1">MTTRSummary!D15</f>
        <v>0</v>
      </c>
      <c r="E21" s="42">
        <f ca="1">MTTRSummary!E15</f>
        <v>0</v>
      </c>
      <c r="F21" s="42">
        <f ca="1">MTTRSummary!F15</f>
        <v>0</v>
      </c>
      <c r="G21" s="42">
        <f ca="1">MTTRSummary!G15</f>
        <v>0</v>
      </c>
      <c r="H21" s="42">
        <f ca="1">MTTRSummary!H15</f>
        <v>0</v>
      </c>
      <c r="I21" s="42">
        <f ca="1">MTTRSummary!I15</f>
        <v>270</v>
      </c>
      <c r="J21" s="42">
        <f ca="1">MTTRSummary!J15</f>
        <v>2937</v>
      </c>
      <c r="K21" s="42">
        <f ca="1">MTTRSummary!K15</f>
        <v>5888</v>
      </c>
      <c r="L21" s="42">
        <f ca="1">MTTRSummary!L15</f>
        <v>8281</v>
      </c>
      <c r="M21" s="42">
        <f ca="1">MTTRSummary!M15</f>
        <v>8464</v>
      </c>
      <c r="N21" s="42">
        <f ca="1">MTTRSummary!N15</f>
        <v>8464</v>
      </c>
      <c r="O21" s="42">
        <f ca="1">MTTRSummary!O15</f>
        <v>8464</v>
      </c>
      <c r="P21" s="42">
        <f ca="1">MTTRSummary!P15</f>
        <v>8464</v>
      </c>
      <c r="Q21" s="42">
        <f ca="1">MTTRSummary!Q15</f>
        <v>8281</v>
      </c>
      <c r="R21" s="42">
        <f ca="1">MTTRSummary!R15</f>
        <v>8464</v>
      </c>
      <c r="S21" s="42">
        <f ca="1">MTTRSummary!S15</f>
        <v>8464</v>
      </c>
      <c r="T21" s="42">
        <f ca="1">MTTRSummary!T15</f>
        <v>77</v>
      </c>
      <c r="U21" s="42">
        <f ca="1">MTTRSummary!U15</f>
        <v>46</v>
      </c>
      <c r="V21" s="42">
        <f ca="1">MTTRSummary!V15</f>
        <v>15</v>
      </c>
      <c r="W21" s="42">
        <f ca="1">MTTRSummary!W15</f>
        <v>0</v>
      </c>
      <c r="X21" s="42">
        <f ca="1">MTTRSummary!X15</f>
        <v>182</v>
      </c>
      <c r="Y21" s="42">
        <f ca="1">MTTRSummary!Y15</f>
        <v>11316</v>
      </c>
      <c r="Z21" s="42">
        <f ca="1">MTTRSummary!Z15</f>
        <v>333</v>
      </c>
      <c r="AA21" s="42">
        <f ca="1">MTTRSummary!AA15</f>
        <v>511</v>
      </c>
      <c r="AB21" s="42">
        <f ca="1">MTTRSummary!AB15</f>
        <v>177.33333333333334</v>
      </c>
      <c r="AC21" s="42">
        <f ca="1">MTTRSummary!AC15</f>
        <v>221</v>
      </c>
      <c r="AD21" s="42">
        <f ca="1">MTTRSummary!AD15</f>
        <v>202.5</v>
      </c>
      <c r="AE21" s="42">
        <f ca="1">MTTRSummary!AE15</f>
        <v>84.75</v>
      </c>
      <c r="AF21" s="42">
        <f ca="1">MTTRSummary!AF15</f>
        <v>49</v>
      </c>
      <c r="AG21" s="42">
        <f ca="1">MTTRSummary!AG15</f>
        <v>20.399999999999999</v>
      </c>
    </row>
    <row r="22" spans="1:33" s="5" customFormat="1" x14ac:dyDescent="0.4">
      <c r="A22" s="43" t="s">
        <v>280</v>
      </c>
      <c r="B22" s="44">
        <v>28</v>
      </c>
      <c r="C22" s="44">
        <v>28</v>
      </c>
      <c r="D22" s="44">
        <v>28</v>
      </c>
      <c r="E22" s="44">
        <v>28</v>
      </c>
      <c r="F22" s="44">
        <v>28</v>
      </c>
      <c r="G22" s="44">
        <v>28</v>
      </c>
      <c r="H22" s="44">
        <v>28</v>
      </c>
      <c r="I22" s="44">
        <v>28</v>
      </c>
      <c r="J22" s="44">
        <v>28</v>
      </c>
      <c r="K22" s="44">
        <v>28</v>
      </c>
      <c r="L22" s="44">
        <v>28</v>
      </c>
      <c r="M22" s="44">
        <v>28</v>
      </c>
      <c r="N22" s="44">
        <v>28</v>
      </c>
      <c r="O22" s="44">
        <v>28</v>
      </c>
      <c r="P22" s="44">
        <v>28</v>
      </c>
      <c r="Q22" s="44">
        <v>28</v>
      </c>
      <c r="R22" s="44">
        <v>28</v>
      </c>
      <c r="S22" s="44">
        <v>28</v>
      </c>
      <c r="T22" s="44">
        <v>28</v>
      </c>
      <c r="U22" s="44">
        <v>28</v>
      </c>
      <c r="V22" s="44">
        <v>28</v>
      </c>
      <c r="W22" s="44">
        <v>28</v>
      </c>
      <c r="X22" s="44">
        <v>28</v>
      </c>
      <c r="Y22" s="44">
        <v>28</v>
      </c>
      <c r="Z22" s="44">
        <v>28</v>
      </c>
      <c r="AA22" s="44">
        <v>28</v>
      </c>
      <c r="AB22" s="44">
        <v>28</v>
      </c>
      <c r="AC22" s="44">
        <v>28</v>
      </c>
      <c r="AD22" s="44">
        <v>28</v>
      </c>
      <c r="AE22" s="44">
        <v>28</v>
      </c>
      <c r="AF22" s="44">
        <v>28</v>
      </c>
      <c r="AG22" s="44">
        <v>28</v>
      </c>
    </row>
    <row r="23" spans="1:33" s="5" customFormat="1" x14ac:dyDescent="0.4">
      <c r="A23" s="5" t="s">
        <v>395</v>
      </c>
      <c r="B23" s="6">
        <f t="shared" ref="B23:V23" si="38">B4+B5</f>
        <v>0</v>
      </c>
      <c r="C23" s="6">
        <f t="shared" si="38"/>
        <v>0</v>
      </c>
      <c r="D23" s="6">
        <f t="shared" si="38"/>
        <v>1</v>
      </c>
      <c r="E23" s="6">
        <f t="shared" si="38"/>
        <v>0</v>
      </c>
      <c r="F23" s="6">
        <f t="shared" si="38"/>
        <v>0</v>
      </c>
      <c r="G23" s="6">
        <f t="shared" si="38"/>
        <v>0</v>
      </c>
      <c r="H23" s="6">
        <f t="shared" si="38"/>
        <v>0</v>
      </c>
      <c r="I23" s="6">
        <f t="shared" si="38"/>
        <v>0</v>
      </c>
      <c r="J23" s="6">
        <f t="shared" si="38"/>
        <v>0</v>
      </c>
      <c r="K23" s="6">
        <f t="shared" si="38"/>
        <v>0</v>
      </c>
      <c r="L23" s="6">
        <f t="shared" si="38"/>
        <v>0</v>
      </c>
      <c r="M23" s="6">
        <f t="shared" si="38"/>
        <v>0</v>
      </c>
      <c r="N23" s="6">
        <f t="shared" si="38"/>
        <v>0</v>
      </c>
      <c r="O23" s="6">
        <f t="shared" si="38"/>
        <v>0</v>
      </c>
      <c r="P23" s="6">
        <f t="shared" si="38"/>
        <v>0</v>
      </c>
      <c r="Q23" s="6">
        <f t="shared" si="38"/>
        <v>0</v>
      </c>
      <c r="R23" s="6">
        <f t="shared" si="38"/>
        <v>0</v>
      </c>
      <c r="S23" s="6">
        <f t="shared" si="38"/>
        <v>0</v>
      </c>
      <c r="T23" s="6">
        <f t="shared" si="38"/>
        <v>0</v>
      </c>
      <c r="U23" s="6">
        <f t="shared" si="38"/>
        <v>0</v>
      </c>
      <c r="V23" s="6">
        <f t="shared" si="38"/>
        <v>0</v>
      </c>
      <c r="W23" s="6">
        <f t="shared" ref="W23:AB23" si="39">W4+W5</f>
        <v>0</v>
      </c>
      <c r="X23" s="6">
        <f t="shared" si="39"/>
        <v>0</v>
      </c>
      <c r="Y23" s="6">
        <f t="shared" si="39"/>
        <v>3</v>
      </c>
      <c r="Z23" s="6">
        <f t="shared" si="39"/>
        <v>0</v>
      </c>
      <c r="AA23" s="6">
        <f t="shared" si="39"/>
        <v>0</v>
      </c>
      <c r="AB23" s="6">
        <f t="shared" si="39"/>
        <v>0</v>
      </c>
      <c r="AC23" s="6">
        <f t="shared" ref="AC23:AD23" si="40">AC4+AC5</f>
        <v>0</v>
      </c>
      <c r="AD23" s="6">
        <f t="shared" si="40"/>
        <v>0</v>
      </c>
      <c r="AE23" s="6">
        <f t="shared" ref="AE23:AG23" si="41">AE4+AE5</f>
        <v>0</v>
      </c>
      <c r="AF23" s="6">
        <f t="shared" si="41"/>
        <v>0</v>
      </c>
      <c r="AG23" s="6">
        <f t="shared" si="41"/>
        <v>0</v>
      </c>
    </row>
    <row r="24" spans="1:33" s="5" customFormat="1" x14ac:dyDescent="0.4">
      <c r="A24" s="5" t="s">
        <v>396</v>
      </c>
      <c r="B24" s="6">
        <f t="shared" ref="B24:V24" si="42">B12+B13</f>
        <v>0</v>
      </c>
      <c r="C24" s="6">
        <f t="shared" si="42"/>
        <v>0</v>
      </c>
      <c r="D24" s="6">
        <f t="shared" si="42"/>
        <v>1</v>
      </c>
      <c r="E24" s="6">
        <f t="shared" si="42"/>
        <v>0</v>
      </c>
      <c r="F24" s="6">
        <f t="shared" si="42"/>
        <v>0</v>
      </c>
      <c r="G24" s="6">
        <f t="shared" si="42"/>
        <v>0</v>
      </c>
      <c r="H24" s="6">
        <f t="shared" si="42"/>
        <v>0</v>
      </c>
      <c r="I24" s="6">
        <f t="shared" si="42"/>
        <v>0</v>
      </c>
      <c r="J24" s="6">
        <f t="shared" si="42"/>
        <v>0</v>
      </c>
      <c r="K24" s="6">
        <f t="shared" si="42"/>
        <v>0</v>
      </c>
      <c r="L24" s="6">
        <f t="shared" si="42"/>
        <v>0</v>
      </c>
      <c r="M24" s="6">
        <f t="shared" si="42"/>
        <v>0</v>
      </c>
      <c r="N24" s="6">
        <f t="shared" si="42"/>
        <v>0</v>
      </c>
      <c r="O24" s="6">
        <f t="shared" si="42"/>
        <v>0</v>
      </c>
      <c r="P24" s="6">
        <f t="shared" si="42"/>
        <v>0</v>
      </c>
      <c r="Q24" s="6">
        <f t="shared" si="42"/>
        <v>0</v>
      </c>
      <c r="R24" s="6">
        <f t="shared" si="42"/>
        <v>0</v>
      </c>
      <c r="S24" s="6">
        <f t="shared" si="42"/>
        <v>0</v>
      </c>
      <c r="T24" s="6">
        <f t="shared" si="42"/>
        <v>0</v>
      </c>
      <c r="U24" s="6">
        <f t="shared" si="42"/>
        <v>0</v>
      </c>
      <c r="V24" s="6">
        <f t="shared" si="42"/>
        <v>0</v>
      </c>
      <c r="W24" s="6">
        <f t="shared" ref="W24:AB24" si="43">W12+W13</f>
        <v>0</v>
      </c>
      <c r="X24" s="6">
        <f t="shared" si="43"/>
        <v>0</v>
      </c>
      <c r="Y24" s="6">
        <f t="shared" si="43"/>
        <v>0</v>
      </c>
      <c r="Z24" s="6">
        <f t="shared" si="43"/>
        <v>0</v>
      </c>
      <c r="AA24" s="6">
        <f t="shared" si="43"/>
        <v>0</v>
      </c>
      <c r="AB24" s="6">
        <f t="shared" si="43"/>
        <v>0</v>
      </c>
      <c r="AC24" s="6">
        <f t="shared" ref="AC24:AD24" si="44">AC12+AC13</f>
        <v>0</v>
      </c>
      <c r="AD24" s="6">
        <f t="shared" si="44"/>
        <v>0</v>
      </c>
      <c r="AE24" s="6">
        <f t="shared" ref="AE24:AG24" si="45">AE12+AE13</f>
        <v>3</v>
      </c>
      <c r="AF24" s="6">
        <f t="shared" si="45"/>
        <v>0</v>
      </c>
      <c r="AG24" s="6">
        <f t="shared" si="45"/>
        <v>0</v>
      </c>
    </row>
    <row r="25" spans="1:33" s="5" customFormat="1" x14ac:dyDescent="0.4">
      <c r="A25" s="5" t="s">
        <v>397</v>
      </c>
      <c r="B25" s="6">
        <f>B23-B24</f>
        <v>0</v>
      </c>
      <c r="C25" s="6">
        <f t="shared" ref="C25:N25" si="46">C23-C24</f>
        <v>0</v>
      </c>
      <c r="D25" s="6">
        <f t="shared" si="46"/>
        <v>0</v>
      </c>
      <c r="E25" s="6">
        <f t="shared" si="46"/>
        <v>0</v>
      </c>
      <c r="F25" s="6">
        <f t="shared" si="46"/>
        <v>0</v>
      </c>
      <c r="G25" s="6">
        <f t="shared" si="46"/>
        <v>0</v>
      </c>
      <c r="H25" s="6">
        <f t="shared" si="46"/>
        <v>0</v>
      </c>
      <c r="I25" s="6">
        <f t="shared" si="46"/>
        <v>0</v>
      </c>
      <c r="J25" s="6">
        <f t="shared" si="46"/>
        <v>0</v>
      </c>
      <c r="K25" s="6">
        <f t="shared" si="46"/>
        <v>0</v>
      </c>
      <c r="L25" s="6">
        <f t="shared" si="46"/>
        <v>0</v>
      </c>
      <c r="M25" s="6">
        <f t="shared" si="46"/>
        <v>0</v>
      </c>
      <c r="N25" s="6">
        <f t="shared" si="46"/>
        <v>0</v>
      </c>
      <c r="O25" s="6">
        <f t="shared" ref="O25:U25" si="47">O23-O24</f>
        <v>0</v>
      </c>
      <c r="P25" s="6">
        <f t="shared" si="47"/>
        <v>0</v>
      </c>
      <c r="Q25" s="6">
        <f t="shared" si="47"/>
        <v>0</v>
      </c>
      <c r="R25" s="6">
        <f t="shared" si="47"/>
        <v>0</v>
      </c>
      <c r="S25" s="6">
        <f t="shared" si="47"/>
        <v>0</v>
      </c>
      <c r="T25" s="6">
        <f t="shared" si="47"/>
        <v>0</v>
      </c>
      <c r="U25" s="6">
        <f t="shared" si="47"/>
        <v>0</v>
      </c>
      <c r="V25" s="6">
        <f>V23-V24</f>
        <v>0</v>
      </c>
      <c r="W25" s="6">
        <f>W23-W24</f>
        <v>0</v>
      </c>
      <c r="X25" s="6">
        <f t="shared" ref="X25:AB25" si="48">X23-X24</f>
        <v>0</v>
      </c>
      <c r="Y25" s="6">
        <f t="shared" si="48"/>
        <v>3</v>
      </c>
      <c r="Z25" s="6">
        <f t="shared" si="48"/>
        <v>0</v>
      </c>
      <c r="AA25" s="6">
        <f t="shared" si="48"/>
        <v>0</v>
      </c>
      <c r="AB25" s="6">
        <f t="shared" si="48"/>
        <v>0</v>
      </c>
      <c r="AC25" s="6">
        <f t="shared" ref="AC25:AD25" si="49">AC23-AC24</f>
        <v>0</v>
      </c>
      <c r="AD25" s="6">
        <f t="shared" si="49"/>
        <v>0</v>
      </c>
      <c r="AE25" s="6">
        <f t="shared" ref="AE25:AG25" si="50">AE23-AE24</f>
        <v>-3</v>
      </c>
      <c r="AF25" s="6">
        <f t="shared" si="50"/>
        <v>0</v>
      </c>
      <c r="AG25" s="6">
        <f t="shared" si="50"/>
        <v>0</v>
      </c>
    </row>
    <row r="26" spans="1:33" s="5" customFormat="1" x14ac:dyDescent="0.4">
      <c r="A26" s="5" t="s">
        <v>398</v>
      </c>
      <c r="B26" s="5">
        <f>B18-B19</f>
        <v>0</v>
      </c>
      <c r="C26" s="5">
        <f>C18-C19</f>
        <v>0</v>
      </c>
      <c r="D26" s="5">
        <f t="shared" ref="D26:V26" si="51">D18-D19</f>
        <v>0</v>
      </c>
      <c r="E26" s="5">
        <f t="shared" si="51"/>
        <v>0</v>
      </c>
      <c r="F26" s="5">
        <f t="shared" si="51"/>
        <v>0</v>
      </c>
      <c r="G26" s="5">
        <f t="shared" si="51"/>
        <v>0</v>
      </c>
      <c r="H26" s="5">
        <f t="shared" si="51"/>
        <v>0</v>
      </c>
      <c r="I26" s="5">
        <f t="shared" si="51"/>
        <v>1</v>
      </c>
      <c r="J26" s="5">
        <f t="shared" si="51"/>
        <v>0</v>
      </c>
      <c r="K26" s="5">
        <f t="shared" si="51"/>
        <v>0</v>
      </c>
      <c r="L26" s="5">
        <f t="shared" si="51"/>
        <v>0</v>
      </c>
      <c r="M26" s="5">
        <f t="shared" si="51"/>
        <v>0</v>
      </c>
      <c r="N26" s="5">
        <f t="shared" si="51"/>
        <v>0</v>
      </c>
      <c r="O26" s="5">
        <f t="shared" si="51"/>
        <v>0</v>
      </c>
      <c r="P26" s="5">
        <f t="shared" si="51"/>
        <v>0</v>
      </c>
      <c r="Q26" s="5">
        <f t="shared" si="51"/>
        <v>0</v>
      </c>
      <c r="R26" s="5">
        <f t="shared" si="51"/>
        <v>0</v>
      </c>
      <c r="S26" s="5">
        <f t="shared" si="51"/>
        <v>0</v>
      </c>
      <c r="T26" s="5">
        <f t="shared" si="51"/>
        <v>-1</v>
      </c>
      <c r="U26" s="5">
        <f t="shared" si="51"/>
        <v>0</v>
      </c>
      <c r="V26" s="5">
        <f t="shared" si="51"/>
        <v>0</v>
      </c>
      <c r="W26" s="5">
        <f t="shared" ref="W26:AB26" si="52">W18-W19</f>
        <v>0</v>
      </c>
      <c r="X26" s="5">
        <f t="shared" si="52"/>
        <v>1</v>
      </c>
      <c r="Y26" s="5">
        <f t="shared" si="52"/>
        <v>6</v>
      </c>
      <c r="Z26" s="5">
        <f t="shared" si="52"/>
        <v>-1</v>
      </c>
      <c r="AA26" s="5">
        <f t="shared" si="52"/>
        <v>0</v>
      </c>
      <c r="AB26" s="5">
        <f t="shared" si="52"/>
        <v>-2</v>
      </c>
      <c r="AC26" s="5">
        <f t="shared" ref="AC26:AD26" si="53">AC18-AC19</f>
        <v>0</v>
      </c>
      <c r="AD26" s="5">
        <f t="shared" si="53"/>
        <v>1</v>
      </c>
      <c r="AE26" s="5">
        <f t="shared" ref="AE26:AG26" si="54">AE18-AE19</f>
        <v>-4</v>
      </c>
      <c r="AF26" s="5">
        <f t="shared" si="54"/>
        <v>-1</v>
      </c>
      <c r="AG26" s="5">
        <f t="shared" si="54"/>
        <v>0</v>
      </c>
    </row>
    <row r="27" spans="1:33" s="5" customFormat="1" x14ac:dyDescent="0.4">
      <c r="A27" s="5" t="s">
        <v>399</v>
      </c>
      <c r="B27">
        <f>B23</f>
        <v>0</v>
      </c>
      <c r="C27" s="11">
        <f>B27+C23</f>
        <v>0</v>
      </c>
      <c r="D27">
        <f t="shared" ref="D27:W27" si="55">C27+D23</f>
        <v>1</v>
      </c>
      <c r="E27">
        <f t="shared" si="55"/>
        <v>1</v>
      </c>
      <c r="F27">
        <f t="shared" si="55"/>
        <v>1</v>
      </c>
      <c r="G27">
        <f t="shared" si="55"/>
        <v>1</v>
      </c>
      <c r="H27">
        <f t="shared" si="55"/>
        <v>1</v>
      </c>
      <c r="I27">
        <f t="shared" si="55"/>
        <v>1</v>
      </c>
      <c r="J27">
        <f t="shared" si="55"/>
        <v>1</v>
      </c>
      <c r="K27">
        <f t="shared" si="55"/>
        <v>1</v>
      </c>
      <c r="L27">
        <f t="shared" si="55"/>
        <v>1</v>
      </c>
      <c r="M27">
        <f t="shared" si="55"/>
        <v>1</v>
      </c>
      <c r="N27" s="11">
        <f t="shared" si="55"/>
        <v>1</v>
      </c>
      <c r="O27">
        <f t="shared" si="55"/>
        <v>1</v>
      </c>
      <c r="P27">
        <f t="shared" si="55"/>
        <v>1</v>
      </c>
      <c r="Q27" s="11">
        <f t="shared" si="55"/>
        <v>1</v>
      </c>
      <c r="R27">
        <f t="shared" si="55"/>
        <v>1</v>
      </c>
      <c r="S27">
        <f t="shared" si="55"/>
        <v>1</v>
      </c>
      <c r="T27">
        <f t="shared" si="55"/>
        <v>1</v>
      </c>
      <c r="U27">
        <f t="shared" si="55"/>
        <v>1</v>
      </c>
      <c r="V27">
        <f t="shared" si="55"/>
        <v>1</v>
      </c>
      <c r="W27">
        <f t="shared" si="55"/>
        <v>1</v>
      </c>
      <c r="X27">
        <f t="shared" ref="X27:X28" si="56">W27+X23</f>
        <v>1</v>
      </c>
      <c r="Y27">
        <f t="shared" ref="Y27:Y28" si="57">X27+Y23</f>
        <v>4</v>
      </c>
      <c r="Z27">
        <f t="shared" ref="Z27:Z28" si="58">Y27+Z23</f>
        <v>4</v>
      </c>
      <c r="AA27">
        <f t="shared" ref="AA27:AA28" si="59">Z27+AA23</f>
        <v>4</v>
      </c>
      <c r="AB27">
        <f t="shared" ref="AB27:AE28" si="60">AA27+AB23</f>
        <v>4</v>
      </c>
      <c r="AC27">
        <f t="shared" si="60"/>
        <v>4</v>
      </c>
      <c r="AD27">
        <f t="shared" si="60"/>
        <v>4</v>
      </c>
      <c r="AE27">
        <f t="shared" si="60"/>
        <v>4</v>
      </c>
      <c r="AF27">
        <f t="shared" ref="AF27:AF28" si="61">AE27+AF23</f>
        <v>4</v>
      </c>
      <c r="AG27">
        <f t="shared" ref="AG27:AG28" si="62">AF27+AG23</f>
        <v>4</v>
      </c>
    </row>
    <row r="28" spans="1:33" s="5" customFormat="1" x14ac:dyDescent="0.4">
      <c r="A28" s="5" t="s">
        <v>400</v>
      </c>
      <c r="B28">
        <f>B24</f>
        <v>0</v>
      </c>
      <c r="C28">
        <f t="shared" ref="C28:W28" si="63">B28+C24</f>
        <v>0</v>
      </c>
      <c r="D28">
        <f t="shared" si="63"/>
        <v>1</v>
      </c>
      <c r="E28">
        <f t="shared" si="63"/>
        <v>1</v>
      </c>
      <c r="F28">
        <f t="shared" si="63"/>
        <v>1</v>
      </c>
      <c r="G28">
        <f t="shared" si="63"/>
        <v>1</v>
      </c>
      <c r="H28">
        <f t="shared" si="63"/>
        <v>1</v>
      </c>
      <c r="I28">
        <f t="shared" si="63"/>
        <v>1</v>
      </c>
      <c r="J28">
        <f t="shared" si="63"/>
        <v>1</v>
      </c>
      <c r="K28">
        <f t="shared" si="63"/>
        <v>1</v>
      </c>
      <c r="L28">
        <f t="shared" si="63"/>
        <v>1</v>
      </c>
      <c r="M28">
        <f t="shared" si="63"/>
        <v>1</v>
      </c>
      <c r="N28">
        <f t="shared" si="63"/>
        <v>1</v>
      </c>
      <c r="O28">
        <f t="shared" si="63"/>
        <v>1</v>
      </c>
      <c r="P28">
        <f t="shared" si="63"/>
        <v>1</v>
      </c>
      <c r="Q28">
        <f t="shared" si="63"/>
        <v>1</v>
      </c>
      <c r="R28">
        <f t="shared" si="63"/>
        <v>1</v>
      </c>
      <c r="S28">
        <f t="shared" si="63"/>
        <v>1</v>
      </c>
      <c r="T28">
        <f t="shared" si="63"/>
        <v>1</v>
      </c>
      <c r="U28">
        <f t="shared" si="63"/>
        <v>1</v>
      </c>
      <c r="V28">
        <f t="shared" si="63"/>
        <v>1</v>
      </c>
      <c r="W28">
        <f t="shared" si="63"/>
        <v>1</v>
      </c>
      <c r="X28">
        <f t="shared" si="56"/>
        <v>1</v>
      </c>
      <c r="Y28">
        <f t="shared" si="57"/>
        <v>1</v>
      </c>
      <c r="Z28">
        <f t="shared" si="58"/>
        <v>1</v>
      </c>
      <c r="AA28">
        <f t="shared" si="59"/>
        <v>1</v>
      </c>
      <c r="AB28">
        <f t="shared" si="60"/>
        <v>1</v>
      </c>
      <c r="AC28">
        <f t="shared" si="60"/>
        <v>1</v>
      </c>
      <c r="AD28">
        <f t="shared" si="60"/>
        <v>1</v>
      </c>
      <c r="AE28">
        <f t="shared" si="60"/>
        <v>4</v>
      </c>
      <c r="AF28">
        <f t="shared" si="61"/>
        <v>4</v>
      </c>
      <c r="AG28">
        <f t="shared" si="62"/>
        <v>4</v>
      </c>
    </row>
    <row r="29" spans="1:33" x14ac:dyDescent="0.4">
      <c r="A29" t="s">
        <v>401</v>
      </c>
      <c r="B29">
        <f>B18</f>
        <v>0</v>
      </c>
      <c r="C29">
        <f t="shared" ref="C29:W29" si="64">B29+C18</f>
        <v>0</v>
      </c>
      <c r="D29">
        <f t="shared" si="64"/>
        <v>1</v>
      </c>
      <c r="E29">
        <f t="shared" si="64"/>
        <v>1</v>
      </c>
      <c r="F29">
        <f t="shared" si="64"/>
        <v>1</v>
      </c>
      <c r="G29">
        <f t="shared" si="64"/>
        <v>1</v>
      </c>
      <c r="H29">
        <f t="shared" si="64"/>
        <v>1</v>
      </c>
      <c r="I29">
        <f t="shared" si="64"/>
        <v>2</v>
      </c>
      <c r="J29">
        <f t="shared" si="64"/>
        <v>2</v>
      </c>
      <c r="K29">
        <f t="shared" si="64"/>
        <v>2</v>
      </c>
      <c r="L29">
        <f t="shared" si="64"/>
        <v>2</v>
      </c>
      <c r="M29">
        <f t="shared" si="64"/>
        <v>2</v>
      </c>
      <c r="N29">
        <f t="shared" si="64"/>
        <v>2</v>
      </c>
      <c r="O29">
        <f t="shared" si="64"/>
        <v>2</v>
      </c>
      <c r="P29">
        <f t="shared" si="64"/>
        <v>2</v>
      </c>
      <c r="Q29">
        <f t="shared" si="64"/>
        <v>2</v>
      </c>
      <c r="R29">
        <f t="shared" si="64"/>
        <v>2</v>
      </c>
      <c r="S29">
        <f t="shared" si="64"/>
        <v>2</v>
      </c>
      <c r="T29">
        <f t="shared" si="64"/>
        <v>2</v>
      </c>
      <c r="U29">
        <f t="shared" si="64"/>
        <v>2</v>
      </c>
      <c r="V29">
        <f t="shared" si="64"/>
        <v>2</v>
      </c>
      <c r="W29">
        <f t="shared" si="64"/>
        <v>2</v>
      </c>
      <c r="X29">
        <f t="shared" ref="X29:X30" si="65">W29+X18</f>
        <v>3</v>
      </c>
      <c r="Y29">
        <f t="shared" ref="Y29:Y30" si="66">X29+Y18</f>
        <v>9</v>
      </c>
      <c r="Z29">
        <f t="shared" ref="Z29:Z30" si="67">Y29+Z18</f>
        <v>9</v>
      </c>
      <c r="AA29">
        <f t="shared" ref="AA29:AA30" si="68">Z29+AA18</f>
        <v>9</v>
      </c>
      <c r="AB29">
        <f t="shared" ref="AB29:AE30" si="69">AA29+AB18</f>
        <v>9</v>
      </c>
      <c r="AC29">
        <f t="shared" si="69"/>
        <v>9</v>
      </c>
      <c r="AD29">
        <f t="shared" si="69"/>
        <v>10</v>
      </c>
      <c r="AE29">
        <f t="shared" si="69"/>
        <v>10</v>
      </c>
      <c r="AF29">
        <f t="shared" ref="AF29:AF30" si="70">AE29+AF18</f>
        <v>10</v>
      </c>
      <c r="AG29">
        <f t="shared" ref="AG29:AG30" si="71">AF29+AG18</f>
        <v>10</v>
      </c>
    </row>
    <row r="30" spans="1:33" x14ac:dyDescent="0.4">
      <c r="A30" t="s">
        <v>402</v>
      </c>
      <c r="B30">
        <f>B19</f>
        <v>0</v>
      </c>
      <c r="C30">
        <f t="shared" ref="C30:W30" si="72">B30+C19</f>
        <v>0</v>
      </c>
      <c r="D30">
        <f t="shared" si="72"/>
        <v>1</v>
      </c>
      <c r="E30">
        <f t="shared" si="72"/>
        <v>1</v>
      </c>
      <c r="F30">
        <f t="shared" si="72"/>
        <v>1</v>
      </c>
      <c r="G30">
        <f t="shared" si="72"/>
        <v>1</v>
      </c>
      <c r="H30">
        <f t="shared" si="72"/>
        <v>1</v>
      </c>
      <c r="I30">
        <f t="shared" si="72"/>
        <v>1</v>
      </c>
      <c r="J30">
        <f t="shared" si="72"/>
        <v>1</v>
      </c>
      <c r="K30">
        <f t="shared" si="72"/>
        <v>1</v>
      </c>
      <c r="L30">
        <f t="shared" si="72"/>
        <v>1</v>
      </c>
      <c r="M30">
        <f t="shared" si="72"/>
        <v>1</v>
      </c>
      <c r="N30">
        <f t="shared" si="72"/>
        <v>1</v>
      </c>
      <c r="O30">
        <f t="shared" si="72"/>
        <v>1</v>
      </c>
      <c r="P30">
        <f t="shared" si="72"/>
        <v>1</v>
      </c>
      <c r="Q30">
        <f t="shared" si="72"/>
        <v>1</v>
      </c>
      <c r="R30">
        <f t="shared" si="72"/>
        <v>1</v>
      </c>
      <c r="S30">
        <f t="shared" si="72"/>
        <v>1</v>
      </c>
      <c r="T30">
        <f t="shared" si="72"/>
        <v>2</v>
      </c>
      <c r="U30">
        <f t="shared" si="72"/>
        <v>2</v>
      </c>
      <c r="V30">
        <f t="shared" si="72"/>
        <v>2</v>
      </c>
      <c r="W30">
        <f t="shared" si="72"/>
        <v>2</v>
      </c>
      <c r="X30">
        <f t="shared" si="65"/>
        <v>2</v>
      </c>
      <c r="Y30">
        <f t="shared" si="66"/>
        <v>2</v>
      </c>
      <c r="Z30">
        <f t="shared" si="67"/>
        <v>3</v>
      </c>
      <c r="AA30">
        <f t="shared" si="68"/>
        <v>3</v>
      </c>
      <c r="AB30">
        <f t="shared" si="69"/>
        <v>5</v>
      </c>
      <c r="AC30">
        <f t="shared" si="69"/>
        <v>5</v>
      </c>
      <c r="AD30">
        <f t="shared" si="69"/>
        <v>5</v>
      </c>
      <c r="AE30">
        <f t="shared" si="69"/>
        <v>9</v>
      </c>
      <c r="AF30">
        <f t="shared" si="70"/>
        <v>10</v>
      </c>
      <c r="AG30">
        <f t="shared" si="71"/>
        <v>10</v>
      </c>
    </row>
    <row r="31" spans="1:33" s="5" customFormat="1" x14ac:dyDescent="0.4">
      <c r="A31" s="5" t="s">
        <v>403</v>
      </c>
      <c r="B31" s="5">
        <f>B26</f>
        <v>0</v>
      </c>
      <c r="C31" s="5">
        <f t="shared" ref="C31:W31" si="73">B31+C26</f>
        <v>0</v>
      </c>
      <c r="D31" s="5">
        <f t="shared" si="73"/>
        <v>0</v>
      </c>
      <c r="E31" s="5">
        <f t="shared" si="73"/>
        <v>0</v>
      </c>
      <c r="F31" s="5">
        <f t="shared" si="73"/>
        <v>0</v>
      </c>
      <c r="G31" s="5">
        <f t="shared" si="73"/>
        <v>0</v>
      </c>
      <c r="H31" s="5">
        <f t="shared" si="73"/>
        <v>0</v>
      </c>
      <c r="I31" s="5">
        <f t="shared" si="73"/>
        <v>1</v>
      </c>
      <c r="J31" s="5">
        <f t="shared" si="73"/>
        <v>1</v>
      </c>
      <c r="K31" s="5">
        <f t="shared" si="73"/>
        <v>1</v>
      </c>
      <c r="L31" s="5">
        <f t="shared" si="73"/>
        <v>1</v>
      </c>
      <c r="M31" s="5">
        <f t="shared" si="73"/>
        <v>1</v>
      </c>
      <c r="N31" s="5">
        <f t="shared" si="73"/>
        <v>1</v>
      </c>
      <c r="O31" s="5">
        <f t="shared" si="73"/>
        <v>1</v>
      </c>
      <c r="P31" s="5">
        <f t="shared" si="73"/>
        <v>1</v>
      </c>
      <c r="Q31" s="5">
        <f t="shared" si="73"/>
        <v>1</v>
      </c>
      <c r="R31" s="5">
        <f t="shared" si="73"/>
        <v>1</v>
      </c>
      <c r="S31" s="5">
        <f t="shared" si="73"/>
        <v>1</v>
      </c>
      <c r="T31" s="5">
        <f t="shared" si="73"/>
        <v>0</v>
      </c>
      <c r="U31" s="5">
        <f t="shared" si="73"/>
        <v>0</v>
      </c>
      <c r="V31" s="5">
        <f t="shared" si="73"/>
        <v>0</v>
      </c>
      <c r="W31" s="5">
        <f t="shared" si="73"/>
        <v>0</v>
      </c>
      <c r="X31" s="5">
        <f t="shared" ref="X31" si="74">W31+X26</f>
        <v>1</v>
      </c>
      <c r="Y31" s="5">
        <f t="shared" ref="Y31" si="75">X31+Y26</f>
        <v>7</v>
      </c>
      <c r="Z31" s="5">
        <f t="shared" ref="Z31" si="76">Y31+Z26</f>
        <v>6</v>
      </c>
      <c r="AA31" s="5">
        <f t="shared" ref="AA31" si="77">Z31+AA26</f>
        <v>6</v>
      </c>
      <c r="AB31" s="5">
        <f t="shared" ref="AB31:AE31" si="78">AA31+AB26</f>
        <v>4</v>
      </c>
      <c r="AC31" s="5">
        <f t="shared" si="78"/>
        <v>4</v>
      </c>
      <c r="AD31" s="5">
        <f t="shared" si="78"/>
        <v>5</v>
      </c>
      <c r="AE31" s="5">
        <f t="shared" si="78"/>
        <v>1</v>
      </c>
      <c r="AF31" s="5">
        <f t="shared" ref="AF31" si="79">AE31+AF26</f>
        <v>0</v>
      </c>
      <c r="AG31" s="5">
        <f t="shared" ref="AG31" si="80">AF31+AG26</f>
        <v>0</v>
      </c>
    </row>
    <row r="33" spans="1:14" x14ac:dyDescent="0.4">
      <c r="A33" s="36" t="s">
        <v>14</v>
      </c>
      <c r="B33" s="37" t="s">
        <v>8</v>
      </c>
      <c r="C33" s="37" t="s">
        <v>9</v>
      </c>
      <c r="D33" s="37" t="s">
        <v>10</v>
      </c>
      <c r="E33" s="37" t="s">
        <v>11</v>
      </c>
      <c r="F33" s="37" t="s">
        <v>12</v>
      </c>
      <c r="G33" s="37" t="s">
        <v>16</v>
      </c>
      <c r="H33" s="37" t="s">
        <v>35</v>
      </c>
      <c r="I33" s="37" t="s">
        <v>379</v>
      </c>
      <c r="J33" s="37" t="s">
        <v>380</v>
      </c>
      <c r="K33" s="37" t="s">
        <v>465</v>
      </c>
    </row>
    <row r="34" spans="1:14" x14ac:dyDescent="0.4">
      <c r="A34" s="9" t="s">
        <v>392</v>
      </c>
      <c r="B34" s="9">
        <f>B18+C18+D18</f>
        <v>1</v>
      </c>
      <c r="C34" s="9">
        <f>E18+F18+G18</f>
        <v>0</v>
      </c>
      <c r="D34" s="9">
        <f>H18+I18+J18</f>
        <v>1</v>
      </c>
      <c r="E34" s="9">
        <f>K18+L18+M18</f>
        <v>0</v>
      </c>
      <c r="F34" s="9">
        <f>N18+O18+P18</f>
        <v>0</v>
      </c>
      <c r="G34" s="9">
        <f>Q18+R18+S18</f>
        <v>0</v>
      </c>
      <c r="H34" s="9">
        <f>T18+U18+V18</f>
        <v>0</v>
      </c>
      <c r="I34" s="9">
        <f>W18+X18+Y18</f>
        <v>7</v>
      </c>
      <c r="J34" s="9">
        <f>Z18+AA18+AB18</f>
        <v>0</v>
      </c>
      <c r="K34" s="9">
        <f>AC18+AD18+AE18</f>
        <v>1</v>
      </c>
    </row>
    <row r="35" spans="1:14" x14ac:dyDescent="0.4">
      <c r="A35" s="10" t="s">
        <v>393</v>
      </c>
      <c r="B35" s="10">
        <f>B19+C19+D19</f>
        <v>1</v>
      </c>
      <c r="C35" s="10">
        <f>E19+F19+G19</f>
        <v>0</v>
      </c>
      <c r="D35" s="10">
        <f>H19+I19+J19</f>
        <v>0</v>
      </c>
      <c r="E35" s="10">
        <f>K19+L19+M19</f>
        <v>0</v>
      </c>
      <c r="F35" s="10">
        <f>N19+O19+P19</f>
        <v>0</v>
      </c>
      <c r="G35" s="10">
        <f>Q19+R19+S19</f>
        <v>0</v>
      </c>
      <c r="H35" s="10">
        <f>T19+U19+V19</f>
        <v>1</v>
      </c>
      <c r="I35" s="10">
        <f>W19+X19+Y19</f>
        <v>0</v>
      </c>
      <c r="J35" s="10">
        <f>Z19+AA19+AB19</f>
        <v>3</v>
      </c>
      <c r="K35" s="10">
        <f>AC19+AD19+AE19</f>
        <v>4</v>
      </c>
    </row>
    <row r="36" spans="1:14" x14ac:dyDescent="0.4">
      <c r="A36" s="7" t="s">
        <v>394</v>
      </c>
      <c r="B36" s="8">
        <f>B34-B35</f>
        <v>0</v>
      </c>
      <c r="C36" s="8">
        <f t="shared" ref="C36:H36" si="81">B36+C34-C35</f>
        <v>0</v>
      </c>
      <c r="D36" s="8">
        <f t="shared" si="81"/>
        <v>1</v>
      </c>
      <c r="E36" s="8">
        <f t="shared" si="81"/>
        <v>1</v>
      </c>
      <c r="F36" s="8">
        <f t="shared" si="81"/>
        <v>1</v>
      </c>
      <c r="G36" s="8">
        <f t="shared" si="81"/>
        <v>1</v>
      </c>
      <c r="H36" s="8">
        <f t="shared" si="81"/>
        <v>0</v>
      </c>
      <c r="I36" s="8">
        <f>H36+I34-I35</f>
        <v>7</v>
      </c>
      <c r="J36" s="8">
        <f>I36+J34-J35</f>
        <v>4</v>
      </c>
      <c r="K36" s="8">
        <f>J36+K34-K35</f>
        <v>1</v>
      </c>
      <c r="M36" s="47"/>
      <c r="N36" s="122"/>
    </row>
    <row r="37" spans="1:14" x14ac:dyDescent="0.4">
      <c r="A37" s="41" t="s">
        <v>279</v>
      </c>
      <c r="B37" s="42">
        <f ca="1">D21</f>
        <v>0</v>
      </c>
      <c r="C37" s="42">
        <f ca="1">G21</f>
        <v>0</v>
      </c>
      <c r="D37" s="42">
        <f ca="1">J21</f>
        <v>2937</v>
      </c>
      <c r="E37" s="42">
        <f ca="1">M21</f>
        <v>8464</v>
      </c>
      <c r="F37" s="42">
        <f ca="1">P21</f>
        <v>8464</v>
      </c>
      <c r="G37" s="42">
        <f ca="1">S21</f>
        <v>8464</v>
      </c>
      <c r="H37" s="42">
        <f ca="1">V21</f>
        <v>15</v>
      </c>
      <c r="I37" s="42">
        <f ca="1">Y21</f>
        <v>11316</v>
      </c>
      <c r="J37" s="42">
        <f ca="1">AB21</f>
        <v>177.33333333333334</v>
      </c>
      <c r="K37" s="42">
        <f ca="1">AE21</f>
        <v>84.75</v>
      </c>
      <c r="M37" s="47"/>
      <c r="N37" s="122"/>
    </row>
    <row r="38" spans="1:14" x14ac:dyDescent="0.4">
      <c r="A38" s="43" t="s">
        <v>280</v>
      </c>
      <c r="B38" s="44">
        <v>28</v>
      </c>
      <c r="C38" s="44">
        <v>28</v>
      </c>
      <c r="D38" s="44">
        <v>28</v>
      </c>
      <c r="E38" s="44">
        <v>28</v>
      </c>
      <c r="F38" s="44">
        <v>28</v>
      </c>
      <c r="G38" s="44">
        <v>28</v>
      </c>
      <c r="H38" s="44">
        <v>28</v>
      </c>
      <c r="I38" s="44">
        <v>28</v>
      </c>
      <c r="J38" s="44">
        <v>28</v>
      </c>
      <c r="K38" s="44">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39997558519241921"/>
  </sheetPr>
  <dimension ref="A1:AH38"/>
  <sheetViews>
    <sheetView zoomScale="90" zoomScaleNormal="90" workbookViewId="0">
      <pane xSplit="1" topLeftCell="J1" activePane="topRight" state="frozen"/>
      <selection activeCell="AF21" sqref="AF21:AG21"/>
      <selection pane="topRight" activeCell="AF21" sqref="AF21:AG21"/>
    </sheetView>
  </sheetViews>
  <sheetFormatPr defaultRowHeight="14.6" x14ac:dyDescent="0.4"/>
  <cols>
    <col min="1" max="1" width="32.84375" bestFit="1" customWidth="1"/>
    <col min="2" max="13" width="10.3828125" bestFit="1" customWidth="1"/>
    <col min="21" max="21" width="9.3828125" bestFit="1" customWidth="1"/>
    <col min="22" max="23" width="9.3828125" customWidth="1"/>
    <col min="24" max="24" width="9.61328125" bestFit="1" customWidth="1"/>
  </cols>
  <sheetData>
    <row r="1" spans="1:34" x14ac:dyDescent="0.4">
      <c r="A1" s="1" t="s">
        <v>390</v>
      </c>
      <c r="B1" s="2">
        <v>42583</v>
      </c>
      <c r="C1" s="2">
        <v>42614</v>
      </c>
      <c r="D1" s="2">
        <v>42644</v>
      </c>
      <c r="E1" s="2">
        <v>42675</v>
      </c>
      <c r="F1" s="2">
        <v>42705</v>
      </c>
      <c r="G1" s="2">
        <v>42736</v>
      </c>
      <c r="H1" s="2">
        <v>42767</v>
      </c>
      <c r="I1" s="2">
        <v>42795</v>
      </c>
      <c r="J1" s="2">
        <v>42826</v>
      </c>
      <c r="K1" s="2">
        <v>42856</v>
      </c>
      <c r="L1" s="2">
        <v>42887</v>
      </c>
      <c r="M1" s="2">
        <v>42917</v>
      </c>
      <c r="N1" s="2">
        <v>42948</v>
      </c>
      <c r="O1" s="2">
        <v>42979</v>
      </c>
      <c r="P1" s="2">
        <v>43009</v>
      </c>
      <c r="Q1" s="2">
        <v>43040</v>
      </c>
      <c r="R1" s="2">
        <v>43070</v>
      </c>
      <c r="S1" s="2">
        <v>43101</v>
      </c>
      <c r="T1" s="2">
        <v>43132</v>
      </c>
      <c r="U1" s="2">
        <v>43160</v>
      </c>
      <c r="V1" s="2">
        <v>43191</v>
      </c>
      <c r="W1" s="2">
        <v>43221</v>
      </c>
      <c r="X1" s="2">
        <v>43252</v>
      </c>
      <c r="Y1" s="2">
        <v>43282</v>
      </c>
      <c r="Z1" s="2">
        <v>43313</v>
      </c>
      <c r="AA1" s="2">
        <v>43344</v>
      </c>
      <c r="AB1" s="2">
        <v>43374</v>
      </c>
      <c r="AC1" s="2">
        <v>43405</v>
      </c>
      <c r="AD1" s="2">
        <v>43435</v>
      </c>
      <c r="AE1" s="2">
        <v>43466</v>
      </c>
      <c r="AF1" s="2">
        <v>43497</v>
      </c>
      <c r="AG1" s="2">
        <v>43525</v>
      </c>
    </row>
    <row r="2" spans="1:34" x14ac:dyDescent="0.4">
      <c r="A2" s="1" t="s">
        <v>6</v>
      </c>
      <c r="B2" s="3">
        <v>42522</v>
      </c>
      <c r="C2" s="3">
        <v>42614</v>
      </c>
      <c r="D2" s="3">
        <v>42644</v>
      </c>
      <c r="E2" s="3">
        <v>42675</v>
      </c>
      <c r="F2" s="3">
        <v>42705</v>
      </c>
      <c r="G2" s="3">
        <v>42736</v>
      </c>
      <c r="H2" s="3">
        <v>42767</v>
      </c>
      <c r="I2" s="3">
        <v>42795</v>
      </c>
      <c r="J2" s="3">
        <v>42826</v>
      </c>
      <c r="K2" s="3">
        <v>42856</v>
      </c>
      <c r="L2" s="3">
        <v>42887</v>
      </c>
      <c r="M2" s="3">
        <v>42917</v>
      </c>
      <c r="N2" s="3">
        <v>42948</v>
      </c>
      <c r="O2" s="3">
        <v>42979</v>
      </c>
      <c r="P2" s="3">
        <v>43009</v>
      </c>
      <c r="Q2" s="3">
        <v>43040</v>
      </c>
      <c r="R2" s="3">
        <v>43070</v>
      </c>
      <c r="S2" s="3">
        <v>43101</v>
      </c>
      <c r="T2" s="3">
        <v>43132</v>
      </c>
      <c r="U2" s="3">
        <v>43160</v>
      </c>
      <c r="V2" s="3">
        <v>43191</v>
      </c>
      <c r="W2" s="3">
        <v>43221</v>
      </c>
      <c r="X2" s="3">
        <v>43252</v>
      </c>
      <c r="Y2" s="3">
        <v>43282</v>
      </c>
      <c r="Z2" s="3">
        <v>43313</v>
      </c>
      <c r="AA2" s="3">
        <v>43344</v>
      </c>
      <c r="AB2" s="3">
        <v>43374</v>
      </c>
      <c r="AC2" s="3">
        <v>43405</v>
      </c>
      <c r="AD2" s="3">
        <v>43435</v>
      </c>
      <c r="AE2" s="3">
        <v>43466</v>
      </c>
      <c r="AF2" s="3">
        <v>43497</v>
      </c>
      <c r="AG2" s="3">
        <v>43525</v>
      </c>
      <c r="AH2" s="3">
        <v>43556</v>
      </c>
    </row>
    <row r="3" spans="1:34" x14ac:dyDescent="0.4">
      <c r="A3" s="4" t="s">
        <v>7</v>
      </c>
      <c r="B3" s="3">
        <f>C2-1</f>
        <v>42613</v>
      </c>
      <c r="C3" s="3">
        <f t="shared" ref="C3:M3" si="0">D2-1</f>
        <v>42643</v>
      </c>
      <c r="D3" s="3">
        <f t="shared" si="0"/>
        <v>42674</v>
      </c>
      <c r="E3" s="3">
        <f t="shared" si="0"/>
        <v>42704</v>
      </c>
      <c r="F3" s="3">
        <f t="shared" si="0"/>
        <v>42735</v>
      </c>
      <c r="G3" s="3">
        <f t="shared" si="0"/>
        <v>42766</v>
      </c>
      <c r="H3" s="3">
        <f t="shared" si="0"/>
        <v>42794</v>
      </c>
      <c r="I3" s="3">
        <f t="shared" si="0"/>
        <v>42825</v>
      </c>
      <c r="J3" s="3">
        <f t="shared" si="0"/>
        <v>42855</v>
      </c>
      <c r="K3" s="3">
        <f t="shared" si="0"/>
        <v>42886</v>
      </c>
      <c r="L3" s="3">
        <f t="shared" si="0"/>
        <v>42916</v>
      </c>
      <c r="M3" s="3">
        <f t="shared" si="0"/>
        <v>42947</v>
      </c>
      <c r="N3" s="3">
        <f t="shared" ref="N3:U3" si="1">O2-1</f>
        <v>42978</v>
      </c>
      <c r="O3" s="3">
        <f t="shared" si="1"/>
        <v>43008</v>
      </c>
      <c r="P3" s="3">
        <f t="shared" si="1"/>
        <v>43039</v>
      </c>
      <c r="Q3" s="3">
        <f t="shared" si="1"/>
        <v>43069</v>
      </c>
      <c r="R3" s="3">
        <f t="shared" si="1"/>
        <v>43100</v>
      </c>
      <c r="S3" s="3">
        <f t="shared" si="1"/>
        <v>43131</v>
      </c>
      <c r="T3" s="3">
        <f t="shared" si="1"/>
        <v>43159</v>
      </c>
      <c r="U3" s="3">
        <f t="shared" si="1"/>
        <v>43190</v>
      </c>
      <c r="V3" s="3">
        <f t="shared" ref="V3" si="2">W2-1</f>
        <v>43220</v>
      </c>
      <c r="W3" s="3">
        <f>X2-1</f>
        <v>43251</v>
      </c>
      <c r="X3" s="3">
        <f t="shared" ref="X3:AA3" si="3">Y2-1</f>
        <v>43281</v>
      </c>
      <c r="Y3" s="3">
        <f t="shared" si="3"/>
        <v>43312</v>
      </c>
      <c r="Z3" s="3">
        <f t="shared" si="3"/>
        <v>43343</v>
      </c>
      <c r="AA3" s="3">
        <f t="shared" si="3"/>
        <v>43373</v>
      </c>
      <c r="AB3" s="3">
        <f t="shared" ref="AB3" si="4">AC2-1</f>
        <v>43404</v>
      </c>
      <c r="AC3" s="3">
        <f t="shared" ref="AC3" si="5">AD2-1</f>
        <v>43434</v>
      </c>
      <c r="AD3" s="3">
        <f t="shared" ref="AD3" si="6">AE2-1</f>
        <v>43465</v>
      </c>
      <c r="AE3" s="3">
        <f t="shared" ref="AE3" si="7">AF2-1</f>
        <v>43496</v>
      </c>
      <c r="AF3" s="3">
        <f t="shared" ref="AF3" si="8">AG2-1</f>
        <v>43524</v>
      </c>
      <c r="AG3" s="3">
        <f t="shared" ref="AG3" si="9">AH2-1</f>
        <v>43555</v>
      </c>
    </row>
    <row r="4" spans="1:34" x14ac:dyDescent="0.4">
      <c r="A4" s="4" t="s">
        <v>129</v>
      </c>
      <c r="B4">
        <f>COUNTIFS(PSIRT!$N:$N,"&lt;="&amp;B$3,PSIRT!$N:$N,"&gt;="&amp;B$2,PSIRT!$F:$F,"="&amp;$A4,PSIRT!$S:$S,"=SERVER")</f>
        <v>0</v>
      </c>
      <c r="C4">
        <f>COUNTIFS(PSIRT!$N:$N,"&lt;="&amp;C$3,PSIRT!$N:$N,"&gt;="&amp;C$2,PSIRT!$F:$F,"="&amp;$A4,PSIRT!$S:$S,"=SERVER")</f>
        <v>0</v>
      </c>
      <c r="D4">
        <f>COUNTIFS(PSIRT!$N:$N,"&lt;="&amp;D$3,PSIRT!$N:$N,"&gt;="&amp;D$2,PSIRT!$F:$F,"="&amp;$A4,PSIRT!$S:$S,"=SERVER")</f>
        <v>1</v>
      </c>
      <c r="E4">
        <f>COUNTIFS(PSIRT!$N:$N,"&lt;="&amp;E$3,PSIRT!$N:$N,"&gt;="&amp;E$2,PSIRT!$F:$F,"="&amp;$A4,PSIRT!$S:$S,"=SERVER")</f>
        <v>0</v>
      </c>
      <c r="F4">
        <f>COUNTIFS(PSIRT!$N:$N,"&lt;="&amp;F$3,PSIRT!$N:$N,"&gt;="&amp;F$2,PSIRT!$F:$F,"="&amp;$A4,PSIRT!$S:$S,"=SERVER")</f>
        <v>0</v>
      </c>
      <c r="G4">
        <f>COUNTIFS(PSIRT!$N:$N,"&lt;="&amp;G$3,PSIRT!$N:$N,"&gt;="&amp;G$2,PSIRT!$F:$F,"="&amp;$A4,PSIRT!$S:$S,"=SERVER")</f>
        <v>0</v>
      </c>
      <c r="H4">
        <f>COUNTIFS(PSIRT!$N:$N,"&lt;="&amp;H$3,PSIRT!$N:$N,"&gt;="&amp;H$2,PSIRT!$F:$F,"="&amp;$A4,PSIRT!$S:$S,"=SERVER")</f>
        <v>0</v>
      </c>
      <c r="I4">
        <f>COUNTIFS(PSIRT!$N:$N,"&lt;="&amp;I$3,PSIRT!$N:$N,"&gt;="&amp;I$2,PSIRT!$F:$F,"="&amp;$A4,PSIRT!$S:$S,"=SERVER")</f>
        <v>0</v>
      </c>
      <c r="J4">
        <f>COUNTIFS(PSIRT!$N:$N,"&lt;="&amp;J$3,PSIRT!$N:$N,"&gt;="&amp;J$2,PSIRT!$F:$F,"="&amp;$A4,PSIRT!$S:$S,"=SERVER")</f>
        <v>0</v>
      </c>
      <c r="K4">
        <f>COUNTIFS(PSIRT!$N:$N,"&lt;="&amp;K$3,PSIRT!$N:$N,"&gt;="&amp;K$2,PSIRT!$F:$F,"="&amp;$A4,PSIRT!$S:$S,"=SERVER")</f>
        <v>1</v>
      </c>
      <c r="L4">
        <f>COUNTIFS(PSIRT!$N:$N,"&lt;="&amp;L$3,PSIRT!$N:$N,"&gt;="&amp;L$2,PSIRT!$F:$F,"="&amp;$A4,PSIRT!$S:$S,"=SERVER")</f>
        <v>0</v>
      </c>
      <c r="M4">
        <f>COUNTIFS(PSIRT!$N:$N,"&lt;="&amp;M$3,PSIRT!$N:$N,"&gt;="&amp;M$2,PSIRT!$F:$F,"="&amp;$A4,PSIRT!$S:$S,"=SERVER")</f>
        <v>0</v>
      </c>
      <c r="N4">
        <f>COUNTIFS(PSIRT!$N:$N,"&lt;="&amp;N$3,PSIRT!$N:$N,"&gt;="&amp;N$2,PSIRT!$F:$F,"="&amp;$A4,PSIRT!$S:$S,"=SERVER")</f>
        <v>2</v>
      </c>
      <c r="O4">
        <f>COUNTIFS(PSIRT!$N:$N,"&lt;="&amp;O$3,PSIRT!$N:$N,"&gt;="&amp;O$2,PSIRT!$F:$F,"="&amp;$A4,PSIRT!$S:$S,"=SERVER")</f>
        <v>1</v>
      </c>
      <c r="P4">
        <f>COUNTIFS(PSIRT!$N:$N,"&lt;="&amp;P$3,PSIRT!$N:$N,"&gt;="&amp;P$2,PSIRT!$F:$F,"="&amp;$A4,PSIRT!$S:$S,"=SERVER")</f>
        <v>0</v>
      </c>
      <c r="Q4">
        <f>COUNTIFS(PSIRT!$N:$N,"&lt;="&amp;Q$3,PSIRT!$N:$N,"&gt;="&amp;Q$2,PSIRT!$F:$F,"="&amp;$A4,PSIRT!$S:$S,"=SERVER")</f>
        <v>0</v>
      </c>
      <c r="R4">
        <f>COUNTIFS(PSIRT!$N:$N,"&lt;="&amp;R$3,PSIRT!$N:$N,"&gt;="&amp;R$2,PSIRT!$F:$F,"="&amp;$A4,PSIRT!$S:$S,"=SERVER")</f>
        <v>0</v>
      </c>
      <c r="S4">
        <f>COUNTIFS(PSIRT!$N:$N,"&lt;="&amp;S$3,PSIRT!$N:$N,"&gt;="&amp;S$2,PSIRT!$F:$F,"="&amp;$A4,PSIRT!$S:$S,"=SERVER")</f>
        <v>0</v>
      </c>
      <c r="T4">
        <f>COUNTIFS(PSIRT!$N:$N,"&lt;="&amp;T$3,PSIRT!$N:$N,"&gt;="&amp;T$2,PSIRT!$F:$F,"="&amp;$A4,PSIRT!$S:$S,"=SERVER")</f>
        <v>0</v>
      </c>
      <c r="U4">
        <f>COUNTIFS(PSIRT!$N:$N,"&lt;="&amp;U$3,PSIRT!$N:$N,"&gt;="&amp;U$2,PSIRT!$F:$F,"="&amp;$A4,PSIRT!$S:$S,"=SERVER")</f>
        <v>0</v>
      </c>
      <c r="V4">
        <f>COUNTIFS(PSIRT!$N:$N,"&lt;="&amp;V$3,PSIRT!$N:$N,"&gt;="&amp;V$2,PSIRT!$F:$F,"="&amp;$A4,PSIRT!$S:$S,"=SERVER")</f>
        <v>0</v>
      </c>
      <c r="W4">
        <f>COUNTIFS(PSIRT!$N:$N,"&lt;="&amp;W$3,PSIRT!$N:$N,"&gt;="&amp;W$2,PSIRT!$F:$F,"="&amp;$A4,PSIRT!$S:$S,"=SERVER")</f>
        <v>0</v>
      </c>
      <c r="X4">
        <f>COUNTIFS(PSIRT!$N:$N,"&lt;="&amp;X$3,PSIRT!$N:$N,"&gt;="&amp;X$2,PSIRT!$F:$F,"="&amp;$A4,PSIRT!$S:$S,"=SERVER")</f>
        <v>0</v>
      </c>
      <c r="Y4">
        <f>COUNTIFS(PSIRT!$N:$N,"&lt;="&amp;Y$3,PSIRT!$N:$N,"&gt;="&amp;Y$2,PSIRT!$F:$F,"="&amp;$A4,PSIRT!$S:$S,"=SERVER")</f>
        <v>0</v>
      </c>
      <c r="Z4">
        <f>COUNTIFS(PSIRT!$N:$N,"&lt;="&amp;Z$3,PSIRT!$N:$N,"&gt;="&amp;Z$2,PSIRT!$F:$F,"="&amp;$A4,PSIRT!$S:$S,"=SERVER")</f>
        <v>0</v>
      </c>
      <c r="AA4">
        <f>COUNTIFS(PSIRT!$N:$N,"&lt;="&amp;AA$3,PSIRT!$N:$N,"&gt;="&amp;AA$2,PSIRT!$F:$F,"="&amp;$A4,PSIRT!$S:$S,"=SERVER")</f>
        <v>0</v>
      </c>
      <c r="AB4">
        <f>COUNTIFS(PSIRT!$N:$N,"&lt;="&amp;AB$3,PSIRT!$N:$N,"&gt;="&amp;AB$2,PSIRT!$F:$F,"="&amp;$A4,PSIRT!$S:$S,"=SERVER")</f>
        <v>0</v>
      </c>
      <c r="AC4">
        <f>COUNTIFS(PSIRT!$N:$N,"&lt;="&amp;AC$3,PSIRT!$N:$N,"&gt;="&amp;AC$2,PSIRT!$F:$F,"="&amp;$A4,PSIRT!$S:$S,"=SERVER")</f>
        <v>0</v>
      </c>
      <c r="AD4">
        <f>COUNTIFS(PSIRT!$N:$N,"&lt;="&amp;AD$3,PSIRT!$N:$N,"&gt;="&amp;AD$2,PSIRT!$F:$F,"="&amp;$A4,PSIRT!$S:$S,"=SERVER")</f>
        <v>0</v>
      </c>
      <c r="AE4">
        <f>COUNTIFS(PSIRT!$N:$N,"&lt;="&amp;AE$3,PSIRT!$N:$N,"&gt;="&amp;AE$2,PSIRT!$F:$F,"="&amp;$A4,PSIRT!$S:$S,"=SERVER")</f>
        <v>0</v>
      </c>
      <c r="AF4">
        <f>COUNTIFS(PSIRT!$N:$N,"&lt;="&amp;AF$3,PSIRT!$N:$N,"&gt;="&amp;AF$2,PSIRT!$F:$F,"="&amp;$A4,PSIRT!$S:$S,"=SERVER")</f>
        <v>2</v>
      </c>
      <c r="AG4">
        <f>COUNTIFS(PSIRT!$N:$N,"&lt;="&amp;AG$3,PSIRT!$N:$N,"&gt;="&amp;AG$2,PSIRT!$F:$F,"="&amp;$A4,PSIRT!$S:$S,"=SERVER")</f>
        <v>1</v>
      </c>
      <c r="AH4">
        <f>SUM(B4:AG4)</f>
        <v>8</v>
      </c>
    </row>
    <row r="5" spans="1:34" x14ac:dyDescent="0.4">
      <c r="A5" s="4" t="s">
        <v>91</v>
      </c>
      <c r="B5">
        <f>COUNTIFS(PSIRT!$N:$N,"&lt;="&amp;B$3,PSIRT!$N:$N,"&gt;="&amp;B$2,PSIRT!$F:$F,"="&amp;$A5,PSIRT!$S:$S,"=SERVER")</f>
        <v>3</v>
      </c>
      <c r="C5">
        <f>COUNTIFS(PSIRT!$N:$N,"&lt;="&amp;C$3,PSIRT!$N:$N,"&gt;="&amp;C$2,PSIRT!$F:$F,"="&amp;$A5,PSIRT!$S:$S,"=SERVER")</f>
        <v>0</v>
      </c>
      <c r="D5">
        <f>COUNTIFS(PSIRT!$N:$N,"&lt;="&amp;D$3,PSIRT!$N:$N,"&gt;="&amp;D$2,PSIRT!$F:$F,"="&amp;$A5,PSIRT!$S:$S,"=SERVER")</f>
        <v>0</v>
      </c>
      <c r="E5">
        <f>COUNTIFS(PSIRT!$N:$N,"&lt;="&amp;E$3,PSIRT!$N:$N,"&gt;="&amp;E$2,PSIRT!$F:$F,"="&amp;$A5,PSIRT!$S:$S,"=SERVER")</f>
        <v>1</v>
      </c>
      <c r="F5">
        <f>COUNTIFS(PSIRT!$N:$N,"&lt;="&amp;F$3,PSIRT!$N:$N,"&gt;="&amp;F$2,PSIRT!$F:$F,"="&amp;$A5,PSIRT!$S:$S,"=SERVER")</f>
        <v>0</v>
      </c>
      <c r="G5">
        <f>COUNTIFS(PSIRT!$N:$N,"&lt;="&amp;G$3,PSIRT!$N:$N,"&gt;="&amp;G$2,PSIRT!$F:$F,"="&amp;$A5,PSIRT!$S:$S,"=SERVER")</f>
        <v>0</v>
      </c>
      <c r="H5">
        <f>COUNTIFS(PSIRT!$N:$N,"&lt;="&amp;H$3,PSIRT!$N:$N,"&gt;="&amp;H$2,PSIRT!$F:$F,"="&amp;$A5,PSIRT!$S:$S,"=SERVER")</f>
        <v>0</v>
      </c>
      <c r="I5">
        <f>COUNTIFS(PSIRT!$N:$N,"&lt;="&amp;I$3,PSIRT!$N:$N,"&gt;="&amp;I$2,PSIRT!$F:$F,"="&amp;$A5,PSIRT!$S:$S,"=SERVER")</f>
        <v>0</v>
      </c>
      <c r="J5">
        <f>COUNTIFS(PSIRT!$N:$N,"&lt;="&amp;J$3,PSIRT!$N:$N,"&gt;="&amp;J$2,PSIRT!$F:$F,"="&amp;$A5,PSIRT!$S:$S,"=SERVER")</f>
        <v>1</v>
      </c>
      <c r="K5">
        <f>COUNTIFS(PSIRT!$N:$N,"&lt;="&amp;K$3,PSIRT!$N:$N,"&gt;="&amp;K$2,PSIRT!$F:$F,"="&amp;$A5,PSIRT!$S:$S,"=SERVER")</f>
        <v>0</v>
      </c>
      <c r="L5">
        <f>COUNTIFS(PSIRT!$N:$N,"&lt;="&amp;L$3,PSIRT!$N:$N,"&gt;="&amp;L$2,PSIRT!$F:$F,"="&amp;$A5,PSIRT!$S:$S,"=SERVER")</f>
        <v>2</v>
      </c>
      <c r="M5">
        <f>COUNTIFS(PSIRT!$N:$N,"&lt;="&amp;M$3,PSIRT!$N:$N,"&gt;="&amp;M$2,PSIRT!$F:$F,"="&amp;$A5,PSIRT!$S:$S,"=SERVER")</f>
        <v>0</v>
      </c>
      <c r="N5">
        <f>COUNTIFS(PSIRT!$N:$N,"&lt;="&amp;N$3,PSIRT!$N:$N,"&gt;="&amp;N$2,PSIRT!$F:$F,"="&amp;$A5,PSIRT!$S:$S,"=SERVER")</f>
        <v>0</v>
      </c>
      <c r="O5">
        <f>COUNTIFS(PSIRT!$N:$N,"&lt;="&amp;O$3,PSIRT!$N:$N,"&gt;="&amp;O$2,PSIRT!$F:$F,"="&amp;$A5,PSIRT!$S:$S,"=SERVER")</f>
        <v>2</v>
      </c>
      <c r="P5">
        <f>COUNTIFS(PSIRT!$N:$N,"&lt;="&amp;P$3,PSIRT!$N:$N,"&gt;="&amp;P$2,PSIRT!$F:$F,"="&amp;$A5,PSIRT!$S:$S,"=SERVER")</f>
        <v>0</v>
      </c>
      <c r="Q5">
        <f>COUNTIFS(PSIRT!$N:$N,"&lt;="&amp;Q$3,PSIRT!$N:$N,"&gt;="&amp;Q$2,PSIRT!$F:$F,"="&amp;$A5,PSIRT!$S:$S,"=SERVER")</f>
        <v>3</v>
      </c>
      <c r="R5">
        <f>COUNTIFS(PSIRT!$N:$N,"&lt;="&amp;R$3,PSIRT!$N:$N,"&gt;="&amp;R$2,PSIRT!$F:$F,"="&amp;$A5,PSIRT!$S:$S,"=SERVER")</f>
        <v>0</v>
      </c>
      <c r="S5">
        <f>COUNTIFS(PSIRT!$N:$N,"&lt;="&amp;S$3,PSIRT!$N:$N,"&gt;="&amp;S$2,PSIRT!$F:$F,"="&amp;$A5,PSIRT!$S:$S,"=SERVER")</f>
        <v>1</v>
      </c>
      <c r="T5">
        <f>COUNTIFS(PSIRT!$N:$N,"&lt;="&amp;T$3,PSIRT!$N:$N,"&gt;="&amp;T$2,PSIRT!$F:$F,"="&amp;$A5,PSIRT!$S:$S,"=SERVER")</f>
        <v>1</v>
      </c>
      <c r="U5">
        <f>COUNTIFS(PSIRT!$N:$N,"&lt;="&amp;U$3,PSIRT!$N:$N,"&gt;="&amp;U$2,PSIRT!$F:$F,"="&amp;$A5,PSIRT!$S:$S,"=SERVER")</f>
        <v>0</v>
      </c>
      <c r="V5">
        <f>COUNTIFS(PSIRT!$N:$N,"&lt;="&amp;V$3,PSIRT!$N:$N,"&gt;="&amp;V$2,PSIRT!$F:$F,"="&amp;$A5,PSIRT!$S:$S,"=SERVER")</f>
        <v>1</v>
      </c>
      <c r="W5">
        <f>COUNTIFS(PSIRT!$N:$N,"&lt;="&amp;W$3,PSIRT!$N:$N,"&gt;="&amp;W$2,PSIRT!$F:$F,"="&amp;$A5,PSIRT!$S:$S,"=SERVER")</f>
        <v>1</v>
      </c>
      <c r="X5">
        <f>COUNTIFS(PSIRT!$N:$N,"&lt;="&amp;X$3,PSIRT!$N:$N,"&gt;="&amp;X$2,PSIRT!$F:$F,"="&amp;$A5,PSIRT!$S:$S,"=SERVER")</f>
        <v>1</v>
      </c>
      <c r="Y5">
        <f>COUNTIFS(PSIRT!$N:$N,"&lt;="&amp;Y$3,PSIRT!$N:$N,"&gt;="&amp;Y$2,PSIRT!$F:$F,"="&amp;$A5,PSIRT!$S:$S,"=SERVER")</f>
        <v>1</v>
      </c>
      <c r="Z5">
        <f>COUNTIFS(PSIRT!$N:$N,"&lt;="&amp;Z$3,PSIRT!$N:$N,"&gt;="&amp;Z$2,PSIRT!$F:$F,"="&amp;$A5,PSIRT!$S:$S,"=SERVER")</f>
        <v>1</v>
      </c>
      <c r="AA5">
        <f>COUNTIFS(PSIRT!$N:$N,"&lt;="&amp;AA$3,PSIRT!$N:$N,"&gt;="&amp;AA$2,PSIRT!$F:$F,"="&amp;$A5,PSIRT!$S:$S,"=SERVER")</f>
        <v>0</v>
      </c>
      <c r="AB5">
        <f>COUNTIFS(PSIRT!$N:$N,"&lt;="&amp;AB$3,PSIRT!$N:$N,"&gt;="&amp;AB$2,PSIRT!$F:$F,"="&amp;$A5,PSIRT!$S:$S,"=SERVER")</f>
        <v>1</v>
      </c>
      <c r="AC5">
        <f>COUNTIFS(PSIRT!$N:$N,"&lt;="&amp;AC$3,PSIRT!$N:$N,"&gt;="&amp;AC$2,PSIRT!$F:$F,"="&amp;$A5,PSIRT!$S:$S,"=SERVER")</f>
        <v>0</v>
      </c>
      <c r="AD5">
        <f>COUNTIFS(PSIRT!$N:$N,"&lt;="&amp;AD$3,PSIRT!$N:$N,"&gt;="&amp;AD$2,PSIRT!$F:$F,"="&amp;$A5,PSIRT!$S:$S,"=SERVER")</f>
        <v>0</v>
      </c>
      <c r="AE5">
        <f>COUNTIFS(PSIRT!$N:$N,"&lt;="&amp;AE$3,PSIRT!$N:$N,"&gt;="&amp;AE$2,PSIRT!$F:$F,"="&amp;$A5,PSIRT!$S:$S,"=SERVER")</f>
        <v>4</v>
      </c>
      <c r="AF5">
        <f>COUNTIFS(PSIRT!$N:$N,"&lt;="&amp;AF$3,PSIRT!$N:$N,"&gt;="&amp;AF$2,PSIRT!$F:$F,"="&amp;$A5,PSIRT!$S:$S,"=SERVER")</f>
        <v>0</v>
      </c>
      <c r="AG5">
        <f>COUNTIFS(PSIRT!$N:$N,"&lt;="&amp;AG$3,PSIRT!$N:$N,"&gt;="&amp;AG$2,PSIRT!$F:$F,"="&amp;$A5,PSIRT!$S:$S,"=SERVER")</f>
        <v>1</v>
      </c>
      <c r="AH5">
        <f t="shared" ref="AH5:AH7" si="10">SUM(B5:AG5)</f>
        <v>25</v>
      </c>
    </row>
    <row r="6" spans="1:34" x14ac:dyDescent="0.4">
      <c r="A6" s="4" t="s">
        <v>96</v>
      </c>
      <c r="B6">
        <f>COUNTIFS(PSIRT!$N:$N,"&lt;="&amp;B$3,PSIRT!$N:$N,"&gt;="&amp;B$2,PSIRT!$F:$F,"="&amp;$A6,PSIRT!$S:$S,"=SERVER")</f>
        <v>3</v>
      </c>
      <c r="C6">
        <f>COUNTIFS(PSIRT!$N:$N,"&lt;="&amp;C$3,PSIRT!$N:$N,"&gt;="&amp;C$2,PSIRT!$F:$F,"="&amp;$A6,PSIRT!$S:$S,"=SERVER")</f>
        <v>0</v>
      </c>
      <c r="D6">
        <f>COUNTIFS(PSIRT!$N:$N,"&lt;="&amp;D$3,PSIRT!$N:$N,"&gt;="&amp;D$2,PSIRT!$F:$F,"="&amp;$A6,PSIRT!$S:$S,"=SERVER")</f>
        <v>1</v>
      </c>
      <c r="E6">
        <f>COUNTIFS(PSIRT!$N:$N,"&lt;="&amp;E$3,PSIRT!$N:$N,"&gt;="&amp;E$2,PSIRT!$F:$F,"="&amp;$A6,PSIRT!$S:$S,"=SERVER")</f>
        <v>0</v>
      </c>
      <c r="F6">
        <f>COUNTIFS(PSIRT!$N:$N,"&lt;="&amp;F$3,PSIRT!$N:$N,"&gt;="&amp;F$2,PSIRT!$F:$F,"="&amp;$A6,PSIRT!$S:$S,"=SERVER")</f>
        <v>0</v>
      </c>
      <c r="G6">
        <f>COUNTIFS(PSIRT!$N:$N,"&lt;="&amp;G$3,PSIRT!$N:$N,"&gt;="&amp;G$2,PSIRT!$F:$F,"="&amp;$A6,PSIRT!$S:$S,"=SERVER")</f>
        <v>2</v>
      </c>
      <c r="H6">
        <f>COUNTIFS(PSIRT!$N:$N,"&lt;="&amp;H$3,PSIRT!$N:$N,"&gt;="&amp;H$2,PSIRT!$F:$F,"="&amp;$A6,PSIRT!$S:$S,"=SERVER")</f>
        <v>0</v>
      </c>
      <c r="I6">
        <f>COUNTIFS(PSIRT!$N:$N,"&lt;="&amp;I$3,PSIRT!$N:$N,"&gt;="&amp;I$2,PSIRT!$F:$F,"="&amp;$A6,PSIRT!$S:$S,"=SERVER")</f>
        <v>1</v>
      </c>
      <c r="J6">
        <f>COUNTIFS(PSIRT!$N:$N,"&lt;="&amp;J$3,PSIRT!$N:$N,"&gt;="&amp;J$2,PSIRT!$F:$F,"="&amp;$A6,PSIRT!$S:$S,"=SERVER")</f>
        <v>2</v>
      </c>
      <c r="K6">
        <f>COUNTIFS(PSIRT!$N:$N,"&lt;="&amp;K$3,PSIRT!$N:$N,"&gt;="&amp;K$2,PSIRT!$F:$F,"="&amp;$A6,PSIRT!$S:$S,"=SERVER")</f>
        <v>1</v>
      </c>
      <c r="L6">
        <f>COUNTIFS(PSIRT!$N:$N,"&lt;="&amp;L$3,PSIRT!$N:$N,"&gt;="&amp;L$2,PSIRT!$F:$F,"="&amp;$A6,PSIRT!$S:$S,"=SERVER")</f>
        <v>2</v>
      </c>
      <c r="M6">
        <f>COUNTIFS(PSIRT!$N:$N,"&lt;="&amp;M$3,PSIRT!$N:$N,"&gt;="&amp;M$2,PSIRT!$F:$F,"="&amp;$A6,PSIRT!$S:$S,"=SERVER")</f>
        <v>1</v>
      </c>
      <c r="N6">
        <f>COUNTIFS(PSIRT!$N:$N,"&lt;="&amp;N$3,PSIRT!$N:$N,"&gt;="&amp;N$2,PSIRT!$F:$F,"="&amp;$A6,PSIRT!$S:$S,"=SERVER")</f>
        <v>1</v>
      </c>
      <c r="O6">
        <f>COUNTIFS(PSIRT!$N:$N,"&lt;="&amp;O$3,PSIRT!$N:$N,"&gt;="&amp;O$2,PSIRT!$F:$F,"="&amp;$A6,PSIRT!$S:$S,"=SERVER")</f>
        <v>1</v>
      </c>
      <c r="P6">
        <f>COUNTIFS(PSIRT!$N:$N,"&lt;="&amp;P$3,PSIRT!$N:$N,"&gt;="&amp;P$2,PSIRT!$F:$F,"="&amp;$A6,PSIRT!$S:$S,"=SERVER")</f>
        <v>0</v>
      </c>
      <c r="Q6">
        <f>COUNTIFS(PSIRT!$N:$N,"&lt;="&amp;Q$3,PSIRT!$N:$N,"&gt;="&amp;Q$2,PSIRT!$F:$F,"="&amp;$A6,PSIRT!$S:$S,"=SERVER")</f>
        <v>0</v>
      </c>
      <c r="R6">
        <f>COUNTIFS(PSIRT!$N:$N,"&lt;="&amp;R$3,PSIRT!$N:$N,"&gt;="&amp;R$2,PSIRT!$F:$F,"="&amp;$A6,PSIRT!$S:$S,"=SERVER")</f>
        <v>0</v>
      </c>
      <c r="S6">
        <f>COUNTIFS(PSIRT!$N:$N,"&lt;="&amp;S$3,PSIRT!$N:$N,"&gt;="&amp;S$2,PSIRT!$F:$F,"="&amp;$A6,PSIRT!$S:$S,"=SERVER")</f>
        <v>0</v>
      </c>
      <c r="T6">
        <f>COUNTIFS(PSIRT!$N:$N,"&lt;="&amp;T$3,PSIRT!$N:$N,"&gt;="&amp;T$2,PSIRT!$F:$F,"="&amp;$A6,PSIRT!$S:$S,"=SERVER")</f>
        <v>1</v>
      </c>
      <c r="U6">
        <f>COUNTIFS(PSIRT!$N:$N,"&lt;="&amp;U$3,PSIRT!$N:$N,"&gt;="&amp;U$2,PSIRT!$F:$F,"="&amp;$A6,PSIRT!$S:$S,"=SERVER")</f>
        <v>3</v>
      </c>
      <c r="V6">
        <f>COUNTIFS(PSIRT!$N:$N,"&lt;="&amp;V$3,PSIRT!$N:$N,"&gt;="&amp;V$2,PSIRT!$F:$F,"="&amp;$A6,PSIRT!$S:$S,"=SERVER")</f>
        <v>0</v>
      </c>
      <c r="W6">
        <f>COUNTIFS(PSIRT!$N:$N,"&lt;="&amp;W$3,PSIRT!$N:$N,"&gt;="&amp;W$2,PSIRT!$F:$F,"="&amp;$A6,PSIRT!$S:$S,"=SERVER")</f>
        <v>0</v>
      </c>
      <c r="X6">
        <f>COUNTIFS(PSIRT!$N:$N,"&lt;="&amp;X$3,PSIRT!$N:$N,"&gt;="&amp;X$2,PSIRT!$F:$F,"="&amp;$A6,PSIRT!$S:$S,"=SERVER")</f>
        <v>1</v>
      </c>
      <c r="Y6">
        <f>COUNTIFS(PSIRT!$N:$N,"&lt;="&amp;Y$3,PSIRT!$N:$N,"&gt;="&amp;Y$2,PSIRT!$F:$F,"="&amp;$A6,PSIRT!$S:$S,"=SERVER")</f>
        <v>2</v>
      </c>
      <c r="Z6">
        <f>COUNTIFS(PSIRT!$N:$N,"&lt;="&amp;Z$3,PSIRT!$N:$N,"&gt;="&amp;Z$2,PSIRT!$F:$F,"="&amp;$A6,PSIRT!$S:$S,"=SERVER")</f>
        <v>0</v>
      </c>
      <c r="AA6">
        <f>COUNTIFS(PSIRT!$N:$N,"&lt;="&amp;AA$3,PSIRT!$N:$N,"&gt;="&amp;AA$2,PSIRT!$F:$F,"="&amp;$A6,PSIRT!$S:$S,"=SERVER")</f>
        <v>2</v>
      </c>
      <c r="AB6">
        <f>COUNTIFS(PSIRT!$N:$N,"&lt;="&amp;AB$3,PSIRT!$N:$N,"&gt;="&amp;AB$2,PSIRT!$F:$F,"="&amp;$A6,PSIRT!$S:$S,"=SERVER")</f>
        <v>0</v>
      </c>
      <c r="AC6">
        <f>COUNTIFS(PSIRT!$N:$N,"&lt;="&amp;AC$3,PSIRT!$N:$N,"&gt;="&amp;AC$2,PSIRT!$F:$F,"="&amp;$A6,PSIRT!$S:$S,"=SERVER")</f>
        <v>2</v>
      </c>
      <c r="AD6">
        <f>COUNTIFS(PSIRT!$N:$N,"&lt;="&amp;AD$3,PSIRT!$N:$N,"&gt;="&amp;AD$2,PSIRT!$F:$F,"="&amp;$A6,PSIRT!$S:$S,"=SERVER")</f>
        <v>0</v>
      </c>
      <c r="AE6">
        <f>COUNTIFS(PSIRT!$N:$N,"&lt;="&amp;AE$3,PSIRT!$N:$N,"&gt;="&amp;AE$2,PSIRT!$F:$F,"="&amp;$A6,PSIRT!$S:$S,"=SERVER")</f>
        <v>2</v>
      </c>
      <c r="AF6">
        <f>COUNTIFS(PSIRT!$N:$N,"&lt;="&amp;AF$3,PSIRT!$N:$N,"&gt;="&amp;AF$2,PSIRT!$F:$F,"="&amp;$A6,PSIRT!$S:$S,"=SERVER")</f>
        <v>0</v>
      </c>
      <c r="AG6">
        <f>COUNTIFS(PSIRT!$N:$N,"&lt;="&amp;AG$3,PSIRT!$N:$N,"&gt;="&amp;AG$2,PSIRT!$F:$F,"="&amp;$A6,PSIRT!$S:$S,"=SERVER")</f>
        <v>1</v>
      </c>
      <c r="AH6">
        <f t="shared" si="10"/>
        <v>29</v>
      </c>
    </row>
    <row r="7" spans="1:34" x14ac:dyDescent="0.4">
      <c r="A7" s="4" t="s">
        <v>137</v>
      </c>
      <c r="B7">
        <f>COUNTIFS(PSIRT!$N:$N,"&lt;="&amp;B$3,PSIRT!$N:$N,"&gt;="&amp;B$2,PSIRT!$F:$F,"="&amp;$A7,PSIRT!$S:$S,"=SERVER")</f>
        <v>0</v>
      </c>
      <c r="C7">
        <f>COUNTIFS(PSIRT!$N:$N,"&lt;="&amp;C$3,PSIRT!$N:$N,"&gt;="&amp;C$2,PSIRT!$F:$F,"="&amp;$A7,PSIRT!$S:$S,"=SERVER")</f>
        <v>0</v>
      </c>
      <c r="D7">
        <f>COUNTIFS(PSIRT!$N:$N,"&lt;="&amp;D$3,PSIRT!$N:$N,"&gt;="&amp;D$2,PSIRT!$F:$F,"="&amp;$A7,PSIRT!$S:$S,"=SERVER")</f>
        <v>0</v>
      </c>
      <c r="E7">
        <f>COUNTIFS(PSIRT!$N:$N,"&lt;="&amp;E$3,PSIRT!$N:$N,"&gt;="&amp;E$2,PSIRT!$F:$F,"="&amp;$A7,PSIRT!$S:$S,"=SERVER")</f>
        <v>0</v>
      </c>
      <c r="F7">
        <f>COUNTIFS(PSIRT!$N:$N,"&lt;="&amp;F$3,PSIRT!$N:$N,"&gt;="&amp;F$2,PSIRT!$F:$F,"="&amp;$A7,PSIRT!$S:$S,"=SERVER")</f>
        <v>0</v>
      </c>
      <c r="G7">
        <f>COUNTIFS(PSIRT!$N:$N,"&lt;="&amp;G$3,PSIRT!$N:$N,"&gt;="&amp;G$2,PSIRT!$F:$F,"="&amp;$A7,PSIRT!$S:$S,"=SERVER")</f>
        <v>0</v>
      </c>
      <c r="H7">
        <f>COUNTIFS(PSIRT!$N:$N,"&lt;="&amp;H$3,PSIRT!$N:$N,"&gt;="&amp;H$2,PSIRT!$F:$F,"="&amp;$A7,PSIRT!$S:$S,"=SERVER")</f>
        <v>0</v>
      </c>
      <c r="I7">
        <f>COUNTIFS(PSIRT!$N:$N,"&lt;="&amp;I$3,PSIRT!$N:$N,"&gt;="&amp;I$2,PSIRT!$F:$F,"="&amp;$A7,PSIRT!$S:$S,"=SERVER")</f>
        <v>0</v>
      </c>
      <c r="J7">
        <f>COUNTIFS(PSIRT!$N:$N,"&lt;="&amp;J$3,PSIRT!$N:$N,"&gt;="&amp;J$2,PSIRT!$F:$F,"="&amp;$A7,PSIRT!$S:$S,"=SERVER")</f>
        <v>0</v>
      </c>
      <c r="K7">
        <f>COUNTIFS(PSIRT!$N:$N,"&lt;="&amp;K$3,PSIRT!$N:$N,"&gt;="&amp;K$2,PSIRT!$F:$F,"="&amp;$A7,PSIRT!$S:$S,"=SERVER")</f>
        <v>1</v>
      </c>
      <c r="L7">
        <f>COUNTIFS(PSIRT!$N:$N,"&lt;="&amp;L$3,PSIRT!$N:$N,"&gt;="&amp;L$2,PSIRT!$F:$F,"="&amp;$A7,PSIRT!$S:$S,"=SERVER")</f>
        <v>0</v>
      </c>
      <c r="M7">
        <f>COUNTIFS(PSIRT!$N:$N,"&lt;="&amp;M$3,PSIRT!$N:$N,"&gt;="&amp;M$2,PSIRT!$F:$F,"="&amp;$A7,PSIRT!$S:$S,"=SERVER")</f>
        <v>1</v>
      </c>
      <c r="N7">
        <f>COUNTIFS(PSIRT!$N:$N,"&lt;="&amp;N$3,PSIRT!$N:$N,"&gt;="&amp;N$2,PSIRT!$F:$F,"="&amp;$A7,PSIRT!$S:$S,"=SERVER")</f>
        <v>0</v>
      </c>
      <c r="O7">
        <f>COUNTIFS(PSIRT!$N:$N,"&lt;="&amp;O$3,PSIRT!$N:$N,"&gt;="&amp;O$2,PSIRT!$F:$F,"="&amp;$A7,PSIRT!$S:$S,"=SERVER")</f>
        <v>0</v>
      </c>
      <c r="P7">
        <f>COUNTIFS(PSIRT!$N:$N,"&lt;="&amp;P$3,PSIRT!$N:$N,"&gt;="&amp;P$2,PSIRT!$F:$F,"="&amp;$A7,PSIRT!$S:$S,"=SERVER")</f>
        <v>0</v>
      </c>
      <c r="Q7">
        <f>COUNTIFS(PSIRT!$N:$N,"&lt;="&amp;Q$3,PSIRT!$N:$N,"&gt;="&amp;Q$2,PSIRT!$F:$F,"="&amp;$A7,PSIRT!$S:$S,"=SERVER")</f>
        <v>0</v>
      </c>
      <c r="R7">
        <f>COUNTIFS(PSIRT!$N:$N,"&lt;="&amp;R$3,PSIRT!$N:$N,"&gt;="&amp;R$2,PSIRT!$F:$F,"="&amp;$A7,PSIRT!$S:$S,"=SERVER")</f>
        <v>0</v>
      </c>
      <c r="S7">
        <f>COUNTIFS(PSIRT!$N:$N,"&lt;="&amp;S$3,PSIRT!$N:$N,"&gt;="&amp;S$2,PSIRT!$F:$F,"="&amp;$A7,PSIRT!$S:$S,"=SERVER")</f>
        <v>0</v>
      </c>
      <c r="T7">
        <f>COUNTIFS(PSIRT!$N:$N,"&lt;="&amp;T$3,PSIRT!$N:$N,"&gt;="&amp;T$2,PSIRT!$F:$F,"="&amp;$A7,PSIRT!$S:$S,"=SERVER")</f>
        <v>0</v>
      </c>
      <c r="U7">
        <f>COUNTIFS(PSIRT!$N:$N,"&lt;="&amp;U$3,PSIRT!$N:$N,"&gt;="&amp;U$2,PSIRT!$F:$F,"="&amp;$A7,PSIRT!$S:$S,"=SERVER")</f>
        <v>0</v>
      </c>
      <c r="V7">
        <f>COUNTIFS(PSIRT!$N:$N,"&lt;="&amp;V$3,PSIRT!$N:$N,"&gt;="&amp;V$2,PSIRT!$F:$F,"="&amp;$A7,PSIRT!$S:$S,"=SERVER")</f>
        <v>0</v>
      </c>
      <c r="W7">
        <f>COUNTIFS(PSIRT!$N:$N,"&lt;="&amp;W$3,PSIRT!$N:$N,"&gt;="&amp;W$2,PSIRT!$F:$F,"="&amp;$A7,PSIRT!$S:$S,"=SERVER")</f>
        <v>0</v>
      </c>
      <c r="X7">
        <f>COUNTIFS(PSIRT!$N:$N,"&lt;="&amp;X$3,PSIRT!$N:$N,"&gt;="&amp;X$2,PSIRT!$F:$F,"="&amp;$A7,PSIRT!$S:$S,"=SERVER")</f>
        <v>0</v>
      </c>
      <c r="Y7">
        <f>COUNTIFS(PSIRT!$N:$N,"&lt;="&amp;Y$3,PSIRT!$N:$N,"&gt;="&amp;Y$2,PSIRT!$F:$F,"="&amp;$A7,PSIRT!$S:$S,"=SERVER")</f>
        <v>3</v>
      </c>
      <c r="Z7">
        <f>COUNTIFS(PSIRT!$N:$N,"&lt;="&amp;Z$3,PSIRT!$N:$N,"&gt;="&amp;Z$2,PSIRT!$F:$F,"="&amp;$A7,PSIRT!$S:$S,"=SERVER")</f>
        <v>0</v>
      </c>
      <c r="AA7">
        <f>COUNTIFS(PSIRT!$N:$N,"&lt;="&amp;AA$3,PSIRT!$N:$N,"&gt;="&amp;AA$2,PSIRT!$F:$F,"="&amp;$A7,PSIRT!$S:$S,"=SERVER")</f>
        <v>0</v>
      </c>
      <c r="AB7">
        <f>COUNTIFS(PSIRT!$N:$N,"&lt;="&amp;AB$3,PSIRT!$N:$N,"&gt;="&amp;AB$2,PSIRT!$F:$F,"="&amp;$A7,PSIRT!$S:$S,"=SERVER")</f>
        <v>1</v>
      </c>
      <c r="AC7">
        <f>COUNTIFS(PSIRT!$N:$N,"&lt;="&amp;AC$3,PSIRT!$N:$N,"&gt;="&amp;AC$2,PSIRT!$F:$F,"="&amp;$A7,PSIRT!$S:$S,"=SERVER")</f>
        <v>0</v>
      </c>
      <c r="AD7">
        <f>COUNTIFS(PSIRT!$N:$N,"&lt;="&amp;AD$3,PSIRT!$N:$N,"&gt;="&amp;AD$2,PSIRT!$F:$F,"="&amp;$A7,PSIRT!$S:$S,"=SERVER")</f>
        <v>1</v>
      </c>
      <c r="AE7">
        <f>COUNTIFS(PSIRT!$N:$N,"&lt;="&amp;AE$3,PSIRT!$N:$N,"&gt;="&amp;AE$2,PSIRT!$F:$F,"="&amp;$A7,PSIRT!$S:$S,"=SERVER")</f>
        <v>2</v>
      </c>
      <c r="AF7">
        <f>COUNTIFS(PSIRT!$N:$N,"&lt;="&amp;AF$3,PSIRT!$N:$N,"&gt;="&amp;AF$2,PSIRT!$F:$F,"="&amp;$A7,PSIRT!$S:$S,"=SERVER")</f>
        <v>0</v>
      </c>
      <c r="AG7">
        <f>COUNTIFS(PSIRT!$N:$N,"&lt;="&amp;AG$3,PSIRT!$N:$N,"&gt;="&amp;AG$2,PSIRT!$F:$F,"="&amp;$A7,PSIRT!$S:$S,"=SERVER")</f>
        <v>0</v>
      </c>
      <c r="AH7">
        <f t="shared" si="10"/>
        <v>9</v>
      </c>
    </row>
    <row r="8" spans="1:34" x14ac:dyDescent="0.4">
      <c r="N8" s="5"/>
      <c r="O8" s="5"/>
      <c r="P8" s="5"/>
      <c r="Q8" s="5"/>
      <c r="R8" s="5"/>
      <c r="S8" s="5"/>
      <c r="T8" s="5"/>
      <c r="U8" s="5"/>
      <c r="V8" s="5"/>
      <c r="W8" s="5"/>
      <c r="X8" s="5"/>
      <c r="Y8" s="5"/>
      <c r="Z8" s="5"/>
      <c r="AA8" s="5"/>
      <c r="AB8" s="5"/>
      <c r="AC8" s="5"/>
      <c r="AD8" s="5"/>
      <c r="AE8" s="5"/>
      <c r="AF8" s="5"/>
      <c r="AG8" s="5"/>
      <c r="AH8">
        <f>SUM(AH4:AH7)</f>
        <v>71</v>
      </c>
    </row>
    <row r="9" spans="1:34" x14ac:dyDescent="0.4">
      <c r="A9" s="1" t="s">
        <v>391</v>
      </c>
      <c r="B9" s="2">
        <v>42583</v>
      </c>
      <c r="C9" s="2">
        <v>42614</v>
      </c>
      <c r="D9" s="2">
        <v>42644</v>
      </c>
      <c r="E9" s="2">
        <v>42675</v>
      </c>
      <c r="F9" s="2">
        <v>42705</v>
      </c>
      <c r="G9" s="2">
        <v>42736</v>
      </c>
      <c r="H9" s="2">
        <v>42767</v>
      </c>
      <c r="I9" s="2">
        <v>42795</v>
      </c>
      <c r="J9" s="2">
        <v>42826</v>
      </c>
      <c r="K9" s="2">
        <v>42856</v>
      </c>
      <c r="L9" s="2">
        <v>42887</v>
      </c>
      <c r="M9" s="2">
        <v>42917</v>
      </c>
      <c r="N9" s="2">
        <v>42948</v>
      </c>
      <c r="O9" s="2">
        <v>42979</v>
      </c>
      <c r="P9" s="2">
        <v>43009</v>
      </c>
      <c r="Q9" s="2">
        <v>43040</v>
      </c>
      <c r="R9" s="2">
        <v>43070</v>
      </c>
      <c r="S9" s="2">
        <v>43101</v>
      </c>
      <c r="T9" s="2">
        <v>43132</v>
      </c>
      <c r="U9" s="2">
        <v>43160</v>
      </c>
      <c r="V9" s="2">
        <v>43191</v>
      </c>
      <c r="W9" s="2">
        <v>43221</v>
      </c>
      <c r="X9" s="2">
        <v>43252</v>
      </c>
      <c r="Y9" s="2">
        <v>43282</v>
      </c>
      <c r="Z9" s="2">
        <v>43313</v>
      </c>
      <c r="AA9" s="2">
        <v>43344</v>
      </c>
      <c r="AB9" s="2">
        <v>43374</v>
      </c>
      <c r="AC9" s="2">
        <v>43405</v>
      </c>
      <c r="AD9" s="2">
        <v>43435</v>
      </c>
      <c r="AE9" s="2">
        <v>43466</v>
      </c>
      <c r="AF9" s="2">
        <v>43497</v>
      </c>
      <c r="AG9" s="2">
        <v>43525</v>
      </c>
    </row>
    <row r="10" spans="1:34" x14ac:dyDescent="0.4">
      <c r="A10" s="1" t="s">
        <v>6</v>
      </c>
      <c r="B10" s="3">
        <v>42583</v>
      </c>
      <c r="C10" s="3">
        <v>42614</v>
      </c>
      <c r="D10" s="3">
        <v>42644</v>
      </c>
      <c r="E10" s="3">
        <v>42675</v>
      </c>
      <c r="F10" s="3">
        <v>42705</v>
      </c>
      <c r="G10" s="3">
        <v>42736</v>
      </c>
      <c r="H10" s="3">
        <v>42767</v>
      </c>
      <c r="I10" s="3">
        <v>42795</v>
      </c>
      <c r="J10" s="3">
        <v>42826</v>
      </c>
      <c r="K10" s="3">
        <v>42856</v>
      </c>
      <c r="L10" s="3">
        <v>42887</v>
      </c>
      <c r="M10" s="3">
        <v>42917</v>
      </c>
      <c r="N10" s="3">
        <v>42948</v>
      </c>
      <c r="O10" s="3">
        <v>42979</v>
      </c>
      <c r="P10" s="3">
        <v>43009</v>
      </c>
      <c r="Q10" s="3">
        <v>43040</v>
      </c>
      <c r="R10" s="3">
        <v>43070</v>
      </c>
      <c r="S10" s="3">
        <v>43101</v>
      </c>
      <c r="T10" s="3">
        <v>43132</v>
      </c>
      <c r="U10" s="3">
        <v>43160</v>
      </c>
      <c r="V10" s="3">
        <v>43191</v>
      </c>
      <c r="W10" s="3">
        <v>43221</v>
      </c>
      <c r="X10" s="3">
        <v>43252</v>
      </c>
      <c r="Y10" s="3">
        <v>43282</v>
      </c>
      <c r="Z10" s="3">
        <v>43313</v>
      </c>
      <c r="AA10" s="3">
        <v>43344</v>
      </c>
      <c r="AB10" s="3">
        <v>43374</v>
      </c>
      <c r="AC10" s="3">
        <v>43405</v>
      </c>
      <c r="AD10" s="3">
        <v>43435</v>
      </c>
      <c r="AE10" s="3">
        <v>43466</v>
      </c>
      <c r="AF10" s="3">
        <v>43497</v>
      </c>
      <c r="AG10" s="3">
        <v>43525</v>
      </c>
      <c r="AH10" s="3">
        <v>43556</v>
      </c>
    </row>
    <row r="11" spans="1:34" x14ac:dyDescent="0.4">
      <c r="A11" s="4" t="s">
        <v>7</v>
      </c>
      <c r="B11" s="3">
        <f>C10-1</f>
        <v>42613</v>
      </c>
      <c r="C11" s="3">
        <f t="shared" ref="C11:P11" si="11">D10-1</f>
        <v>42643</v>
      </c>
      <c r="D11" s="3">
        <f t="shared" si="11"/>
        <v>42674</v>
      </c>
      <c r="E11" s="3">
        <f t="shared" si="11"/>
        <v>42704</v>
      </c>
      <c r="F11" s="3">
        <f t="shared" si="11"/>
        <v>42735</v>
      </c>
      <c r="G11" s="3">
        <f t="shared" si="11"/>
        <v>42766</v>
      </c>
      <c r="H11" s="3">
        <f t="shared" si="11"/>
        <v>42794</v>
      </c>
      <c r="I11" s="3">
        <f t="shared" si="11"/>
        <v>42825</v>
      </c>
      <c r="J11" s="3">
        <f t="shared" si="11"/>
        <v>42855</v>
      </c>
      <c r="K11" s="3">
        <f t="shared" si="11"/>
        <v>42886</v>
      </c>
      <c r="L11" s="3">
        <f t="shared" si="11"/>
        <v>42916</v>
      </c>
      <c r="M11" s="3">
        <f t="shared" si="11"/>
        <v>42947</v>
      </c>
      <c r="N11" s="3">
        <f t="shared" si="11"/>
        <v>42978</v>
      </c>
      <c r="O11" s="3">
        <f t="shared" si="11"/>
        <v>43008</v>
      </c>
      <c r="P11" s="3">
        <f t="shared" si="11"/>
        <v>43039</v>
      </c>
      <c r="Q11" s="3">
        <f t="shared" ref="Q11:U11" si="12">R10-1</f>
        <v>43069</v>
      </c>
      <c r="R11" s="3">
        <f t="shared" si="12"/>
        <v>43100</v>
      </c>
      <c r="S11" s="3">
        <f t="shared" si="12"/>
        <v>43131</v>
      </c>
      <c r="T11" s="3">
        <f t="shared" si="12"/>
        <v>43159</v>
      </c>
      <c r="U11" s="3">
        <f t="shared" si="12"/>
        <v>43190</v>
      </c>
      <c r="V11" s="3">
        <f t="shared" ref="V11" si="13">W10-1</f>
        <v>43220</v>
      </c>
      <c r="W11" s="3">
        <f t="shared" ref="W11" si="14">X10-1</f>
        <v>43251</v>
      </c>
      <c r="X11" s="3">
        <f t="shared" ref="X11" si="15">Y10-1</f>
        <v>43281</v>
      </c>
      <c r="Y11" s="3">
        <f t="shared" ref="Y11" si="16">Z10-1</f>
        <v>43312</v>
      </c>
      <c r="Z11" s="3">
        <f t="shared" ref="Z11" si="17">AA10-1</f>
        <v>43343</v>
      </c>
      <c r="AA11" s="3">
        <f t="shared" ref="AA11" si="18">AB10-1</f>
        <v>43373</v>
      </c>
      <c r="AB11" s="3">
        <f t="shared" ref="AB11" si="19">AC10-1</f>
        <v>43404</v>
      </c>
      <c r="AC11" s="3">
        <f t="shared" ref="AC11" si="20">AD10-1</f>
        <v>43434</v>
      </c>
      <c r="AD11" s="3">
        <f t="shared" ref="AD11" si="21">AE10-1</f>
        <v>43465</v>
      </c>
      <c r="AE11" s="3">
        <f t="shared" ref="AE11" si="22">AF10-1</f>
        <v>43496</v>
      </c>
      <c r="AF11" s="3">
        <f t="shared" ref="AF11" si="23">AG10-1</f>
        <v>43524</v>
      </c>
      <c r="AG11" s="3">
        <f t="shared" ref="AG11" si="24">AH10-1</f>
        <v>43555</v>
      </c>
    </row>
    <row r="12" spans="1:34" x14ac:dyDescent="0.4">
      <c r="A12" s="4" t="str">
        <f>A4</f>
        <v>Critical</v>
      </c>
      <c r="B12">
        <f>COUNTIFS(PSIRT!$R:$R,"&lt;="&amp;B$3,PSIRT!$R:$R,"&gt;="&amp;B$2,PSIRT!$F:$F,"="&amp;$A12,PSIRT!$S:$S,"=SERVER")</f>
        <v>0</v>
      </c>
      <c r="C12">
        <f>COUNTIFS(PSIRT!$R:$R,"&lt;="&amp;C$3,PSIRT!$R:$R,"&gt;="&amp;C$2,PSIRT!$F:$F,"="&amp;$A12,PSIRT!$S:$S,"=SERVER")</f>
        <v>0</v>
      </c>
      <c r="D12">
        <f>COUNTIFS(PSIRT!$R:$R,"&lt;="&amp;D$3,PSIRT!$R:$R,"&gt;="&amp;D$2,PSIRT!$F:$F,"="&amp;$A12,PSIRT!$S:$S,"=SERVER")</f>
        <v>1</v>
      </c>
      <c r="E12">
        <f>COUNTIFS(PSIRT!$R:$R,"&lt;="&amp;E$3,PSIRT!$R:$R,"&gt;="&amp;E$2,PSIRT!$F:$F,"="&amp;$A12,PSIRT!$S:$S,"=SERVER")</f>
        <v>0</v>
      </c>
      <c r="F12">
        <f>COUNTIFS(PSIRT!$R:$R,"&lt;="&amp;F$3,PSIRT!$R:$R,"&gt;="&amp;F$2,PSIRT!$F:$F,"="&amp;$A12,PSIRT!$S:$S,"=SERVER")</f>
        <v>0</v>
      </c>
      <c r="G12">
        <f>COUNTIFS(PSIRT!$R:$R,"&lt;="&amp;G$3,PSIRT!$R:$R,"&gt;="&amp;G$2,PSIRT!$F:$F,"="&amp;$A12,PSIRT!$S:$S,"=SERVER")</f>
        <v>0</v>
      </c>
      <c r="H12">
        <f>COUNTIFS(PSIRT!$R:$R,"&lt;="&amp;H$3,PSIRT!$R:$R,"&gt;="&amp;H$2,PSIRT!$F:$F,"="&amp;$A12,PSIRT!$S:$S,"=SERVER")</f>
        <v>0</v>
      </c>
      <c r="I12">
        <f>COUNTIFS(PSIRT!$R:$R,"&lt;="&amp;I$3,PSIRT!$R:$R,"&gt;="&amp;I$2,PSIRT!$F:$F,"="&amp;$A12,PSIRT!$S:$S,"=SERVER")</f>
        <v>0</v>
      </c>
      <c r="J12">
        <f>COUNTIFS(PSIRT!$R:$R,"&lt;="&amp;J$3,PSIRT!$R:$R,"&gt;="&amp;J$2,PSIRT!$F:$F,"="&amp;$A12,PSIRT!$S:$S,"=SERVER")</f>
        <v>0</v>
      </c>
      <c r="K12">
        <f>COUNTIFS(PSIRT!$R:$R,"&lt;="&amp;K$3,PSIRT!$R:$R,"&gt;="&amp;K$2,PSIRT!$F:$F,"="&amp;$A12,PSIRT!$S:$S,"=SERVER")</f>
        <v>0</v>
      </c>
      <c r="L12">
        <f>COUNTIFS(PSIRT!$R:$R,"&lt;="&amp;L$3,PSIRT!$R:$R,"&gt;="&amp;L$2,PSIRT!$F:$F,"="&amp;$A12,PSIRT!$S:$S,"=SERVER")</f>
        <v>0</v>
      </c>
      <c r="M12">
        <f>COUNTIFS(PSIRT!$R:$R,"&lt;="&amp;M$3,PSIRT!$R:$R,"&gt;="&amp;M$2,PSIRT!$F:$F,"="&amp;$A12,PSIRT!$S:$S,"=SERVER")</f>
        <v>1</v>
      </c>
      <c r="N12">
        <f>COUNTIFS(PSIRT!$R:$R,"&lt;="&amp;N$3,PSIRT!$R:$R,"&gt;="&amp;N$2,PSIRT!$F:$F,"="&amp;$A12,PSIRT!$S:$S,"=SERVER")</f>
        <v>1</v>
      </c>
      <c r="O12">
        <f>COUNTIFS(PSIRT!$R:$R,"&lt;="&amp;O$3,PSIRT!$R:$R,"&gt;="&amp;O$2,PSIRT!$F:$F,"="&amp;$A12,PSIRT!$S:$S,"=SERVER")</f>
        <v>0</v>
      </c>
      <c r="P12">
        <f>COUNTIFS(PSIRT!$R:$R,"&lt;="&amp;P$3,PSIRT!$R:$R,"&gt;="&amp;P$2,PSIRT!$F:$F,"="&amp;$A12,PSIRT!$S:$S,"=SERVER")</f>
        <v>0</v>
      </c>
      <c r="Q12">
        <f>COUNTIFS(PSIRT!$R:$R,"&lt;="&amp;Q$3,PSIRT!$R:$R,"&gt;="&amp;Q$2,PSIRT!$F:$F,"="&amp;$A12,PSIRT!$S:$S,"=SERVER")</f>
        <v>0</v>
      </c>
      <c r="R12">
        <f>COUNTIFS(PSIRT!$R:$R,"&lt;="&amp;R$3,PSIRT!$R:$R,"&gt;="&amp;R$2,PSIRT!$F:$F,"="&amp;$A12,PSIRT!$S:$S,"=SERVER")</f>
        <v>0</v>
      </c>
      <c r="S12">
        <f>COUNTIFS(PSIRT!$R:$R,"&lt;="&amp;S$3,PSIRT!$R:$R,"&gt;="&amp;S$2,PSIRT!$F:$F,"="&amp;$A12,PSIRT!$S:$S,"=SERVER")</f>
        <v>0</v>
      </c>
      <c r="T12">
        <f>COUNTIFS(PSIRT!$R:$R,"&lt;="&amp;T$3,PSIRT!$R:$R,"&gt;="&amp;T$2,PSIRT!$F:$F,"="&amp;$A12,PSIRT!$S:$S,"=SERVER")</f>
        <v>0</v>
      </c>
      <c r="U12">
        <f>COUNTIFS(PSIRT!$R:$R,"&lt;="&amp;U$3,PSIRT!$R:$R,"&gt;="&amp;U$2,PSIRT!$F:$F,"="&amp;$A12,PSIRT!$S:$S,"=SERVER")</f>
        <v>0</v>
      </c>
      <c r="V12">
        <f>COUNTIFS(PSIRT!$R:$R,"&lt;="&amp;V$3,PSIRT!$R:$R,"&gt;="&amp;V$2,PSIRT!$F:$F,"="&amp;$A12,PSIRT!$S:$S,"=SERVER")</f>
        <v>0</v>
      </c>
      <c r="W12">
        <f>COUNTIFS(PSIRT!$R:$R,"&lt;="&amp;W$3,PSIRT!$R:$R,"&gt;="&amp;W$2,PSIRT!$F:$F,"="&amp;$A12,PSIRT!$S:$S,"=SERVER")</f>
        <v>2</v>
      </c>
      <c r="X12">
        <f>COUNTIFS(PSIRT!$R:$R,"&lt;="&amp;X$3,PSIRT!$R:$R,"&gt;="&amp;X$2,PSIRT!$F:$F,"="&amp;$A12,PSIRT!$S:$S,"=SERVER")</f>
        <v>0</v>
      </c>
      <c r="Y12">
        <f>COUNTIFS(PSIRT!$R:$R,"&lt;="&amp;Y$3,PSIRT!$R:$R,"&gt;="&amp;Y$2,PSIRT!$F:$F,"="&amp;$A12,PSIRT!$S:$S,"=SERVER")</f>
        <v>0</v>
      </c>
      <c r="Z12">
        <f>COUNTIFS(PSIRT!$R:$R,"&lt;="&amp;Z$3,PSIRT!$R:$R,"&gt;="&amp;Z$2,PSIRT!$F:$F,"="&amp;$A12,PSIRT!$S:$S,"=SERVER")</f>
        <v>0</v>
      </c>
      <c r="AA12">
        <f>COUNTIFS(PSIRT!$R:$R,"&lt;="&amp;AA$3,PSIRT!$R:$R,"&gt;="&amp;AA$2,PSIRT!$F:$F,"="&amp;$A12,PSIRT!$S:$S,"=SERVER")</f>
        <v>0</v>
      </c>
      <c r="AB12">
        <f>COUNTIFS(PSIRT!$R:$R,"&lt;="&amp;AB$3,PSIRT!$R:$R,"&gt;="&amp;AB$2,PSIRT!$F:$F,"="&amp;$A12,PSIRT!$S:$S,"=SERVER")</f>
        <v>0</v>
      </c>
      <c r="AC12">
        <f>COUNTIFS(PSIRT!$R:$R,"&lt;="&amp;AC$3,PSIRT!$R:$R,"&gt;="&amp;AC$2,PSIRT!$F:$F,"="&amp;$A12,PSIRT!$S:$S,"=SERVER")</f>
        <v>0</v>
      </c>
      <c r="AD12">
        <f>COUNTIFS(PSIRT!$R:$R,"&lt;="&amp;AD$3,PSIRT!$R:$R,"&gt;="&amp;AD$2,PSIRT!$F:$F,"="&amp;$A12,PSIRT!$S:$S,"=SERVER")</f>
        <v>0</v>
      </c>
      <c r="AE12">
        <f>COUNTIFS(PSIRT!$R:$R,"&lt;="&amp;AE$3,PSIRT!$R:$R,"&gt;="&amp;AE$2,PSIRT!$F:$F,"="&amp;$A12,PSIRT!$S:$S,"=SERVER")</f>
        <v>0</v>
      </c>
      <c r="AF12">
        <f>COUNTIFS(PSIRT!$R:$R,"&lt;="&amp;AF$3,PSIRT!$R:$R,"&gt;="&amp;AF$2,PSIRT!$F:$F,"="&amp;$A12,PSIRT!$S:$S,"=SERVER")</f>
        <v>2</v>
      </c>
      <c r="AG12">
        <f>COUNTIFS(PSIRT!$R:$R,"&lt;="&amp;AG$3,PSIRT!$R:$R,"&gt;="&amp;AG$2,PSIRT!$F:$F,"="&amp;$A12,PSIRT!$S:$S,"=SERVER")</f>
        <v>0</v>
      </c>
      <c r="AH12">
        <f>SUM(B12:AG12)</f>
        <v>7</v>
      </c>
    </row>
    <row r="13" spans="1:34" x14ac:dyDescent="0.4">
      <c r="A13" s="4" t="str">
        <f>A5</f>
        <v>High</v>
      </c>
      <c r="B13">
        <f>COUNTIFS(PSIRT!$R:$R,"&lt;="&amp;B$3,PSIRT!$R:$R,"&gt;="&amp;B$2,PSIRT!$F:$F,"="&amp;$A13,PSIRT!$S:$S,"=SERVER")</f>
        <v>3</v>
      </c>
      <c r="C13">
        <f>COUNTIFS(PSIRT!$R:$R,"&lt;="&amp;C$3,PSIRT!$R:$R,"&gt;="&amp;C$2,PSIRT!$F:$F,"="&amp;$A13,PSIRT!$S:$S,"=SERVER")</f>
        <v>0</v>
      </c>
      <c r="D13">
        <f>COUNTIFS(PSIRT!$R:$R,"&lt;="&amp;D$3,PSIRT!$R:$R,"&gt;="&amp;D$2,PSIRT!$F:$F,"="&amp;$A13,PSIRT!$S:$S,"=SERVER")</f>
        <v>0</v>
      </c>
      <c r="E13">
        <f>COUNTIFS(PSIRT!$R:$R,"&lt;="&amp;E$3,PSIRT!$R:$R,"&gt;="&amp;E$2,PSIRT!$F:$F,"="&amp;$A13,PSIRT!$S:$S,"=SERVER")</f>
        <v>0</v>
      </c>
      <c r="F13">
        <f>COUNTIFS(PSIRT!$R:$R,"&lt;="&amp;F$3,PSIRT!$R:$R,"&gt;="&amp;F$2,PSIRT!$F:$F,"="&amp;$A13,PSIRT!$S:$S,"=SERVER")</f>
        <v>0</v>
      </c>
      <c r="G13">
        <f>COUNTIFS(PSIRT!$R:$R,"&lt;="&amp;G$3,PSIRT!$R:$R,"&gt;="&amp;G$2,PSIRT!$F:$F,"="&amp;$A13,PSIRT!$S:$S,"=SERVER")</f>
        <v>0</v>
      </c>
      <c r="H13">
        <f>COUNTIFS(PSIRT!$R:$R,"&lt;="&amp;H$3,PSIRT!$R:$R,"&gt;="&amp;H$2,PSIRT!$F:$F,"="&amp;$A13,PSIRT!$S:$S,"=SERVER")</f>
        <v>0</v>
      </c>
      <c r="I13">
        <f>COUNTIFS(PSIRT!$R:$R,"&lt;="&amp;I$3,PSIRT!$R:$R,"&gt;="&amp;I$2,PSIRT!$F:$F,"="&amp;$A13,PSIRT!$S:$S,"=SERVER")</f>
        <v>0</v>
      </c>
      <c r="J13">
        <f>COUNTIFS(PSIRT!$R:$R,"&lt;="&amp;J$3,PSIRT!$R:$R,"&gt;="&amp;J$2,PSIRT!$F:$F,"="&amp;$A13,PSIRT!$S:$S,"=SERVER")</f>
        <v>0</v>
      </c>
      <c r="K13">
        <f>COUNTIFS(PSIRT!$R:$R,"&lt;="&amp;K$3,PSIRT!$R:$R,"&gt;="&amp;K$2,PSIRT!$F:$F,"="&amp;$A13,PSIRT!$S:$S,"=SERVER")</f>
        <v>0</v>
      </c>
      <c r="L13">
        <f>COUNTIFS(PSIRT!$R:$R,"&lt;="&amp;L$3,PSIRT!$R:$R,"&gt;="&amp;L$2,PSIRT!$F:$F,"="&amp;$A13,PSIRT!$S:$S,"=SERVER")</f>
        <v>1</v>
      </c>
      <c r="M13">
        <f>COUNTIFS(PSIRT!$R:$R,"&lt;="&amp;M$3,PSIRT!$R:$R,"&gt;="&amp;M$2,PSIRT!$F:$F,"="&amp;$A13,PSIRT!$S:$S,"=SERVER")</f>
        <v>0</v>
      </c>
      <c r="N13">
        <f>COUNTIFS(PSIRT!$R:$R,"&lt;="&amp;N$3,PSIRT!$R:$R,"&gt;="&amp;N$2,PSIRT!$F:$F,"="&amp;$A13,PSIRT!$S:$S,"=SERVER")</f>
        <v>0</v>
      </c>
      <c r="O13">
        <f>COUNTIFS(PSIRT!$R:$R,"&lt;="&amp;O$3,PSIRT!$R:$R,"&gt;="&amp;O$2,PSIRT!$F:$F,"="&amp;$A13,PSIRT!$S:$S,"=SERVER")</f>
        <v>1</v>
      </c>
      <c r="P13">
        <f>COUNTIFS(PSIRT!$R:$R,"&lt;="&amp;P$3,PSIRT!$R:$R,"&gt;="&amp;P$2,PSIRT!$F:$F,"="&amp;$A13,PSIRT!$S:$S,"=SERVER")</f>
        <v>2</v>
      </c>
      <c r="Q13">
        <f>COUNTIFS(PSIRT!$R:$R,"&lt;="&amp;Q$3,PSIRT!$R:$R,"&gt;="&amp;Q$2,PSIRT!$F:$F,"="&amp;$A13,PSIRT!$S:$S,"=SERVER")</f>
        <v>1</v>
      </c>
      <c r="R13">
        <f>COUNTIFS(PSIRT!$R:$R,"&lt;="&amp;R$3,PSIRT!$R:$R,"&gt;="&amp;R$2,PSIRT!$F:$F,"="&amp;$A13,PSIRT!$S:$S,"=SERVER")</f>
        <v>0</v>
      </c>
      <c r="S13">
        <f>COUNTIFS(PSIRT!$R:$R,"&lt;="&amp;S$3,PSIRT!$R:$R,"&gt;="&amp;S$2,PSIRT!$F:$F,"="&amp;$A13,PSIRT!$S:$S,"=SERVER")</f>
        <v>3</v>
      </c>
      <c r="T13">
        <f>COUNTIFS(PSIRT!$R:$R,"&lt;="&amp;T$3,PSIRT!$R:$R,"&gt;="&amp;T$2,PSIRT!$F:$F,"="&amp;$A13,PSIRT!$S:$S,"=SERVER")</f>
        <v>0</v>
      </c>
      <c r="U13">
        <f>COUNTIFS(PSIRT!$R:$R,"&lt;="&amp;U$3,PSIRT!$R:$R,"&gt;="&amp;U$2,PSIRT!$F:$F,"="&amp;$A13,PSIRT!$S:$S,"=SERVER")</f>
        <v>0</v>
      </c>
      <c r="V13">
        <f>COUNTIFS(PSIRT!$R:$R,"&lt;="&amp;V$3,PSIRT!$R:$R,"&gt;="&amp;V$2,PSIRT!$F:$F,"="&amp;$A13,PSIRT!$S:$S,"=SERVER")</f>
        <v>0</v>
      </c>
      <c r="W13">
        <f>COUNTIFS(PSIRT!$R:$R,"&lt;="&amp;W$3,PSIRT!$R:$R,"&gt;="&amp;W$2,PSIRT!$F:$F,"="&amp;$A13,PSIRT!$S:$S,"=SERVER")</f>
        <v>2</v>
      </c>
      <c r="X13">
        <f>COUNTIFS(PSIRT!$R:$R,"&lt;="&amp;X$3,PSIRT!$R:$R,"&gt;="&amp;X$2,PSIRT!$F:$F,"="&amp;$A13,PSIRT!$S:$S,"=SERVER")</f>
        <v>1</v>
      </c>
      <c r="Y13">
        <f>COUNTIFS(PSIRT!$R:$R,"&lt;="&amp;Y$3,PSIRT!$R:$R,"&gt;="&amp;Y$2,PSIRT!$F:$F,"="&amp;$A13,PSIRT!$S:$S,"=SERVER")</f>
        <v>0</v>
      </c>
      <c r="Z13">
        <f>COUNTIFS(PSIRT!$R:$R,"&lt;="&amp;Z$3,PSIRT!$R:$R,"&gt;="&amp;Z$2,PSIRT!$F:$F,"="&amp;$A13,PSIRT!$S:$S,"=SERVER")</f>
        <v>1</v>
      </c>
      <c r="AA13">
        <f>COUNTIFS(PSIRT!$R:$R,"&lt;="&amp;AA$3,PSIRT!$R:$R,"&gt;="&amp;AA$2,PSIRT!$F:$F,"="&amp;$A13,PSIRT!$S:$S,"=SERVER")</f>
        <v>0</v>
      </c>
      <c r="AB13">
        <f>COUNTIFS(PSIRT!$R:$R,"&lt;="&amp;AB$3,PSIRT!$R:$R,"&gt;="&amp;AB$2,PSIRT!$F:$F,"="&amp;$A13,PSIRT!$S:$S,"=SERVER")</f>
        <v>2</v>
      </c>
      <c r="AC13">
        <f>COUNTIFS(PSIRT!$R:$R,"&lt;="&amp;AC$3,PSIRT!$R:$R,"&gt;="&amp;AC$2,PSIRT!$F:$F,"="&amp;$A13,PSIRT!$S:$S,"=SERVER")</f>
        <v>1</v>
      </c>
      <c r="AD13">
        <f>COUNTIFS(PSIRT!$R:$R,"&lt;="&amp;AD$3,PSIRT!$R:$R,"&gt;="&amp;AD$2,PSIRT!$F:$F,"="&amp;$A13,PSIRT!$S:$S,"=SERVER")</f>
        <v>0</v>
      </c>
      <c r="AE13">
        <f>COUNTIFS(PSIRT!$R:$R,"&lt;="&amp;AE$3,PSIRT!$R:$R,"&gt;="&amp;AE$2,PSIRT!$F:$F,"="&amp;$A13,PSIRT!$S:$S,"=SERVER")</f>
        <v>0</v>
      </c>
      <c r="AF13">
        <f>COUNTIFS(PSIRT!$R:$R,"&lt;="&amp;AF$3,PSIRT!$R:$R,"&gt;="&amp;AF$2,PSIRT!$F:$F,"="&amp;$A13,PSIRT!$S:$S,"=SERVER")</f>
        <v>0</v>
      </c>
      <c r="AG13">
        <f>COUNTIFS(PSIRT!$R:$R,"&lt;="&amp;AG$3,PSIRT!$R:$R,"&gt;="&amp;AG$2,PSIRT!$F:$F,"="&amp;$A13,PSIRT!$S:$S,"=SERVER")</f>
        <v>0</v>
      </c>
      <c r="AH13">
        <f t="shared" ref="AH13:AH15" si="25">SUM(B13:AG13)</f>
        <v>18</v>
      </c>
    </row>
    <row r="14" spans="1:34" x14ac:dyDescent="0.4">
      <c r="A14" s="4" t="str">
        <f>A6</f>
        <v>Medium</v>
      </c>
      <c r="B14">
        <f>COUNTIFS(PSIRT!$R:$R,"&lt;="&amp;B$3,PSIRT!$R:$R,"&gt;="&amp;B$2,PSIRT!$F:$F,"="&amp;$A14,PSIRT!$S:$S,"=SERVER")</f>
        <v>1</v>
      </c>
      <c r="C14">
        <f>COUNTIFS(PSIRT!$R:$R,"&lt;="&amp;C$3,PSIRT!$R:$R,"&gt;="&amp;C$2,PSIRT!$F:$F,"="&amp;$A14,PSIRT!$S:$S,"=SERVER")</f>
        <v>0</v>
      </c>
      <c r="D14">
        <f>COUNTIFS(PSIRT!$R:$R,"&lt;="&amp;D$3,PSIRT!$R:$R,"&gt;="&amp;D$2,PSIRT!$F:$F,"="&amp;$A14,PSIRT!$S:$S,"=SERVER")</f>
        <v>3</v>
      </c>
      <c r="E14">
        <f>COUNTIFS(PSIRT!$R:$R,"&lt;="&amp;E$3,PSIRT!$R:$R,"&gt;="&amp;E$2,PSIRT!$F:$F,"="&amp;$A14,PSIRT!$S:$S,"=SERVER")</f>
        <v>0</v>
      </c>
      <c r="F14">
        <f>COUNTIFS(PSIRT!$R:$R,"&lt;="&amp;F$3,PSIRT!$R:$R,"&gt;="&amp;F$2,PSIRT!$F:$F,"="&amp;$A14,PSIRT!$S:$S,"=SERVER")</f>
        <v>0</v>
      </c>
      <c r="G14">
        <f>COUNTIFS(PSIRT!$R:$R,"&lt;="&amp;G$3,PSIRT!$R:$R,"&gt;="&amp;G$2,PSIRT!$F:$F,"="&amp;$A14,PSIRT!$S:$S,"=SERVER")</f>
        <v>2</v>
      </c>
      <c r="H14">
        <f>COUNTIFS(PSIRT!$R:$R,"&lt;="&amp;H$3,PSIRT!$R:$R,"&gt;="&amp;H$2,PSIRT!$F:$F,"="&amp;$A14,PSIRT!$S:$S,"=SERVER")</f>
        <v>0</v>
      </c>
      <c r="I14">
        <f>COUNTIFS(PSIRT!$R:$R,"&lt;="&amp;I$3,PSIRT!$R:$R,"&gt;="&amp;I$2,PSIRT!$F:$F,"="&amp;$A14,PSIRT!$S:$S,"=SERVER")</f>
        <v>0</v>
      </c>
      <c r="J14">
        <f>COUNTIFS(PSIRT!$R:$R,"&lt;="&amp;J$3,PSIRT!$R:$R,"&gt;="&amp;J$2,PSIRT!$F:$F,"="&amp;$A14,PSIRT!$S:$S,"=SERVER")</f>
        <v>2</v>
      </c>
      <c r="K14">
        <f>COUNTIFS(PSIRT!$R:$R,"&lt;="&amp;K$3,PSIRT!$R:$R,"&gt;="&amp;K$2,PSIRT!$F:$F,"="&amp;$A14,PSIRT!$S:$S,"=SERVER")</f>
        <v>0</v>
      </c>
      <c r="L14">
        <f>COUNTIFS(PSIRT!$R:$R,"&lt;="&amp;L$3,PSIRT!$R:$R,"&gt;="&amp;L$2,PSIRT!$F:$F,"="&amp;$A14,PSIRT!$S:$S,"=SERVER")</f>
        <v>3</v>
      </c>
      <c r="M14">
        <f>COUNTIFS(PSIRT!$R:$R,"&lt;="&amp;M$3,PSIRT!$R:$R,"&gt;="&amp;M$2,PSIRT!$F:$F,"="&amp;$A14,PSIRT!$S:$S,"=SERVER")</f>
        <v>1</v>
      </c>
      <c r="N14">
        <f>COUNTIFS(PSIRT!$R:$R,"&lt;="&amp;N$3,PSIRT!$R:$R,"&gt;="&amp;N$2,PSIRT!$F:$F,"="&amp;$A14,PSIRT!$S:$S,"=SERVER")</f>
        <v>0</v>
      </c>
      <c r="O14">
        <f>COUNTIFS(PSIRT!$R:$R,"&lt;="&amp;O$3,PSIRT!$R:$R,"&gt;="&amp;O$2,PSIRT!$F:$F,"="&amp;$A14,PSIRT!$S:$S,"=SERVER")</f>
        <v>1</v>
      </c>
      <c r="P14">
        <f>COUNTIFS(PSIRT!$R:$R,"&lt;="&amp;P$3,PSIRT!$R:$R,"&gt;="&amp;P$2,PSIRT!$F:$F,"="&amp;$A14,PSIRT!$S:$S,"=SERVER")</f>
        <v>0</v>
      </c>
      <c r="Q14">
        <f>COUNTIFS(PSIRT!$R:$R,"&lt;="&amp;Q$3,PSIRT!$R:$R,"&gt;="&amp;Q$2,PSIRT!$F:$F,"="&amp;$A14,PSIRT!$S:$S,"=SERVER")</f>
        <v>0</v>
      </c>
      <c r="R14">
        <f>COUNTIFS(PSIRT!$R:$R,"&lt;="&amp;R$3,PSIRT!$R:$R,"&gt;="&amp;R$2,PSIRT!$F:$F,"="&amp;$A14,PSIRT!$S:$S,"=SERVER")</f>
        <v>0</v>
      </c>
      <c r="S14">
        <f>COUNTIFS(PSIRT!$R:$R,"&lt;="&amp;S$3,PSIRT!$R:$R,"&gt;="&amp;S$2,PSIRT!$F:$F,"="&amp;$A14,PSIRT!$S:$S,"=SERVER")</f>
        <v>1</v>
      </c>
      <c r="T14">
        <f>COUNTIFS(PSIRT!$R:$R,"&lt;="&amp;T$3,PSIRT!$R:$R,"&gt;="&amp;T$2,PSIRT!$F:$F,"="&amp;$A14,PSIRT!$S:$S,"=SERVER")</f>
        <v>0</v>
      </c>
      <c r="U14">
        <f>COUNTIFS(PSIRT!$R:$R,"&lt;="&amp;U$3,PSIRT!$R:$R,"&gt;="&amp;U$2,PSIRT!$F:$F,"="&amp;$A14,PSIRT!$S:$S,"=SERVER")</f>
        <v>1</v>
      </c>
      <c r="V14">
        <f>COUNTIFS(PSIRT!$R:$R,"&lt;="&amp;V$3,PSIRT!$R:$R,"&gt;="&amp;V$2,PSIRT!$F:$F,"="&amp;$A14,PSIRT!$S:$S,"=SERVER")</f>
        <v>1</v>
      </c>
      <c r="W14">
        <f>COUNTIFS(PSIRT!$R:$R,"&lt;="&amp;W$3,PSIRT!$R:$R,"&gt;="&amp;W$2,PSIRT!$F:$F,"="&amp;$A14,PSIRT!$S:$S,"=SERVER")</f>
        <v>1</v>
      </c>
      <c r="X14">
        <f>COUNTIFS(PSIRT!$R:$R,"&lt;="&amp;X$3,PSIRT!$R:$R,"&gt;="&amp;X$2,PSIRT!$F:$F,"="&amp;$A14,PSIRT!$S:$S,"=SERVER")</f>
        <v>0</v>
      </c>
      <c r="Y14">
        <f>COUNTIFS(PSIRT!$R:$R,"&lt;="&amp;Y$3,PSIRT!$R:$R,"&gt;="&amp;Y$2,PSIRT!$F:$F,"="&amp;$A14,PSIRT!$S:$S,"=SERVER")</f>
        <v>1</v>
      </c>
      <c r="Z14">
        <f>COUNTIFS(PSIRT!$R:$R,"&lt;="&amp;Z$3,PSIRT!$R:$R,"&gt;="&amp;Z$2,PSIRT!$F:$F,"="&amp;$A14,PSIRT!$S:$S,"=SERVER")</f>
        <v>0</v>
      </c>
      <c r="AA14">
        <f>COUNTIFS(PSIRT!$R:$R,"&lt;="&amp;AA$3,PSIRT!$R:$R,"&gt;="&amp;AA$2,PSIRT!$F:$F,"="&amp;$A14,PSIRT!$S:$S,"=SERVER")</f>
        <v>0</v>
      </c>
      <c r="AB14">
        <f>COUNTIFS(PSIRT!$R:$R,"&lt;="&amp;AB$3,PSIRT!$R:$R,"&gt;="&amp;AB$2,PSIRT!$F:$F,"="&amp;$A14,PSIRT!$S:$S,"=SERVER")</f>
        <v>2</v>
      </c>
      <c r="AC14">
        <f>COUNTIFS(PSIRT!$R:$R,"&lt;="&amp;AC$3,PSIRT!$R:$R,"&gt;="&amp;AC$2,PSIRT!$F:$F,"="&amp;$A14,PSIRT!$S:$S,"=SERVER")</f>
        <v>1</v>
      </c>
      <c r="AD14">
        <f>COUNTIFS(PSIRT!$R:$R,"&lt;="&amp;AD$3,PSIRT!$R:$R,"&gt;="&amp;AD$2,PSIRT!$F:$F,"="&amp;$A14,PSIRT!$S:$S,"=SERVER")</f>
        <v>2</v>
      </c>
      <c r="AE14">
        <f>COUNTIFS(PSIRT!$R:$R,"&lt;="&amp;AE$3,PSIRT!$R:$R,"&gt;="&amp;AE$2,PSIRT!$F:$F,"="&amp;$A14,PSIRT!$S:$S,"=SERVER")</f>
        <v>0</v>
      </c>
      <c r="AF14">
        <f>COUNTIFS(PSIRT!$R:$R,"&lt;="&amp;AF$3,PSIRT!$R:$R,"&gt;="&amp;AF$2,PSIRT!$F:$F,"="&amp;$A14,PSIRT!$S:$S,"=SERVER")</f>
        <v>0</v>
      </c>
      <c r="AG14">
        <f>COUNTIFS(PSIRT!$R:$R,"&lt;="&amp;AG$3,PSIRT!$R:$R,"&gt;="&amp;AG$2,PSIRT!$F:$F,"="&amp;$A14,PSIRT!$S:$S,"=SERVER")</f>
        <v>0</v>
      </c>
      <c r="AH14">
        <f t="shared" si="25"/>
        <v>23</v>
      </c>
    </row>
    <row r="15" spans="1:34" x14ac:dyDescent="0.4">
      <c r="A15" s="4" t="str">
        <f>A7</f>
        <v>Low</v>
      </c>
      <c r="B15">
        <f>COUNTIFS(PSIRT!$R:$R,"&lt;="&amp;B$3,PSIRT!$R:$R,"&gt;="&amp;B$2,PSIRT!$F:$F,"="&amp;$A15,PSIRT!$S:$S,"=SERVER")</f>
        <v>0</v>
      </c>
      <c r="C15">
        <f>COUNTIFS(PSIRT!$R:$R,"&lt;="&amp;C$3,PSIRT!$R:$R,"&gt;="&amp;C$2,PSIRT!$F:$F,"="&amp;$A15,PSIRT!$S:$S,"=SERVER")</f>
        <v>0</v>
      </c>
      <c r="D15">
        <f>COUNTIFS(PSIRT!$R:$R,"&lt;="&amp;D$3,PSIRT!$R:$R,"&gt;="&amp;D$2,PSIRT!$F:$F,"="&amp;$A15,PSIRT!$S:$S,"=SERVER")</f>
        <v>0</v>
      </c>
      <c r="E15">
        <f>COUNTIFS(PSIRT!$R:$R,"&lt;="&amp;E$3,PSIRT!$R:$R,"&gt;="&amp;E$2,PSIRT!$F:$F,"="&amp;$A15,PSIRT!$S:$S,"=SERVER")</f>
        <v>0</v>
      </c>
      <c r="F15">
        <f>COUNTIFS(PSIRT!$R:$R,"&lt;="&amp;F$3,PSIRT!$R:$R,"&gt;="&amp;F$2,PSIRT!$F:$F,"="&amp;$A15,PSIRT!$S:$S,"=SERVER")</f>
        <v>0</v>
      </c>
      <c r="G15">
        <f>COUNTIFS(PSIRT!$R:$R,"&lt;="&amp;G$3,PSIRT!$R:$R,"&gt;="&amp;G$2,PSIRT!$F:$F,"="&amp;$A15,PSIRT!$S:$S,"=SERVER")</f>
        <v>0</v>
      </c>
      <c r="H15">
        <f>COUNTIFS(PSIRT!$R:$R,"&lt;="&amp;H$3,PSIRT!$R:$R,"&gt;="&amp;H$2,PSIRT!$F:$F,"="&amp;$A15,PSIRT!$S:$S,"=SERVER")</f>
        <v>0</v>
      </c>
      <c r="I15">
        <f>COUNTIFS(PSIRT!$R:$R,"&lt;="&amp;I$3,PSIRT!$R:$R,"&gt;="&amp;I$2,PSIRT!$F:$F,"="&amp;$A15,PSIRT!$S:$S,"=SERVER")</f>
        <v>0</v>
      </c>
      <c r="J15">
        <f>COUNTIFS(PSIRT!$R:$R,"&lt;="&amp;J$3,PSIRT!$R:$R,"&gt;="&amp;J$2,PSIRT!$F:$F,"="&amp;$A15,PSIRT!$S:$S,"=SERVER")</f>
        <v>0</v>
      </c>
      <c r="K15">
        <f>COUNTIFS(PSIRT!$R:$R,"&lt;="&amp;K$3,PSIRT!$R:$R,"&gt;="&amp;K$2,PSIRT!$F:$F,"="&amp;$A15,PSIRT!$S:$S,"=SERVER")</f>
        <v>0</v>
      </c>
      <c r="L15">
        <f>COUNTIFS(PSIRT!$R:$R,"&lt;="&amp;L$3,PSIRT!$R:$R,"&gt;="&amp;L$2,PSIRT!$F:$F,"="&amp;$A15,PSIRT!$S:$S,"=SERVER")</f>
        <v>1</v>
      </c>
      <c r="M15">
        <f>COUNTIFS(PSIRT!$R:$R,"&lt;="&amp;M$3,PSIRT!$R:$R,"&gt;="&amp;M$2,PSIRT!$F:$F,"="&amp;$A15,PSIRT!$S:$S,"=SERVER")</f>
        <v>0</v>
      </c>
      <c r="N15">
        <f>COUNTIFS(PSIRT!$R:$R,"&lt;="&amp;N$3,PSIRT!$R:$R,"&gt;="&amp;N$2,PSIRT!$F:$F,"="&amp;$A15,PSIRT!$S:$S,"=SERVER")</f>
        <v>0</v>
      </c>
      <c r="O15">
        <f>COUNTIFS(PSIRT!$R:$R,"&lt;="&amp;O$3,PSIRT!$R:$R,"&gt;="&amp;O$2,PSIRT!$F:$F,"="&amp;$A15,PSIRT!$S:$S,"=SERVER")</f>
        <v>0</v>
      </c>
      <c r="P15">
        <f>COUNTIFS(PSIRT!$R:$R,"&lt;="&amp;P$3,PSIRT!$R:$R,"&gt;="&amp;P$2,PSIRT!$F:$F,"="&amp;$A15,PSIRT!$S:$S,"=SERVER")</f>
        <v>0</v>
      </c>
      <c r="Q15">
        <f>COUNTIFS(PSIRT!$R:$R,"&lt;="&amp;Q$3,PSIRT!$R:$R,"&gt;="&amp;Q$2,PSIRT!$F:$F,"="&amp;$A15,PSIRT!$S:$S,"=SERVER")</f>
        <v>0</v>
      </c>
      <c r="R15">
        <f>COUNTIFS(PSIRT!$R:$R,"&lt;="&amp;R$3,PSIRT!$R:$R,"&gt;="&amp;R$2,PSIRT!$F:$F,"="&amp;$A15,PSIRT!$S:$S,"=SERVER")</f>
        <v>0</v>
      </c>
      <c r="S15">
        <f>COUNTIFS(PSIRT!$R:$R,"&lt;="&amp;S$3,PSIRT!$R:$R,"&gt;="&amp;S$2,PSIRT!$F:$F,"="&amp;$A15,PSIRT!$S:$S,"=SERVER")</f>
        <v>0</v>
      </c>
      <c r="T15">
        <f>COUNTIFS(PSIRT!$R:$R,"&lt;="&amp;T$3,PSIRT!$R:$R,"&gt;="&amp;T$2,PSIRT!$F:$F,"="&amp;$A15,PSIRT!$S:$S,"=SERVER")</f>
        <v>0</v>
      </c>
      <c r="U15">
        <f>COUNTIFS(PSIRT!$R:$R,"&lt;="&amp;U$3,PSIRT!$R:$R,"&gt;="&amp;U$2,PSIRT!$F:$F,"="&amp;$A15,PSIRT!$S:$S,"=SERVER")</f>
        <v>0</v>
      </c>
      <c r="V15">
        <f>COUNTIFS(PSIRT!$R:$R,"&lt;="&amp;V$3,PSIRT!$R:$R,"&gt;="&amp;V$2,PSIRT!$F:$F,"="&amp;$A15,PSIRT!$S:$S,"=SERVER")</f>
        <v>0</v>
      </c>
      <c r="W15">
        <f>COUNTIFS(PSIRT!$R:$R,"&lt;="&amp;W$3,PSIRT!$R:$R,"&gt;="&amp;W$2,PSIRT!$F:$F,"="&amp;$A15,PSIRT!$S:$S,"=SERVER")</f>
        <v>0</v>
      </c>
      <c r="X15">
        <f>COUNTIFS(PSIRT!$R:$R,"&lt;="&amp;X$3,PSIRT!$R:$R,"&gt;="&amp;X$2,PSIRT!$F:$F,"="&amp;$A15,PSIRT!$S:$S,"=SERVER")</f>
        <v>0</v>
      </c>
      <c r="Y15">
        <f>COUNTIFS(PSIRT!$R:$R,"&lt;="&amp;Y$3,PSIRT!$R:$R,"&gt;="&amp;Y$2,PSIRT!$F:$F,"="&amp;$A15,PSIRT!$S:$S,"=SERVER")</f>
        <v>0</v>
      </c>
      <c r="Z15">
        <f>COUNTIFS(PSIRT!$R:$R,"&lt;="&amp;Z$3,PSIRT!$R:$R,"&gt;="&amp;Z$2,PSIRT!$F:$F,"="&amp;$A15,PSIRT!$S:$S,"=SERVER")</f>
        <v>1</v>
      </c>
      <c r="AA15">
        <f>COUNTIFS(PSIRT!$R:$R,"&lt;="&amp;AA$3,PSIRT!$R:$R,"&gt;="&amp;AA$2,PSIRT!$F:$F,"="&amp;$A15,PSIRT!$S:$S,"=SERVER")</f>
        <v>0</v>
      </c>
      <c r="AB15">
        <f>COUNTIFS(PSIRT!$R:$R,"&lt;="&amp;AB$3,PSIRT!$R:$R,"&gt;="&amp;AB$2,PSIRT!$F:$F,"="&amp;$A15,PSIRT!$S:$S,"=SERVER")</f>
        <v>1</v>
      </c>
      <c r="AC15">
        <f>COUNTIFS(PSIRT!$R:$R,"&lt;="&amp;AC$3,PSIRT!$R:$R,"&gt;="&amp;AC$2,PSIRT!$F:$F,"="&amp;$A15,PSIRT!$S:$S,"=SERVER")</f>
        <v>1</v>
      </c>
      <c r="AD15">
        <f>COUNTIFS(PSIRT!$R:$R,"&lt;="&amp;AD$3,PSIRT!$R:$R,"&gt;="&amp;AD$2,PSIRT!$F:$F,"="&amp;$A15,PSIRT!$S:$S,"=SERVER")</f>
        <v>0</v>
      </c>
      <c r="AE15">
        <f>COUNTIFS(PSIRT!$R:$R,"&lt;="&amp;AE$3,PSIRT!$R:$R,"&gt;="&amp;AE$2,PSIRT!$F:$F,"="&amp;$A15,PSIRT!$S:$S,"=SERVER")</f>
        <v>0</v>
      </c>
      <c r="AF15">
        <f>COUNTIFS(PSIRT!$R:$R,"&lt;="&amp;AF$3,PSIRT!$R:$R,"&gt;="&amp;AF$2,PSIRT!$F:$F,"="&amp;$A15,PSIRT!$S:$S,"=SERVER")</f>
        <v>1</v>
      </c>
      <c r="AG15">
        <f>COUNTIFS(PSIRT!$R:$R,"&lt;="&amp;AG$3,PSIRT!$R:$R,"&gt;="&amp;AG$2,PSIRT!$F:$F,"="&amp;$A15,PSIRT!$S:$S,"=SERVER")</f>
        <v>1</v>
      </c>
      <c r="AH15">
        <f t="shared" si="25"/>
        <v>6</v>
      </c>
    </row>
    <row r="16" spans="1:34" x14ac:dyDescent="0.4">
      <c r="AH16">
        <f>SUM(AH12:AH15)</f>
        <v>54</v>
      </c>
    </row>
    <row r="17" spans="1:33" x14ac:dyDescent="0.4">
      <c r="A17" s="34" t="s">
        <v>13</v>
      </c>
      <c r="B17" s="35">
        <f t="shared" ref="B17:AG17" si="26">B1</f>
        <v>42583</v>
      </c>
      <c r="C17" s="35">
        <f t="shared" si="26"/>
        <v>42614</v>
      </c>
      <c r="D17" s="35">
        <f t="shared" si="26"/>
        <v>42644</v>
      </c>
      <c r="E17" s="35">
        <f t="shared" si="26"/>
        <v>42675</v>
      </c>
      <c r="F17" s="35">
        <f t="shared" si="26"/>
        <v>42705</v>
      </c>
      <c r="G17" s="35">
        <f t="shared" si="26"/>
        <v>42736</v>
      </c>
      <c r="H17" s="35">
        <f t="shared" si="26"/>
        <v>42767</v>
      </c>
      <c r="I17" s="35">
        <f t="shared" si="26"/>
        <v>42795</v>
      </c>
      <c r="J17" s="35">
        <f t="shared" si="26"/>
        <v>42826</v>
      </c>
      <c r="K17" s="35">
        <f t="shared" si="26"/>
        <v>42856</v>
      </c>
      <c r="L17" s="35">
        <f t="shared" si="26"/>
        <v>42887</v>
      </c>
      <c r="M17" s="35">
        <f t="shared" si="26"/>
        <v>42917</v>
      </c>
      <c r="N17" s="35">
        <f t="shared" si="26"/>
        <v>42948</v>
      </c>
      <c r="O17" s="35">
        <f t="shared" si="26"/>
        <v>42979</v>
      </c>
      <c r="P17" s="35">
        <f t="shared" si="26"/>
        <v>43009</v>
      </c>
      <c r="Q17" s="35">
        <f t="shared" si="26"/>
        <v>43040</v>
      </c>
      <c r="R17" s="35">
        <f t="shared" si="26"/>
        <v>43070</v>
      </c>
      <c r="S17" s="35">
        <f t="shared" si="26"/>
        <v>43101</v>
      </c>
      <c r="T17" s="35">
        <f t="shared" si="26"/>
        <v>43132</v>
      </c>
      <c r="U17" s="35">
        <f t="shared" si="26"/>
        <v>43160</v>
      </c>
      <c r="V17" s="35">
        <f t="shared" si="26"/>
        <v>43191</v>
      </c>
      <c r="W17" s="35">
        <f t="shared" si="26"/>
        <v>43221</v>
      </c>
      <c r="X17" s="35">
        <f t="shared" si="26"/>
        <v>43252</v>
      </c>
      <c r="Y17" s="35">
        <f t="shared" si="26"/>
        <v>43282</v>
      </c>
      <c r="Z17" s="35">
        <f t="shared" si="26"/>
        <v>43313</v>
      </c>
      <c r="AA17" s="35">
        <f t="shared" si="26"/>
        <v>43344</v>
      </c>
      <c r="AB17" s="35">
        <f t="shared" si="26"/>
        <v>43374</v>
      </c>
      <c r="AC17" s="35">
        <f t="shared" si="26"/>
        <v>43405</v>
      </c>
      <c r="AD17" s="35">
        <f t="shared" si="26"/>
        <v>43435</v>
      </c>
      <c r="AE17" s="35">
        <f t="shared" si="26"/>
        <v>43466</v>
      </c>
      <c r="AF17" s="35">
        <f t="shared" si="26"/>
        <v>43497</v>
      </c>
      <c r="AG17" s="35">
        <f t="shared" si="26"/>
        <v>43525</v>
      </c>
    </row>
    <row r="18" spans="1:33" x14ac:dyDescent="0.4">
      <c r="A18" s="9" t="s">
        <v>392</v>
      </c>
      <c r="B18" s="9">
        <f t="shared" ref="B18:U18" si="27">SUM(B4:B7)</f>
        <v>6</v>
      </c>
      <c r="C18" s="9">
        <f t="shared" si="27"/>
        <v>0</v>
      </c>
      <c r="D18" s="9">
        <f t="shared" si="27"/>
        <v>2</v>
      </c>
      <c r="E18" s="9">
        <f t="shared" si="27"/>
        <v>1</v>
      </c>
      <c r="F18" s="9">
        <f t="shared" si="27"/>
        <v>0</v>
      </c>
      <c r="G18" s="9">
        <f t="shared" si="27"/>
        <v>2</v>
      </c>
      <c r="H18" s="9">
        <f t="shared" si="27"/>
        <v>0</v>
      </c>
      <c r="I18" s="9">
        <f t="shared" si="27"/>
        <v>1</v>
      </c>
      <c r="J18" s="9">
        <f t="shared" si="27"/>
        <v>3</v>
      </c>
      <c r="K18" s="9">
        <f t="shared" si="27"/>
        <v>3</v>
      </c>
      <c r="L18" s="9">
        <f t="shared" si="27"/>
        <v>4</v>
      </c>
      <c r="M18" s="9">
        <f t="shared" si="27"/>
        <v>2</v>
      </c>
      <c r="N18" s="9">
        <f t="shared" si="27"/>
        <v>3</v>
      </c>
      <c r="O18" s="9">
        <f t="shared" si="27"/>
        <v>4</v>
      </c>
      <c r="P18" s="9">
        <f t="shared" si="27"/>
        <v>0</v>
      </c>
      <c r="Q18" s="9">
        <f t="shared" si="27"/>
        <v>3</v>
      </c>
      <c r="R18" s="9">
        <f t="shared" si="27"/>
        <v>0</v>
      </c>
      <c r="S18" s="9">
        <f t="shared" si="27"/>
        <v>1</v>
      </c>
      <c r="T18" s="9">
        <f t="shared" si="27"/>
        <v>2</v>
      </c>
      <c r="U18" s="9">
        <f t="shared" si="27"/>
        <v>3</v>
      </c>
      <c r="V18" s="9">
        <f>SUM(V4:V7)</f>
        <v>1</v>
      </c>
      <c r="W18" s="9">
        <f>SUM(W4:W7)</f>
        <v>1</v>
      </c>
      <c r="X18" s="9">
        <f t="shared" ref="X18:AB18" si="28">SUM(X4:X7)</f>
        <v>2</v>
      </c>
      <c r="Y18" s="9">
        <f t="shared" si="28"/>
        <v>6</v>
      </c>
      <c r="Z18" s="9">
        <f t="shared" si="28"/>
        <v>1</v>
      </c>
      <c r="AA18" s="9">
        <f t="shared" si="28"/>
        <v>2</v>
      </c>
      <c r="AB18" s="9">
        <f t="shared" si="28"/>
        <v>2</v>
      </c>
      <c r="AC18" s="9">
        <f t="shared" ref="AC18:AD18" si="29">SUM(AC4:AC7)</f>
        <v>2</v>
      </c>
      <c r="AD18" s="9">
        <f t="shared" si="29"/>
        <v>1</v>
      </c>
      <c r="AE18" s="9">
        <f t="shared" ref="AE18:AG18" si="30">SUM(AE4:AE7)</f>
        <v>8</v>
      </c>
      <c r="AF18" s="9">
        <f t="shared" si="30"/>
        <v>2</v>
      </c>
      <c r="AG18" s="9">
        <f t="shared" si="30"/>
        <v>3</v>
      </c>
    </row>
    <row r="19" spans="1:33" x14ac:dyDescent="0.4">
      <c r="A19" s="10" t="s">
        <v>393</v>
      </c>
      <c r="B19" s="10">
        <f t="shared" ref="B19:U19" si="31">SUM(B12:B15)</f>
        <v>4</v>
      </c>
      <c r="C19" s="10">
        <f t="shared" si="31"/>
        <v>0</v>
      </c>
      <c r="D19" s="10">
        <f t="shared" si="31"/>
        <v>4</v>
      </c>
      <c r="E19" s="10">
        <f t="shared" si="31"/>
        <v>0</v>
      </c>
      <c r="F19" s="10">
        <f t="shared" si="31"/>
        <v>0</v>
      </c>
      <c r="G19" s="10">
        <f t="shared" si="31"/>
        <v>2</v>
      </c>
      <c r="H19" s="10">
        <f t="shared" si="31"/>
        <v>0</v>
      </c>
      <c r="I19" s="10">
        <f t="shared" si="31"/>
        <v>0</v>
      </c>
      <c r="J19" s="10">
        <f t="shared" si="31"/>
        <v>2</v>
      </c>
      <c r="K19" s="10">
        <f t="shared" si="31"/>
        <v>0</v>
      </c>
      <c r="L19" s="10">
        <f t="shared" si="31"/>
        <v>5</v>
      </c>
      <c r="M19" s="10">
        <f t="shared" si="31"/>
        <v>2</v>
      </c>
      <c r="N19" s="10">
        <f t="shared" si="31"/>
        <v>1</v>
      </c>
      <c r="O19" s="10">
        <f t="shared" si="31"/>
        <v>2</v>
      </c>
      <c r="P19" s="10">
        <f t="shared" si="31"/>
        <v>2</v>
      </c>
      <c r="Q19" s="10">
        <f t="shared" si="31"/>
        <v>1</v>
      </c>
      <c r="R19" s="10">
        <f t="shared" si="31"/>
        <v>0</v>
      </c>
      <c r="S19" s="10">
        <f t="shared" si="31"/>
        <v>4</v>
      </c>
      <c r="T19" s="10">
        <f t="shared" si="31"/>
        <v>0</v>
      </c>
      <c r="U19" s="10">
        <f t="shared" si="31"/>
        <v>1</v>
      </c>
      <c r="V19" s="10">
        <f>SUM(V12:V15)</f>
        <v>1</v>
      </c>
      <c r="W19" s="10">
        <f>SUM(W12:W15)</f>
        <v>5</v>
      </c>
      <c r="X19" s="10">
        <f t="shared" ref="X19:AB19" si="32">SUM(X12:X15)</f>
        <v>1</v>
      </c>
      <c r="Y19" s="10">
        <f t="shared" si="32"/>
        <v>1</v>
      </c>
      <c r="Z19" s="10">
        <f t="shared" si="32"/>
        <v>2</v>
      </c>
      <c r="AA19" s="10">
        <f t="shared" si="32"/>
        <v>0</v>
      </c>
      <c r="AB19" s="10">
        <f t="shared" si="32"/>
        <v>5</v>
      </c>
      <c r="AC19" s="10">
        <f t="shared" ref="AC19:AD19" si="33">SUM(AC12:AC15)</f>
        <v>3</v>
      </c>
      <c r="AD19" s="10">
        <f t="shared" si="33"/>
        <v>2</v>
      </c>
      <c r="AE19" s="10">
        <f t="shared" ref="AE19:AG19" si="34">SUM(AE12:AE15)</f>
        <v>0</v>
      </c>
      <c r="AF19" s="10">
        <f t="shared" si="34"/>
        <v>3</v>
      </c>
      <c r="AG19" s="10">
        <f t="shared" si="34"/>
        <v>1</v>
      </c>
    </row>
    <row r="20" spans="1:33" s="5" customFormat="1" x14ac:dyDescent="0.4">
      <c r="A20" s="7" t="s">
        <v>394</v>
      </c>
      <c r="B20" s="8">
        <f>B26</f>
        <v>2</v>
      </c>
      <c r="C20" s="8">
        <f>B20+C26</f>
        <v>2</v>
      </c>
      <c r="D20" s="8">
        <f>C20+D26</f>
        <v>0</v>
      </c>
      <c r="E20" s="8">
        <f t="shared" ref="E20:U20" si="35">D20+E26</f>
        <v>1</v>
      </c>
      <c r="F20" s="8">
        <f t="shared" si="35"/>
        <v>1</v>
      </c>
      <c r="G20" s="8">
        <f t="shared" si="35"/>
        <v>1</v>
      </c>
      <c r="H20" s="8">
        <f t="shared" si="35"/>
        <v>1</v>
      </c>
      <c r="I20" s="8">
        <f t="shared" si="35"/>
        <v>2</v>
      </c>
      <c r="J20" s="8">
        <f t="shared" si="35"/>
        <v>3</v>
      </c>
      <c r="K20" s="8">
        <f t="shared" si="35"/>
        <v>6</v>
      </c>
      <c r="L20" s="8">
        <f t="shared" si="35"/>
        <v>5</v>
      </c>
      <c r="M20" s="8">
        <f t="shared" si="35"/>
        <v>5</v>
      </c>
      <c r="N20" s="8">
        <f t="shared" si="35"/>
        <v>7</v>
      </c>
      <c r="O20" s="8">
        <f t="shared" si="35"/>
        <v>9</v>
      </c>
      <c r="P20" s="8">
        <f t="shared" si="35"/>
        <v>7</v>
      </c>
      <c r="Q20" s="8">
        <f t="shared" si="35"/>
        <v>9</v>
      </c>
      <c r="R20" s="8">
        <f t="shared" si="35"/>
        <v>9</v>
      </c>
      <c r="S20" s="8">
        <f t="shared" si="35"/>
        <v>6</v>
      </c>
      <c r="T20" s="8">
        <f t="shared" si="35"/>
        <v>8</v>
      </c>
      <c r="U20" s="8">
        <f t="shared" si="35"/>
        <v>10</v>
      </c>
      <c r="V20" s="8">
        <f>U20+V26</f>
        <v>10</v>
      </c>
      <c r="W20" s="8">
        <f>V20+W26</f>
        <v>6</v>
      </c>
      <c r="X20" s="8">
        <f t="shared" ref="X20:AE20" si="36">W20+X26</f>
        <v>7</v>
      </c>
      <c r="Y20" s="8">
        <f t="shared" si="36"/>
        <v>12</v>
      </c>
      <c r="Z20" s="8">
        <f t="shared" si="36"/>
        <v>11</v>
      </c>
      <c r="AA20" s="8">
        <f t="shared" si="36"/>
        <v>13</v>
      </c>
      <c r="AB20" s="8">
        <f t="shared" si="36"/>
        <v>10</v>
      </c>
      <c r="AC20" s="8">
        <f t="shared" si="36"/>
        <v>9</v>
      </c>
      <c r="AD20" s="8">
        <f t="shared" si="36"/>
        <v>8</v>
      </c>
      <c r="AE20" s="8">
        <f t="shared" si="36"/>
        <v>16</v>
      </c>
      <c r="AF20" s="8">
        <f t="shared" ref="AF20" si="37">AE20+AF26</f>
        <v>15</v>
      </c>
      <c r="AG20" s="8">
        <f t="shared" ref="AG20" si="38">AF20+AG26</f>
        <v>17</v>
      </c>
    </row>
    <row r="21" spans="1:33" s="5" customFormat="1" x14ac:dyDescent="0.4">
      <c r="A21" s="41" t="s">
        <v>279</v>
      </c>
      <c r="B21" s="42">
        <f ca="1">MTTRSummary!B7</f>
        <v>19.75</v>
      </c>
      <c r="C21" s="42">
        <f ca="1">MTTRSummary!C7</f>
        <v>34.75</v>
      </c>
      <c r="D21" s="42">
        <f ca="1">MTTRSummary!D7</f>
        <v>20.125</v>
      </c>
      <c r="E21" s="42">
        <f ca="1">MTTRSummary!E7</f>
        <v>22.25</v>
      </c>
      <c r="F21" s="42">
        <f ca="1">MTTRSummary!F7</f>
        <v>15</v>
      </c>
      <c r="G21" s="42">
        <f ca="1">MTTRSummary!G7</f>
        <v>39.5</v>
      </c>
      <c r="H21" s="42">
        <f ca="1">MTTRSummary!H7</f>
        <v>50</v>
      </c>
      <c r="I21" s="42">
        <f ca="1">MTTRSummary!I7</f>
        <v>50.5</v>
      </c>
      <c r="J21" s="42">
        <f ca="1">MTTRSummary!J7</f>
        <v>64.5</v>
      </c>
      <c r="K21" s="42">
        <f ca="1">MTTRSummary!K7</f>
        <v>100.5</v>
      </c>
      <c r="L21" s="42">
        <f ca="1">MTTRSummary!L7</f>
        <v>47.857142857142854</v>
      </c>
      <c r="M21" s="42">
        <f ca="1">MTTRSummary!M7</f>
        <v>62.428571428571431</v>
      </c>
      <c r="N21" s="42">
        <f ca="1">MTTRSummary!N7</f>
        <v>69</v>
      </c>
      <c r="O21" s="42">
        <f ca="1">MTTRSummary!O7</f>
        <v>129.4</v>
      </c>
      <c r="P21" s="42">
        <f ca="1">MTTRSummary!P7</f>
        <v>140.80000000000001</v>
      </c>
      <c r="Q21" s="42">
        <f ca="1">MTTRSummary!Q7</f>
        <v>146.80000000000001</v>
      </c>
      <c r="R21" s="42">
        <f ca="1">MTTRSummary!R7</f>
        <v>250.66666666666666</v>
      </c>
      <c r="S21" s="42">
        <f ca="1">MTTRSummary!S7</f>
        <v>158</v>
      </c>
      <c r="T21" s="42">
        <f ca="1">MTTRSummary!T7</f>
        <v>183</v>
      </c>
      <c r="U21" s="42">
        <f ca="1">MTTRSummary!U7</f>
        <v>151.6</v>
      </c>
      <c r="V21" s="42">
        <f ca="1">MTTRSummary!V7</f>
        <v>403</v>
      </c>
      <c r="W21" s="42">
        <f ca="1">MTTRSummary!W7</f>
        <v>124.42857142857143</v>
      </c>
      <c r="X21" s="42">
        <f ca="1">MTTRSummary!X7</f>
        <v>107.28571428571429</v>
      </c>
      <c r="Y21" s="42">
        <f ca="1">MTTRSummary!Y7</f>
        <v>103.14285714285714</v>
      </c>
      <c r="Z21" s="42">
        <f ca="1">MTTRSummary!Z7</f>
        <v>202.75</v>
      </c>
      <c r="AA21" s="42">
        <f ca="1">MTTRSummary!AA7</f>
        <v>331</v>
      </c>
      <c r="AB21" s="42">
        <f ca="1">MTTRSummary!AB7</f>
        <v>156.42857142857142</v>
      </c>
      <c r="AC21" s="42">
        <f ca="1">MTTRSummary!AC7</f>
        <v>134.75</v>
      </c>
      <c r="AD21" s="42">
        <f ca="1">MTTRSummary!AD7</f>
        <v>95.7</v>
      </c>
      <c r="AE21" s="42">
        <f ca="1">MTTRSummary!AE7</f>
        <v>186.6</v>
      </c>
      <c r="AF21" s="42">
        <f ca="1">MTTRSummary!AF7</f>
        <v>194.2</v>
      </c>
      <c r="AG21" s="42">
        <f ca="1">MTTRSummary!AG7</f>
        <v>274.25</v>
      </c>
    </row>
    <row r="22" spans="1:33" s="5" customFormat="1" x14ac:dyDescent="0.4">
      <c r="A22" s="43" t="s">
        <v>280</v>
      </c>
      <c r="B22" s="44">
        <v>28</v>
      </c>
      <c r="C22" s="44">
        <v>28</v>
      </c>
      <c r="D22" s="44">
        <v>28</v>
      </c>
      <c r="E22" s="44">
        <v>28</v>
      </c>
      <c r="F22" s="44">
        <v>28</v>
      </c>
      <c r="G22" s="44">
        <v>28</v>
      </c>
      <c r="H22" s="44">
        <v>28</v>
      </c>
      <c r="I22" s="44">
        <v>28</v>
      </c>
      <c r="J22" s="44">
        <v>28</v>
      </c>
      <c r="K22" s="44">
        <v>28</v>
      </c>
      <c r="L22" s="44">
        <v>28</v>
      </c>
      <c r="M22" s="44">
        <v>28</v>
      </c>
      <c r="N22" s="44">
        <v>28</v>
      </c>
      <c r="O22" s="44">
        <v>28</v>
      </c>
      <c r="P22" s="44">
        <v>28</v>
      </c>
      <c r="Q22" s="44">
        <v>28</v>
      </c>
      <c r="R22" s="44">
        <v>28</v>
      </c>
      <c r="S22" s="44">
        <v>28</v>
      </c>
      <c r="T22" s="44">
        <v>28</v>
      </c>
      <c r="U22" s="44">
        <v>28</v>
      </c>
      <c r="V22" s="44">
        <v>28</v>
      </c>
      <c r="W22" s="44">
        <v>28</v>
      </c>
      <c r="X22" s="44">
        <v>28</v>
      </c>
      <c r="Y22" s="44">
        <v>28</v>
      </c>
      <c r="Z22" s="44">
        <v>28</v>
      </c>
      <c r="AA22" s="44">
        <v>28</v>
      </c>
      <c r="AB22" s="44">
        <v>28</v>
      </c>
      <c r="AC22" s="44">
        <v>28</v>
      </c>
      <c r="AD22" s="44">
        <v>28</v>
      </c>
      <c r="AE22" s="44">
        <v>28</v>
      </c>
      <c r="AF22" s="44">
        <v>28</v>
      </c>
      <c r="AG22" s="44">
        <v>28</v>
      </c>
    </row>
    <row r="23" spans="1:33" s="5" customFormat="1" x14ac:dyDescent="0.4">
      <c r="A23" s="5" t="s">
        <v>395</v>
      </c>
      <c r="B23" s="6">
        <f t="shared" ref="B23:V23" si="39">B4+B5</f>
        <v>3</v>
      </c>
      <c r="C23" s="6">
        <f t="shared" si="39"/>
        <v>0</v>
      </c>
      <c r="D23" s="6">
        <f t="shared" si="39"/>
        <v>1</v>
      </c>
      <c r="E23" s="6">
        <f t="shared" si="39"/>
        <v>1</v>
      </c>
      <c r="F23" s="6">
        <f t="shared" si="39"/>
        <v>0</v>
      </c>
      <c r="G23" s="6">
        <f t="shared" si="39"/>
        <v>0</v>
      </c>
      <c r="H23" s="6">
        <f t="shared" si="39"/>
        <v>0</v>
      </c>
      <c r="I23" s="6">
        <f t="shared" si="39"/>
        <v>0</v>
      </c>
      <c r="J23" s="6">
        <f t="shared" si="39"/>
        <v>1</v>
      </c>
      <c r="K23" s="6">
        <f t="shared" si="39"/>
        <v>1</v>
      </c>
      <c r="L23" s="6">
        <f t="shared" si="39"/>
        <v>2</v>
      </c>
      <c r="M23" s="6">
        <f t="shared" si="39"/>
        <v>0</v>
      </c>
      <c r="N23" s="6">
        <f t="shared" si="39"/>
        <v>2</v>
      </c>
      <c r="O23" s="6">
        <f t="shared" si="39"/>
        <v>3</v>
      </c>
      <c r="P23" s="6">
        <f t="shared" si="39"/>
        <v>0</v>
      </c>
      <c r="Q23" s="6">
        <f t="shared" si="39"/>
        <v>3</v>
      </c>
      <c r="R23" s="6">
        <f t="shared" si="39"/>
        <v>0</v>
      </c>
      <c r="S23" s="6">
        <f t="shared" si="39"/>
        <v>1</v>
      </c>
      <c r="T23" s="6">
        <f t="shared" si="39"/>
        <v>1</v>
      </c>
      <c r="U23" s="6">
        <f t="shared" si="39"/>
        <v>0</v>
      </c>
      <c r="V23" s="6">
        <f t="shared" si="39"/>
        <v>1</v>
      </c>
      <c r="W23" s="6">
        <f t="shared" ref="W23:AB23" si="40">W4+W5</f>
        <v>1</v>
      </c>
      <c r="X23" s="6">
        <f t="shared" si="40"/>
        <v>1</v>
      </c>
      <c r="Y23" s="6">
        <f t="shared" si="40"/>
        <v>1</v>
      </c>
      <c r="Z23" s="6">
        <f t="shared" si="40"/>
        <v>1</v>
      </c>
      <c r="AA23" s="6">
        <f t="shared" si="40"/>
        <v>0</v>
      </c>
      <c r="AB23" s="6">
        <f t="shared" si="40"/>
        <v>1</v>
      </c>
      <c r="AC23" s="6">
        <f t="shared" ref="AC23:AD23" si="41">AC4+AC5</f>
        <v>0</v>
      </c>
      <c r="AD23" s="6">
        <f t="shared" si="41"/>
        <v>0</v>
      </c>
      <c r="AE23" s="6">
        <f t="shared" ref="AE23:AG23" si="42">AE4+AE5</f>
        <v>4</v>
      </c>
      <c r="AF23" s="6">
        <f t="shared" si="42"/>
        <v>2</v>
      </c>
      <c r="AG23" s="6">
        <f t="shared" si="42"/>
        <v>2</v>
      </c>
    </row>
    <row r="24" spans="1:33" s="5" customFormat="1" x14ac:dyDescent="0.4">
      <c r="A24" s="5" t="s">
        <v>396</v>
      </c>
      <c r="B24" s="6">
        <f t="shared" ref="B24:V24" si="43">B12+B13</f>
        <v>3</v>
      </c>
      <c r="C24" s="6">
        <f t="shared" si="43"/>
        <v>0</v>
      </c>
      <c r="D24" s="6">
        <f t="shared" si="43"/>
        <v>1</v>
      </c>
      <c r="E24" s="6">
        <f t="shared" si="43"/>
        <v>0</v>
      </c>
      <c r="F24" s="6">
        <f t="shared" si="43"/>
        <v>0</v>
      </c>
      <c r="G24" s="6">
        <f t="shared" si="43"/>
        <v>0</v>
      </c>
      <c r="H24" s="6">
        <f t="shared" si="43"/>
        <v>0</v>
      </c>
      <c r="I24" s="6">
        <f t="shared" si="43"/>
        <v>0</v>
      </c>
      <c r="J24" s="6">
        <f t="shared" si="43"/>
        <v>0</v>
      </c>
      <c r="K24" s="6">
        <f t="shared" si="43"/>
        <v>0</v>
      </c>
      <c r="L24" s="6">
        <f t="shared" si="43"/>
        <v>1</v>
      </c>
      <c r="M24" s="6">
        <f t="shared" si="43"/>
        <v>1</v>
      </c>
      <c r="N24" s="6">
        <f t="shared" si="43"/>
        <v>1</v>
      </c>
      <c r="O24" s="6">
        <f t="shared" si="43"/>
        <v>1</v>
      </c>
      <c r="P24" s="6">
        <f t="shared" si="43"/>
        <v>2</v>
      </c>
      <c r="Q24" s="6">
        <f t="shared" si="43"/>
        <v>1</v>
      </c>
      <c r="R24" s="6">
        <f t="shared" si="43"/>
        <v>0</v>
      </c>
      <c r="S24" s="6">
        <f t="shared" si="43"/>
        <v>3</v>
      </c>
      <c r="T24" s="6">
        <f t="shared" si="43"/>
        <v>0</v>
      </c>
      <c r="U24" s="6">
        <f t="shared" si="43"/>
        <v>0</v>
      </c>
      <c r="V24" s="6">
        <f t="shared" si="43"/>
        <v>0</v>
      </c>
      <c r="W24" s="6">
        <f t="shared" ref="W24:AB24" si="44">W12+W13</f>
        <v>4</v>
      </c>
      <c r="X24" s="6">
        <f t="shared" si="44"/>
        <v>1</v>
      </c>
      <c r="Y24" s="6">
        <f t="shared" si="44"/>
        <v>0</v>
      </c>
      <c r="Z24" s="6">
        <f t="shared" si="44"/>
        <v>1</v>
      </c>
      <c r="AA24" s="6">
        <f t="shared" si="44"/>
        <v>0</v>
      </c>
      <c r="AB24" s="6">
        <f t="shared" si="44"/>
        <v>2</v>
      </c>
      <c r="AC24" s="6">
        <f t="shared" ref="AC24:AD24" si="45">AC12+AC13</f>
        <v>1</v>
      </c>
      <c r="AD24" s="6">
        <f t="shared" si="45"/>
        <v>0</v>
      </c>
      <c r="AE24" s="6">
        <f t="shared" ref="AE24:AG24" si="46">AE12+AE13</f>
        <v>0</v>
      </c>
      <c r="AF24" s="6">
        <f t="shared" si="46"/>
        <v>2</v>
      </c>
      <c r="AG24" s="6">
        <f t="shared" si="46"/>
        <v>0</v>
      </c>
    </row>
    <row r="25" spans="1:33" s="5" customFormat="1" x14ac:dyDescent="0.4">
      <c r="A25" s="5" t="s">
        <v>397</v>
      </c>
      <c r="B25" s="6">
        <f>B23-B24</f>
        <v>0</v>
      </c>
      <c r="C25" s="6">
        <f t="shared" ref="C25:N25" si="47">C23-C24</f>
        <v>0</v>
      </c>
      <c r="D25" s="6">
        <f t="shared" si="47"/>
        <v>0</v>
      </c>
      <c r="E25" s="6">
        <f t="shared" si="47"/>
        <v>1</v>
      </c>
      <c r="F25" s="6">
        <f t="shared" si="47"/>
        <v>0</v>
      </c>
      <c r="G25" s="6">
        <f t="shared" si="47"/>
        <v>0</v>
      </c>
      <c r="H25" s="6">
        <f t="shared" si="47"/>
        <v>0</v>
      </c>
      <c r="I25" s="6">
        <f t="shared" si="47"/>
        <v>0</v>
      </c>
      <c r="J25" s="6">
        <f t="shared" si="47"/>
        <v>1</v>
      </c>
      <c r="K25" s="6">
        <f t="shared" si="47"/>
        <v>1</v>
      </c>
      <c r="L25" s="6">
        <f t="shared" si="47"/>
        <v>1</v>
      </c>
      <c r="M25" s="6">
        <f t="shared" si="47"/>
        <v>-1</v>
      </c>
      <c r="N25" s="6">
        <f t="shared" si="47"/>
        <v>1</v>
      </c>
      <c r="O25" s="6">
        <f t="shared" ref="O25:U25" si="48">O23-O24</f>
        <v>2</v>
      </c>
      <c r="P25" s="6">
        <f t="shared" si="48"/>
        <v>-2</v>
      </c>
      <c r="Q25" s="6">
        <f t="shared" si="48"/>
        <v>2</v>
      </c>
      <c r="R25" s="6">
        <f t="shared" si="48"/>
        <v>0</v>
      </c>
      <c r="S25" s="6">
        <f t="shared" si="48"/>
        <v>-2</v>
      </c>
      <c r="T25" s="6">
        <f t="shared" si="48"/>
        <v>1</v>
      </c>
      <c r="U25" s="6">
        <f t="shared" si="48"/>
        <v>0</v>
      </c>
      <c r="V25" s="6">
        <f>V23-V24</f>
        <v>1</v>
      </c>
      <c r="W25" s="6">
        <f>W23-W24</f>
        <v>-3</v>
      </c>
      <c r="X25" s="6">
        <f t="shared" ref="X25:AB25" si="49">X23-X24</f>
        <v>0</v>
      </c>
      <c r="Y25" s="6">
        <f t="shared" si="49"/>
        <v>1</v>
      </c>
      <c r="Z25" s="6">
        <f t="shared" si="49"/>
        <v>0</v>
      </c>
      <c r="AA25" s="6">
        <f t="shared" si="49"/>
        <v>0</v>
      </c>
      <c r="AB25" s="6">
        <f t="shared" si="49"/>
        <v>-1</v>
      </c>
      <c r="AC25" s="6">
        <f t="shared" ref="AC25:AD25" si="50">AC23-AC24</f>
        <v>-1</v>
      </c>
      <c r="AD25" s="6">
        <f t="shared" si="50"/>
        <v>0</v>
      </c>
      <c r="AE25" s="6">
        <f t="shared" ref="AE25:AG25" si="51">AE23-AE24</f>
        <v>4</v>
      </c>
      <c r="AF25" s="6">
        <f t="shared" si="51"/>
        <v>0</v>
      </c>
      <c r="AG25" s="6">
        <f t="shared" si="51"/>
        <v>2</v>
      </c>
    </row>
    <row r="26" spans="1:33" s="5" customFormat="1" x14ac:dyDescent="0.4">
      <c r="A26" s="5" t="s">
        <v>398</v>
      </c>
      <c r="B26" s="5">
        <f>B18-B19</f>
        <v>2</v>
      </c>
      <c r="C26" s="5">
        <f>C18-C19</f>
        <v>0</v>
      </c>
      <c r="D26" s="5">
        <f t="shared" ref="D26:V26" si="52">D18-D19</f>
        <v>-2</v>
      </c>
      <c r="E26" s="5">
        <f t="shared" si="52"/>
        <v>1</v>
      </c>
      <c r="F26" s="5">
        <f t="shared" si="52"/>
        <v>0</v>
      </c>
      <c r="G26" s="5">
        <f t="shared" si="52"/>
        <v>0</v>
      </c>
      <c r="H26" s="5">
        <f t="shared" si="52"/>
        <v>0</v>
      </c>
      <c r="I26" s="5">
        <f t="shared" si="52"/>
        <v>1</v>
      </c>
      <c r="J26" s="5">
        <f t="shared" si="52"/>
        <v>1</v>
      </c>
      <c r="K26" s="5">
        <f t="shared" si="52"/>
        <v>3</v>
      </c>
      <c r="L26" s="5">
        <f t="shared" si="52"/>
        <v>-1</v>
      </c>
      <c r="M26" s="5">
        <f t="shared" si="52"/>
        <v>0</v>
      </c>
      <c r="N26" s="5">
        <f t="shared" si="52"/>
        <v>2</v>
      </c>
      <c r="O26" s="5">
        <f t="shared" si="52"/>
        <v>2</v>
      </c>
      <c r="P26" s="5">
        <f t="shared" si="52"/>
        <v>-2</v>
      </c>
      <c r="Q26" s="5">
        <f t="shared" si="52"/>
        <v>2</v>
      </c>
      <c r="R26" s="5">
        <f t="shared" si="52"/>
        <v>0</v>
      </c>
      <c r="S26" s="5">
        <f t="shared" si="52"/>
        <v>-3</v>
      </c>
      <c r="T26" s="5">
        <f t="shared" si="52"/>
        <v>2</v>
      </c>
      <c r="U26" s="5">
        <f t="shared" si="52"/>
        <v>2</v>
      </c>
      <c r="V26" s="5">
        <f t="shared" si="52"/>
        <v>0</v>
      </c>
      <c r="W26" s="5">
        <f t="shared" ref="W26:AB26" si="53">W18-W19</f>
        <v>-4</v>
      </c>
      <c r="X26" s="5">
        <f t="shared" si="53"/>
        <v>1</v>
      </c>
      <c r="Y26" s="5">
        <f t="shared" si="53"/>
        <v>5</v>
      </c>
      <c r="Z26" s="5">
        <f t="shared" si="53"/>
        <v>-1</v>
      </c>
      <c r="AA26" s="5">
        <f t="shared" si="53"/>
        <v>2</v>
      </c>
      <c r="AB26" s="5">
        <f t="shared" si="53"/>
        <v>-3</v>
      </c>
      <c r="AC26" s="5">
        <f t="shared" ref="AC26:AD26" si="54">AC18-AC19</f>
        <v>-1</v>
      </c>
      <c r="AD26" s="5">
        <f t="shared" si="54"/>
        <v>-1</v>
      </c>
      <c r="AE26" s="5">
        <f t="shared" ref="AE26:AG26" si="55">AE18-AE19</f>
        <v>8</v>
      </c>
      <c r="AF26" s="5">
        <f t="shared" si="55"/>
        <v>-1</v>
      </c>
      <c r="AG26" s="5">
        <f t="shared" si="55"/>
        <v>2</v>
      </c>
    </row>
    <row r="27" spans="1:33" s="5" customFormat="1" x14ac:dyDescent="0.4">
      <c r="A27" s="5" t="s">
        <v>399</v>
      </c>
      <c r="B27">
        <f>B23</f>
        <v>3</v>
      </c>
      <c r="C27" s="11">
        <f>B27+C23</f>
        <v>3</v>
      </c>
      <c r="D27">
        <f t="shared" ref="D27:W27" si="56">C27+D23</f>
        <v>4</v>
      </c>
      <c r="E27">
        <f t="shared" si="56"/>
        <v>5</v>
      </c>
      <c r="F27">
        <f t="shared" si="56"/>
        <v>5</v>
      </c>
      <c r="G27">
        <f t="shared" si="56"/>
        <v>5</v>
      </c>
      <c r="H27">
        <f t="shared" si="56"/>
        <v>5</v>
      </c>
      <c r="I27">
        <f t="shared" si="56"/>
        <v>5</v>
      </c>
      <c r="J27">
        <f t="shared" si="56"/>
        <v>6</v>
      </c>
      <c r="K27">
        <f t="shared" si="56"/>
        <v>7</v>
      </c>
      <c r="L27">
        <f t="shared" si="56"/>
        <v>9</v>
      </c>
      <c r="M27">
        <f t="shared" si="56"/>
        <v>9</v>
      </c>
      <c r="N27">
        <f t="shared" si="56"/>
        <v>11</v>
      </c>
      <c r="O27">
        <f t="shared" si="56"/>
        <v>14</v>
      </c>
      <c r="P27">
        <f t="shared" si="56"/>
        <v>14</v>
      </c>
      <c r="Q27">
        <f t="shared" si="56"/>
        <v>17</v>
      </c>
      <c r="R27">
        <f t="shared" si="56"/>
        <v>17</v>
      </c>
      <c r="S27">
        <f t="shared" si="56"/>
        <v>18</v>
      </c>
      <c r="T27">
        <f t="shared" si="56"/>
        <v>19</v>
      </c>
      <c r="U27">
        <f t="shared" si="56"/>
        <v>19</v>
      </c>
      <c r="V27">
        <f t="shared" si="56"/>
        <v>20</v>
      </c>
      <c r="W27">
        <f t="shared" si="56"/>
        <v>21</v>
      </c>
      <c r="X27">
        <f t="shared" ref="X27:X28" si="57">W27+X23</f>
        <v>22</v>
      </c>
      <c r="Y27">
        <f t="shared" ref="Y27:Y28" si="58">X27+Y23</f>
        <v>23</v>
      </c>
      <c r="Z27">
        <f t="shared" ref="Z27:Z28" si="59">Y27+Z23</f>
        <v>24</v>
      </c>
      <c r="AA27">
        <f t="shared" ref="AA27:AA28" si="60">Z27+AA23</f>
        <v>24</v>
      </c>
      <c r="AB27">
        <f t="shared" ref="AB27:AE28" si="61">AA27+AB23</f>
        <v>25</v>
      </c>
      <c r="AC27">
        <f t="shared" si="61"/>
        <v>25</v>
      </c>
      <c r="AD27">
        <f t="shared" si="61"/>
        <v>25</v>
      </c>
      <c r="AE27">
        <f t="shared" si="61"/>
        <v>29</v>
      </c>
      <c r="AF27">
        <f t="shared" ref="AF27:AF28" si="62">AE27+AF23</f>
        <v>31</v>
      </c>
      <c r="AG27">
        <f t="shared" ref="AG27:AG28" si="63">AF27+AG23</f>
        <v>33</v>
      </c>
    </row>
    <row r="28" spans="1:33" s="5" customFormat="1" x14ac:dyDescent="0.4">
      <c r="A28" s="5" t="s">
        <v>400</v>
      </c>
      <c r="B28">
        <f>B24</f>
        <v>3</v>
      </c>
      <c r="C28">
        <f t="shared" ref="C28:W28" si="64">B28+C24</f>
        <v>3</v>
      </c>
      <c r="D28">
        <f t="shared" si="64"/>
        <v>4</v>
      </c>
      <c r="E28">
        <f t="shared" si="64"/>
        <v>4</v>
      </c>
      <c r="F28">
        <f t="shared" si="64"/>
        <v>4</v>
      </c>
      <c r="G28">
        <f t="shared" si="64"/>
        <v>4</v>
      </c>
      <c r="H28">
        <f t="shared" si="64"/>
        <v>4</v>
      </c>
      <c r="I28">
        <f t="shared" si="64"/>
        <v>4</v>
      </c>
      <c r="J28">
        <f t="shared" si="64"/>
        <v>4</v>
      </c>
      <c r="K28">
        <f t="shared" si="64"/>
        <v>4</v>
      </c>
      <c r="L28">
        <f t="shared" si="64"/>
        <v>5</v>
      </c>
      <c r="M28">
        <f t="shared" si="64"/>
        <v>6</v>
      </c>
      <c r="N28">
        <f t="shared" si="64"/>
        <v>7</v>
      </c>
      <c r="O28">
        <f t="shared" si="64"/>
        <v>8</v>
      </c>
      <c r="P28">
        <f t="shared" si="64"/>
        <v>10</v>
      </c>
      <c r="Q28">
        <f t="shared" si="64"/>
        <v>11</v>
      </c>
      <c r="R28">
        <f t="shared" si="64"/>
        <v>11</v>
      </c>
      <c r="S28">
        <f t="shared" si="64"/>
        <v>14</v>
      </c>
      <c r="T28">
        <f t="shared" si="64"/>
        <v>14</v>
      </c>
      <c r="U28">
        <f t="shared" si="64"/>
        <v>14</v>
      </c>
      <c r="V28">
        <f t="shared" si="64"/>
        <v>14</v>
      </c>
      <c r="W28">
        <f t="shared" si="64"/>
        <v>18</v>
      </c>
      <c r="X28">
        <f t="shared" si="57"/>
        <v>19</v>
      </c>
      <c r="Y28">
        <f t="shared" si="58"/>
        <v>19</v>
      </c>
      <c r="Z28">
        <f t="shared" si="59"/>
        <v>20</v>
      </c>
      <c r="AA28">
        <f t="shared" si="60"/>
        <v>20</v>
      </c>
      <c r="AB28">
        <f t="shared" si="61"/>
        <v>22</v>
      </c>
      <c r="AC28">
        <f t="shared" si="61"/>
        <v>23</v>
      </c>
      <c r="AD28">
        <f t="shared" si="61"/>
        <v>23</v>
      </c>
      <c r="AE28">
        <f t="shared" si="61"/>
        <v>23</v>
      </c>
      <c r="AF28">
        <f t="shared" si="62"/>
        <v>25</v>
      </c>
      <c r="AG28">
        <f t="shared" si="63"/>
        <v>25</v>
      </c>
    </row>
    <row r="29" spans="1:33" x14ac:dyDescent="0.4">
      <c r="A29" t="s">
        <v>401</v>
      </c>
      <c r="B29">
        <f>B18</f>
        <v>6</v>
      </c>
      <c r="C29">
        <f t="shared" ref="C29:W29" si="65">B29+C18</f>
        <v>6</v>
      </c>
      <c r="D29">
        <f t="shared" si="65"/>
        <v>8</v>
      </c>
      <c r="E29">
        <f t="shared" si="65"/>
        <v>9</v>
      </c>
      <c r="F29">
        <f t="shared" si="65"/>
        <v>9</v>
      </c>
      <c r="G29">
        <f t="shared" si="65"/>
        <v>11</v>
      </c>
      <c r="H29">
        <f t="shared" si="65"/>
        <v>11</v>
      </c>
      <c r="I29">
        <f t="shared" si="65"/>
        <v>12</v>
      </c>
      <c r="J29">
        <f t="shared" si="65"/>
        <v>15</v>
      </c>
      <c r="K29">
        <f t="shared" si="65"/>
        <v>18</v>
      </c>
      <c r="L29">
        <f t="shared" si="65"/>
        <v>22</v>
      </c>
      <c r="M29">
        <f t="shared" si="65"/>
        <v>24</v>
      </c>
      <c r="N29">
        <f t="shared" si="65"/>
        <v>27</v>
      </c>
      <c r="O29">
        <f t="shared" si="65"/>
        <v>31</v>
      </c>
      <c r="P29">
        <f t="shared" si="65"/>
        <v>31</v>
      </c>
      <c r="Q29">
        <f t="shared" si="65"/>
        <v>34</v>
      </c>
      <c r="R29">
        <f t="shared" si="65"/>
        <v>34</v>
      </c>
      <c r="S29">
        <f t="shared" si="65"/>
        <v>35</v>
      </c>
      <c r="T29">
        <f t="shared" si="65"/>
        <v>37</v>
      </c>
      <c r="U29">
        <f t="shared" si="65"/>
        <v>40</v>
      </c>
      <c r="V29">
        <f t="shared" si="65"/>
        <v>41</v>
      </c>
      <c r="W29">
        <f t="shared" si="65"/>
        <v>42</v>
      </c>
      <c r="X29">
        <f t="shared" ref="X29:X30" si="66">W29+X18</f>
        <v>44</v>
      </c>
      <c r="Y29">
        <f t="shared" ref="Y29:Y30" si="67">X29+Y18</f>
        <v>50</v>
      </c>
      <c r="Z29">
        <f t="shared" ref="Z29:Z30" si="68">Y29+Z18</f>
        <v>51</v>
      </c>
      <c r="AA29">
        <f t="shared" ref="AA29:AA30" si="69">Z29+AA18</f>
        <v>53</v>
      </c>
      <c r="AB29">
        <f t="shared" ref="AB29:AE30" si="70">AA29+AB18</f>
        <v>55</v>
      </c>
      <c r="AC29">
        <f t="shared" si="70"/>
        <v>57</v>
      </c>
      <c r="AD29">
        <f t="shared" si="70"/>
        <v>58</v>
      </c>
      <c r="AE29">
        <f t="shared" si="70"/>
        <v>66</v>
      </c>
      <c r="AF29">
        <f t="shared" ref="AF29:AF30" si="71">AE29+AF18</f>
        <v>68</v>
      </c>
      <c r="AG29">
        <f t="shared" ref="AG29:AG30" si="72">AF29+AG18</f>
        <v>71</v>
      </c>
    </row>
    <row r="30" spans="1:33" x14ac:dyDescent="0.4">
      <c r="A30" t="s">
        <v>402</v>
      </c>
      <c r="B30">
        <f>B19</f>
        <v>4</v>
      </c>
      <c r="C30">
        <f t="shared" ref="C30:W30" si="73">B30+C19</f>
        <v>4</v>
      </c>
      <c r="D30">
        <f t="shared" si="73"/>
        <v>8</v>
      </c>
      <c r="E30">
        <f t="shared" si="73"/>
        <v>8</v>
      </c>
      <c r="F30">
        <f t="shared" si="73"/>
        <v>8</v>
      </c>
      <c r="G30">
        <f t="shared" si="73"/>
        <v>10</v>
      </c>
      <c r="H30">
        <f t="shared" si="73"/>
        <v>10</v>
      </c>
      <c r="I30">
        <f t="shared" si="73"/>
        <v>10</v>
      </c>
      <c r="J30">
        <f t="shared" si="73"/>
        <v>12</v>
      </c>
      <c r="K30">
        <f t="shared" si="73"/>
        <v>12</v>
      </c>
      <c r="L30">
        <f t="shared" si="73"/>
        <v>17</v>
      </c>
      <c r="M30">
        <f t="shared" si="73"/>
        <v>19</v>
      </c>
      <c r="N30">
        <f t="shared" si="73"/>
        <v>20</v>
      </c>
      <c r="O30">
        <f t="shared" si="73"/>
        <v>22</v>
      </c>
      <c r="P30">
        <f t="shared" si="73"/>
        <v>24</v>
      </c>
      <c r="Q30">
        <f t="shared" si="73"/>
        <v>25</v>
      </c>
      <c r="R30">
        <f t="shared" si="73"/>
        <v>25</v>
      </c>
      <c r="S30">
        <f t="shared" si="73"/>
        <v>29</v>
      </c>
      <c r="T30">
        <f t="shared" si="73"/>
        <v>29</v>
      </c>
      <c r="U30">
        <f t="shared" si="73"/>
        <v>30</v>
      </c>
      <c r="V30">
        <f t="shared" si="73"/>
        <v>31</v>
      </c>
      <c r="W30">
        <f t="shared" si="73"/>
        <v>36</v>
      </c>
      <c r="X30">
        <f t="shared" si="66"/>
        <v>37</v>
      </c>
      <c r="Y30">
        <f t="shared" si="67"/>
        <v>38</v>
      </c>
      <c r="Z30">
        <f t="shared" si="68"/>
        <v>40</v>
      </c>
      <c r="AA30">
        <f t="shared" si="69"/>
        <v>40</v>
      </c>
      <c r="AB30">
        <f t="shared" si="70"/>
        <v>45</v>
      </c>
      <c r="AC30">
        <f t="shared" si="70"/>
        <v>48</v>
      </c>
      <c r="AD30">
        <f t="shared" si="70"/>
        <v>50</v>
      </c>
      <c r="AE30">
        <f t="shared" si="70"/>
        <v>50</v>
      </c>
      <c r="AF30">
        <f t="shared" si="71"/>
        <v>53</v>
      </c>
      <c r="AG30">
        <f t="shared" si="72"/>
        <v>54</v>
      </c>
    </row>
    <row r="31" spans="1:33" s="5" customFormat="1" x14ac:dyDescent="0.4">
      <c r="A31" s="5" t="s">
        <v>403</v>
      </c>
      <c r="B31" s="5">
        <f>B26</f>
        <v>2</v>
      </c>
      <c r="C31" s="5">
        <f t="shared" ref="C31:W31" si="74">B31+C26</f>
        <v>2</v>
      </c>
      <c r="D31" s="5">
        <f t="shared" si="74"/>
        <v>0</v>
      </c>
      <c r="E31" s="5">
        <f t="shared" si="74"/>
        <v>1</v>
      </c>
      <c r="F31" s="5">
        <f t="shared" si="74"/>
        <v>1</v>
      </c>
      <c r="G31" s="5">
        <f t="shared" si="74"/>
        <v>1</v>
      </c>
      <c r="H31" s="5">
        <f t="shared" si="74"/>
        <v>1</v>
      </c>
      <c r="I31" s="5">
        <f t="shared" si="74"/>
        <v>2</v>
      </c>
      <c r="J31" s="5">
        <f t="shared" si="74"/>
        <v>3</v>
      </c>
      <c r="K31" s="5">
        <f t="shared" si="74"/>
        <v>6</v>
      </c>
      <c r="L31" s="5">
        <f t="shared" si="74"/>
        <v>5</v>
      </c>
      <c r="M31" s="5">
        <f t="shared" si="74"/>
        <v>5</v>
      </c>
      <c r="N31" s="5">
        <f t="shared" si="74"/>
        <v>7</v>
      </c>
      <c r="O31" s="5">
        <f t="shared" si="74"/>
        <v>9</v>
      </c>
      <c r="P31" s="5">
        <f t="shared" si="74"/>
        <v>7</v>
      </c>
      <c r="Q31" s="5">
        <f t="shared" si="74"/>
        <v>9</v>
      </c>
      <c r="R31" s="5">
        <f t="shared" si="74"/>
        <v>9</v>
      </c>
      <c r="S31" s="5">
        <f t="shared" si="74"/>
        <v>6</v>
      </c>
      <c r="T31" s="5">
        <f t="shared" si="74"/>
        <v>8</v>
      </c>
      <c r="U31" s="5">
        <f t="shared" si="74"/>
        <v>10</v>
      </c>
      <c r="V31" s="5">
        <f t="shared" si="74"/>
        <v>10</v>
      </c>
      <c r="W31" s="5">
        <f t="shared" si="74"/>
        <v>6</v>
      </c>
      <c r="X31" s="5">
        <f t="shared" ref="X31" si="75">W31+X26</f>
        <v>7</v>
      </c>
      <c r="Y31" s="5">
        <f t="shared" ref="Y31" si="76">X31+Y26</f>
        <v>12</v>
      </c>
      <c r="Z31" s="5">
        <f t="shared" ref="Z31" si="77">Y31+Z26</f>
        <v>11</v>
      </c>
      <c r="AA31" s="5">
        <f t="shared" ref="AA31" si="78">Z31+AA26</f>
        <v>13</v>
      </c>
      <c r="AB31" s="5">
        <f t="shared" ref="AB31:AE31" si="79">AA31+AB26</f>
        <v>10</v>
      </c>
      <c r="AC31" s="5">
        <f t="shared" si="79"/>
        <v>9</v>
      </c>
      <c r="AD31" s="5">
        <f t="shared" si="79"/>
        <v>8</v>
      </c>
      <c r="AE31" s="5">
        <f t="shared" si="79"/>
        <v>16</v>
      </c>
      <c r="AF31" s="5">
        <f t="shared" ref="AF31" si="80">AE31+AF26</f>
        <v>15</v>
      </c>
      <c r="AG31" s="5">
        <f t="shared" ref="AG31" si="81">AF31+AG26</f>
        <v>17</v>
      </c>
    </row>
    <row r="33" spans="1:11" x14ac:dyDescent="0.4">
      <c r="A33" s="36" t="s">
        <v>14</v>
      </c>
      <c r="B33" s="37" t="s">
        <v>8</v>
      </c>
      <c r="C33" s="37" t="s">
        <v>9</v>
      </c>
      <c r="D33" s="37" t="s">
        <v>10</v>
      </c>
      <c r="E33" s="37" t="s">
        <v>11</v>
      </c>
      <c r="F33" s="37" t="s">
        <v>12</v>
      </c>
      <c r="G33" s="37" t="s">
        <v>16</v>
      </c>
      <c r="H33" s="37" t="s">
        <v>35</v>
      </c>
      <c r="I33" s="37" t="s">
        <v>379</v>
      </c>
      <c r="J33" s="37" t="s">
        <v>380</v>
      </c>
      <c r="K33" s="37" t="s">
        <v>465</v>
      </c>
    </row>
    <row r="34" spans="1:11" x14ac:dyDescent="0.4">
      <c r="A34" s="9" t="s">
        <v>392</v>
      </c>
      <c r="B34" s="9">
        <f>B18+C18+D18</f>
        <v>8</v>
      </c>
      <c r="C34" s="9">
        <f>E18+F18+G18</f>
        <v>3</v>
      </c>
      <c r="D34" s="9">
        <f>H18+I18+J18</f>
        <v>4</v>
      </c>
      <c r="E34" s="9">
        <f>K18+L18+M18</f>
        <v>9</v>
      </c>
      <c r="F34" s="9">
        <f>N18+O18+P18</f>
        <v>7</v>
      </c>
      <c r="G34" s="9">
        <f>Q18+R18+S18</f>
        <v>4</v>
      </c>
      <c r="H34" s="9">
        <f>T18+U18+V18</f>
        <v>6</v>
      </c>
      <c r="I34" s="9">
        <f>W18+X18+Y18</f>
        <v>9</v>
      </c>
      <c r="J34" s="9">
        <f>Z18+AA18+AB18</f>
        <v>5</v>
      </c>
      <c r="K34" s="9">
        <f>AC18+AD18+AE18</f>
        <v>11</v>
      </c>
    </row>
    <row r="35" spans="1:11" x14ac:dyDescent="0.4">
      <c r="A35" s="10" t="s">
        <v>393</v>
      </c>
      <c r="B35" s="10">
        <f>B19+C19+D19</f>
        <v>8</v>
      </c>
      <c r="C35" s="10">
        <f>E19+F19+G19</f>
        <v>2</v>
      </c>
      <c r="D35" s="10">
        <f>H19+I19+J19</f>
        <v>2</v>
      </c>
      <c r="E35" s="10">
        <f>K19+L19+M19</f>
        <v>7</v>
      </c>
      <c r="F35" s="10">
        <f>N19+O19+P19</f>
        <v>5</v>
      </c>
      <c r="G35" s="10">
        <f>Q19+R19+S19</f>
        <v>5</v>
      </c>
      <c r="H35" s="10">
        <f>T19+U19+V19</f>
        <v>2</v>
      </c>
      <c r="I35" s="10">
        <f>W19+X19+Y19</f>
        <v>7</v>
      </c>
      <c r="J35" s="10">
        <f>Z19+AA19+AB19</f>
        <v>7</v>
      </c>
      <c r="K35" s="10">
        <f>AC19+AD19+AE19</f>
        <v>5</v>
      </c>
    </row>
    <row r="36" spans="1:11" x14ac:dyDescent="0.4">
      <c r="A36" s="7" t="s">
        <v>394</v>
      </c>
      <c r="B36" s="8">
        <f>B34-B35</f>
        <v>0</v>
      </c>
      <c r="C36" s="8">
        <f t="shared" ref="C36:H36" si="82">B36+C34-C35</f>
        <v>1</v>
      </c>
      <c r="D36" s="8">
        <f t="shared" si="82"/>
        <v>3</v>
      </c>
      <c r="E36" s="8">
        <f t="shared" si="82"/>
        <v>5</v>
      </c>
      <c r="F36" s="8">
        <f t="shared" si="82"/>
        <v>7</v>
      </c>
      <c r="G36" s="8">
        <f t="shared" si="82"/>
        <v>6</v>
      </c>
      <c r="H36" s="8">
        <f t="shared" si="82"/>
        <v>10</v>
      </c>
      <c r="I36" s="8">
        <f>H36+I34-I35</f>
        <v>12</v>
      </c>
      <c r="J36" s="8">
        <f>I36+J34-J35</f>
        <v>10</v>
      </c>
      <c r="K36" s="8">
        <f>J36+K34-K35</f>
        <v>16</v>
      </c>
    </row>
    <row r="37" spans="1:11" x14ac:dyDescent="0.4">
      <c r="A37" s="41" t="s">
        <v>279</v>
      </c>
      <c r="B37" s="45">
        <f ca="1">D21</f>
        <v>20.125</v>
      </c>
      <c r="C37" s="45">
        <f ca="1">G21</f>
        <v>39.5</v>
      </c>
      <c r="D37" s="45">
        <f ca="1">J21</f>
        <v>64.5</v>
      </c>
      <c r="E37" s="45">
        <f ca="1">M21</f>
        <v>62.428571428571431</v>
      </c>
      <c r="F37" s="45">
        <f ca="1">P21</f>
        <v>140.80000000000001</v>
      </c>
      <c r="G37" s="45">
        <f ca="1">S21</f>
        <v>158</v>
      </c>
      <c r="H37" s="45">
        <f ca="1">V21</f>
        <v>403</v>
      </c>
      <c r="I37" s="45">
        <f ca="1">Y21</f>
        <v>103.14285714285714</v>
      </c>
      <c r="J37" s="45">
        <f ca="1">AB21</f>
        <v>156.42857142857142</v>
      </c>
      <c r="K37" s="45">
        <f ca="1">AC21</f>
        <v>134.75</v>
      </c>
    </row>
    <row r="38" spans="1:11" x14ac:dyDescent="0.4">
      <c r="A38" s="43" t="s">
        <v>280</v>
      </c>
      <c r="B38" s="44">
        <v>28</v>
      </c>
      <c r="C38" s="44">
        <v>28</v>
      </c>
      <c r="D38" s="44">
        <v>28</v>
      </c>
      <c r="E38" s="44">
        <v>28</v>
      </c>
      <c r="F38" s="44">
        <v>28</v>
      </c>
      <c r="G38" s="44">
        <v>28</v>
      </c>
      <c r="H38" s="44">
        <v>28</v>
      </c>
      <c r="I38" s="44">
        <v>28</v>
      </c>
      <c r="J38" s="44">
        <v>28</v>
      </c>
      <c r="K38" s="44">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39997558519241921"/>
  </sheetPr>
  <dimension ref="A1:AH38"/>
  <sheetViews>
    <sheetView zoomScale="90" zoomScaleNormal="90" workbookViewId="0">
      <pane xSplit="1" topLeftCell="J1" activePane="topRight" state="frozen"/>
      <selection activeCell="AF21" sqref="AF21:AG21"/>
      <selection pane="topRight" activeCell="AF21" sqref="AF21:AG21"/>
    </sheetView>
  </sheetViews>
  <sheetFormatPr defaultRowHeight="14.6" x14ac:dyDescent="0.4"/>
  <cols>
    <col min="1" max="1" width="32.84375" bestFit="1" customWidth="1"/>
    <col min="2" max="13" width="10.3828125" bestFit="1" customWidth="1"/>
    <col min="21" max="21" width="9.3828125" bestFit="1" customWidth="1"/>
    <col min="22" max="23" width="9.3828125" customWidth="1"/>
    <col min="24" max="24" width="9.61328125" bestFit="1" customWidth="1"/>
  </cols>
  <sheetData>
    <row r="1" spans="1:34" x14ac:dyDescent="0.4">
      <c r="A1" s="1" t="s">
        <v>390</v>
      </c>
      <c r="B1" s="2">
        <v>42583</v>
      </c>
      <c r="C1" s="2">
        <v>42614</v>
      </c>
      <c r="D1" s="2">
        <v>42644</v>
      </c>
      <c r="E1" s="2">
        <v>42675</v>
      </c>
      <c r="F1" s="2">
        <v>42705</v>
      </c>
      <c r="G1" s="2">
        <v>42736</v>
      </c>
      <c r="H1" s="2">
        <v>42767</v>
      </c>
      <c r="I1" s="2">
        <v>42795</v>
      </c>
      <c r="J1" s="2">
        <v>42826</v>
      </c>
      <c r="K1" s="2">
        <v>42856</v>
      </c>
      <c r="L1" s="2">
        <v>42887</v>
      </c>
      <c r="M1" s="2">
        <v>42917</v>
      </c>
      <c r="N1" s="2">
        <v>42948</v>
      </c>
      <c r="O1" s="2">
        <v>42979</v>
      </c>
      <c r="P1" s="2">
        <v>43009</v>
      </c>
      <c r="Q1" s="2">
        <v>43040</v>
      </c>
      <c r="R1" s="2">
        <v>43070</v>
      </c>
      <c r="S1" s="2">
        <v>43101</v>
      </c>
      <c r="T1" s="2">
        <v>43132</v>
      </c>
      <c r="U1" s="2">
        <v>43160</v>
      </c>
      <c r="V1" s="2">
        <v>43191</v>
      </c>
      <c r="W1" s="2">
        <v>43221</v>
      </c>
      <c r="X1" s="2">
        <v>43252</v>
      </c>
      <c r="Y1" s="2">
        <v>43282</v>
      </c>
      <c r="Z1" s="2">
        <v>43313</v>
      </c>
      <c r="AA1" s="2">
        <v>43344</v>
      </c>
      <c r="AB1" s="2">
        <v>43374</v>
      </c>
      <c r="AC1" s="2">
        <v>43405</v>
      </c>
      <c r="AD1" s="2">
        <v>43435</v>
      </c>
      <c r="AE1" s="2">
        <v>43466</v>
      </c>
      <c r="AF1" s="2">
        <v>43497</v>
      </c>
      <c r="AG1" s="2">
        <v>43525</v>
      </c>
    </row>
    <row r="2" spans="1:34" x14ac:dyDescent="0.4">
      <c r="A2" s="1" t="s">
        <v>6</v>
      </c>
      <c r="B2" s="3">
        <v>42522</v>
      </c>
      <c r="C2" s="3">
        <v>42614</v>
      </c>
      <c r="D2" s="3">
        <v>42644</v>
      </c>
      <c r="E2" s="3">
        <v>42675</v>
      </c>
      <c r="F2" s="3">
        <v>42705</v>
      </c>
      <c r="G2" s="3">
        <v>42736</v>
      </c>
      <c r="H2" s="3">
        <v>42767</v>
      </c>
      <c r="I2" s="3">
        <v>42795</v>
      </c>
      <c r="J2" s="3">
        <v>42826</v>
      </c>
      <c r="K2" s="3">
        <v>42856</v>
      </c>
      <c r="L2" s="3">
        <v>42887</v>
      </c>
      <c r="M2" s="3">
        <v>42917</v>
      </c>
      <c r="N2" s="3">
        <v>42948</v>
      </c>
      <c r="O2" s="3">
        <v>42979</v>
      </c>
      <c r="P2" s="3">
        <v>43009</v>
      </c>
      <c r="Q2" s="3">
        <v>43040</v>
      </c>
      <c r="R2" s="3">
        <v>43070</v>
      </c>
      <c r="S2" s="3">
        <v>43101</v>
      </c>
      <c r="T2" s="3">
        <v>43132</v>
      </c>
      <c r="U2" s="3">
        <v>43160</v>
      </c>
      <c r="V2" s="3">
        <v>43191</v>
      </c>
      <c r="W2" s="3">
        <v>43221</v>
      </c>
      <c r="X2" s="3">
        <v>43252</v>
      </c>
      <c r="Y2" s="3">
        <v>43282</v>
      </c>
      <c r="Z2" s="3">
        <v>43313</v>
      </c>
      <c r="AA2" s="3">
        <v>43344</v>
      </c>
      <c r="AB2" s="3">
        <v>43374</v>
      </c>
      <c r="AC2" s="3">
        <v>43405</v>
      </c>
      <c r="AD2" s="3">
        <v>43435</v>
      </c>
      <c r="AE2" s="3">
        <v>43466</v>
      </c>
      <c r="AF2" s="3">
        <v>43497</v>
      </c>
      <c r="AG2" s="3">
        <v>43525</v>
      </c>
      <c r="AH2" s="3">
        <v>43556</v>
      </c>
    </row>
    <row r="3" spans="1:34" x14ac:dyDescent="0.4">
      <c r="A3" s="4" t="s">
        <v>7</v>
      </c>
      <c r="B3" s="3">
        <f>C2-1</f>
        <v>42613</v>
      </c>
      <c r="C3" s="3">
        <f t="shared" ref="C3:U3" si="0">D2-1</f>
        <v>42643</v>
      </c>
      <c r="D3" s="3">
        <f t="shared" si="0"/>
        <v>42674</v>
      </c>
      <c r="E3" s="3">
        <f t="shared" si="0"/>
        <v>42704</v>
      </c>
      <c r="F3" s="3">
        <f t="shared" si="0"/>
        <v>42735</v>
      </c>
      <c r="G3" s="3">
        <f t="shared" si="0"/>
        <v>42766</v>
      </c>
      <c r="H3" s="3">
        <f t="shared" si="0"/>
        <v>42794</v>
      </c>
      <c r="I3" s="3">
        <f t="shared" si="0"/>
        <v>42825</v>
      </c>
      <c r="J3" s="3">
        <f t="shared" si="0"/>
        <v>42855</v>
      </c>
      <c r="K3" s="3">
        <f t="shared" si="0"/>
        <v>42886</v>
      </c>
      <c r="L3" s="3">
        <f t="shared" si="0"/>
        <v>42916</v>
      </c>
      <c r="M3" s="3">
        <f t="shared" si="0"/>
        <v>42947</v>
      </c>
      <c r="N3" s="3">
        <f t="shared" si="0"/>
        <v>42978</v>
      </c>
      <c r="O3" s="3">
        <f t="shared" si="0"/>
        <v>43008</v>
      </c>
      <c r="P3" s="3">
        <f t="shared" si="0"/>
        <v>43039</v>
      </c>
      <c r="Q3" s="3">
        <f t="shared" si="0"/>
        <v>43069</v>
      </c>
      <c r="R3" s="3">
        <f t="shared" si="0"/>
        <v>43100</v>
      </c>
      <c r="S3" s="3">
        <f t="shared" si="0"/>
        <v>43131</v>
      </c>
      <c r="T3" s="3">
        <f t="shared" si="0"/>
        <v>43159</v>
      </c>
      <c r="U3" s="3">
        <f t="shared" si="0"/>
        <v>43190</v>
      </c>
      <c r="V3" s="3">
        <f t="shared" ref="V3" si="1">W2-1</f>
        <v>43220</v>
      </c>
      <c r="W3" s="3">
        <f>X2-1</f>
        <v>43251</v>
      </c>
      <c r="X3" s="3">
        <f t="shared" ref="X3:AA3" si="2">Y2-1</f>
        <v>43281</v>
      </c>
      <c r="Y3" s="3">
        <f t="shared" si="2"/>
        <v>43312</v>
      </c>
      <c r="Z3" s="3">
        <f t="shared" si="2"/>
        <v>43343</v>
      </c>
      <c r="AA3" s="3">
        <f t="shared" si="2"/>
        <v>43373</v>
      </c>
      <c r="AB3" s="3">
        <f t="shared" ref="AB3" si="3">AC2-1</f>
        <v>43404</v>
      </c>
      <c r="AC3" s="3">
        <f t="shared" ref="AC3" si="4">AD2-1</f>
        <v>43434</v>
      </c>
      <c r="AD3" s="3">
        <f t="shared" ref="AD3" si="5">AE2-1</f>
        <v>43465</v>
      </c>
      <c r="AE3" s="3">
        <f t="shared" ref="AE3" si="6">AF2-1</f>
        <v>43496</v>
      </c>
      <c r="AF3" s="3">
        <f t="shared" ref="AF3" si="7">AG2-1</f>
        <v>43524</v>
      </c>
      <c r="AG3" s="3">
        <f t="shared" ref="AG3" si="8">AH2-1</f>
        <v>43555</v>
      </c>
    </row>
    <row r="4" spans="1:34" x14ac:dyDescent="0.4">
      <c r="A4" s="4" t="s">
        <v>129</v>
      </c>
      <c r="B4">
        <f>COUNTIFS(PSIRT!$N:$N,"&lt;="&amp;B$3,PSIRT!$N:$N,"&gt;="&amp;B$2,PSIRT!$F:$F,"="&amp;$A4,PSIRT!$S:$S,"=CMM")</f>
        <v>0</v>
      </c>
      <c r="C4">
        <f>COUNTIFS(PSIRT!$N:$N,"&lt;="&amp;C$3,PSIRT!$N:$N,"&gt;="&amp;C$2,PSIRT!$F:$F,"="&amp;$A4,PSIRT!$S:$S,"=CMM")</f>
        <v>0</v>
      </c>
      <c r="D4">
        <f>COUNTIFS(PSIRT!$N:$N,"&lt;="&amp;D$3,PSIRT!$N:$N,"&gt;="&amp;D$2,PSIRT!$F:$F,"="&amp;$A4,PSIRT!$S:$S,"=CMM")</f>
        <v>0</v>
      </c>
      <c r="E4">
        <f>COUNTIFS(PSIRT!$N:$N,"&lt;="&amp;E$3,PSIRT!$N:$N,"&gt;="&amp;E$2,PSIRT!$F:$F,"="&amp;$A4,PSIRT!$S:$S,"=CMM")</f>
        <v>0</v>
      </c>
      <c r="F4">
        <f>COUNTIFS(PSIRT!$N:$N,"&lt;="&amp;F$3,PSIRT!$N:$N,"&gt;="&amp;F$2,PSIRT!$F:$F,"="&amp;$A4,PSIRT!$S:$S,"=CMM")</f>
        <v>0</v>
      </c>
      <c r="G4">
        <f>COUNTIFS(PSIRT!$N:$N,"&lt;="&amp;G$3,PSIRT!$N:$N,"&gt;="&amp;G$2,PSIRT!$F:$F,"="&amp;$A4,PSIRT!$S:$S,"=CMM")</f>
        <v>0</v>
      </c>
      <c r="H4">
        <f>COUNTIFS(PSIRT!$N:$N,"&lt;="&amp;H$3,PSIRT!$N:$N,"&gt;="&amp;H$2,PSIRT!$F:$F,"="&amp;$A4,PSIRT!$S:$S,"=CMM")</f>
        <v>0</v>
      </c>
      <c r="I4">
        <f>COUNTIFS(PSIRT!$N:$N,"&lt;="&amp;I$3,PSIRT!$N:$N,"&gt;="&amp;I$2,PSIRT!$F:$F,"="&amp;$A4,PSIRT!$S:$S,"=CMM")</f>
        <v>0</v>
      </c>
      <c r="J4">
        <f>COUNTIFS(PSIRT!$N:$N,"&lt;="&amp;J$3,PSIRT!$N:$N,"&gt;="&amp;J$2,PSIRT!$F:$F,"="&amp;$A4,PSIRT!$S:$S,"=CMM")</f>
        <v>0</v>
      </c>
      <c r="K4">
        <f>COUNTIFS(PSIRT!$N:$N,"&lt;="&amp;K$3,PSIRT!$N:$N,"&gt;="&amp;K$2,PSIRT!$F:$F,"="&amp;$A4,PSIRT!$S:$S,"=CMM")</f>
        <v>0</v>
      </c>
      <c r="L4">
        <f>COUNTIFS(PSIRT!$N:$N,"&lt;="&amp;L$3,PSIRT!$N:$N,"&gt;="&amp;L$2,PSIRT!$F:$F,"="&amp;$A4,PSIRT!$S:$S,"=CMM")</f>
        <v>0</v>
      </c>
      <c r="M4">
        <f>COUNTIFS(PSIRT!$N:$N,"&lt;="&amp;M$3,PSIRT!$N:$N,"&gt;="&amp;M$2,PSIRT!$F:$F,"="&amp;$A4,PSIRT!$S:$S,"=CMM")</f>
        <v>0</v>
      </c>
      <c r="N4">
        <f>COUNTIFS(PSIRT!$N:$N,"&lt;="&amp;N$3,PSIRT!$N:$N,"&gt;="&amp;N$2,PSIRT!$F:$F,"="&amp;$A4,PSIRT!$S:$S,"=CMM")</f>
        <v>0</v>
      </c>
      <c r="O4">
        <f>COUNTIFS(PSIRT!$N:$N,"&lt;="&amp;O$3,PSIRT!$N:$N,"&gt;="&amp;O$2,PSIRT!$F:$F,"="&amp;$A4,PSIRT!$S:$S,"=CMM")</f>
        <v>0</v>
      </c>
      <c r="P4">
        <f>COUNTIFS(PSIRT!$N:$N,"&lt;="&amp;P$3,PSIRT!$N:$N,"&gt;="&amp;P$2,PSIRT!$F:$F,"="&amp;$A4,PSIRT!$S:$S,"=CMM")</f>
        <v>0</v>
      </c>
      <c r="Q4">
        <f>COUNTIFS(PSIRT!$N:$N,"&lt;="&amp;Q$3,PSIRT!$N:$N,"&gt;="&amp;Q$2,PSIRT!$F:$F,"="&amp;$A4,PSIRT!$S:$S,"=CMM")</f>
        <v>0</v>
      </c>
      <c r="R4">
        <f>COUNTIFS(PSIRT!$N:$N,"&lt;="&amp;R$3,PSIRT!$N:$N,"&gt;="&amp;R$2,PSIRT!$F:$F,"="&amp;$A4,PSIRT!$S:$S,"=CMM")</f>
        <v>0</v>
      </c>
      <c r="S4">
        <f>COUNTIFS(PSIRT!$N:$N,"&lt;="&amp;S$3,PSIRT!$N:$N,"&gt;="&amp;S$2,PSIRT!$F:$F,"="&amp;$A4,PSIRT!$S:$S,"=CMM")</f>
        <v>0</v>
      </c>
      <c r="T4">
        <f>COUNTIFS(PSIRT!$N:$N,"&lt;="&amp;T$3,PSIRT!$N:$N,"&gt;="&amp;T$2,PSIRT!$F:$F,"="&amp;$A4,PSIRT!$S:$S,"=CMM")</f>
        <v>0</v>
      </c>
      <c r="U4">
        <f>COUNTIFS(PSIRT!$N:$N,"&lt;="&amp;U$3,PSIRT!$N:$N,"&gt;="&amp;U$2,PSIRT!$F:$F,"="&amp;$A4,PSIRT!$S:$S,"=CMM")</f>
        <v>0</v>
      </c>
      <c r="V4">
        <f>COUNTIFS(PSIRT!$N:$N,"&lt;="&amp;V$3,PSIRT!$N:$N,"&gt;="&amp;V$2,PSIRT!$F:$F,"="&amp;$A4,PSIRT!$S:$S,"=CMM")</f>
        <v>0</v>
      </c>
      <c r="W4">
        <f>COUNTIFS(PSIRT!$N:$N,"&lt;="&amp;W$3,PSIRT!$N:$N,"&gt;="&amp;W$2,PSIRT!$F:$F,"="&amp;$A4,PSIRT!$S:$S,"=CMM")</f>
        <v>0</v>
      </c>
      <c r="X4">
        <f>COUNTIFS(PSIRT!$N:$N,"&lt;="&amp;X$3,PSIRT!$N:$N,"&gt;="&amp;X$2,PSIRT!$F:$F,"="&amp;$A4,PSIRT!$S:$S,"=CMM")</f>
        <v>0</v>
      </c>
      <c r="Y4">
        <f>COUNTIFS(PSIRT!$N:$N,"&lt;="&amp;Y$3,PSIRT!$N:$N,"&gt;="&amp;Y$2,PSIRT!$F:$F,"="&amp;$A4,PSIRT!$S:$S,"=CMM")</f>
        <v>1</v>
      </c>
      <c r="Z4">
        <f>COUNTIFS(PSIRT!$N:$N,"&lt;="&amp;Z$3,PSIRT!$N:$N,"&gt;="&amp;Z$2,PSIRT!$F:$F,"="&amp;$A4,PSIRT!$S:$S,"=CMM")</f>
        <v>0</v>
      </c>
      <c r="AA4">
        <f>COUNTIFS(PSIRT!$N:$N,"&lt;="&amp;AA$3,PSIRT!$N:$N,"&gt;="&amp;AA$2,PSIRT!$F:$F,"="&amp;$A4,PSIRT!$S:$S,"=CMM")</f>
        <v>0</v>
      </c>
      <c r="AB4">
        <f>COUNTIFS(PSIRT!$N:$N,"&lt;="&amp;AB$3,PSIRT!$N:$N,"&gt;="&amp;AB$2,PSIRT!$F:$F,"="&amp;$A4,PSIRT!$S:$S,"=CMM")</f>
        <v>0</v>
      </c>
      <c r="AC4">
        <f>COUNTIFS(PSIRT!$N:$N,"&lt;="&amp;AC$3,PSIRT!$N:$N,"&gt;="&amp;AC$2,PSIRT!$F:$F,"="&amp;$A4,PSIRT!$S:$S,"=CMM")</f>
        <v>0</v>
      </c>
      <c r="AD4">
        <f>COUNTIFS(PSIRT!$N:$N,"&lt;="&amp;AD$3,PSIRT!$N:$N,"&gt;="&amp;AD$2,PSIRT!$F:$F,"="&amp;$A4,PSIRT!$S:$S,"=CMM")</f>
        <v>0</v>
      </c>
      <c r="AE4">
        <f>COUNTIFS(PSIRT!$N:$N,"&lt;="&amp;AE$3,PSIRT!$N:$N,"&gt;="&amp;AE$2,PSIRT!$F:$F,"="&amp;$A4,PSIRT!$S:$S,"=CMM")</f>
        <v>0</v>
      </c>
      <c r="AF4">
        <f>COUNTIFS(PSIRT!$N:$N,"&lt;="&amp;AF$3,PSIRT!$N:$N,"&gt;="&amp;AF$2,PSIRT!$F:$F,"="&amp;$A4,PSIRT!$S:$S,"=CMM")</f>
        <v>0</v>
      </c>
      <c r="AG4">
        <f>COUNTIFS(PSIRT!$N:$N,"&lt;="&amp;AG$3,PSIRT!$N:$N,"&gt;="&amp;AG$2,PSIRT!$F:$F,"="&amp;$A4,PSIRT!$S:$S,"=CMM")</f>
        <v>0</v>
      </c>
      <c r="AH4">
        <f>SUM(B4:AG4)</f>
        <v>1</v>
      </c>
    </row>
    <row r="5" spans="1:34" x14ac:dyDescent="0.4">
      <c r="A5" s="4" t="s">
        <v>91</v>
      </c>
      <c r="B5">
        <f>COUNTIFS(PSIRT!$N:$N,"&lt;="&amp;B$3,PSIRT!$N:$N,"&gt;="&amp;B$2,PSIRT!$F:$F,"="&amp;$A5,PSIRT!$S:$S,"=CMM")</f>
        <v>0</v>
      </c>
      <c r="C5">
        <f>COUNTIFS(PSIRT!$N:$N,"&lt;="&amp;C$3,PSIRT!$N:$N,"&gt;="&amp;C$2,PSIRT!$F:$F,"="&amp;$A5,PSIRT!$S:$S,"=CMM")</f>
        <v>0</v>
      </c>
      <c r="D5">
        <f>COUNTIFS(PSIRT!$N:$N,"&lt;="&amp;D$3,PSIRT!$N:$N,"&gt;="&amp;D$2,PSIRT!$F:$F,"="&amp;$A5,PSIRT!$S:$S,"=CMM")</f>
        <v>0</v>
      </c>
      <c r="E5">
        <f>COUNTIFS(PSIRT!$N:$N,"&lt;="&amp;E$3,PSIRT!$N:$N,"&gt;="&amp;E$2,PSIRT!$F:$F,"="&amp;$A5,PSIRT!$S:$S,"=CMM")</f>
        <v>0</v>
      </c>
      <c r="F5">
        <f>COUNTIFS(PSIRT!$N:$N,"&lt;="&amp;F$3,PSIRT!$N:$N,"&gt;="&amp;F$2,PSIRT!$F:$F,"="&amp;$A5,PSIRT!$S:$S,"=CMM")</f>
        <v>0</v>
      </c>
      <c r="G5">
        <f>COUNTIFS(PSIRT!$N:$N,"&lt;="&amp;G$3,PSIRT!$N:$N,"&gt;="&amp;G$2,PSIRT!$F:$F,"="&amp;$A5,PSIRT!$S:$S,"=CMM")</f>
        <v>0</v>
      </c>
      <c r="H5">
        <f>COUNTIFS(PSIRT!$N:$N,"&lt;="&amp;H$3,PSIRT!$N:$N,"&gt;="&amp;H$2,PSIRT!$F:$F,"="&amp;$A5,PSIRT!$S:$S,"=CMM")</f>
        <v>0</v>
      </c>
      <c r="I5">
        <f>COUNTIFS(PSIRT!$N:$N,"&lt;="&amp;I$3,PSIRT!$N:$N,"&gt;="&amp;I$2,PSIRT!$F:$F,"="&amp;$A5,PSIRT!$S:$S,"=CMM")</f>
        <v>0</v>
      </c>
      <c r="J5">
        <f>COUNTIFS(PSIRT!$N:$N,"&lt;="&amp;J$3,PSIRT!$N:$N,"&gt;="&amp;J$2,PSIRT!$F:$F,"="&amp;$A5,PSIRT!$S:$S,"=CMM")</f>
        <v>0</v>
      </c>
      <c r="K5">
        <f>COUNTIFS(PSIRT!$N:$N,"&lt;="&amp;K$3,PSIRT!$N:$N,"&gt;="&amp;K$2,PSIRT!$F:$F,"="&amp;$A5,PSIRT!$S:$S,"=CMM")</f>
        <v>0</v>
      </c>
      <c r="L5">
        <f>COUNTIFS(PSIRT!$N:$N,"&lt;="&amp;L$3,PSIRT!$N:$N,"&gt;="&amp;L$2,PSIRT!$F:$F,"="&amp;$A5,PSIRT!$S:$S,"=CMM")</f>
        <v>0</v>
      </c>
      <c r="M5">
        <f>COUNTIFS(PSIRT!$N:$N,"&lt;="&amp;M$3,PSIRT!$N:$N,"&gt;="&amp;M$2,PSIRT!$F:$F,"="&amp;$A5,PSIRT!$S:$S,"=CMM")</f>
        <v>0</v>
      </c>
      <c r="N5">
        <f>COUNTIFS(PSIRT!$N:$N,"&lt;="&amp;N$3,PSIRT!$N:$N,"&gt;="&amp;N$2,PSIRT!$F:$F,"="&amp;$A5,PSIRT!$S:$S,"=CMM")</f>
        <v>0</v>
      </c>
      <c r="O5">
        <f>COUNTIFS(PSIRT!$N:$N,"&lt;="&amp;O$3,PSIRT!$N:$N,"&gt;="&amp;O$2,PSIRT!$F:$F,"="&amp;$A5,PSIRT!$S:$S,"=CMM")</f>
        <v>0</v>
      </c>
      <c r="P5">
        <f>COUNTIFS(PSIRT!$N:$N,"&lt;="&amp;P$3,PSIRT!$N:$N,"&gt;="&amp;P$2,PSIRT!$F:$F,"="&amp;$A5,PSIRT!$S:$S,"=CMM")</f>
        <v>0</v>
      </c>
      <c r="Q5">
        <f>COUNTIFS(PSIRT!$N:$N,"&lt;="&amp;Q$3,PSIRT!$N:$N,"&gt;="&amp;Q$2,PSIRT!$F:$F,"="&amp;$A5,PSIRT!$S:$S,"=CMM")</f>
        <v>0</v>
      </c>
      <c r="R5">
        <f>COUNTIFS(PSIRT!$N:$N,"&lt;="&amp;R$3,PSIRT!$N:$N,"&gt;="&amp;R$2,PSIRT!$F:$F,"="&amp;$A5,PSIRT!$S:$S,"=CMM")</f>
        <v>0</v>
      </c>
      <c r="S5">
        <f>COUNTIFS(PSIRT!$N:$N,"&lt;="&amp;S$3,PSIRT!$N:$N,"&gt;="&amp;S$2,PSIRT!$F:$F,"="&amp;$A5,PSIRT!$S:$S,"=CMM")</f>
        <v>0</v>
      </c>
      <c r="T5">
        <f>COUNTIFS(PSIRT!$N:$N,"&lt;="&amp;T$3,PSIRT!$N:$N,"&gt;="&amp;T$2,PSIRT!$F:$F,"="&amp;$A5,PSIRT!$S:$S,"=CMM")</f>
        <v>0</v>
      </c>
      <c r="U5">
        <f>COUNTIFS(PSIRT!$N:$N,"&lt;="&amp;U$3,PSIRT!$N:$N,"&gt;="&amp;U$2,PSIRT!$F:$F,"="&amp;$A5,PSIRT!$S:$S,"=CMM")</f>
        <v>2</v>
      </c>
      <c r="V5">
        <f>COUNTIFS(PSIRT!$N:$N,"&lt;="&amp;V$3,PSIRT!$N:$N,"&gt;="&amp;V$2,PSIRT!$F:$F,"="&amp;$A5,PSIRT!$S:$S,"=CMM")</f>
        <v>0</v>
      </c>
      <c r="W5">
        <f>COUNTIFS(PSIRT!$N:$N,"&lt;="&amp;W$3,PSIRT!$N:$N,"&gt;="&amp;W$2,PSIRT!$F:$F,"="&amp;$A5,PSIRT!$S:$S,"=CMM")</f>
        <v>0</v>
      </c>
      <c r="X5">
        <f>COUNTIFS(PSIRT!$N:$N,"&lt;="&amp;X$3,PSIRT!$N:$N,"&gt;="&amp;X$2,PSIRT!$F:$F,"="&amp;$A5,PSIRT!$S:$S,"=CMM")</f>
        <v>0</v>
      </c>
      <c r="Y5">
        <f>COUNTIFS(PSIRT!$N:$N,"&lt;="&amp;Y$3,PSIRT!$N:$N,"&gt;="&amp;Y$2,PSIRT!$F:$F,"="&amp;$A5,PSIRT!$S:$S,"=CMM")</f>
        <v>1</v>
      </c>
      <c r="Z5">
        <f>COUNTIFS(PSIRT!$N:$N,"&lt;="&amp;Z$3,PSIRT!$N:$N,"&gt;="&amp;Z$2,PSIRT!$F:$F,"="&amp;$A5,PSIRT!$S:$S,"=CMM")</f>
        <v>2</v>
      </c>
      <c r="AA5">
        <f>COUNTIFS(PSIRT!$N:$N,"&lt;="&amp;AA$3,PSIRT!$N:$N,"&gt;="&amp;AA$2,PSIRT!$F:$F,"="&amp;$A5,PSIRT!$S:$S,"=CMM")</f>
        <v>0</v>
      </c>
      <c r="AB5">
        <f>COUNTIFS(PSIRT!$N:$N,"&lt;="&amp;AB$3,PSIRT!$N:$N,"&gt;="&amp;AB$2,PSIRT!$F:$F,"="&amp;$A5,PSIRT!$S:$S,"=CMM")</f>
        <v>0</v>
      </c>
      <c r="AC5">
        <f>COUNTIFS(PSIRT!$N:$N,"&lt;="&amp;AC$3,PSIRT!$N:$N,"&gt;="&amp;AC$2,PSIRT!$F:$F,"="&amp;$A5,PSIRT!$S:$S,"=CMM")</f>
        <v>3</v>
      </c>
      <c r="AD5">
        <f>COUNTIFS(PSIRT!$N:$N,"&lt;="&amp;AD$3,PSIRT!$N:$N,"&gt;="&amp;AD$2,PSIRT!$F:$F,"="&amp;$A5,PSIRT!$S:$S,"=CMM")</f>
        <v>0</v>
      </c>
      <c r="AE5">
        <f>COUNTIFS(PSIRT!$N:$N,"&lt;="&amp;AE$3,PSIRT!$N:$N,"&gt;="&amp;AE$2,PSIRT!$F:$F,"="&amp;$A5,PSIRT!$S:$S,"=CMM")</f>
        <v>0</v>
      </c>
      <c r="AF5">
        <f>COUNTIFS(PSIRT!$N:$N,"&lt;="&amp;AF$3,PSIRT!$N:$N,"&gt;="&amp;AF$2,PSIRT!$F:$F,"="&amp;$A5,PSIRT!$S:$S,"=CMM")</f>
        <v>0</v>
      </c>
      <c r="AG5">
        <f>COUNTIFS(PSIRT!$N:$N,"&lt;="&amp;AG$3,PSIRT!$N:$N,"&gt;="&amp;AG$2,PSIRT!$F:$F,"="&amp;$A5,PSIRT!$S:$S,"=CMM")</f>
        <v>1</v>
      </c>
      <c r="AH5">
        <f t="shared" ref="AH5:AH7" si="9">SUM(B5:AG5)</f>
        <v>9</v>
      </c>
    </row>
    <row r="6" spans="1:34" x14ac:dyDescent="0.4">
      <c r="A6" s="4" t="s">
        <v>96</v>
      </c>
      <c r="B6">
        <f>COUNTIFS(PSIRT!$N:$N,"&lt;="&amp;B$3,PSIRT!$N:$N,"&gt;="&amp;B$2,PSIRT!$F:$F,"="&amp;$A6,PSIRT!$S:$S,"=CMM")</f>
        <v>0</v>
      </c>
      <c r="C6">
        <f>COUNTIFS(PSIRT!$N:$N,"&lt;="&amp;C$3,PSIRT!$N:$N,"&gt;="&amp;C$2,PSIRT!$F:$F,"="&amp;$A6,PSIRT!$S:$S,"=CMM")</f>
        <v>0</v>
      </c>
      <c r="D6">
        <f>COUNTIFS(PSIRT!$N:$N,"&lt;="&amp;D$3,PSIRT!$N:$N,"&gt;="&amp;D$2,PSIRT!$F:$F,"="&amp;$A6,PSIRT!$S:$S,"=CMM")</f>
        <v>0</v>
      </c>
      <c r="E6">
        <f>COUNTIFS(PSIRT!$N:$N,"&lt;="&amp;E$3,PSIRT!$N:$N,"&gt;="&amp;E$2,PSIRT!$F:$F,"="&amp;$A6,PSIRT!$S:$S,"=CMM")</f>
        <v>0</v>
      </c>
      <c r="F6">
        <f>COUNTIFS(PSIRT!$N:$N,"&lt;="&amp;F$3,PSIRT!$N:$N,"&gt;="&amp;F$2,PSIRT!$F:$F,"="&amp;$A6,PSIRT!$S:$S,"=CMM")</f>
        <v>0</v>
      </c>
      <c r="G6">
        <f>COUNTIFS(PSIRT!$N:$N,"&lt;="&amp;G$3,PSIRT!$N:$N,"&gt;="&amp;G$2,PSIRT!$F:$F,"="&amp;$A6,PSIRT!$S:$S,"=CMM")</f>
        <v>0</v>
      </c>
      <c r="H6">
        <f>COUNTIFS(PSIRT!$N:$N,"&lt;="&amp;H$3,PSIRT!$N:$N,"&gt;="&amp;H$2,PSIRT!$F:$F,"="&amp;$A6,PSIRT!$S:$S,"=CMM")</f>
        <v>0</v>
      </c>
      <c r="I6">
        <f>COUNTIFS(PSIRT!$N:$N,"&lt;="&amp;I$3,PSIRT!$N:$N,"&gt;="&amp;I$2,PSIRT!$F:$F,"="&amp;$A6,PSIRT!$S:$S,"=CMM")</f>
        <v>0</v>
      </c>
      <c r="J6">
        <f>COUNTIFS(PSIRT!$N:$N,"&lt;="&amp;J$3,PSIRT!$N:$N,"&gt;="&amp;J$2,PSIRT!$F:$F,"="&amp;$A6,PSIRT!$S:$S,"=CMM")</f>
        <v>0</v>
      </c>
      <c r="K6">
        <f>COUNTIFS(PSIRT!$N:$N,"&lt;="&amp;K$3,PSIRT!$N:$N,"&gt;="&amp;K$2,PSIRT!$F:$F,"="&amp;$A6,PSIRT!$S:$S,"=CMM")</f>
        <v>0</v>
      </c>
      <c r="L6">
        <f>COUNTIFS(PSIRT!$N:$N,"&lt;="&amp;L$3,PSIRT!$N:$N,"&gt;="&amp;L$2,PSIRT!$F:$F,"="&amp;$A6,PSIRT!$S:$S,"=CMM")</f>
        <v>0</v>
      </c>
      <c r="M6">
        <f>COUNTIFS(PSIRT!$N:$N,"&lt;="&amp;M$3,PSIRT!$N:$N,"&gt;="&amp;M$2,PSIRT!$F:$F,"="&amp;$A6,PSIRT!$S:$S,"=CMM")</f>
        <v>0</v>
      </c>
      <c r="N6">
        <f>COUNTIFS(PSIRT!$N:$N,"&lt;="&amp;N$3,PSIRT!$N:$N,"&gt;="&amp;N$2,PSIRT!$F:$F,"="&amp;$A6,PSIRT!$S:$S,"=CMM")</f>
        <v>0</v>
      </c>
      <c r="O6">
        <f>COUNTIFS(PSIRT!$N:$N,"&lt;="&amp;O$3,PSIRT!$N:$N,"&gt;="&amp;O$2,PSIRT!$F:$F,"="&amp;$A6,PSIRT!$S:$S,"=CMM")</f>
        <v>0</v>
      </c>
      <c r="P6">
        <f>COUNTIFS(PSIRT!$N:$N,"&lt;="&amp;P$3,PSIRT!$N:$N,"&gt;="&amp;P$2,PSIRT!$F:$F,"="&amp;$A6,PSIRT!$S:$S,"=CMM")</f>
        <v>0</v>
      </c>
      <c r="Q6">
        <f>COUNTIFS(PSIRT!$N:$N,"&lt;="&amp;Q$3,PSIRT!$N:$N,"&gt;="&amp;Q$2,PSIRT!$F:$F,"="&amp;$A6,PSIRT!$S:$S,"=CMM")</f>
        <v>0</v>
      </c>
      <c r="R6">
        <f>COUNTIFS(PSIRT!$N:$N,"&lt;="&amp;R$3,PSIRT!$N:$N,"&gt;="&amp;R$2,PSIRT!$F:$F,"="&amp;$A6,PSIRT!$S:$S,"=CMM")</f>
        <v>0</v>
      </c>
      <c r="S6">
        <f>COUNTIFS(PSIRT!$N:$N,"&lt;="&amp;S$3,PSIRT!$N:$N,"&gt;="&amp;S$2,PSIRT!$F:$F,"="&amp;$A6,PSIRT!$S:$S,"=CMM")</f>
        <v>0</v>
      </c>
      <c r="T6">
        <f>COUNTIFS(PSIRT!$N:$N,"&lt;="&amp;T$3,PSIRT!$N:$N,"&gt;="&amp;T$2,PSIRT!$F:$F,"="&amp;$A6,PSIRT!$S:$S,"=CMM")</f>
        <v>0</v>
      </c>
      <c r="U6">
        <f>COUNTIFS(PSIRT!$N:$N,"&lt;="&amp;U$3,PSIRT!$N:$N,"&gt;="&amp;U$2,PSIRT!$F:$F,"="&amp;$A6,PSIRT!$S:$S,"=CMM")</f>
        <v>2</v>
      </c>
      <c r="V6">
        <f>COUNTIFS(PSIRT!$N:$N,"&lt;="&amp;V$3,PSIRT!$N:$N,"&gt;="&amp;V$2,PSIRT!$F:$F,"="&amp;$A6,PSIRT!$S:$S,"=CMM")</f>
        <v>0</v>
      </c>
      <c r="W6">
        <f>COUNTIFS(PSIRT!$N:$N,"&lt;="&amp;W$3,PSIRT!$N:$N,"&gt;="&amp;W$2,PSIRT!$F:$F,"="&amp;$A6,PSIRT!$S:$S,"=CMM")</f>
        <v>0</v>
      </c>
      <c r="X6">
        <f>COUNTIFS(PSIRT!$N:$N,"&lt;="&amp;X$3,PSIRT!$N:$N,"&gt;="&amp;X$2,PSIRT!$F:$F,"="&amp;$A6,PSIRT!$S:$S,"=CMM")</f>
        <v>0</v>
      </c>
      <c r="Y6">
        <f>COUNTIFS(PSIRT!$N:$N,"&lt;="&amp;Y$3,PSIRT!$N:$N,"&gt;="&amp;Y$2,PSIRT!$F:$F,"="&amp;$A6,PSIRT!$S:$S,"=CMM")</f>
        <v>0</v>
      </c>
      <c r="Z6">
        <f>COUNTIFS(PSIRT!$N:$N,"&lt;="&amp;Z$3,PSIRT!$N:$N,"&gt;="&amp;Z$2,PSIRT!$F:$F,"="&amp;$A6,PSIRT!$S:$S,"=CMM")</f>
        <v>0</v>
      </c>
      <c r="AA6">
        <f>COUNTIFS(PSIRT!$N:$N,"&lt;="&amp;AA$3,PSIRT!$N:$N,"&gt;="&amp;AA$2,PSIRT!$F:$F,"="&amp;$A6,PSIRT!$S:$S,"=CMM")</f>
        <v>0</v>
      </c>
      <c r="AB6">
        <f>COUNTIFS(PSIRT!$N:$N,"&lt;="&amp;AB$3,PSIRT!$N:$N,"&gt;="&amp;AB$2,PSIRT!$F:$F,"="&amp;$A6,PSIRT!$S:$S,"=CMM")</f>
        <v>0</v>
      </c>
      <c r="AC6">
        <f>COUNTIFS(PSIRT!$N:$N,"&lt;="&amp;AC$3,PSIRT!$N:$N,"&gt;="&amp;AC$2,PSIRT!$F:$F,"="&amp;$A6,PSIRT!$S:$S,"=CMM")</f>
        <v>0</v>
      </c>
      <c r="AD6">
        <f>COUNTIFS(PSIRT!$N:$N,"&lt;="&amp;AD$3,PSIRT!$N:$N,"&gt;="&amp;AD$2,PSIRT!$F:$F,"="&amp;$A6,PSIRT!$S:$S,"=CMM")</f>
        <v>0</v>
      </c>
      <c r="AE6">
        <f>COUNTIFS(PSIRT!$N:$N,"&lt;="&amp;AE$3,PSIRT!$N:$N,"&gt;="&amp;AE$2,PSIRT!$F:$F,"="&amp;$A6,PSIRT!$S:$S,"=CMM")</f>
        <v>0</v>
      </c>
      <c r="AF6">
        <f>COUNTIFS(PSIRT!$N:$N,"&lt;="&amp;AF$3,PSIRT!$N:$N,"&gt;="&amp;AF$2,PSIRT!$F:$F,"="&amp;$A6,PSIRT!$S:$S,"=CMM")</f>
        <v>0</v>
      </c>
      <c r="AG6">
        <f>COUNTIFS(PSIRT!$N:$N,"&lt;="&amp;AG$3,PSIRT!$N:$N,"&gt;="&amp;AG$2,PSIRT!$F:$F,"="&amp;$A6,PSIRT!$S:$S,"=CMM")</f>
        <v>1</v>
      </c>
      <c r="AH6">
        <f t="shared" si="9"/>
        <v>3</v>
      </c>
    </row>
    <row r="7" spans="1:34" x14ac:dyDescent="0.4">
      <c r="A7" s="4" t="s">
        <v>137</v>
      </c>
      <c r="B7">
        <f>COUNTIFS(PSIRT!$N:$N,"&lt;="&amp;B$3,PSIRT!$N:$N,"&gt;="&amp;B$2,PSIRT!$F:$F,"="&amp;$A7,PSIRT!$S:$S,"=CMM")</f>
        <v>0</v>
      </c>
      <c r="C7">
        <f>COUNTIFS(PSIRT!$N:$N,"&lt;="&amp;C$3,PSIRT!$N:$N,"&gt;="&amp;C$2,PSIRT!$F:$F,"="&amp;$A7,PSIRT!$S:$S,"=CMM")</f>
        <v>0</v>
      </c>
      <c r="D7">
        <f>COUNTIFS(PSIRT!$N:$N,"&lt;="&amp;D$3,PSIRT!$N:$N,"&gt;="&amp;D$2,PSIRT!$F:$F,"="&amp;$A7,PSIRT!$S:$S,"=CMM")</f>
        <v>0</v>
      </c>
      <c r="E7">
        <f>COUNTIFS(PSIRT!$N:$N,"&lt;="&amp;E$3,PSIRT!$N:$N,"&gt;="&amp;E$2,PSIRT!$F:$F,"="&amp;$A7,PSIRT!$S:$S,"=CMM")</f>
        <v>0</v>
      </c>
      <c r="F7">
        <f>COUNTIFS(PSIRT!$N:$N,"&lt;="&amp;F$3,PSIRT!$N:$N,"&gt;="&amp;F$2,PSIRT!$F:$F,"="&amp;$A7,PSIRT!$S:$S,"=CMM")</f>
        <v>0</v>
      </c>
      <c r="G7">
        <f>COUNTIFS(PSIRT!$N:$N,"&lt;="&amp;G$3,PSIRT!$N:$N,"&gt;="&amp;G$2,PSIRT!$F:$F,"="&amp;$A7,PSIRT!$S:$S,"=CMM")</f>
        <v>0</v>
      </c>
      <c r="H7">
        <f>COUNTIFS(PSIRT!$N:$N,"&lt;="&amp;H$3,PSIRT!$N:$N,"&gt;="&amp;H$2,PSIRT!$F:$F,"="&amp;$A7,PSIRT!$S:$S,"=CMM")</f>
        <v>0</v>
      </c>
      <c r="I7">
        <f>COUNTIFS(PSIRT!$N:$N,"&lt;="&amp;I$3,PSIRT!$N:$N,"&gt;="&amp;I$2,PSIRT!$F:$F,"="&amp;$A7,PSIRT!$S:$S,"=CMM")</f>
        <v>0</v>
      </c>
      <c r="J7">
        <f>COUNTIFS(PSIRT!$N:$N,"&lt;="&amp;J$3,PSIRT!$N:$N,"&gt;="&amp;J$2,PSIRT!$F:$F,"="&amp;$A7,PSIRT!$S:$S,"=CMM")</f>
        <v>0</v>
      </c>
      <c r="K7">
        <f>COUNTIFS(PSIRT!$N:$N,"&lt;="&amp;K$3,PSIRT!$N:$N,"&gt;="&amp;K$2,PSIRT!$F:$F,"="&amp;$A7,PSIRT!$S:$S,"=CMM")</f>
        <v>0</v>
      </c>
      <c r="L7">
        <f>COUNTIFS(PSIRT!$N:$N,"&lt;="&amp;L$3,PSIRT!$N:$N,"&gt;="&amp;L$2,PSIRT!$F:$F,"="&amp;$A7,PSIRT!$S:$S,"=CMM")</f>
        <v>0</v>
      </c>
      <c r="M7">
        <f>COUNTIFS(PSIRT!$N:$N,"&lt;="&amp;M$3,PSIRT!$N:$N,"&gt;="&amp;M$2,PSIRT!$F:$F,"="&amp;$A7,PSIRT!$S:$S,"=CMM")</f>
        <v>0</v>
      </c>
      <c r="N7">
        <f>COUNTIFS(PSIRT!$N:$N,"&lt;="&amp;N$3,PSIRT!$N:$N,"&gt;="&amp;N$2,PSIRT!$F:$F,"="&amp;$A7,PSIRT!$S:$S,"=CMM")</f>
        <v>0</v>
      </c>
      <c r="O7">
        <f>COUNTIFS(PSIRT!$N:$N,"&lt;="&amp;O$3,PSIRT!$N:$N,"&gt;="&amp;O$2,PSIRT!$F:$F,"="&amp;$A7,PSIRT!$S:$S,"=CMM")</f>
        <v>0</v>
      </c>
      <c r="P7">
        <f>COUNTIFS(PSIRT!$N:$N,"&lt;="&amp;P$3,PSIRT!$N:$N,"&gt;="&amp;P$2,PSIRT!$F:$F,"="&amp;$A7,PSIRT!$S:$S,"=CMM")</f>
        <v>0</v>
      </c>
      <c r="Q7">
        <f>COUNTIFS(PSIRT!$N:$N,"&lt;="&amp;Q$3,PSIRT!$N:$N,"&gt;="&amp;Q$2,PSIRT!$F:$F,"="&amp;$A7,PSIRT!$S:$S,"=CMM")</f>
        <v>0</v>
      </c>
      <c r="R7">
        <f>COUNTIFS(PSIRT!$N:$N,"&lt;="&amp;R$3,PSIRT!$N:$N,"&gt;="&amp;R$2,PSIRT!$F:$F,"="&amp;$A7,PSIRT!$S:$S,"=CMM")</f>
        <v>0</v>
      </c>
      <c r="S7">
        <f>COUNTIFS(PSIRT!$N:$N,"&lt;="&amp;S$3,PSIRT!$N:$N,"&gt;="&amp;S$2,PSIRT!$F:$F,"="&amp;$A7,PSIRT!$S:$S,"=CMM")</f>
        <v>0</v>
      </c>
      <c r="T7">
        <f>COUNTIFS(PSIRT!$N:$N,"&lt;="&amp;T$3,PSIRT!$N:$N,"&gt;="&amp;T$2,PSIRT!$F:$F,"="&amp;$A7,PSIRT!$S:$S,"=CMM")</f>
        <v>0</v>
      </c>
      <c r="U7">
        <f>COUNTIFS(PSIRT!$N:$N,"&lt;="&amp;U$3,PSIRT!$N:$N,"&gt;="&amp;U$2,PSIRT!$F:$F,"="&amp;$A7,PSIRT!$S:$S,"=CMM")</f>
        <v>4</v>
      </c>
      <c r="V7">
        <f>COUNTIFS(PSIRT!$N:$N,"&lt;="&amp;V$3,PSIRT!$N:$N,"&gt;="&amp;V$2,PSIRT!$F:$F,"="&amp;$A7,PSIRT!$S:$S,"=CMM")</f>
        <v>0</v>
      </c>
      <c r="W7">
        <f>COUNTIFS(PSIRT!$N:$N,"&lt;="&amp;W$3,PSIRT!$N:$N,"&gt;="&amp;W$2,PSIRT!$F:$F,"="&amp;$A7,PSIRT!$S:$S,"=CMM")</f>
        <v>0</v>
      </c>
      <c r="X7">
        <f>COUNTIFS(PSIRT!$N:$N,"&lt;="&amp;X$3,PSIRT!$N:$N,"&gt;="&amp;X$2,PSIRT!$F:$F,"="&amp;$A7,PSIRT!$S:$S,"=CMM")</f>
        <v>1</v>
      </c>
      <c r="Y7">
        <f>COUNTIFS(PSIRT!$N:$N,"&lt;="&amp;Y$3,PSIRT!$N:$N,"&gt;="&amp;Y$2,PSIRT!$F:$F,"="&amp;$A7,PSIRT!$S:$S,"=CMM")</f>
        <v>0</v>
      </c>
      <c r="Z7">
        <f>COUNTIFS(PSIRT!$N:$N,"&lt;="&amp;Z$3,PSIRT!$N:$N,"&gt;="&amp;Z$2,PSIRT!$F:$F,"="&amp;$A7,PSIRT!$S:$S,"=CMM")</f>
        <v>0</v>
      </c>
      <c r="AA7">
        <f>COUNTIFS(PSIRT!$N:$N,"&lt;="&amp;AA$3,PSIRT!$N:$N,"&gt;="&amp;AA$2,PSIRT!$F:$F,"="&amp;$A7,PSIRT!$S:$S,"=CMM")</f>
        <v>0</v>
      </c>
      <c r="AB7">
        <f>COUNTIFS(PSIRT!$N:$N,"&lt;="&amp;AB$3,PSIRT!$N:$N,"&gt;="&amp;AB$2,PSIRT!$F:$F,"="&amp;$A7,PSIRT!$S:$S,"=CMM")</f>
        <v>0</v>
      </c>
      <c r="AC7">
        <f>COUNTIFS(PSIRT!$N:$N,"&lt;="&amp;AC$3,PSIRT!$N:$N,"&gt;="&amp;AC$2,PSIRT!$F:$F,"="&amp;$A7,PSIRT!$S:$S,"=CMM")</f>
        <v>0</v>
      </c>
      <c r="AD7">
        <f>COUNTIFS(PSIRT!$N:$N,"&lt;="&amp;AD$3,PSIRT!$N:$N,"&gt;="&amp;AD$2,PSIRT!$F:$F,"="&amp;$A7,PSIRT!$S:$S,"=CMM")</f>
        <v>0</v>
      </c>
      <c r="AE7">
        <f>COUNTIFS(PSIRT!$N:$N,"&lt;="&amp;AE$3,PSIRT!$N:$N,"&gt;="&amp;AE$2,PSIRT!$F:$F,"="&amp;$A7,PSIRT!$S:$S,"=CMM")</f>
        <v>1</v>
      </c>
      <c r="AF7">
        <f>COUNTIFS(PSIRT!$N:$N,"&lt;="&amp;AF$3,PSIRT!$N:$N,"&gt;="&amp;AF$2,PSIRT!$F:$F,"="&amp;$A7,PSIRT!$S:$S,"=CMM")</f>
        <v>2</v>
      </c>
      <c r="AG7">
        <f>COUNTIFS(PSIRT!$N:$N,"&lt;="&amp;AG$3,PSIRT!$N:$N,"&gt;="&amp;AG$2,PSIRT!$F:$F,"="&amp;$A7,PSIRT!$S:$S,"=CMM")</f>
        <v>0</v>
      </c>
      <c r="AH7">
        <f t="shared" si="9"/>
        <v>8</v>
      </c>
    </row>
    <row r="8" spans="1:34" x14ac:dyDescent="0.4">
      <c r="N8" s="5"/>
      <c r="O8" s="5"/>
      <c r="P8" s="5"/>
      <c r="Q8" s="5"/>
      <c r="R8" s="5"/>
      <c r="S8" s="5"/>
      <c r="T8" s="5"/>
      <c r="U8" s="5"/>
      <c r="V8" s="5"/>
      <c r="W8" s="5"/>
      <c r="X8" s="5"/>
      <c r="Y8" s="5"/>
      <c r="Z8" s="5"/>
      <c r="AA8" s="5"/>
      <c r="AB8" s="5"/>
      <c r="AC8" s="5"/>
      <c r="AD8" s="5"/>
      <c r="AE8" s="5"/>
      <c r="AF8" s="5"/>
      <c r="AG8" s="5"/>
      <c r="AH8">
        <f>SUM(AH4:AH7)</f>
        <v>21</v>
      </c>
    </row>
    <row r="9" spans="1:34" x14ac:dyDescent="0.4">
      <c r="A9" s="1" t="s">
        <v>391</v>
      </c>
      <c r="B9" s="2">
        <v>42583</v>
      </c>
      <c r="C9" s="2">
        <v>42614</v>
      </c>
      <c r="D9" s="2">
        <v>42644</v>
      </c>
      <c r="E9" s="2">
        <v>42675</v>
      </c>
      <c r="F9" s="2">
        <v>42705</v>
      </c>
      <c r="G9" s="2">
        <v>42736</v>
      </c>
      <c r="H9" s="2">
        <v>42767</v>
      </c>
      <c r="I9" s="2">
        <v>42795</v>
      </c>
      <c r="J9" s="2">
        <v>42826</v>
      </c>
      <c r="K9" s="2">
        <v>42856</v>
      </c>
      <c r="L9" s="2">
        <v>42887</v>
      </c>
      <c r="M9" s="2">
        <v>42917</v>
      </c>
      <c r="N9" s="2">
        <v>42948</v>
      </c>
      <c r="O9" s="2">
        <v>42979</v>
      </c>
      <c r="P9" s="2">
        <v>43009</v>
      </c>
      <c r="Q9" s="2">
        <v>43040</v>
      </c>
      <c r="R9" s="2">
        <v>43070</v>
      </c>
      <c r="S9" s="2">
        <v>43101</v>
      </c>
      <c r="T9" s="2">
        <v>43132</v>
      </c>
      <c r="U9" s="2">
        <v>43160</v>
      </c>
      <c r="V9" s="2">
        <v>43191</v>
      </c>
      <c r="W9" s="2">
        <v>43221</v>
      </c>
      <c r="X9" s="2">
        <v>43252</v>
      </c>
      <c r="Y9" s="2">
        <v>43282</v>
      </c>
      <c r="Z9" s="2">
        <v>43313</v>
      </c>
      <c r="AA9" s="2">
        <v>43344</v>
      </c>
      <c r="AB9" s="2">
        <v>43374</v>
      </c>
      <c r="AC9" s="2">
        <v>43405</v>
      </c>
      <c r="AD9" s="2">
        <v>43435</v>
      </c>
      <c r="AE9" s="2">
        <v>43466</v>
      </c>
      <c r="AF9" s="2">
        <v>43497</v>
      </c>
      <c r="AG9" s="2">
        <v>43525</v>
      </c>
    </row>
    <row r="10" spans="1:34" x14ac:dyDescent="0.4">
      <c r="A10" s="1" t="s">
        <v>6</v>
      </c>
      <c r="B10" s="3">
        <v>42583</v>
      </c>
      <c r="C10" s="3">
        <v>42614</v>
      </c>
      <c r="D10" s="3">
        <v>42644</v>
      </c>
      <c r="E10" s="3">
        <v>42675</v>
      </c>
      <c r="F10" s="3">
        <v>42705</v>
      </c>
      <c r="G10" s="3">
        <v>42736</v>
      </c>
      <c r="H10" s="3">
        <v>42767</v>
      </c>
      <c r="I10" s="3">
        <v>42795</v>
      </c>
      <c r="J10" s="3">
        <v>42826</v>
      </c>
      <c r="K10" s="3">
        <v>42856</v>
      </c>
      <c r="L10" s="3">
        <v>42887</v>
      </c>
      <c r="M10" s="3">
        <v>42917</v>
      </c>
      <c r="N10" s="3">
        <v>42948</v>
      </c>
      <c r="O10" s="3">
        <v>42979</v>
      </c>
      <c r="P10" s="3">
        <v>43009</v>
      </c>
      <c r="Q10" s="3">
        <v>43040</v>
      </c>
      <c r="R10" s="3">
        <v>43070</v>
      </c>
      <c r="S10" s="3">
        <v>43101</v>
      </c>
      <c r="T10" s="3">
        <v>43132</v>
      </c>
      <c r="U10" s="3">
        <v>43160</v>
      </c>
      <c r="V10" s="3">
        <v>43191</v>
      </c>
      <c r="W10" s="3">
        <v>43221</v>
      </c>
      <c r="X10" s="3">
        <v>43252</v>
      </c>
      <c r="Y10" s="3">
        <v>43282</v>
      </c>
      <c r="Z10" s="3">
        <v>43313</v>
      </c>
      <c r="AA10" s="3">
        <v>43344</v>
      </c>
      <c r="AB10" s="3">
        <v>43374</v>
      </c>
      <c r="AC10" s="3">
        <v>43405</v>
      </c>
      <c r="AD10" s="3">
        <v>43435</v>
      </c>
      <c r="AE10" s="3">
        <v>43466</v>
      </c>
      <c r="AF10" s="3">
        <v>43497</v>
      </c>
      <c r="AG10" s="3">
        <v>43525</v>
      </c>
      <c r="AH10" s="3">
        <v>43556</v>
      </c>
    </row>
    <row r="11" spans="1:34" x14ac:dyDescent="0.4">
      <c r="A11" s="4" t="s">
        <v>7</v>
      </c>
      <c r="B11" s="3">
        <f>C10-1</f>
        <v>42613</v>
      </c>
      <c r="C11" s="3">
        <f t="shared" ref="C11:U11" si="10">D10-1</f>
        <v>42643</v>
      </c>
      <c r="D11" s="3">
        <f t="shared" si="10"/>
        <v>42674</v>
      </c>
      <c r="E11" s="3">
        <f t="shared" si="10"/>
        <v>42704</v>
      </c>
      <c r="F11" s="3">
        <f t="shared" si="10"/>
        <v>42735</v>
      </c>
      <c r="G11" s="3">
        <f t="shared" si="10"/>
        <v>42766</v>
      </c>
      <c r="H11" s="3">
        <f t="shared" si="10"/>
        <v>42794</v>
      </c>
      <c r="I11" s="3">
        <f t="shared" si="10"/>
        <v>42825</v>
      </c>
      <c r="J11" s="3">
        <f t="shared" si="10"/>
        <v>42855</v>
      </c>
      <c r="K11" s="3">
        <f t="shared" si="10"/>
        <v>42886</v>
      </c>
      <c r="L11" s="3">
        <f t="shared" si="10"/>
        <v>42916</v>
      </c>
      <c r="M11" s="3">
        <f t="shared" si="10"/>
        <v>42947</v>
      </c>
      <c r="N11" s="3">
        <f t="shared" si="10"/>
        <v>42978</v>
      </c>
      <c r="O11" s="3">
        <f t="shared" si="10"/>
        <v>43008</v>
      </c>
      <c r="P11" s="3">
        <f t="shared" si="10"/>
        <v>43039</v>
      </c>
      <c r="Q11" s="3">
        <f t="shared" si="10"/>
        <v>43069</v>
      </c>
      <c r="R11" s="3">
        <f t="shared" si="10"/>
        <v>43100</v>
      </c>
      <c r="S11" s="3">
        <f t="shared" si="10"/>
        <v>43131</v>
      </c>
      <c r="T11" s="3">
        <f t="shared" si="10"/>
        <v>43159</v>
      </c>
      <c r="U11" s="3">
        <f t="shared" si="10"/>
        <v>43190</v>
      </c>
      <c r="V11" s="3">
        <f t="shared" ref="V11" si="11">W10-1</f>
        <v>43220</v>
      </c>
      <c r="W11" s="3">
        <f t="shared" ref="W11" si="12">X10-1</f>
        <v>43251</v>
      </c>
      <c r="X11" s="3">
        <f t="shared" ref="X11" si="13">Y10-1</f>
        <v>43281</v>
      </c>
      <c r="Y11" s="3">
        <f t="shared" ref="Y11" si="14">Z10-1</f>
        <v>43312</v>
      </c>
      <c r="Z11" s="3">
        <f t="shared" ref="Z11" si="15">AA10-1</f>
        <v>43343</v>
      </c>
      <c r="AA11" s="3">
        <f t="shared" ref="AA11" si="16">AB10-1</f>
        <v>43373</v>
      </c>
      <c r="AB11" s="3">
        <f t="shared" ref="AB11" si="17">AC10-1</f>
        <v>43404</v>
      </c>
      <c r="AC11" s="3">
        <f t="shared" ref="AC11" si="18">AD10-1</f>
        <v>43434</v>
      </c>
      <c r="AD11" s="3">
        <f t="shared" ref="AD11" si="19">AE10-1</f>
        <v>43465</v>
      </c>
      <c r="AE11" s="3">
        <f t="shared" ref="AE11" si="20">AF10-1</f>
        <v>43496</v>
      </c>
      <c r="AF11" s="3">
        <f t="shared" ref="AF11" si="21">AG10-1</f>
        <v>43524</v>
      </c>
      <c r="AG11" s="3">
        <f t="shared" ref="AG11" si="22">AH10-1</f>
        <v>43555</v>
      </c>
    </row>
    <row r="12" spans="1:34" x14ac:dyDescent="0.4">
      <c r="A12" s="4" t="str">
        <f>A4</f>
        <v>Critical</v>
      </c>
      <c r="B12">
        <f>COUNTIFS(PSIRT!$R:$R,"&lt;="&amp;B$3,PSIRT!$R:$R,"&gt;="&amp;B$2,PSIRT!$F:$F,"="&amp;$A12,PSIRT!$S:$S,"=CMM")</f>
        <v>0</v>
      </c>
      <c r="C12">
        <f>COUNTIFS(PSIRT!$R:$R,"&lt;="&amp;C$3,PSIRT!$R:$R,"&gt;="&amp;C$2,PSIRT!$F:$F,"="&amp;$A12,PSIRT!$S:$S,"=CMM")</f>
        <v>0</v>
      </c>
      <c r="D12">
        <f>COUNTIFS(PSIRT!$R:$R,"&lt;="&amp;D$3,PSIRT!$R:$R,"&gt;="&amp;D$2,PSIRT!$F:$F,"="&amp;$A12,PSIRT!$S:$S,"=CMM")</f>
        <v>0</v>
      </c>
      <c r="E12">
        <f>COUNTIFS(PSIRT!$R:$R,"&lt;="&amp;E$3,PSIRT!$R:$R,"&gt;="&amp;E$2,PSIRT!$F:$F,"="&amp;$A12,PSIRT!$S:$S,"=CMM")</f>
        <v>0</v>
      </c>
      <c r="F12">
        <f>COUNTIFS(PSIRT!$R:$R,"&lt;="&amp;F$3,PSIRT!$R:$R,"&gt;="&amp;F$2,PSIRT!$F:$F,"="&amp;$A12,PSIRT!$S:$S,"=CMM")</f>
        <v>0</v>
      </c>
      <c r="G12">
        <f>COUNTIFS(PSIRT!$R:$R,"&lt;="&amp;G$3,PSIRT!$R:$R,"&gt;="&amp;G$2,PSIRT!$F:$F,"="&amp;$A12,PSIRT!$S:$S,"=CMM")</f>
        <v>0</v>
      </c>
      <c r="H12">
        <f>COUNTIFS(PSIRT!$R:$R,"&lt;="&amp;H$3,PSIRT!$R:$R,"&gt;="&amp;H$2,PSIRT!$F:$F,"="&amp;$A12,PSIRT!$S:$S,"=CMM")</f>
        <v>0</v>
      </c>
      <c r="I12">
        <f>COUNTIFS(PSIRT!$R:$R,"&lt;="&amp;I$3,PSIRT!$R:$R,"&gt;="&amp;I$2,PSIRT!$F:$F,"="&amp;$A12,PSIRT!$S:$S,"=CMM")</f>
        <v>0</v>
      </c>
      <c r="J12">
        <f>COUNTIFS(PSIRT!$R:$R,"&lt;="&amp;J$3,PSIRT!$R:$R,"&gt;="&amp;J$2,PSIRT!$F:$F,"="&amp;$A12,PSIRT!$S:$S,"=CMM")</f>
        <v>0</v>
      </c>
      <c r="K12">
        <f>COUNTIFS(PSIRT!$R:$R,"&lt;="&amp;K$3,PSIRT!$R:$R,"&gt;="&amp;K$2,PSIRT!$F:$F,"="&amp;$A12,PSIRT!$S:$S,"=CMM")</f>
        <v>0</v>
      </c>
      <c r="L12">
        <f>COUNTIFS(PSIRT!$R:$R,"&lt;="&amp;L$3,PSIRT!$R:$R,"&gt;="&amp;L$2,PSIRT!$F:$F,"="&amp;$A12,PSIRT!$S:$S,"=CMM")</f>
        <v>0</v>
      </c>
      <c r="M12">
        <f>COUNTIFS(PSIRT!$R:$R,"&lt;="&amp;M$3,PSIRT!$R:$R,"&gt;="&amp;M$2,PSIRT!$F:$F,"="&amp;$A12,PSIRT!$S:$S,"=CMM")</f>
        <v>0</v>
      </c>
      <c r="N12">
        <f>COUNTIFS(PSIRT!$R:$R,"&lt;="&amp;N$3,PSIRT!$R:$R,"&gt;="&amp;N$2,PSIRT!$F:$F,"="&amp;$A12,PSIRT!$S:$S,"=CMM")</f>
        <v>0</v>
      </c>
      <c r="O12">
        <f>COUNTIFS(PSIRT!$R:$R,"&lt;="&amp;O$3,PSIRT!$R:$R,"&gt;="&amp;O$2,PSIRT!$F:$F,"="&amp;$A12,PSIRT!$S:$S,"=CMM")</f>
        <v>0</v>
      </c>
      <c r="P12">
        <f>COUNTIFS(PSIRT!$R:$R,"&lt;="&amp;P$3,PSIRT!$R:$R,"&gt;="&amp;P$2,PSIRT!$F:$F,"="&amp;$A12,PSIRT!$S:$S,"=CMM")</f>
        <v>0</v>
      </c>
      <c r="Q12">
        <f>COUNTIFS(PSIRT!$R:$R,"&lt;="&amp;Q$3,PSIRT!$R:$R,"&gt;="&amp;Q$2,PSIRT!$F:$F,"="&amp;$A12,PSIRT!$S:$S,"=CMM")</f>
        <v>0</v>
      </c>
      <c r="R12">
        <f>COUNTIFS(PSIRT!$R:$R,"&lt;="&amp;R$3,PSIRT!$R:$R,"&gt;="&amp;R$2,PSIRT!$F:$F,"="&amp;$A12,PSIRT!$S:$S,"=CMM")</f>
        <v>0</v>
      </c>
      <c r="S12">
        <f>COUNTIFS(PSIRT!$R:$R,"&lt;="&amp;S$3,PSIRT!$R:$R,"&gt;="&amp;S$2,PSIRT!$F:$F,"="&amp;$A12,PSIRT!$S:$S,"=CMM")</f>
        <v>0</v>
      </c>
      <c r="T12">
        <f>COUNTIFS(PSIRT!$R:$R,"&lt;="&amp;T$3,PSIRT!$R:$R,"&gt;="&amp;T$2,PSIRT!$F:$F,"="&amp;$A12,PSIRT!$S:$S,"=CMM")</f>
        <v>0</v>
      </c>
      <c r="U12">
        <f>COUNTIFS(PSIRT!$R:$R,"&lt;="&amp;U$3,PSIRT!$R:$R,"&gt;="&amp;U$2,PSIRT!$F:$F,"="&amp;$A12,PSIRT!$S:$S,"=CMM")</f>
        <v>0</v>
      </c>
      <c r="V12">
        <f>COUNTIFS(PSIRT!$R:$R,"&lt;="&amp;V$3,PSIRT!$R:$R,"&gt;="&amp;V$2,PSIRT!$F:$F,"="&amp;$A12,PSIRT!$S:$S,"=CMM")</f>
        <v>0</v>
      </c>
      <c r="W12">
        <f>COUNTIFS(PSIRT!$R:$R,"&lt;="&amp;W$3,PSIRT!$R:$R,"&gt;="&amp;W$2,PSIRT!$F:$F,"="&amp;$A12,PSIRT!$S:$S,"=CMM")</f>
        <v>0</v>
      </c>
      <c r="X12">
        <f>COUNTIFS(PSIRT!$R:$R,"&lt;="&amp;X$3,PSIRT!$R:$R,"&gt;="&amp;X$2,PSIRT!$F:$F,"="&amp;$A12,PSIRT!$S:$S,"=CMM")</f>
        <v>0</v>
      </c>
      <c r="Y12">
        <f>COUNTIFS(PSIRT!$R:$R,"&lt;="&amp;Y$3,PSIRT!$R:$R,"&gt;="&amp;Y$2,PSIRT!$F:$F,"="&amp;$A12,PSIRT!$S:$S,"=CMM")</f>
        <v>0</v>
      </c>
      <c r="Z12">
        <f>COUNTIFS(PSIRT!$R:$R,"&lt;="&amp;Z$3,PSIRT!$R:$R,"&gt;="&amp;Z$2,PSIRT!$F:$F,"="&amp;$A12,PSIRT!$S:$S,"=CMM")</f>
        <v>1</v>
      </c>
      <c r="AA12">
        <f>COUNTIFS(PSIRT!$R:$R,"&lt;="&amp;AA$3,PSIRT!$R:$R,"&gt;="&amp;AA$2,PSIRT!$F:$F,"="&amp;$A12,PSIRT!$S:$S,"=CMM")</f>
        <v>0</v>
      </c>
      <c r="AB12">
        <f>COUNTIFS(PSIRT!$R:$R,"&lt;="&amp;AB$3,PSIRT!$R:$R,"&gt;="&amp;AB$2,PSIRT!$F:$F,"="&amp;$A12,PSIRT!$S:$S,"=CMM")</f>
        <v>0</v>
      </c>
      <c r="AC12">
        <f>COUNTIFS(PSIRT!$R:$R,"&lt;="&amp;AC$3,PSIRT!$R:$R,"&gt;="&amp;AC$2,PSIRT!$F:$F,"="&amp;$A12,PSIRT!$S:$S,"=CMM")</f>
        <v>0</v>
      </c>
      <c r="AD12">
        <f>COUNTIFS(PSIRT!$R:$R,"&lt;="&amp;AD$3,PSIRT!$R:$R,"&gt;="&amp;AD$2,PSIRT!$F:$F,"="&amp;$A12,PSIRT!$S:$S,"=CMM")</f>
        <v>0</v>
      </c>
      <c r="AE12">
        <f>COUNTIFS(PSIRT!$R:$R,"&lt;="&amp;AE$3,PSIRT!$R:$R,"&gt;="&amp;AE$2,PSIRT!$F:$F,"="&amp;$A12,PSIRT!$S:$S,"=CMM")</f>
        <v>0</v>
      </c>
      <c r="AF12">
        <f>COUNTIFS(PSIRT!$R:$R,"&lt;="&amp;AF$3,PSIRT!$R:$R,"&gt;="&amp;AF$2,PSIRT!$F:$F,"="&amp;$A12,PSIRT!$S:$S,"=CMM")</f>
        <v>0</v>
      </c>
      <c r="AG12">
        <f>COUNTIFS(PSIRT!$R:$R,"&lt;="&amp;AG$3,PSIRT!$R:$R,"&gt;="&amp;AG$2,PSIRT!$F:$F,"="&amp;$A12,PSIRT!$S:$S,"=CMM")</f>
        <v>0</v>
      </c>
      <c r="AH12">
        <f>SUM(B12:AG12)</f>
        <v>1</v>
      </c>
    </row>
    <row r="13" spans="1:34" x14ac:dyDescent="0.4">
      <c r="A13" s="4" t="str">
        <f>A5</f>
        <v>High</v>
      </c>
      <c r="B13">
        <f>COUNTIFS(PSIRT!$R:$R,"&lt;="&amp;B$3,PSIRT!$R:$R,"&gt;="&amp;B$2,PSIRT!$F:$F,"="&amp;$A13,PSIRT!$S:$S,"=CMM")</f>
        <v>0</v>
      </c>
      <c r="C13">
        <f>COUNTIFS(PSIRT!$R:$R,"&lt;="&amp;C$3,PSIRT!$R:$R,"&gt;="&amp;C$2,PSIRT!$F:$F,"="&amp;$A13,PSIRT!$S:$S,"=CMM")</f>
        <v>0</v>
      </c>
      <c r="D13">
        <f>COUNTIFS(PSIRT!$R:$R,"&lt;="&amp;D$3,PSIRT!$R:$R,"&gt;="&amp;D$2,PSIRT!$F:$F,"="&amp;$A13,PSIRT!$S:$S,"=CMM")</f>
        <v>0</v>
      </c>
      <c r="E13">
        <f>COUNTIFS(PSIRT!$R:$R,"&lt;="&amp;E$3,PSIRT!$R:$R,"&gt;="&amp;E$2,PSIRT!$F:$F,"="&amp;$A13,PSIRT!$S:$S,"=CMM")</f>
        <v>0</v>
      </c>
      <c r="F13">
        <f>COUNTIFS(PSIRT!$R:$R,"&lt;="&amp;F$3,PSIRT!$R:$R,"&gt;="&amp;F$2,PSIRT!$F:$F,"="&amp;$A13,PSIRT!$S:$S,"=CMM")</f>
        <v>0</v>
      </c>
      <c r="G13">
        <f>COUNTIFS(PSIRT!$R:$R,"&lt;="&amp;G$3,PSIRT!$R:$R,"&gt;="&amp;G$2,PSIRT!$F:$F,"="&amp;$A13,PSIRT!$S:$S,"=CMM")</f>
        <v>0</v>
      </c>
      <c r="H13">
        <f>COUNTIFS(PSIRT!$R:$R,"&lt;="&amp;H$3,PSIRT!$R:$R,"&gt;="&amp;H$2,PSIRT!$F:$F,"="&amp;$A13,PSIRT!$S:$S,"=CMM")</f>
        <v>0</v>
      </c>
      <c r="I13">
        <f>COUNTIFS(PSIRT!$R:$R,"&lt;="&amp;I$3,PSIRT!$R:$R,"&gt;="&amp;I$2,PSIRT!$F:$F,"="&amp;$A13,PSIRT!$S:$S,"=CMM")</f>
        <v>0</v>
      </c>
      <c r="J13">
        <f>COUNTIFS(PSIRT!$R:$R,"&lt;="&amp;J$3,PSIRT!$R:$R,"&gt;="&amp;J$2,PSIRT!$F:$F,"="&amp;$A13,PSIRT!$S:$S,"=CMM")</f>
        <v>0</v>
      </c>
      <c r="K13">
        <f>COUNTIFS(PSIRT!$R:$R,"&lt;="&amp;K$3,PSIRT!$R:$R,"&gt;="&amp;K$2,PSIRT!$F:$F,"="&amp;$A13,PSIRT!$S:$S,"=CMM")</f>
        <v>0</v>
      </c>
      <c r="L13">
        <f>COUNTIFS(PSIRT!$R:$R,"&lt;="&amp;L$3,PSIRT!$R:$R,"&gt;="&amp;L$2,PSIRT!$F:$F,"="&amp;$A13,PSIRT!$S:$S,"=CMM")</f>
        <v>0</v>
      </c>
      <c r="M13">
        <f>COUNTIFS(PSIRT!$R:$R,"&lt;="&amp;M$3,PSIRT!$R:$R,"&gt;="&amp;M$2,PSIRT!$F:$F,"="&amp;$A13,PSIRT!$S:$S,"=CMM")</f>
        <v>0</v>
      </c>
      <c r="N13">
        <f>COUNTIFS(PSIRT!$R:$R,"&lt;="&amp;N$3,PSIRT!$R:$R,"&gt;="&amp;N$2,PSIRT!$F:$F,"="&amp;$A13,PSIRT!$S:$S,"=CMM")</f>
        <v>0</v>
      </c>
      <c r="O13">
        <f>COUNTIFS(PSIRT!$R:$R,"&lt;="&amp;O$3,PSIRT!$R:$R,"&gt;="&amp;O$2,PSIRT!$F:$F,"="&amp;$A13,PSIRT!$S:$S,"=CMM")</f>
        <v>0</v>
      </c>
      <c r="P13">
        <f>COUNTIFS(PSIRT!$R:$R,"&lt;="&amp;P$3,PSIRT!$R:$R,"&gt;="&amp;P$2,PSIRT!$F:$F,"="&amp;$A13,PSIRT!$S:$S,"=CMM")</f>
        <v>0</v>
      </c>
      <c r="Q13">
        <f>COUNTIFS(PSIRT!$R:$R,"&lt;="&amp;Q$3,PSIRT!$R:$R,"&gt;="&amp;Q$2,PSIRT!$F:$F,"="&amp;$A13,PSIRT!$S:$S,"=CMM")</f>
        <v>0</v>
      </c>
      <c r="R13">
        <f>COUNTIFS(PSIRT!$R:$R,"&lt;="&amp;R$3,PSIRT!$R:$R,"&gt;="&amp;R$2,PSIRT!$F:$F,"="&amp;$A13,PSIRT!$S:$S,"=CMM")</f>
        <v>0</v>
      </c>
      <c r="S13">
        <f>COUNTIFS(PSIRT!$R:$R,"&lt;="&amp;S$3,PSIRT!$R:$R,"&gt;="&amp;S$2,PSIRT!$F:$F,"="&amp;$A13,PSIRT!$S:$S,"=CMM")</f>
        <v>0</v>
      </c>
      <c r="T13">
        <f>COUNTIFS(PSIRT!$R:$R,"&lt;="&amp;T$3,PSIRT!$R:$R,"&gt;="&amp;T$2,PSIRT!$F:$F,"="&amp;$A13,PSIRT!$S:$S,"=CMM")</f>
        <v>0</v>
      </c>
      <c r="U13">
        <f>COUNTIFS(PSIRT!$R:$R,"&lt;="&amp;U$3,PSIRT!$R:$R,"&gt;="&amp;U$2,PSIRT!$F:$F,"="&amp;$A13,PSIRT!$S:$S,"=CMM")</f>
        <v>0</v>
      </c>
      <c r="V13">
        <f>COUNTIFS(PSIRT!$R:$R,"&lt;="&amp;V$3,PSIRT!$R:$R,"&gt;="&amp;V$2,PSIRT!$F:$F,"="&amp;$A13,PSIRT!$S:$S,"=CMM")</f>
        <v>0</v>
      </c>
      <c r="W13">
        <f>COUNTIFS(PSIRT!$R:$R,"&lt;="&amp;W$3,PSIRT!$R:$R,"&gt;="&amp;W$2,PSIRT!$F:$F,"="&amp;$A13,PSIRT!$S:$S,"=CMM")</f>
        <v>0</v>
      </c>
      <c r="X13">
        <f>COUNTIFS(PSIRT!$R:$R,"&lt;="&amp;X$3,PSIRT!$R:$R,"&gt;="&amp;X$2,PSIRT!$F:$F,"="&amp;$A13,PSIRT!$S:$S,"=CMM")</f>
        <v>2</v>
      </c>
      <c r="Y13">
        <f>COUNTIFS(PSIRT!$R:$R,"&lt;="&amp;Y$3,PSIRT!$R:$R,"&gt;="&amp;Y$2,PSIRT!$F:$F,"="&amp;$A13,PSIRT!$S:$S,"=CMM")</f>
        <v>0</v>
      </c>
      <c r="Z13">
        <f>COUNTIFS(PSIRT!$R:$R,"&lt;="&amp;Z$3,PSIRT!$R:$R,"&gt;="&amp;Z$2,PSIRT!$F:$F,"="&amp;$A13,PSIRT!$S:$S,"=CMM")</f>
        <v>2</v>
      </c>
      <c r="AA13">
        <f>COUNTIFS(PSIRT!$R:$R,"&lt;="&amp;AA$3,PSIRT!$R:$R,"&gt;="&amp;AA$2,PSIRT!$F:$F,"="&amp;$A13,PSIRT!$S:$S,"=CMM")</f>
        <v>0</v>
      </c>
      <c r="AB13">
        <f>COUNTIFS(PSIRT!$R:$R,"&lt;="&amp;AB$3,PSIRT!$R:$R,"&gt;="&amp;AB$2,PSIRT!$F:$F,"="&amp;$A13,PSIRT!$S:$S,"=CMM")</f>
        <v>0</v>
      </c>
      <c r="AC13">
        <f>COUNTIFS(PSIRT!$R:$R,"&lt;="&amp;AC$3,PSIRT!$R:$R,"&gt;="&amp;AC$2,PSIRT!$F:$F,"="&amp;$A13,PSIRT!$S:$S,"=CMM")</f>
        <v>0</v>
      </c>
      <c r="AD13">
        <f>COUNTIFS(PSIRT!$R:$R,"&lt;="&amp;AD$3,PSIRT!$R:$R,"&gt;="&amp;AD$2,PSIRT!$F:$F,"="&amp;$A13,PSIRT!$S:$S,"=CMM")</f>
        <v>0</v>
      </c>
      <c r="AE13">
        <f>COUNTIFS(PSIRT!$R:$R,"&lt;="&amp;AE$3,PSIRT!$R:$R,"&gt;="&amp;AE$2,PSIRT!$F:$F,"="&amp;$A13,PSIRT!$S:$S,"=CMM")</f>
        <v>3</v>
      </c>
      <c r="AF13">
        <f>COUNTIFS(PSIRT!$R:$R,"&lt;="&amp;AF$3,PSIRT!$R:$R,"&gt;="&amp;AF$2,PSIRT!$F:$F,"="&amp;$A13,PSIRT!$S:$S,"=CMM")</f>
        <v>0</v>
      </c>
      <c r="AG13">
        <f>COUNTIFS(PSIRT!$R:$R,"&lt;="&amp;AG$3,PSIRT!$R:$R,"&gt;="&amp;AG$2,PSIRT!$F:$F,"="&amp;$A13,PSIRT!$S:$S,"=CMM")</f>
        <v>2</v>
      </c>
      <c r="AH13">
        <f t="shared" ref="AH13:AH15" si="23">SUM(B13:AG13)</f>
        <v>9</v>
      </c>
    </row>
    <row r="14" spans="1:34" x14ac:dyDescent="0.4">
      <c r="A14" s="4" t="str">
        <f>A6</f>
        <v>Medium</v>
      </c>
      <c r="B14">
        <f>COUNTIFS(PSIRT!$R:$R,"&lt;="&amp;B$3,PSIRT!$R:$R,"&gt;="&amp;B$2,PSIRT!$F:$F,"="&amp;$A14,PSIRT!$S:$S,"=CMM")</f>
        <v>0</v>
      </c>
      <c r="C14">
        <f>COUNTIFS(PSIRT!$R:$R,"&lt;="&amp;C$3,PSIRT!$R:$R,"&gt;="&amp;C$2,PSIRT!$F:$F,"="&amp;$A14,PSIRT!$S:$S,"=CMM")</f>
        <v>0</v>
      </c>
      <c r="D14">
        <f>COUNTIFS(PSIRT!$R:$R,"&lt;="&amp;D$3,PSIRT!$R:$R,"&gt;="&amp;D$2,PSIRT!$F:$F,"="&amp;$A14,PSIRT!$S:$S,"=CMM")</f>
        <v>0</v>
      </c>
      <c r="E14">
        <f>COUNTIFS(PSIRT!$R:$R,"&lt;="&amp;E$3,PSIRT!$R:$R,"&gt;="&amp;E$2,PSIRT!$F:$F,"="&amp;$A14,PSIRT!$S:$S,"=CMM")</f>
        <v>0</v>
      </c>
      <c r="F14">
        <f>COUNTIFS(PSIRT!$R:$R,"&lt;="&amp;F$3,PSIRT!$R:$R,"&gt;="&amp;F$2,PSIRT!$F:$F,"="&amp;$A14,PSIRT!$S:$S,"=CMM")</f>
        <v>0</v>
      </c>
      <c r="G14">
        <f>COUNTIFS(PSIRT!$R:$R,"&lt;="&amp;G$3,PSIRT!$R:$R,"&gt;="&amp;G$2,PSIRT!$F:$F,"="&amp;$A14,PSIRT!$S:$S,"=CMM")</f>
        <v>0</v>
      </c>
      <c r="H14">
        <f>COUNTIFS(PSIRT!$R:$R,"&lt;="&amp;H$3,PSIRT!$R:$R,"&gt;="&amp;H$2,PSIRT!$F:$F,"="&amp;$A14,PSIRT!$S:$S,"=CMM")</f>
        <v>0</v>
      </c>
      <c r="I14">
        <f>COUNTIFS(PSIRT!$R:$R,"&lt;="&amp;I$3,PSIRT!$R:$R,"&gt;="&amp;I$2,PSIRT!$F:$F,"="&amp;$A14,PSIRT!$S:$S,"=CMM")</f>
        <v>0</v>
      </c>
      <c r="J14">
        <f>COUNTIFS(PSIRT!$R:$R,"&lt;="&amp;J$3,PSIRT!$R:$R,"&gt;="&amp;J$2,PSIRT!$F:$F,"="&amp;$A14,PSIRT!$S:$S,"=CMM")</f>
        <v>0</v>
      </c>
      <c r="K14">
        <f>COUNTIFS(PSIRT!$R:$R,"&lt;="&amp;K$3,PSIRT!$R:$R,"&gt;="&amp;K$2,PSIRT!$F:$F,"="&amp;$A14,PSIRT!$S:$S,"=CMM")</f>
        <v>0</v>
      </c>
      <c r="L14">
        <f>COUNTIFS(PSIRT!$R:$R,"&lt;="&amp;L$3,PSIRT!$R:$R,"&gt;="&amp;L$2,PSIRT!$F:$F,"="&amp;$A14,PSIRT!$S:$S,"=CMM")</f>
        <v>0</v>
      </c>
      <c r="M14">
        <f>COUNTIFS(PSIRT!$R:$R,"&lt;="&amp;M$3,PSIRT!$R:$R,"&gt;="&amp;M$2,PSIRT!$F:$F,"="&amp;$A14,PSIRT!$S:$S,"=CMM")</f>
        <v>0</v>
      </c>
      <c r="N14">
        <f>COUNTIFS(PSIRT!$R:$R,"&lt;="&amp;N$3,PSIRT!$R:$R,"&gt;="&amp;N$2,PSIRT!$F:$F,"="&amp;$A14,PSIRT!$S:$S,"=CMM")</f>
        <v>0</v>
      </c>
      <c r="O14">
        <f>COUNTIFS(PSIRT!$R:$R,"&lt;="&amp;O$3,PSIRT!$R:$R,"&gt;="&amp;O$2,PSIRT!$F:$F,"="&amp;$A14,PSIRT!$S:$S,"=CMM")</f>
        <v>0</v>
      </c>
      <c r="P14">
        <f>COUNTIFS(PSIRT!$R:$R,"&lt;="&amp;P$3,PSIRT!$R:$R,"&gt;="&amp;P$2,PSIRT!$F:$F,"="&amp;$A14,PSIRT!$S:$S,"=CMM")</f>
        <v>0</v>
      </c>
      <c r="Q14">
        <f>COUNTIFS(PSIRT!$R:$R,"&lt;="&amp;Q$3,PSIRT!$R:$R,"&gt;="&amp;Q$2,PSIRT!$F:$F,"="&amp;$A14,PSIRT!$S:$S,"=CMM")</f>
        <v>0</v>
      </c>
      <c r="R14">
        <f>COUNTIFS(PSIRT!$R:$R,"&lt;="&amp;R$3,PSIRT!$R:$R,"&gt;="&amp;R$2,PSIRT!$F:$F,"="&amp;$A14,PSIRT!$S:$S,"=CMM")</f>
        <v>0</v>
      </c>
      <c r="S14">
        <f>COUNTIFS(PSIRT!$R:$R,"&lt;="&amp;S$3,PSIRT!$R:$R,"&gt;="&amp;S$2,PSIRT!$F:$F,"="&amp;$A14,PSIRT!$S:$S,"=CMM")</f>
        <v>0</v>
      </c>
      <c r="T14">
        <f>COUNTIFS(PSIRT!$R:$R,"&lt;="&amp;T$3,PSIRT!$R:$R,"&gt;="&amp;T$2,PSIRT!$F:$F,"="&amp;$A14,PSIRT!$S:$S,"=CMM")</f>
        <v>0</v>
      </c>
      <c r="U14">
        <f>COUNTIFS(PSIRT!$R:$R,"&lt;="&amp;U$3,PSIRT!$R:$R,"&gt;="&amp;U$2,PSIRT!$F:$F,"="&amp;$A14,PSIRT!$S:$S,"=CMM")</f>
        <v>0</v>
      </c>
      <c r="V14">
        <f>COUNTIFS(PSIRT!$R:$R,"&lt;="&amp;V$3,PSIRT!$R:$R,"&gt;="&amp;V$2,PSIRT!$F:$F,"="&amp;$A14,PSIRT!$S:$S,"=CMM")</f>
        <v>1</v>
      </c>
      <c r="W14">
        <f>COUNTIFS(PSIRT!$R:$R,"&lt;="&amp;W$3,PSIRT!$R:$R,"&gt;="&amp;W$2,PSIRT!$F:$F,"="&amp;$A14,PSIRT!$S:$S,"=CMM")</f>
        <v>1</v>
      </c>
      <c r="X14">
        <f>COUNTIFS(PSIRT!$R:$R,"&lt;="&amp;X$3,PSIRT!$R:$R,"&gt;="&amp;X$2,PSIRT!$F:$F,"="&amp;$A14,PSIRT!$S:$S,"=CMM")</f>
        <v>0</v>
      </c>
      <c r="Y14">
        <f>COUNTIFS(PSIRT!$R:$R,"&lt;="&amp;Y$3,PSIRT!$R:$R,"&gt;="&amp;Y$2,PSIRT!$F:$F,"="&amp;$A14,PSIRT!$S:$S,"=CMM")</f>
        <v>0</v>
      </c>
      <c r="Z14">
        <f>COUNTIFS(PSIRT!$R:$R,"&lt;="&amp;Z$3,PSIRT!$R:$R,"&gt;="&amp;Z$2,PSIRT!$F:$F,"="&amp;$A14,PSIRT!$S:$S,"=CMM")</f>
        <v>0</v>
      </c>
      <c r="AA14">
        <f>COUNTIFS(PSIRT!$R:$R,"&lt;="&amp;AA$3,PSIRT!$R:$R,"&gt;="&amp;AA$2,PSIRT!$F:$F,"="&amp;$A14,PSIRT!$S:$S,"=CMM")</f>
        <v>0</v>
      </c>
      <c r="AB14">
        <f>COUNTIFS(PSIRT!$R:$R,"&lt;="&amp;AB$3,PSIRT!$R:$R,"&gt;="&amp;AB$2,PSIRT!$F:$F,"="&amp;$A14,PSIRT!$S:$S,"=CMM")</f>
        <v>0</v>
      </c>
      <c r="AC14">
        <f>COUNTIFS(PSIRT!$R:$R,"&lt;="&amp;AC$3,PSIRT!$R:$R,"&gt;="&amp;AC$2,PSIRT!$F:$F,"="&amp;$A14,PSIRT!$S:$S,"=CMM")</f>
        <v>0</v>
      </c>
      <c r="AD14">
        <f>COUNTIFS(PSIRT!$R:$R,"&lt;="&amp;AD$3,PSIRT!$R:$R,"&gt;="&amp;AD$2,PSIRT!$F:$F,"="&amp;$A14,PSIRT!$S:$S,"=CMM")</f>
        <v>0</v>
      </c>
      <c r="AE14">
        <f>COUNTIFS(PSIRT!$R:$R,"&lt;="&amp;AE$3,PSIRT!$R:$R,"&gt;="&amp;AE$2,PSIRT!$F:$F,"="&amp;$A14,PSIRT!$S:$S,"=CMM")</f>
        <v>0</v>
      </c>
      <c r="AF14">
        <f>COUNTIFS(PSIRT!$R:$R,"&lt;="&amp;AF$3,PSIRT!$R:$R,"&gt;="&amp;AF$2,PSIRT!$F:$F,"="&amp;$A14,PSIRT!$S:$S,"=CMM")</f>
        <v>0</v>
      </c>
      <c r="AG14">
        <f>COUNTIFS(PSIRT!$R:$R,"&lt;="&amp;AG$3,PSIRT!$R:$R,"&gt;="&amp;AG$2,PSIRT!$F:$F,"="&amp;$A14,PSIRT!$S:$S,"=CMM")</f>
        <v>1</v>
      </c>
      <c r="AH14">
        <f t="shared" si="23"/>
        <v>3</v>
      </c>
    </row>
    <row r="15" spans="1:34" x14ac:dyDescent="0.4">
      <c r="A15" s="4" t="str">
        <f>A7</f>
        <v>Low</v>
      </c>
      <c r="B15">
        <f>COUNTIFS(PSIRT!$R:$R,"&lt;="&amp;B$3,PSIRT!$R:$R,"&gt;="&amp;B$2,PSIRT!$F:$F,"="&amp;$A15,PSIRT!$S:$S,"=CMM")</f>
        <v>0</v>
      </c>
      <c r="C15">
        <f>COUNTIFS(PSIRT!$R:$R,"&lt;="&amp;C$3,PSIRT!$R:$R,"&gt;="&amp;C$2,PSIRT!$F:$F,"="&amp;$A15,PSIRT!$S:$S,"=CMM")</f>
        <v>0</v>
      </c>
      <c r="D15">
        <f>COUNTIFS(PSIRT!$R:$R,"&lt;="&amp;D$3,PSIRT!$R:$R,"&gt;="&amp;D$2,PSIRT!$F:$F,"="&amp;$A15,PSIRT!$S:$S,"=CMM")</f>
        <v>0</v>
      </c>
      <c r="E15">
        <f>COUNTIFS(PSIRT!$R:$R,"&lt;="&amp;E$3,PSIRT!$R:$R,"&gt;="&amp;E$2,PSIRT!$F:$F,"="&amp;$A15,PSIRT!$S:$S,"=CMM")</f>
        <v>0</v>
      </c>
      <c r="F15">
        <f>COUNTIFS(PSIRT!$R:$R,"&lt;="&amp;F$3,PSIRT!$R:$R,"&gt;="&amp;F$2,PSIRT!$F:$F,"="&amp;$A15,PSIRT!$S:$S,"=CMM")</f>
        <v>0</v>
      </c>
      <c r="G15">
        <f>COUNTIFS(PSIRT!$R:$R,"&lt;="&amp;G$3,PSIRT!$R:$R,"&gt;="&amp;G$2,PSIRT!$F:$F,"="&amp;$A15,PSIRT!$S:$S,"=CMM")</f>
        <v>0</v>
      </c>
      <c r="H15">
        <f>COUNTIFS(PSIRT!$R:$R,"&lt;="&amp;H$3,PSIRT!$R:$R,"&gt;="&amp;H$2,PSIRT!$F:$F,"="&amp;$A15,PSIRT!$S:$S,"=CMM")</f>
        <v>0</v>
      </c>
      <c r="I15">
        <f>COUNTIFS(PSIRT!$R:$R,"&lt;="&amp;I$3,PSIRT!$R:$R,"&gt;="&amp;I$2,PSIRT!$F:$F,"="&amp;$A15,PSIRT!$S:$S,"=CMM")</f>
        <v>0</v>
      </c>
      <c r="J15">
        <f>COUNTIFS(PSIRT!$R:$R,"&lt;="&amp;J$3,PSIRT!$R:$R,"&gt;="&amp;J$2,PSIRT!$F:$F,"="&amp;$A15,PSIRT!$S:$S,"=CMM")</f>
        <v>0</v>
      </c>
      <c r="K15">
        <f>COUNTIFS(PSIRT!$R:$R,"&lt;="&amp;K$3,PSIRT!$R:$R,"&gt;="&amp;K$2,PSIRT!$F:$F,"="&amp;$A15,PSIRT!$S:$S,"=CMM")</f>
        <v>0</v>
      </c>
      <c r="L15">
        <f>COUNTIFS(PSIRT!$R:$R,"&lt;="&amp;L$3,PSIRT!$R:$R,"&gt;="&amp;L$2,PSIRT!$F:$F,"="&amp;$A15,PSIRT!$S:$S,"=CMM")</f>
        <v>0</v>
      </c>
      <c r="M15">
        <f>COUNTIFS(PSIRT!$R:$R,"&lt;="&amp;M$3,PSIRT!$R:$R,"&gt;="&amp;M$2,PSIRT!$F:$F,"="&amp;$A15,PSIRT!$S:$S,"=CMM")</f>
        <v>0</v>
      </c>
      <c r="N15">
        <f>COUNTIFS(PSIRT!$R:$R,"&lt;="&amp;N$3,PSIRT!$R:$R,"&gt;="&amp;N$2,PSIRT!$F:$F,"="&amp;$A15,PSIRT!$S:$S,"=CMM")</f>
        <v>0</v>
      </c>
      <c r="O15">
        <f>COUNTIFS(PSIRT!$R:$R,"&lt;="&amp;O$3,PSIRT!$R:$R,"&gt;="&amp;O$2,PSIRT!$F:$F,"="&amp;$A15,PSIRT!$S:$S,"=CMM")</f>
        <v>0</v>
      </c>
      <c r="P15">
        <f>COUNTIFS(PSIRT!$R:$R,"&lt;="&amp;P$3,PSIRT!$R:$R,"&gt;="&amp;P$2,PSIRT!$F:$F,"="&amp;$A15,PSIRT!$S:$S,"=CMM")</f>
        <v>0</v>
      </c>
      <c r="Q15">
        <f>COUNTIFS(PSIRT!$R:$R,"&lt;="&amp;Q$3,PSIRT!$R:$R,"&gt;="&amp;Q$2,PSIRT!$F:$F,"="&amp;$A15,PSIRT!$S:$S,"=CMM")</f>
        <v>0</v>
      </c>
      <c r="R15">
        <f>COUNTIFS(PSIRT!$R:$R,"&lt;="&amp;R$3,PSIRT!$R:$R,"&gt;="&amp;R$2,PSIRT!$F:$F,"="&amp;$A15,PSIRT!$S:$S,"=CMM")</f>
        <v>0</v>
      </c>
      <c r="S15">
        <f>COUNTIFS(PSIRT!$R:$R,"&lt;="&amp;S$3,PSIRT!$R:$R,"&gt;="&amp;S$2,PSIRT!$F:$F,"="&amp;$A15,PSIRT!$S:$S,"=CMM")</f>
        <v>0</v>
      </c>
      <c r="T15">
        <f>COUNTIFS(PSIRT!$R:$R,"&lt;="&amp;T$3,PSIRT!$R:$R,"&gt;="&amp;T$2,PSIRT!$F:$F,"="&amp;$A15,PSIRT!$S:$S,"=CMM")</f>
        <v>0</v>
      </c>
      <c r="U15">
        <f>COUNTIFS(PSIRT!$R:$R,"&lt;="&amp;U$3,PSIRT!$R:$R,"&gt;="&amp;U$2,PSIRT!$F:$F,"="&amp;$A15,PSIRT!$S:$S,"=CMM")</f>
        <v>0</v>
      </c>
      <c r="V15">
        <f>COUNTIFS(PSIRT!$R:$R,"&lt;="&amp;V$3,PSIRT!$R:$R,"&gt;="&amp;V$2,PSIRT!$F:$F,"="&amp;$A15,PSIRT!$S:$S,"=CMM")</f>
        <v>2</v>
      </c>
      <c r="W15">
        <f>COUNTIFS(PSIRT!$R:$R,"&lt;="&amp;W$3,PSIRT!$R:$R,"&gt;="&amp;W$2,PSIRT!$F:$F,"="&amp;$A15,PSIRT!$S:$S,"=CMM")</f>
        <v>2</v>
      </c>
      <c r="X15">
        <f>COUNTIFS(PSIRT!$R:$R,"&lt;="&amp;X$3,PSIRT!$R:$R,"&gt;="&amp;X$2,PSIRT!$F:$F,"="&amp;$A15,PSIRT!$S:$S,"=CMM")</f>
        <v>0</v>
      </c>
      <c r="Y15">
        <f>COUNTIFS(PSIRT!$R:$R,"&lt;="&amp;Y$3,PSIRT!$R:$R,"&gt;="&amp;Y$2,PSIRT!$F:$F,"="&amp;$A15,PSIRT!$S:$S,"=CMM")</f>
        <v>0</v>
      </c>
      <c r="Z15">
        <f>COUNTIFS(PSIRT!$R:$R,"&lt;="&amp;Z$3,PSIRT!$R:$R,"&gt;="&amp;Z$2,PSIRT!$F:$F,"="&amp;$A15,PSIRT!$S:$S,"=CMM")</f>
        <v>0</v>
      </c>
      <c r="AA15">
        <f>COUNTIFS(PSIRT!$R:$R,"&lt;="&amp;AA$3,PSIRT!$R:$R,"&gt;="&amp;AA$2,PSIRT!$F:$F,"="&amp;$A15,PSIRT!$S:$S,"=CMM")</f>
        <v>0</v>
      </c>
      <c r="AB15">
        <f>COUNTIFS(PSIRT!$R:$R,"&lt;="&amp;AB$3,PSIRT!$R:$R,"&gt;="&amp;AB$2,PSIRT!$F:$F,"="&amp;$A15,PSIRT!$S:$S,"=CMM")</f>
        <v>0</v>
      </c>
      <c r="AC15">
        <f>COUNTIFS(PSIRT!$R:$R,"&lt;="&amp;AC$3,PSIRT!$R:$R,"&gt;="&amp;AC$2,PSIRT!$F:$F,"="&amp;$A15,PSIRT!$S:$S,"=CMM")</f>
        <v>1</v>
      </c>
      <c r="AD15">
        <f>COUNTIFS(PSIRT!$R:$R,"&lt;="&amp;AD$3,PSIRT!$R:$R,"&gt;="&amp;AD$2,PSIRT!$F:$F,"="&amp;$A15,PSIRT!$S:$S,"=CMM")</f>
        <v>0</v>
      </c>
      <c r="AE15">
        <f>COUNTIFS(PSIRT!$R:$R,"&lt;="&amp;AE$3,PSIRT!$R:$R,"&gt;="&amp;AE$2,PSIRT!$F:$F,"="&amp;$A15,PSIRT!$S:$S,"=CMM")</f>
        <v>0</v>
      </c>
      <c r="AF15">
        <f>COUNTIFS(PSIRT!$R:$R,"&lt;="&amp;AF$3,PSIRT!$R:$R,"&gt;="&amp;AF$2,PSIRT!$F:$F,"="&amp;$A15,PSIRT!$S:$S,"=CMM")</f>
        <v>0</v>
      </c>
      <c r="AG15">
        <f>COUNTIFS(PSIRT!$R:$R,"&lt;="&amp;AG$3,PSIRT!$R:$R,"&gt;="&amp;AG$2,PSIRT!$F:$F,"="&amp;$A15,PSIRT!$S:$S,"=CMM")</f>
        <v>2</v>
      </c>
      <c r="AH15">
        <f t="shared" si="23"/>
        <v>7</v>
      </c>
    </row>
    <row r="16" spans="1:34" x14ac:dyDescent="0.4">
      <c r="AH16">
        <f>SUM(AH12:AH15)</f>
        <v>20</v>
      </c>
    </row>
    <row r="17" spans="1:33" x14ac:dyDescent="0.4">
      <c r="A17" s="34" t="s">
        <v>13</v>
      </c>
      <c r="B17" s="35">
        <f t="shared" ref="B17:AG17" si="24">B1</f>
        <v>42583</v>
      </c>
      <c r="C17" s="35">
        <f t="shared" si="24"/>
        <v>42614</v>
      </c>
      <c r="D17" s="35">
        <f t="shared" si="24"/>
        <v>42644</v>
      </c>
      <c r="E17" s="35">
        <f t="shared" si="24"/>
        <v>42675</v>
      </c>
      <c r="F17" s="35">
        <f t="shared" si="24"/>
        <v>42705</v>
      </c>
      <c r="G17" s="35">
        <f t="shared" si="24"/>
        <v>42736</v>
      </c>
      <c r="H17" s="35">
        <f t="shared" si="24"/>
        <v>42767</v>
      </c>
      <c r="I17" s="35">
        <f t="shared" si="24"/>
        <v>42795</v>
      </c>
      <c r="J17" s="35">
        <f t="shared" si="24"/>
        <v>42826</v>
      </c>
      <c r="K17" s="35">
        <f t="shared" si="24"/>
        <v>42856</v>
      </c>
      <c r="L17" s="35">
        <f t="shared" si="24"/>
        <v>42887</v>
      </c>
      <c r="M17" s="35">
        <f t="shared" si="24"/>
        <v>42917</v>
      </c>
      <c r="N17" s="35">
        <f t="shared" si="24"/>
        <v>42948</v>
      </c>
      <c r="O17" s="35">
        <f t="shared" si="24"/>
        <v>42979</v>
      </c>
      <c r="P17" s="35">
        <f t="shared" si="24"/>
        <v>43009</v>
      </c>
      <c r="Q17" s="35">
        <f t="shared" si="24"/>
        <v>43040</v>
      </c>
      <c r="R17" s="35">
        <f t="shared" si="24"/>
        <v>43070</v>
      </c>
      <c r="S17" s="35">
        <f t="shared" si="24"/>
        <v>43101</v>
      </c>
      <c r="T17" s="35">
        <f t="shared" si="24"/>
        <v>43132</v>
      </c>
      <c r="U17" s="35">
        <f t="shared" si="24"/>
        <v>43160</v>
      </c>
      <c r="V17" s="35">
        <f t="shared" si="24"/>
        <v>43191</v>
      </c>
      <c r="W17" s="35">
        <f t="shared" si="24"/>
        <v>43221</v>
      </c>
      <c r="X17" s="35">
        <f t="shared" si="24"/>
        <v>43252</v>
      </c>
      <c r="Y17" s="35">
        <f t="shared" si="24"/>
        <v>43282</v>
      </c>
      <c r="Z17" s="35">
        <f t="shared" si="24"/>
        <v>43313</v>
      </c>
      <c r="AA17" s="35">
        <f t="shared" si="24"/>
        <v>43344</v>
      </c>
      <c r="AB17" s="35">
        <f t="shared" si="24"/>
        <v>43374</v>
      </c>
      <c r="AC17" s="35">
        <f t="shared" si="24"/>
        <v>43405</v>
      </c>
      <c r="AD17" s="35">
        <f t="shared" si="24"/>
        <v>43435</v>
      </c>
      <c r="AE17" s="35">
        <f t="shared" si="24"/>
        <v>43466</v>
      </c>
      <c r="AF17" s="35">
        <f t="shared" si="24"/>
        <v>43497</v>
      </c>
      <c r="AG17" s="35">
        <f t="shared" si="24"/>
        <v>43525</v>
      </c>
    </row>
    <row r="18" spans="1:33" x14ac:dyDescent="0.4">
      <c r="A18" s="9" t="s">
        <v>392</v>
      </c>
      <c r="B18" s="9">
        <f t="shared" ref="B18:U18" si="25">SUM(B4:B7)</f>
        <v>0</v>
      </c>
      <c r="C18" s="9">
        <f t="shared" si="25"/>
        <v>0</v>
      </c>
      <c r="D18" s="9">
        <f t="shared" si="25"/>
        <v>0</v>
      </c>
      <c r="E18" s="9">
        <f t="shared" si="25"/>
        <v>0</v>
      </c>
      <c r="F18" s="9">
        <f t="shared" si="25"/>
        <v>0</v>
      </c>
      <c r="G18" s="9">
        <f t="shared" si="25"/>
        <v>0</v>
      </c>
      <c r="H18" s="9">
        <f t="shared" si="25"/>
        <v>0</v>
      </c>
      <c r="I18" s="9">
        <f t="shared" si="25"/>
        <v>0</v>
      </c>
      <c r="J18" s="9">
        <f t="shared" si="25"/>
        <v>0</v>
      </c>
      <c r="K18" s="9">
        <f t="shared" si="25"/>
        <v>0</v>
      </c>
      <c r="L18" s="9">
        <f t="shared" si="25"/>
        <v>0</v>
      </c>
      <c r="M18" s="9">
        <f t="shared" si="25"/>
        <v>0</v>
      </c>
      <c r="N18" s="9">
        <f t="shared" si="25"/>
        <v>0</v>
      </c>
      <c r="O18" s="9">
        <f t="shared" si="25"/>
        <v>0</v>
      </c>
      <c r="P18" s="9">
        <f t="shared" si="25"/>
        <v>0</v>
      </c>
      <c r="Q18" s="9">
        <f t="shared" si="25"/>
        <v>0</v>
      </c>
      <c r="R18" s="9">
        <f t="shared" si="25"/>
        <v>0</v>
      </c>
      <c r="S18" s="9">
        <f t="shared" si="25"/>
        <v>0</v>
      </c>
      <c r="T18" s="9">
        <f t="shared" si="25"/>
        <v>0</v>
      </c>
      <c r="U18" s="9">
        <f t="shared" si="25"/>
        <v>8</v>
      </c>
      <c r="V18" s="9">
        <f>SUM(V4:V7)</f>
        <v>0</v>
      </c>
      <c r="W18" s="9">
        <f>SUM(W4:W7)</f>
        <v>0</v>
      </c>
      <c r="X18" s="9">
        <f t="shared" ref="X18:AB18" si="26">SUM(X4:X7)</f>
        <v>1</v>
      </c>
      <c r="Y18" s="9">
        <f t="shared" si="26"/>
        <v>2</v>
      </c>
      <c r="Z18" s="9">
        <f t="shared" si="26"/>
        <v>2</v>
      </c>
      <c r="AA18" s="9">
        <f t="shared" si="26"/>
        <v>0</v>
      </c>
      <c r="AB18" s="9">
        <f t="shared" si="26"/>
        <v>0</v>
      </c>
      <c r="AC18" s="9">
        <f t="shared" ref="AC18:AD18" si="27">SUM(AC4:AC7)</f>
        <v>3</v>
      </c>
      <c r="AD18" s="9">
        <f t="shared" si="27"/>
        <v>0</v>
      </c>
      <c r="AE18" s="9">
        <f t="shared" ref="AE18:AG18" si="28">SUM(AE4:AE7)</f>
        <v>1</v>
      </c>
      <c r="AF18" s="9">
        <f t="shared" si="28"/>
        <v>2</v>
      </c>
      <c r="AG18" s="9">
        <f t="shared" si="28"/>
        <v>2</v>
      </c>
    </row>
    <row r="19" spans="1:33" x14ac:dyDescent="0.4">
      <c r="A19" s="10" t="s">
        <v>393</v>
      </c>
      <c r="B19" s="10">
        <f t="shared" ref="B19:U19" si="29">SUM(B12:B15)</f>
        <v>0</v>
      </c>
      <c r="C19" s="10">
        <f t="shared" si="29"/>
        <v>0</v>
      </c>
      <c r="D19" s="10">
        <f t="shared" si="29"/>
        <v>0</v>
      </c>
      <c r="E19" s="10">
        <f t="shared" si="29"/>
        <v>0</v>
      </c>
      <c r="F19" s="10">
        <f t="shared" si="29"/>
        <v>0</v>
      </c>
      <c r="G19" s="10">
        <f t="shared" si="29"/>
        <v>0</v>
      </c>
      <c r="H19" s="10">
        <f t="shared" si="29"/>
        <v>0</v>
      </c>
      <c r="I19" s="10">
        <f t="shared" si="29"/>
        <v>0</v>
      </c>
      <c r="J19" s="10">
        <f t="shared" si="29"/>
        <v>0</v>
      </c>
      <c r="K19" s="10">
        <f t="shared" si="29"/>
        <v>0</v>
      </c>
      <c r="L19" s="10">
        <f t="shared" si="29"/>
        <v>0</v>
      </c>
      <c r="M19" s="10">
        <f t="shared" si="29"/>
        <v>0</v>
      </c>
      <c r="N19" s="10">
        <f t="shared" si="29"/>
        <v>0</v>
      </c>
      <c r="O19" s="10">
        <f t="shared" si="29"/>
        <v>0</v>
      </c>
      <c r="P19" s="10">
        <f t="shared" si="29"/>
        <v>0</v>
      </c>
      <c r="Q19" s="10">
        <f t="shared" si="29"/>
        <v>0</v>
      </c>
      <c r="R19" s="10">
        <f t="shared" si="29"/>
        <v>0</v>
      </c>
      <c r="S19" s="10">
        <f t="shared" si="29"/>
        <v>0</v>
      </c>
      <c r="T19" s="10">
        <f t="shared" si="29"/>
        <v>0</v>
      </c>
      <c r="U19" s="10">
        <f t="shared" si="29"/>
        <v>0</v>
      </c>
      <c r="V19" s="10">
        <f>SUM(V12:V15)</f>
        <v>3</v>
      </c>
      <c r="W19" s="10">
        <f>SUM(W12:W15)</f>
        <v>3</v>
      </c>
      <c r="X19" s="10">
        <f t="shared" ref="X19:AB19" si="30">SUM(X12:X15)</f>
        <v>2</v>
      </c>
      <c r="Y19" s="10">
        <f t="shared" si="30"/>
        <v>0</v>
      </c>
      <c r="Z19" s="10">
        <f t="shared" si="30"/>
        <v>3</v>
      </c>
      <c r="AA19" s="10">
        <f t="shared" si="30"/>
        <v>0</v>
      </c>
      <c r="AB19" s="10">
        <f t="shared" si="30"/>
        <v>0</v>
      </c>
      <c r="AC19" s="10">
        <f t="shared" ref="AC19:AD19" si="31">SUM(AC12:AC15)</f>
        <v>1</v>
      </c>
      <c r="AD19" s="10">
        <f t="shared" si="31"/>
        <v>0</v>
      </c>
      <c r="AE19" s="10">
        <f t="shared" ref="AE19:AG19" si="32">SUM(AE12:AE15)</f>
        <v>3</v>
      </c>
      <c r="AF19" s="10">
        <f t="shared" si="32"/>
        <v>0</v>
      </c>
      <c r="AG19" s="10">
        <f t="shared" si="32"/>
        <v>5</v>
      </c>
    </row>
    <row r="20" spans="1:33" s="5" customFormat="1" x14ac:dyDescent="0.4">
      <c r="A20" s="7" t="s">
        <v>394</v>
      </c>
      <c r="B20" s="8">
        <f>B26</f>
        <v>0</v>
      </c>
      <c r="C20" s="8">
        <f>B20+C26</f>
        <v>0</v>
      </c>
      <c r="D20" s="8">
        <f>C20+D26</f>
        <v>0</v>
      </c>
      <c r="E20" s="8">
        <f t="shared" ref="E20:U20" si="33">D20+E26</f>
        <v>0</v>
      </c>
      <c r="F20" s="8">
        <f t="shared" si="33"/>
        <v>0</v>
      </c>
      <c r="G20" s="8">
        <f t="shared" si="33"/>
        <v>0</v>
      </c>
      <c r="H20" s="8">
        <f t="shared" si="33"/>
        <v>0</v>
      </c>
      <c r="I20" s="8">
        <f t="shared" si="33"/>
        <v>0</v>
      </c>
      <c r="J20" s="8">
        <f t="shared" si="33"/>
        <v>0</v>
      </c>
      <c r="K20" s="8">
        <f t="shared" si="33"/>
        <v>0</v>
      </c>
      <c r="L20" s="8">
        <f t="shared" si="33"/>
        <v>0</v>
      </c>
      <c r="M20" s="8">
        <f t="shared" si="33"/>
        <v>0</v>
      </c>
      <c r="N20" s="8">
        <f t="shared" si="33"/>
        <v>0</v>
      </c>
      <c r="O20" s="8">
        <f t="shared" si="33"/>
        <v>0</v>
      </c>
      <c r="P20" s="8">
        <f t="shared" si="33"/>
        <v>0</v>
      </c>
      <c r="Q20" s="8">
        <f t="shared" si="33"/>
        <v>0</v>
      </c>
      <c r="R20" s="8">
        <f t="shared" si="33"/>
        <v>0</v>
      </c>
      <c r="S20" s="8">
        <f t="shared" si="33"/>
        <v>0</v>
      </c>
      <c r="T20" s="8">
        <f t="shared" si="33"/>
        <v>0</v>
      </c>
      <c r="U20" s="8">
        <f t="shared" si="33"/>
        <v>8</v>
      </c>
      <c r="V20" s="8">
        <f>U20+V26</f>
        <v>5</v>
      </c>
      <c r="W20" s="8">
        <f>V20+W26</f>
        <v>2</v>
      </c>
      <c r="X20" s="8">
        <f t="shared" ref="X20:AE20" si="34">W20+X26</f>
        <v>1</v>
      </c>
      <c r="Y20" s="8">
        <f t="shared" si="34"/>
        <v>3</v>
      </c>
      <c r="Z20" s="8">
        <f t="shared" si="34"/>
        <v>2</v>
      </c>
      <c r="AA20" s="8">
        <f t="shared" si="34"/>
        <v>2</v>
      </c>
      <c r="AB20" s="8">
        <f t="shared" si="34"/>
        <v>2</v>
      </c>
      <c r="AC20" s="8">
        <f t="shared" si="34"/>
        <v>4</v>
      </c>
      <c r="AD20" s="8">
        <f t="shared" si="34"/>
        <v>4</v>
      </c>
      <c r="AE20" s="8">
        <f t="shared" si="34"/>
        <v>2</v>
      </c>
      <c r="AF20" s="8">
        <f t="shared" ref="AF20" si="35">AE20+AF26</f>
        <v>4</v>
      </c>
      <c r="AG20" s="8">
        <f t="shared" ref="AG20" si="36">AF20+AG26</f>
        <v>1</v>
      </c>
    </row>
    <row r="21" spans="1:33" s="5" customFormat="1" x14ac:dyDescent="0.4">
      <c r="A21" s="41" t="s">
        <v>279</v>
      </c>
      <c r="B21" s="42">
        <f>MTTRSummary!B11</f>
        <v>0</v>
      </c>
      <c r="C21" s="42">
        <f>MTTRSummary!C11</f>
        <v>0</v>
      </c>
      <c r="D21" s="42">
        <f>MTTRSummary!D11</f>
        <v>0</v>
      </c>
      <c r="E21" s="42">
        <f>MTTRSummary!E11</f>
        <v>0</v>
      </c>
      <c r="F21" s="42">
        <f>MTTRSummary!F11</f>
        <v>0</v>
      </c>
      <c r="G21" s="42">
        <f>MTTRSummary!G11</f>
        <v>0</v>
      </c>
      <c r="H21" s="42">
        <f>MTTRSummary!H11</f>
        <v>0</v>
      </c>
      <c r="I21" s="42">
        <f>MTTRSummary!I11</f>
        <v>0</v>
      </c>
      <c r="J21" s="42">
        <f>MTTRSummary!J11</f>
        <v>0</v>
      </c>
      <c r="K21" s="42">
        <f>MTTRSummary!K11</f>
        <v>0</v>
      </c>
      <c r="L21" s="42">
        <f>MTTRSummary!L11</f>
        <v>0</v>
      </c>
      <c r="M21" s="42">
        <f>MTTRSummary!M11</f>
        <v>0</v>
      </c>
      <c r="N21" s="42">
        <f ca="1">MTTRSummary!N11</f>
        <v>0</v>
      </c>
      <c r="O21" s="42">
        <f ca="1">MTTRSummary!O11</f>
        <v>0</v>
      </c>
      <c r="P21" s="42">
        <f ca="1">MTTRSummary!P11</f>
        <v>0</v>
      </c>
      <c r="Q21" s="42">
        <f ca="1">MTTRSummary!Q11</f>
        <v>0</v>
      </c>
      <c r="R21" s="42">
        <f ca="1">MTTRSummary!R11</f>
        <v>0</v>
      </c>
      <c r="S21" s="42">
        <f ca="1">MTTRSummary!S11</f>
        <v>0</v>
      </c>
      <c r="T21" s="42">
        <f ca="1">MTTRSummary!T11</f>
        <v>0</v>
      </c>
      <c r="U21" s="42">
        <f ca="1">MTTRSummary!U11</f>
        <v>17100</v>
      </c>
      <c r="V21" s="42">
        <f ca="1">MTTRSummary!V11</f>
        <v>132.33333333333334</v>
      </c>
      <c r="W21" s="42">
        <f ca="1">MTTRSummary!W11</f>
        <v>80.5</v>
      </c>
      <c r="X21" s="42">
        <f ca="1">MTTRSummary!X11</f>
        <v>39.625</v>
      </c>
      <c r="Y21" s="42">
        <f ca="1">MTTRSummary!Y11</f>
        <v>34.200000000000003</v>
      </c>
      <c r="Z21" s="42">
        <f ca="1">MTTRSummary!Z11</f>
        <v>34.799999999999997</v>
      </c>
      <c r="AA21" s="42">
        <f ca="1">MTTRSummary!AA11</f>
        <v>70</v>
      </c>
      <c r="AB21" s="42">
        <f ca="1">MTTRSummary!AB11</f>
        <v>70.333333333333329</v>
      </c>
      <c r="AC21" s="42">
        <f ca="1">MTTRSummary!AC11</f>
        <v>177</v>
      </c>
      <c r="AD21" s="42">
        <f ca="1">MTTRSummary!AD11</f>
        <v>241</v>
      </c>
      <c r="AE21" s="42">
        <f ca="1">MTTRSummary!AE11</f>
        <v>66</v>
      </c>
      <c r="AF21" s="42">
        <f ca="1">MTTRSummary!AF11</f>
        <v>79</v>
      </c>
      <c r="AG21" s="42">
        <f ca="1">MTTRSummary!AG11</f>
        <v>17.25</v>
      </c>
    </row>
    <row r="22" spans="1:33" s="5" customFormat="1" x14ac:dyDescent="0.4">
      <c r="A22" s="43" t="s">
        <v>280</v>
      </c>
      <c r="B22" s="44">
        <v>28</v>
      </c>
      <c r="C22" s="44">
        <v>28</v>
      </c>
      <c r="D22" s="44">
        <v>28</v>
      </c>
      <c r="E22" s="44">
        <v>28</v>
      </c>
      <c r="F22" s="44">
        <v>28</v>
      </c>
      <c r="G22" s="44">
        <v>28</v>
      </c>
      <c r="H22" s="44">
        <v>28</v>
      </c>
      <c r="I22" s="44">
        <v>28</v>
      </c>
      <c r="J22" s="44">
        <v>28</v>
      </c>
      <c r="K22" s="44">
        <v>28</v>
      </c>
      <c r="L22" s="44">
        <v>28</v>
      </c>
      <c r="M22" s="44">
        <v>28</v>
      </c>
      <c r="N22" s="44">
        <v>28</v>
      </c>
      <c r="O22" s="44">
        <v>28</v>
      </c>
      <c r="P22" s="44">
        <v>28</v>
      </c>
      <c r="Q22" s="44">
        <v>28</v>
      </c>
      <c r="R22" s="44">
        <v>28</v>
      </c>
      <c r="S22" s="44">
        <v>28</v>
      </c>
      <c r="T22" s="44">
        <v>28</v>
      </c>
      <c r="U22" s="44">
        <v>28</v>
      </c>
      <c r="V22" s="44">
        <v>28</v>
      </c>
      <c r="W22" s="44">
        <v>28</v>
      </c>
      <c r="X22" s="44">
        <v>28</v>
      </c>
      <c r="Y22" s="44">
        <v>28</v>
      </c>
      <c r="Z22" s="44">
        <v>28</v>
      </c>
      <c r="AA22" s="44">
        <v>28</v>
      </c>
      <c r="AB22" s="44">
        <v>28</v>
      </c>
      <c r="AC22" s="44">
        <v>28</v>
      </c>
      <c r="AD22" s="44">
        <v>28</v>
      </c>
      <c r="AE22" s="44">
        <v>28</v>
      </c>
      <c r="AF22" s="44">
        <v>28</v>
      </c>
      <c r="AG22" s="44">
        <v>28</v>
      </c>
    </row>
    <row r="23" spans="1:33" s="5" customFormat="1" x14ac:dyDescent="0.4">
      <c r="A23" s="5" t="s">
        <v>395</v>
      </c>
      <c r="B23" s="6">
        <f t="shared" ref="B23:V23" si="37">B4+B5</f>
        <v>0</v>
      </c>
      <c r="C23" s="6">
        <f t="shared" si="37"/>
        <v>0</v>
      </c>
      <c r="D23" s="6">
        <f t="shared" si="37"/>
        <v>0</v>
      </c>
      <c r="E23" s="6">
        <f t="shared" si="37"/>
        <v>0</v>
      </c>
      <c r="F23" s="6">
        <f t="shared" si="37"/>
        <v>0</v>
      </c>
      <c r="G23" s="6">
        <f t="shared" si="37"/>
        <v>0</v>
      </c>
      <c r="H23" s="6">
        <f t="shared" si="37"/>
        <v>0</v>
      </c>
      <c r="I23" s="6">
        <f t="shared" si="37"/>
        <v>0</v>
      </c>
      <c r="J23" s="6">
        <f t="shared" si="37"/>
        <v>0</v>
      </c>
      <c r="K23" s="6">
        <f t="shared" si="37"/>
        <v>0</v>
      </c>
      <c r="L23" s="6">
        <f t="shared" si="37"/>
        <v>0</v>
      </c>
      <c r="M23" s="6">
        <f t="shared" si="37"/>
        <v>0</v>
      </c>
      <c r="N23" s="6">
        <f t="shared" si="37"/>
        <v>0</v>
      </c>
      <c r="O23" s="6">
        <f t="shared" si="37"/>
        <v>0</v>
      </c>
      <c r="P23" s="6">
        <f t="shared" si="37"/>
        <v>0</v>
      </c>
      <c r="Q23" s="6">
        <f t="shared" si="37"/>
        <v>0</v>
      </c>
      <c r="R23" s="6">
        <f t="shared" si="37"/>
        <v>0</v>
      </c>
      <c r="S23" s="6">
        <f t="shared" si="37"/>
        <v>0</v>
      </c>
      <c r="T23" s="6">
        <f t="shared" si="37"/>
        <v>0</v>
      </c>
      <c r="U23" s="6">
        <f t="shared" si="37"/>
        <v>2</v>
      </c>
      <c r="V23" s="6">
        <f t="shared" si="37"/>
        <v>0</v>
      </c>
      <c r="W23" s="6">
        <f t="shared" ref="W23:AB23" si="38">W4+W5</f>
        <v>0</v>
      </c>
      <c r="X23" s="6">
        <f t="shared" si="38"/>
        <v>0</v>
      </c>
      <c r="Y23" s="6">
        <f t="shared" si="38"/>
        <v>2</v>
      </c>
      <c r="Z23" s="6">
        <f t="shared" si="38"/>
        <v>2</v>
      </c>
      <c r="AA23" s="6">
        <f t="shared" si="38"/>
        <v>0</v>
      </c>
      <c r="AB23" s="6">
        <f t="shared" si="38"/>
        <v>0</v>
      </c>
      <c r="AC23" s="6">
        <f t="shared" ref="AC23:AD23" si="39">AC4+AC5</f>
        <v>3</v>
      </c>
      <c r="AD23" s="6">
        <f t="shared" si="39"/>
        <v>0</v>
      </c>
      <c r="AE23" s="6">
        <f t="shared" ref="AE23:AG23" si="40">AE4+AE5</f>
        <v>0</v>
      </c>
      <c r="AF23" s="6">
        <f t="shared" si="40"/>
        <v>0</v>
      </c>
      <c r="AG23" s="6">
        <f t="shared" si="40"/>
        <v>1</v>
      </c>
    </row>
    <row r="24" spans="1:33" s="5" customFormat="1" x14ac:dyDescent="0.4">
      <c r="A24" s="5" t="s">
        <v>396</v>
      </c>
      <c r="B24" s="6">
        <f t="shared" ref="B24:V24" si="41">B12+B13</f>
        <v>0</v>
      </c>
      <c r="C24" s="6">
        <f t="shared" si="41"/>
        <v>0</v>
      </c>
      <c r="D24" s="6">
        <f t="shared" si="41"/>
        <v>0</v>
      </c>
      <c r="E24" s="6">
        <f t="shared" si="41"/>
        <v>0</v>
      </c>
      <c r="F24" s="6">
        <f t="shared" si="41"/>
        <v>0</v>
      </c>
      <c r="G24" s="6">
        <f t="shared" si="41"/>
        <v>0</v>
      </c>
      <c r="H24" s="6">
        <f t="shared" si="41"/>
        <v>0</v>
      </c>
      <c r="I24" s="6">
        <f t="shared" si="41"/>
        <v>0</v>
      </c>
      <c r="J24" s="6">
        <f t="shared" si="41"/>
        <v>0</v>
      </c>
      <c r="K24" s="6">
        <f t="shared" si="41"/>
        <v>0</v>
      </c>
      <c r="L24" s="6">
        <f t="shared" si="41"/>
        <v>0</v>
      </c>
      <c r="M24" s="6">
        <f t="shared" si="41"/>
        <v>0</v>
      </c>
      <c r="N24" s="6">
        <f t="shared" si="41"/>
        <v>0</v>
      </c>
      <c r="O24" s="6">
        <f t="shared" si="41"/>
        <v>0</v>
      </c>
      <c r="P24" s="6">
        <f t="shared" si="41"/>
        <v>0</v>
      </c>
      <c r="Q24" s="6">
        <f t="shared" si="41"/>
        <v>0</v>
      </c>
      <c r="R24" s="6">
        <f t="shared" si="41"/>
        <v>0</v>
      </c>
      <c r="S24" s="6">
        <f t="shared" si="41"/>
        <v>0</v>
      </c>
      <c r="T24" s="6">
        <f t="shared" si="41"/>
        <v>0</v>
      </c>
      <c r="U24" s="6">
        <f t="shared" si="41"/>
        <v>0</v>
      </c>
      <c r="V24" s="6">
        <f t="shared" si="41"/>
        <v>0</v>
      </c>
      <c r="W24" s="6">
        <f t="shared" ref="W24:AB24" si="42">W12+W13</f>
        <v>0</v>
      </c>
      <c r="X24" s="6">
        <f t="shared" si="42"/>
        <v>2</v>
      </c>
      <c r="Y24" s="6">
        <f t="shared" si="42"/>
        <v>0</v>
      </c>
      <c r="Z24" s="6">
        <f t="shared" si="42"/>
        <v>3</v>
      </c>
      <c r="AA24" s="6">
        <f t="shared" si="42"/>
        <v>0</v>
      </c>
      <c r="AB24" s="6">
        <f t="shared" si="42"/>
        <v>0</v>
      </c>
      <c r="AC24" s="6">
        <f t="shared" ref="AC24:AD24" si="43">AC12+AC13</f>
        <v>0</v>
      </c>
      <c r="AD24" s="6">
        <f t="shared" si="43"/>
        <v>0</v>
      </c>
      <c r="AE24" s="6">
        <f t="shared" ref="AE24:AG24" si="44">AE12+AE13</f>
        <v>3</v>
      </c>
      <c r="AF24" s="6">
        <f t="shared" si="44"/>
        <v>0</v>
      </c>
      <c r="AG24" s="6">
        <f t="shared" si="44"/>
        <v>2</v>
      </c>
    </row>
    <row r="25" spans="1:33" s="5" customFormat="1" x14ac:dyDescent="0.4">
      <c r="A25" s="5" t="s">
        <v>397</v>
      </c>
      <c r="B25" s="6">
        <f>B23-B24</f>
        <v>0</v>
      </c>
      <c r="C25" s="6">
        <f t="shared" ref="C25:U25" si="45">C23-C24</f>
        <v>0</v>
      </c>
      <c r="D25" s="6">
        <f t="shared" si="45"/>
        <v>0</v>
      </c>
      <c r="E25" s="6">
        <f t="shared" si="45"/>
        <v>0</v>
      </c>
      <c r="F25" s="6">
        <f t="shared" si="45"/>
        <v>0</v>
      </c>
      <c r="G25" s="6">
        <f t="shared" si="45"/>
        <v>0</v>
      </c>
      <c r="H25" s="6">
        <f t="shared" si="45"/>
        <v>0</v>
      </c>
      <c r="I25" s="6">
        <f t="shared" si="45"/>
        <v>0</v>
      </c>
      <c r="J25" s="6">
        <f t="shared" si="45"/>
        <v>0</v>
      </c>
      <c r="K25" s="6">
        <f t="shared" si="45"/>
        <v>0</v>
      </c>
      <c r="L25" s="6">
        <f t="shared" si="45"/>
        <v>0</v>
      </c>
      <c r="M25" s="6">
        <f t="shared" si="45"/>
        <v>0</v>
      </c>
      <c r="N25" s="6">
        <f t="shared" si="45"/>
        <v>0</v>
      </c>
      <c r="O25" s="6">
        <f t="shared" si="45"/>
        <v>0</v>
      </c>
      <c r="P25" s="6">
        <f t="shared" si="45"/>
        <v>0</v>
      </c>
      <c r="Q25" s="6">
        <f t="shared" si="45"/>
        <v>0</v>
      </c>
      <c r="R25" s="6">
        <f t="shared" si="45"/>
        <v>0</v>
      </c>
      <c r="S25" s="6">
        <f t="shared" si="45"/>
        <v>0</v>
      </c>
      <c r="T25" s="6">
        <f t="shared" si="45"/>
        <v>0</v>
      </c>
      <c r="U25" s="6">
        <f t="shared" si="45"/>
        <v>2</v>
      </c>
      <c r="V25" s="6">
        <f>V23-V24</f>
        <v>0</v>
      </c>
      <c r="W25" s="6">
        <f>W23-W24</f>
        <v>0</v>
      </c>
      <c r="X25" s="6">
        <f t="shared" ref="X25:AB25" si="46">X23-X24</f>
        <v>-2</v>
      </c>
      <c r="Y25" s="6">
        <f t="shared" si="46"/>
        <v>2</v>
      </c>
      <c r="Z25" s="6">
        <f t="shared" si="46"/>
        <v>-1</v>
      </c>
      <c r="AA25" s="6">
        <f t="shared" si="46"/>
        <v>0</v>
      </c>
      <c r="AB25" s="6">
        <f t="shared" si="46"/>
        <v>0</v>
      </c>
      <c r="AC25" s="6">
        <f t="shared" ref="AC25:AD25" si="47">AC23-AC24</f>
        <v>3</v>
      </c>
      <c r="AD25" s="6">
        <f t="shared" si="47"/>
        <v>0</v>
      </c>
      <c r="AE25" s="6">
        <f t="shared" ref="AE25:AG25" si="48">AE23-AE24</f>
        <v>-3</v>
      </c>
      <c r="AF25" s="6">
        <f t="shared" si="48"/>
        <v>0</v>
      </c>
      <c r="AG25" s="6">
        <f t="shared" si="48"/>
        <v>-1</v>
      </c>
    </row>
    <row r="26" spans="1:33" s="5" customFormat="1" x14ac:dyDescent="0.4">
      <c r="A26" s="5" t="s">
        <v>398</v>
      </c>
      <c r="B26" s="5">
        <f>B18-B19</f>
        <v>0</v>
      </c>
      <c r="C26" s="5">
        <f>C18-C19</f>
        <v>0</v>
      </c>
      <c r="D26" s="5">
        <f t="shared" ref="D26:V26" si="49">D18-D19</f>
        <v>0</v>
      </c>
      <c r="E26" s="5">
        <f t="shared" si="49"/>
        <v>0</v>
      </c>
      <c r="F26" s="5">
        <f t="shared" si="49"/>
        <v>0</v>
      </c>
      <c r="G26" s="5">
        <f t="shared" si="49"/>
        <v>0</v>
      </c>
      <c r="H26" s="5">
        <f t="shared" si="49"/>
        <v>0</v>
      </c>
      <c r="I26" s="5">
        <f t="shared" si="49"/>
        <v>0</v>
      </c>
      <c r="J26" s="5">
        <f t="shared" si="49"/>
        <v>0</v>
      </c>
      <c r="K26" s="5">
        <f t="shared" si="49"/>
        <v>0</v>
      </c>
      <c r="L26" s="5">
        <f t="shared" si="49"/>
        <v>0</v>
      </c>
      <c r="M26" s="5">
        <f t="shared" si="49"/>
        <v>0</v>
      </c>
      <c r="N26" s="5">
        <f t="shared" si="49"/>
        <v>0</v>
      </c>
      <c r="O26" s="5">
        <f t="shared" si="49"/>
        <v>0</v>
      </c>
      <c r="P26" s="5">
        <f t="shared" si="49"/>
        <v>0</v>
      </c>
      <c r="Q26" s="5">
        <f t="shared" si="49"/>
        <v>0</v>
      </c>
      <c r="R26" s="5">
        <f t="shared" si="49"/>
        <v>0</v>
      </c>
      <c r="S26" s="5">
        <f t="shared" si="49"/>
        <v>0</v>
      </c>
      <c r="T26" s="5">
        <f t="shared" si="49"/>
        <v>0</v>
      </c>
      <c r="U26" s="5">
        <f t="shared" si="49"/>
        <v>8</v>
      </c>
      <c r="V26" s="5">
        <f t="shared" si="49"/>
        <v>-3</v>
      </c>
      <c r="W26" s="5">
        <f t="shared" ref="W26:AB26" si="50">W18-W19</f>
        <v>-3</v>
      </c>
      <c r="X26" s="5">
        <f t="shared" si="50"/>
        <v>-1</v>
      </c>
      <c r="Y26" s="5">
        <f t="shared" si="50"/>
        <v>2</v>
      </c>
      <c r="Z26" s="5">
        <f t="shared" si="50"/>
        <v>-1</v>
      </c>
      <c r="AA26" s="5">
        <f t="shared" si="50"/>
        <v>0</v>
      </c>
      <c r="AB26" s="5">
        <f t="shared" si="50"/>
        <v>0</v>
      </c>
      <c r="AC26" s="5">
        <f t="shared" ref="AC26:AD26" si="51">AC18-AC19</f>
        <v>2</v>
      </c>
      <c r="AD26" s="5">
        <f t="shared" si="51"/>
        <v>0</v>
      </c>
      <c r="AE26" s="5">
        <f t="shared" ref="AE26:AG26" si="52">AE18-AE19</f>
        <v>-2</v>
      </c>
      <c r="AF26" s="5">
        <f t="shared" si="52"/>
        <v>2</v>
      </c>
      <c r="AG26" s="5">
        <f t="shared" si="52"/>
        <v>-3</v>
      </c>
    </row>
    <row r="27" spans="1:33" s="5" customFormat="1" x14ac:dyDescent="0.4">
      <c r="A27" s="5" t="s">
        <v>399</v>
      </c>
      <c r="B27">
        <f>B23</f>
        <v>0</v>
      </c>
      <c r="C27" s="11">
        <f>B27+C23</f>
        <v>0</v>
      </c>
      <c r="D27">
        <f t="shared" ref="C27:W28" si="53">C27+D23</f>
        <v>0</v>
      </c>
      <c r="E27">
        <f t="shared" si="53"/>
        <v>0</v>
      </c>
      <c r="F27">
        <f t="shared" si="53"/>
        <v>0</v>
      </c>
      <c r="G27">
        <f t="shared" si="53"/>
        <v>0</v>
      </c>
      <c r="H27">
        <f t="shared" si="53"/>
        <v>0</v>
      </c>
      <c r="I27">
        <f t="shared" si="53"/>
        <v>0</v>
      </c>
      <c r="J27">
        <f t="shared" si="53"/>
        <v>0</v>
      </c>
      <c r="K27">
        <f t="shared" si="53"/>
        <v>0</v>
      </c>
      <c r="L27">
        <f t="shared" si="53"/>
        <v>0</v>
      </c>
      <c r="M27">
        <f t="shared" si="53"/>
        <v>0</v>
      </c>
      <c r="N27">
        <f t="shared" si="53"/>
        <v>0</v>
      </c>
      <c r="O27">
        <f t="shared" si="53"/>
        <v>0</v>
      </c>
      <c r="P27">
        <f t="shared" si="53"/>
        <v>0</v>
      </c>
      <c r="Q27">
        <f t="shared" si="53"/>
        <v>0</v>
      </c>
      <c r="R27">
        <f t="shared" si="53"/>
        <v>0</v>
      </c>
      <c r="S27">
        <f t="shared" si="53"/>
        <v>0</v>
      </c>
      <c r="T27">
        <f t="shared" si="53"/>
        <v>0</v>
      </c>
      <c r="U27">
        <f t="shared" si="53"/>
        <v>2</v>
      </c>
      <c r="V27">
        <f t="shared" si="53"/>
        <v>2</v>
      </c>
      <c r="W27">
        <f t="shared" si="53"/>
        <v>2</v>
      </c>
      <c r="X27">
        <f t="shared" ref="X27:X28" si="54">W27+X23</f>
        <v>2</v>
      </c>
      <c r="Y27">
        <f t="shared" ref="Y27:Y28" si="55">X27+Y23</f>
        <v>4</v>
      </c>
      <c r="Z27">
        <f t="shared" ref="Z27:Z28" si="56">Y27+Z23</f>
        <v>6</v>
      </c>
      <c r="AA27">
        <f t="shared" ref="AA27:AA28" si="57">Z27+AA23</f>
        <v>6</v>
      </c>
      <c r="AB27">
        <f t="shared" ref="AB27:AE28" si="58">AA27+AB23</f>
        <v>6</v>
      </c>
      <c r="AC27">
        <f t="shared" si="58"/>
        <v>9</v>
      </c>
      <c r="AD27">
        <f t="shared" si="58"/>
        <v>9</v>
      </c>
      <c r="AE27">
        <f t="shared" si="58"/>
        <v>9</v>
      </c>
      <c r="AF27">
        <f t="shared" ref="AF27:AF28" si="59">AE27+AF23</f>
        <v>9</v>
      </c>
      <c r="AG27">
        <f t="shared" ref="AG27:AG28" si="60">AF27+AG23</f>
        <v>10</v>
      </c>
    </row>
    <row r="28" spans="1:33" s="5" customFormat="1" x14ac:dyDescent="0.4">
      <c r="A28" s="5" t="s">
        <v>400</v>
      </c>
      <c r="B28">
        <f>B24</f>
        <v>0</v>
      </c>
      <c r="C28">
        <f t="shared" si="53"/>
        <v>0</v>
      </c>
      <c r="D28">
        <f t="shared" si="53"/>
        <v>0</v>
      </c>
      <c r="E28">
        <f t="shared" si="53"/>
        <v>0</v>
      </c>
      <c r="F28">
        <f t="shared" si="53"/>
        <v>0</v>
      </c>
      <c r="G28">
        <f t="shared" si="53"/>
        <v>0</v>
      </c>
      <c r="H28">
        <f t="shared" si="53"/>
        <v>0</v>
      </c>
      <c r="I28">
        <f t="shared" si="53"/>
        <v>0</v>
      </c>
      <c r="J28">
        <f t="shared" si="53"/>
        <v>0</v>
      </c>
      <c r="K28">
        <f t="shared" si="53"/>
        <v>0</v>
      </c>
      <c r="L28">
        <f t="shared" si="53"/>
        <v>0</v>
      </c>
      <c r="M28">
        <f t="shared" si="53"/>
        <v>0</v>
      </c>
      <c r="N28">
        <f t="shared" si="53"/>
        <v>0</v>
      </c>
      <c r="O28">
        <f t="shared" si="53"/>
        <v>0</v>
      </c>
      <c r="P28">
        <f t="shared" si="53"/>
        <v>0</v>
      </c>
      <c r="Q28">
        <f t="shared" si="53"/>
        <v>0</v>
      </c>
      <c r="R28">
        <f t="shared" si="53"/>
        <v>0</v>
      </c>
      <c r="S28">
        <f t="shared" si="53"/>
        <v>0</v>
      </c>
      <c r="T28">
        <f t="shared" si="53"/>
        <v>0</v>
      </c>
      <c r="U28">
        <f t="shared" si="53"/>
        <v>0</v>
      </c>
      <c r="V28">
        <f t="shared" si="53"/>
        <v>0</v>
      </c>
      <c r="W28">
        <f t="shared" si="53"/>
        <v>0</v>
      </c>
      <c r="X28">
        <f t="shared" si="54"/>
        <v>2</v>
      </c>
      <c r="Y28">
        <f t="shared" si="55"/>
        <v>2</v>
      </c>
      <c r="Z28">
        <f t="shared" si="56"/>
        <v>5</v>
      </c>
      <c r="AA28">
        <f t="shared" si="57"/>
        <v>5</v>
      </c>
      <c r="AB28">
        <f t="shared" si="58"/>
        <v>5</v>
      </c>
      <c r="AC28">
        <f t="shared" si="58"/>
        <v>5</v>
      </c>
      <c r="AD28">
        <f t="shared" si="58"/>
        <v>5</v>
      </c>
      <c r="AE28">
        <f t="shared" si="58"/>
        <v>8</v>
      </c>
      <c r="AF28">
        <f t="shared" si="59"/>
        <v>8</v>
      </c>
      <c r="AG28">
        <f t="shared" si="60"/>
        <v>10</v>
      </c>
    </row>
    <row r="29" spans="1:33" x14ac:dyDescent="0.4">
      <c r="A29" t="s">
        <v>401</v>
      </c>
      <c r="B29">
        <f>B18</f>
        <v>0</v>
      </c>
      <c r="C29">
        <f t="shared" ref="C29:W30" si="61">B29+C18</f>
        <v>0</v>
      </c>
      <c r="D29">
        <f t="shared" si="61"/>
        <v>0</v>
      </c>
      <c r="E29">
        <f t="shared" si="61"/>
        <v>0</v>
      </c>
      <c r="F29">
        <f t="shared" si="61"/>
        <v>0</v>
      </c>
      <c r="G29">
        <f t="shared" si="61"/>
        <v>0</v>
      </c>
      <c r="H29">
        <f t="shared" si="61"/>
        <v>0</v>
      </c>
      <c r="I29">
        <f t="shared" si="61"/>
        <v>0</v>
      </c>
      <c r="J29">
        <f t="shared" si="61"/>
        <v>0</v>
      </c>
      <c r="K29">
        <f t="shared" si="61"/>
        <v>0</v>
      </c>
      <c r="L29">
        <f t="shared" si="61"/>
        <v>0</v>
      </c>
      <c r="M29">
        <f t="shared" si="61"/>
        <v>0</v>
      </c>
      <c r="N29">
        <f t="shared" si="61"/>
        <v>0</v>
      </c>
      <c r="O29">
        <f t="shared" si="61"/>
        <v>0</v>
      </c>
      <c r="P29">
        <f t="shared" si="61"/>
        <v>0</v>
      </c>
      <c r="Q29">
        <f t="shared" si="61"/>
        <v>0</v>
      </c>
      <c r="R29">
        <f t="shared" si="61"/>
        <v>0</v>
      </c>
      <c r="S29">
        <f t="shared" si="61"/>
        <v>0</v>
      </c>
      <c r="T29">
        <f t="shared" si="61"/>
        <v>0</v>
      </c>
      <c r="U29">
        <f t="shared" si="61"/>
        <v>8</v>
      </c>
      <c r="V29">
        <f t="shared" si="61"/>
        <v>8</v>
      </c>
      <c r="W29">
        <f t="shared" si="61"/>
        <v>8</v>
      </c>
      <c r="X29">
        <f t="shared" ref="X29:X30" si="62">W29+X18</f>
        <v>9</v>
      </c>
      <c r="Y29">
        <f t="shared" ref="Y29:Y30" si="63">X29+Y18</f>
        <v>11</v>
      </c>
      <c r="Z29">
        <f t="shared" ref="Z29:Z30" si="64">Y29+Z18</f>
        <v>13</v>
      </c>
      <c r="AA29">
        <f t="shared" ref="AA29:AA30" si="65">Z29+AA18</f>
        <v>13</v>
      </c>
      <c r="AB29">
        <f t="shared" ref="AB29:AE30" si="66">AA29+AB18</f>
        <v>13</v>
      </c>
      <c r="AC29">
        <f t="shared" si="66"/>
        <v>16</v>
      </c>
      <c r="AD29">
        <f t="shared" si="66"/>
        <v>16</v>
      </c>
      <c r="AE29">
        <f t="shared" si="66"/>
        <v>17</v>
      </c>
      <c r="AF29">
        <f t="shared" ref="AF29:AF30" si="67">AE29+AF18</f>
        <v>19</v>
      </c>
      <c r="AG29">
        <f t="shared" ref="AG29:AG30" si="68">AF29+AG18</f>
        <v>21</v>
      </c>
    </row>
    <row r="30" spans="1:33" x14ac:dyDescent="0.4">
      <c r="A30" t="s">
        <v>402</v>
      </c>
      <c r="B30">
        <f>B19</f>
        <v>0</v>
      </c>
      <c r="C30">
        <f t="shared" si="61"/>
        <v>0</v>
      </c>
      <c r="D30">
        <f t="shared" si="61"/>
        <v>0</v>
      </c>
      <c r="E30">
        <f t="shared" si="61"/>
        <v>0</v>
      </c>
      <c r="F30">
        <f t="shared" si="61"/>
        <v>0</v>
      </c>
      <c r="G30">
        <f t="shared" si="61"/>
        <v>0</v>
      </c>
      <c r="H30">
        <f t="shared" si="61"/>
        <v>0</v>
      </c>
      <c r="I30">
        <f t="shared" si="61"/>
        <v>0</v>
      </c>
      <c r="J30">
        <f t="shared" si="61"/>
        <v>0</v>
      </c>
      <c r="K30">
        <f t="shared" si="61"/>
        <v>0</v>
      </c>
      <c r="L30">
        <f t="shared" si="61"/>
        <v>0</v>
      </c>
      <c r="M30">
        <f t="shared" si="61"/>
        <v>0</v>
      </c>
      <c r="N30">
        <f t="shared" si="61"/>
        <v>0</v>
      </c>
      <c r="O30">
        <f t="shared" si="61"/>
        <v>0</v>
      </c>
      <c r="P30">
        <f t="shared" si="61"/>
        <v>0</v>
      </c>
      <c r="Q30">
        <f t="shared" si="61"/>
        <v>0</v>
      </c>
      <c r="R30">
        <f t="shared" si="61"/>
        <v>0</v>
      </c>
      <c r="S30">
        <f t="shared" si="61"/>
        <v>0</v>
      </c>
      <c r="T30">
        <f t="shared" si="61"/>
        <v>0</v>
      </c>
      <c r="U30">
        <f t="shared" si="61"/>
        <v>0</v>
      </c>
      <c r="V30">
        <f t="shared" si="61"/>
        <v>3</v>
      </c>
      <c r="W30">
        <f t="shared" si="61"/>
        <v>6</v>
      </c>
      <c r="X30">
        <f t="shared" si="62"/>
        <v>8</v>
      </c>
      <c r="Y30">
        <f t="shared" si="63"/>
        <v>8</v>
      </c>
      <c r="Z30">
        <f t="shared" si="64"/>
        <v>11</v>
      </c>
      <c r="AA30">
        <f t="shared" si="65"/>
        <v>11</v>
      </c>
      <c r="AB30">
        <f t="shared" si="66"/>
        <v>11</v>
      </c>
      <c r="AC30">
        <f t="shared" si="66"/>
        <v>12</v>
      </c>
      <c r="AD30">
        <f t="shared" si="66"/>
        <v>12</v>
      </c>
      <c r="AE30">
        <f t="shared" si="66"/>
        <v>15</v>
      </c>
      <c r="AF30">
        <f t="shared" si="67"/>
        <v>15</v>
      </c>
      <c r="AG30">
        <f t="shared" si="68"/>
        <v>20</v>
      </c>
    </row>
    <row r="31" spans="1:33" s="5" customFormat="1" x14ac:dyDescent="0.4">
      <c r="A31" s="5" t="s">
        <v>403</v>
      </c>
      <c r="B31" s="5">
        <f>B26</f>
        <v>0</v>
      </c>
      <c r="C31" s="5">
        <f t="shared" ref="C31:W31" si="69">B31+C26</f>
        <v>0</v>
      </c>
      <c r="D31" s="5">
        <f t="shared" si="69"/>
        <v>0</v>
      </c>
      <c r="E31" s="5">
        <f t="shared" si="69"/>
        <v>0</v>
      </c>
      <c r="F31" s="5">
        <f t="shared" si="69"/>
        <v>0</v>
      </c>
      <c r="G31" s="5">
        <f t="shared" si="69"/>
        <v>0</v>
      </c>
      <c r="H31" s="5">
        <f t="shared" si="69"/>
        <v>0</v>
      </c>
      <c r="I31" s="5">
        <f t="shared" si="69"/>
        <v>0</v>
      </c>
      <c r="J31" s="5">
        <f t="shared" si="69"/>
        <v>0</v>
      </c>
      <c r="K31" s="5">
        <f t="shared" si="69"/>
        <v>0</v>
      </c>
      <c r="L31" s="5">
        <f t="shared" si="69"/>
        <v>0</v>
      </c>
      <c r="M31" s="5">
        <f t="shared" si="69"/>
        <v>0</v>
      </c>
      <c r="N31" s="5">
        <f t="shared" si="69"/>
        <v>0</v>
      </c>
      <c r="O31" s="5">
        <f t="shared" si="69"/>
        <v>0</v>
      </c>
      <c r="P31" s="5">
        <f t="shared" si="69"/>
        <v>0</v>
      </c>
      <c r="Q31" s="5">
        <f t="shared" si="69"/>
        <v>0</v>
      </c>
      <c r="R31" s="5">
        <f t="shared" si="69"/>
        <v>0</v>
      </c>
      <c r="S31" s="5">
        <f t="shared" si="69"/>
        <v>0</v>
      </c>
      <c r="T31" s="5">
        <f t="shared" si="69"/>
        <v>0</v>
      </c>
      <c r="U31" s="5">
        <f t="shared" si="69"/>
        <v>8</v>
      </c>
      <c r="V31" s="5">
        <f t="shared" si="69"/>
        <v>5</v>
      </c>
      <c r="W31" s="5">
        <f t="shared" si="69"/>
        <v>2</v>
      </c>
      <c r="X31" s="5">
        <f t="shared" ref="X31" si="70">W31+X26</f>
        <v>1</v>
      </c>
      <c r="Y31" s="5">
        <f t="shared" ref="Y31" si="71">X31+Y26</f>
        <v>3</v>
      </c>
      <c r="Z31" s="5">
        <f t="shared" ref="Z31" si="72">Y31+Z26</f>
        <v>2</v>
      </c>
      <c r="AA31" s="5">
        <f t="shared" ref="AA31" si="73">Z31+AA26</f>
        <v>2</v>
      </c>
      <c r="AB31" s="5">
        <f t="shared" ref="AB31:AE31" si="74">AA31+AB26</f>
        <v>2</v>
      </c>
      <c r="AC31" s="5">
        <f t="shared" si="74"/>
        <v>4</v>
      </c>
      <c r="AD31" s="5">
        <f t="shared" si="74"/>
        <v>4</v>
      </c>
      <c r="AE31" s="5">
        <f t="shared" si="74"/>
        <v>2</v>
      </c>
      <c r="AF31" s="5">
        <f t="shared" ref="AF31" si="75">AE31+AF26</f>
        <v>4</v>
      </c>
      <c r="AG31" s="5">
        <f t="shared" ref="AG31" si="76">AF31+AG26</f>
        <v>1</v>
      </c>
    </row>
    <row r="33" spans="1:11" x14ac:dyDescent="0.4">
      <c r="A33" s="36" t="s">
        <v>14</v>
      </c>
      <c r="B33" s="37" t="s">
        <v>8</v>
      </c>
      <c r="C33" s="37" t="s">
        <v>9</v>
      </c>
      <c r="D33" s="37" t="s">
        <v>10</v>
      </c>
      <c r="E33" s="37" t="s">
        <v>11</v>
      </c>
      <c r="F33" s="37" t="s">
        <v>12</v>
      </c>
      <c r="G33" s="37" t="s">
        <v>16</v>
      </c>
      <c r="H33" s="37" t="s">
        <v>35</v>
      </c>
      <c r="I33" s="37" t="s">
        <v>379</v>
      </c>
      <c r="J33" s="37" t="s">
        <v>380</v>
      </c>
      <c r="K33" s="37" t="s">
        <v>465</v>
      </c>
    </row>
    <row r="34" spans="1:11" x14ac:dyDescent="0.4">
      <c r="A34" s="9" t="s">
        <v>392</v>
      </c>
      <c r="B34" s="9">
        <f>B18+C18+D18</f>
        <v>0</v>
      </c>
      <c r="C34" s="9">
        <f>E18+F18+G18</f>
        <v>0</v>
      </c>
      <c r="D34" s="9">
        <f>H18+I18+J18</f>
        <v>0</v>
      </c>
      <c r="E34" s="9">
        <f>K18+L18+M18</f>
        <v>0</v>
      </c>
      <c r="F34" s="9">
        <f>N18+O18+P18</f>
        <v>0</v>
      </c>
      <c r="G34" s="9">
        <f>Q18+R18+S18</f>
        <v>0</v>
      </c>
      <c r="H34" s="9">
        <f>T18+U18+V18</f>
        <v>8</v>
      </c>
      <c r="I34" s="9">
        <f>W18+X18+Y18</f>
        <v>3</v>
      </c>
      <c r="J34" s="9">
        <f>Z18+AA18+AB18</f>
        <v>2</v>
      </c>
      <c r="K34" s="9">
        <f>AC18+AD18+AE18</f>
        <v>4</v>
      </c>
    </row>
    <row r="35" spans="1:11" x14ac:dyDescent="0.4">
      <c r="A35" s="10" t="s">
        <v>393</v>
      </c>
      <c r="B35" s="10">
        <f>B19+C19+D19</f>
        <v>0</v>
      </c>
      <c r="C35" s="10">
        <f>E19+F19+G19</f>
        <v>0</v>
      </c>
      <c r="D35" s="10">
        <f>H19+I19+J19</f>
        <v>0</v>
      </c>
      <c r="E35" s="10">
        <f>K19+L19+M19</f>
        <v>0</v>
      </c>
      <c r="F35" s="10">
        <f>N19+O19+P19</f>
        <v>0</v>
      </c>
      <c r="G35" s="10">
        <f>Q19+R19+S19</f>
        <v>0</v>
      </c>
      <c r="H35" s="10">
        <f>T19+U19+V19</f>
        <v>3</v>
      </c>
      <c r="I35" s="10">
        <f>W19+X19+Y19</f>
        <v>5</v>
      </c>
      <c r="J35" s="10">
        <f>Z19+AA19+AB19</f>
        <v>3</v>
      </c>
      <c r="K35" s="10">
        <f>AC19+AD19+AE19</f>
        <v>4</v>
      </c>
    </row>
    <row r="36" spans="1:11" x14ac:dyDescent="0.4">
      <c r="A36" s="7" t="s">
        <v>394</v>
      </c>
      <c r="B36" s="8">
        <f>B34-B35</f>
        <v>0</v>
      </c>
      <c r="C36" s="8">
        <f t="shared" ref="C36:H36" si="77">B36+C34-C35</f>
        <v>0</v>
      </c>
      <c r="D36" s="8">
        <f t="shared" si="77"/>
        <v>0</v>
      </c>
      <c r="E36" s="8">
        <f t="shared" si="77"/>
        <v>0</v>
      </c>
      <c r="F36" s="8">
        <f t="shared" si="77"/>
        <v>0</v>
      </c>
      <c r="G36" s="8">
        <f t="shared" si="77"/>
        <v>0</v>
      </c>
      <c r="H36" s="8">
        <f t="shared" si="77"/>
        <v>5</v>
      </c>
      <c r="I36" s="8">
        <f>H36+I34-I35</f>
        <v>3</v>
      </c>
      <c r="J36" s="8">
        <f>I36+J34-J35</f>
        <v>2</v>
      </c>
      <c r="K36" s="8">
        <f>J36+K34-K35</f>
        <v>2</v>
      </c>
    </row>
    <row r="37" spans="1:11" x14ac:dyDescent="0.4">
      <c r="A37" s="41" t="s">
        <v>279</v>
      </c>
      <c r="B37" s="45">
        <f>D21</f>
        <v>0</v>
      </c>
      <c r="C37" s="45">
        <f>G21</f>
        <v>0</v>
      </c>
      <c r="D37" s="45">
        <f>J21</f>
        <v>0</v>
      </c>
      <c r="E37" s="45">
        <f>M21</f>
        <v>0</v>
      </c>
      <c r="F37" s="45">
        <f ca="1">P21</f>
        <v>0</v>
      </c>
      <c r="G37" s="45">
        <f ca="1">S21</f>
        <v>0</v>
      </c>
      <c r="H37" s="45">
        <f ca="1">V21</f>
        <v>132.33333333333334</v>
      </c>
      <c r="I37" s="45">
        <f ca="1">Y21</f>
        <v>34.200000000000003</v>
      </c>
      <c r="J37" s="45">
        <f ca="1">AB21</f>
        <v>70.333333333333329</v>
      </c>
      <c r="K37" s="45">
        <f ca="1">AC21</f>
        <v>177</v>
      </c>
    </row>
    <row r="38" spans="1:11" x14ac:dyDescent="0.4">
      <c r="A38" s="43" t="s">
        <v>280</v>
      </c>
      <c r="B38" s="44">
        <v>28</v>
      </c>
      <c r="C38" s="44">
        <v>28</v>
      </c>
      <c r="D38" s="44">
        <v>28</v>
      </c>
      <c r="E38" s="44">
        <v>28</v>
      </c>
      <c r="F38" s="44">
        <v>28</v>
      </c>
      <c r="G38" s="44">
        <v>28</v>
      </c>
      <c r="H38" s="44">
        <v>28</v>
      </c>
      <c r="I38" s="44">
        <v>28</v>
      </c>
      <c r="J38" s="44">
        <v>28</v>
      </c>
      <c r="K38" s="44">
        <v>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39997558519241921"/>
  </sheetPr>
  <dimension ref="A1:AH38"/>
  <sheetViews>
    <sheetView zoomScale="90" zoomScaleNormal="90" workbookViewId="0">
      <pane xSplit="1" topLeftCell="B1" activePane="topRight" state="frozen"/>
      <selection activeCell="AF21" sqref="AF21:AG21"/>
      <selection pane="topRight" activeCell="AF21" sqref="AF21:AG21"/>
    </sheetView>
  </sheetViews>
  <sheetFormatPr defaultRowHeight="14.6" x14ac:dyDescent="0.4"/>
  <cols>
    <col min="1" max="1" width="32.84375" bestFit="1" customWidth="1"/>
    <col min="2" max="13" width="10.3828125" bestFit="1" customWidth="1"/>
    <col min="21" max="21" width="9.3828125" bestFit="1" customWidth="1"/>
    <col min="22" max="23" width="9.3828125" customWidth="1"/>
    <col min="24" max="24" width="9.61328125" bestFit="1" customWidth="1"/>
  </cols>
  <sheetData>
    <row r="1" spans="1:34" x14ac:dyDescent="0.4">
      <c r="A1" s="1" t="s">
        <v>390</v>
      </c>
      <c r="B1" s="2">
        <v>42583</v>
      </c>
      <c r="C1" s="2">
        <v>42614</v>
      </c>
      <c r="D1" s="2">
        <v>42644</v>
      </c>
      <c r="E1" s="2">
        <v>42675</v>
      </c>
      <c r="F1" s="2">
        <v>42705</v>
      </c>
      <c r="G1" s="2">
        <v>42736</v>
      </c>
      <c r="H1" s="2">
        <v>42767</v>
      </c>
      <c r="I1" s="2">
        <v>42795</v>
      </c>
      <c r="J1" s="2">
        <v>42826</v>
      </c>
      <c r="K1" s="2">
        <v>42856</v>
      </c>
      <c r="L1" s="2">
        <v>42887</v>
      </c>
      <c r="M1" s="2">
        <v>42917</v>
      </c>
      <c r="N1" s="2">
        <v>42948</v>
      </c>
      <c r="O1" s="2">
        <v>42979</v>
      </c>
      <c r="P1" s="2">
        <v>43009</v>
      </c>
      <c r="Q1" s="2">
        <v>43040</v>
      </c>
      <c r="R1" s="2">
        <v>43070</v>
      </c>
      <c r="S1" s="2">
        <v>43101</v>
      </c>
      <c r="T1" s="2">
        <v>43132</v>
      </c>
      <c r="U1" s="2">
        <v>43160</v>
      </c>
      <c r="V1" s="2">
        <v>43191</v>
      </c>
      <c r="W1" s="2">
        <v>43221</v>
      </c>
      <c r="X1" s="2">
        <v>43252</v>
      </c>
      <c r="Y1" s="2">
        <v>43282</v>
      </c>
      <c r="Z1" s="2">
        <v>43313</v>
      </c>
      <c r="AA1" s="2">
        <v>43344</v>
      </c>
      <c r="AB1" s="2">
        <v>43374</v>
      </c>
      <c r="AC1" s="2">
        <v>43405</v>
      </c>
      <c r="AD1" s="2">
        <v>43435</v>
      </c>
      <c r="AE1" s="2">
        <v>43466</v>
      </c>
      <c r="AF1" s="2">
        <v>43497</v>
      </c>
      <c r="AG1" s="2">
        <v>43525</v>
      </c>
    </row>
    <row r="2" spans="1:34" x14ac:dyDescent="0.4">
      <c r="A2" s="1" t="s">
        <v>6</v>
      </c>
      <c r="B2" s="3">
        <v>42522</v>
      </c>
      <c r="C2" s="3">
        <v>42614</v>
      </c>
      <c r="D2" s="3">
        <v>42644</v>
      </c>
      <c r="E2" s="3">
        <v>42675</v>
      </c>
      <c r="F2" s="3">
        <v>42705</v>
      </c>
      <c r="G2" s="3">
        <v>42736</v>
      </c>
      <c r="H2" s="3">
        <v>42767</v>
      </c>
      <c r="I2" s="3">
        <v>42795</v>
      </c>
      <c r="J2" s="3">
        <v>42826</v>
      </c>
      <c r="K2" s="3">
        <v>42856</v>
      </c>
      <c r="L2" s="3">
        <v>42887</v>
      </c>
      <c r="M2" s="3">
        <v>42917</v>
      </c>
      <c r="N2" s="3">
        <v>42948</v>
      </c>
      <c r="O2" s="3">
        <v>42979</v>
      </c>
      <c r="P2" s="3">
        <v>43009</v>
      </c>
      <c r="Q2" s="3">
        <v>43040</v>
      </c>
      <c r="R2" s="3">
        <v>43070</v>
      </c>
      <c r="S2" s="3">
        <v>43101</v>
      </c>
      <c r="T2" s="3">
        <v>43132</v>
      </c>
      <c r="U2" s="3">
        <v>43160</v>
      </c>
      <c r="V2" s="3">
        <v>43191</v>
      </c>
      <c r="W2" s="3">
        <v>43221</v>
      </c>
      <c r="X2" s="3">
        <v>43252</v>
      </c>
      <c r="Y2" s="3">
        <v>43282</v>
      </c>
      <c r="Z2" s="3">
        <v>43313</v>
      </c>
      <c r="AA2" s="3">
        <v>43344</v>
      </c>
      <c r="AB2" s="3">
        <v>43374</v>
      </c>
      <c r="AC2" s="3">
        <v>43405</v>
      </c>
      <c r="AD2" s="3">
        <v>43435</v>
      </c>
      <c r="AE2" s="3">
        <v>43466</v>
      </c>
      <c r="AF2" s="3">
        <v>43497</v>
      </c>
      <c r="AG2" s="3">
        <v>43525</v>
      </c>
      <c r="AH2" s="3">
        <v>43556</v>
      </c>
    </row>
    <row r="3" spans="1:34" x14ac:dyDescent="0.4">
      <c r="A3" s="4" t="s">
        <v>7</v>
      </c>
      <c r="B3" s="3">
        <f>C2-1</f>
        <v>42613</v>
      </c>
      <c r="C3" s="3">
        <f t="shared" ref="C3:L3" si="0">D2-1</f>
        <v>42643</v>
      </c>
      <c r="D3" s="3">
        <f t="shared" si="0"/>
        <v>42674</v>
      </c>
      <c r="E3" s="3">
        <f t="shared" si="0"/>
        <v>42704</v>
      </c>
      <c r="F3" s="3">
        <f t="shared" si="0"/>
        <v>42735</v>
      </c>
      <c r="G3" s="3">
        <f t="shared" si="0"/>
        <v>42766</v>
      </c>
      <c r="H3" s="3">
        <f t="shared" si="0"/>
        <v>42794</v>
      </c>
      <c r="I3" s="3">
        <f t="shared" si="0"/>
        <v>42825</v>
      </c>
      <c r="J3" s="3">
        <f t="shared" si="0"/>
        <v>42855</v>
      </c>
      <c r="K3" s="3">
        <f t="shared" si="0"/>
        <v>42886</v>
      </c>
      <c r="L3" s="3">
        <f t="shared" si="0"/>
        <v>42916</v>
      </c>
      <c r="M3" s="3">
        <f t="shared" ref="M3:R3" si="1">N2-1</f>
        <v>42947</v>
      </c>
      <c r="N3" s="3">
        <f t="shared" si="1"/>
        <v>42978</v>
      </c>
      <c r="O3" s="3">
        <f t="shared" si="1"/>
        <v>43008</v>
      </c>
      <c r="P3" s="3">
        <f t="shared" si="1"/>
        <v>43039</v>
      </c>
      <c r="Q3" s="3">
        <f t="shared" si="1"/>
        <v>43069</v>
      </c>
      <c r="R3" s="3">
        <f t="shared" si="1"/>
        <v>43100</v>
      </c>
      <c r="S3" s="3">
        <f>T2-1</f>
        <v>43131</v>
      </c>
      <c r="T3" s="3">
        <f>U2-1</f>
        <v>43159</v>
      </c>
      <c r="U3" s="3">
        <f>V2-1</f>
        <v>43190</v>
      </c>
      <c r="V3" s="3">
        <f t="shared" ref="V3" si="2">W2-1</f>
        <v>43220</v>
      </c>
      <c r="W3" s="3">
        <f>X2-1</f>
        <v>43251</v>
      </c>
      <c r="X3" s="3">
        <f t="shared" ref="X3:AA3" si="3">Y2-1</f>
        <v>43281</v>
      </c>
      <c r="Y3" s="3">
        <f t="shared" si="3"/>
        <v>43312</v>
      </c>
      <c r="Z3" s="3">
        <f t="shared" si="3"/>
        <v>43343</v>
      </c>
      <c r="AA3" s="3">
        <f t="shared" si="3"/>
        <v>43373</v>
      </c>
      <c r="AB3" s="3">
        <f t="shared" ref="AB3" si="4">AC2-1</f>
        <v>43404</v>
      </c>
      <c r="AC3" s="3">
        <f t="shared" ref="AC3" si="5">AD2-1</f>
        <v>43434</v>
      </c>
      <c r="AD3" s="3">
        <f t="shared" ref="AD3" si="6">AE2-1</f>
        <v>43465</v>
      </c>
      <c r="AE3" s="3">
        <f t="shared" ref="AE3" si="7">AF2-1</f>
        <v>43496</v>
      </c>
      <c r="AF3" s="3">
        <f t="shared" ref="AF3" si="8">AG2-1</f>
        <v>43524</v>
      </c>
      <c r="AG3" s="3">
        <f t="shared" ref="AG3" si="9">AH2-1</f>
        <v>43555</v>
      </c>
    </row>
    <row r="4" spans="1:34" x14ac:dyDescent="0.4">
      <c r="A4" s="4" t="s">
        <v>129</v>
      </c>
      <c r="B4">
        <f>COUNTIFS(PSIRT!$N:$N,"&lt;="&amp;B$3,PSIRT!$N:$N,"&gt;="&amp;B$2,PSIRT!$F:$F,"="&amp;$A4)</f>
        <v>0</v>
      </c>
      <c r="C4">
        <f>COUNTIFS(PSIRT!$N:$N,"&lt;="&amp;C$3,PSIRT!$N:$N,"&gt;="&amp;C$2,PSIRT!$F:$F,"="&amp;$A4)</f>
        <v>0</v>
      </c>
      <c r="D4">
        <f>COUNTIFS(PSIRT!$N:$N,"&lt;="&amp;D$3,PSIRT!$N:$N,"&gt;="&amp;D$2,PSIRT!$F:$F,"="&amp;$A4)</f>
        <v>1</v>
      </c>
      <c r="E4">
        <f>COUNTIFS(PSIRT!$N:$N,"&lt;="&amp;E$3,PSIRT!$N:$N,"&gt;="&amp;E$2,PSIRT!$F:$F,"="&amp;$A4)</f>
        <v>0</v>
      </c>
      <c r="F4">
        <f>COUNTIFS(PSIRT!$N:$N,"&lt;="&amp;F$3,PSIRT!$N:$N,"&gt;="&amp;F$2,PSIRT!$F:$F,"="&amp;$A4)</f>
        <v>0</v>
      </c>
      <c r="G4">
        <f>COUNTIFS(PSIRT!$N:$N,"&lt;="&amp;G$3,PSIRT!$N:$N,"&gt;="&amp;G$2,PSIRT!$F:$F,"="&amp;$A4)</f>
        <v>0</v>
      </c>
      <c r="H4">
        <f>COUNTIFS(PSIRT!$N:$N,"&lt;="&amp;H$3,PSIRT!$N:$N,"&gt;="&amp;H$2,PSIRT!$F:$F,"="&amp;$A4)</f>
        <v>0</v>
      </c>
      <c r="I4">
        <f>COUNTIFS(PSIRT!$N:$N,"&lt;="&amp;I$3,PSIRT!$N:$N,"&gt;="&amp;I$2,PSIRT!$F:$F,"="&amp;$A4)</f>
        <v>0</v>
      </c>
      <c r="J4">
        <f>COUNTIFS(PSIRT!$N:$N,"&lt;="&amp;J$3,PSIRT!$N:$N,"&gt;="&amp;J$2,PSIRT!$F:$F,"="&amp;$A4)</f>
        <v>0</v>
      </c>
      <c r="K4">
        <f>COUNTIFS(PSIRT!$N:$N,"&lt;="&amp;K$3,PSIRT!$N:$N,"&gt;="&amp;K$2,PSIRT!$F:$F,"="&amp;$A4)</f>
        <v>1</v>
      </c>
      <c r="L4">
        <f>COUNTIFS(PSIRT!$N:$N,"&lt;="&amp;L$3,PSIRT!$N:$N,"&gt;="&amp;L$2,PSIRT!$F:$F,"="&amp;$A4)</f>
        <v>0</v>
      </c>
      <c r="M4">
        <f>COUNTIFS(PSIRT!$N:$N,"&lt;="&amp;M$3,PSIRT!$N:$N,"&gt;="&amp;M$2,PSIRT!$F:$F,"="&amp;$A4)</f>
        <v>0</v>
      </c>
      <c r="N4">
        <f>COUNTIFS(PSIRT!$N:$N,"&lt;="&amp;N$3,PSIRT!$N:$N,"&gt;="&amp;N$2,PSIRT!$F:$F,"="&amp;$A4)</f>
        <v>2</v>
      </c>
      <c r="O4">
        <f>COUNTIFS(PSIRT!$N:$N,"&lt;="&amp;O$3,PSIRT!$N:$N,"&gt;="&amp;O$2,PSIRT!$F:$F,"="&amp;$A4)</f>
        <v>1</v>
      </c>
      <c r="P4">
        <f>COUNTIFS(PSIRT!$N:$N,"&lt;="&amp;P$3,PSIRT!$N:$N,"&gt;="&amp;P$2,PSIRT!$F:$F,"="&amp;$A4)</f>
        <v>0</v>
      </c>
      <c r="Q4">
        <f>COUNTIFS(PSIRT!$N:$N,"&lt;="&amp;Q$3,PSIRT!$N:$N,"&gt;="&amp;Q$2,PSIRT!$F:$F,"="&amp;$A4)</f>
        <v>0</v>
      </c>
      <c r="R4">
        <f>COUNTIFS(PSIRT!$N:$N,"&lt;="&amp;R$3,PSIRT!$N:$N,"&gt;="&amp;R$2,PSIRT!$F:$F,"="&amp;$A4)</f>
        <v>0</v>
      </c>
      <c r="S4">
        <f>COUNTIFS(PSIRT!$N:$N,"&lt;="&amp;S$3,PSIRT!$N:$N,"&gt;="&amp;S$2,PSIRT!$F:$F,"="&amp;$A4)</f>
        <v>0</v>
      </c>
      <c r="T4">
        <f>COUNTIFS(PSIRT!$N:$N,"&lt;="&amp;T$3,PSIRT!$N:$N,"&gt;="&amp;T$2,PSIRT!$F:$F,"="&amp;$A4)</f>
        <v>0</v>
      </c>
      <c r="U4">
        <f>COUNTIFS(PSIRT!$N:$N,"&lt;="&amp;U$3,PSIRT!$N:$N,"&gt;="&amp;U$2,PSIRT!$F:$F,"="&amp;$A4)</f>
        <v>0</v>
      </c>
      <c r="V4">
        <f>COUNTIFS(PSIRT!$N:$N,"&lt;="&amp;V$3,PSIRT!$N:$N,"&gt;="&amp;V$2,PSIRT!$F:$F,"="&amp;$A4)</f>
        <v>0</v>
      </c>
      <c r="W4">
        <f>COUNTIFS(PSIRT!$N:$N,"&lt;="&amp;W$3,PSIRT!$N:$N,"&gt;="&amp;W$2,PSIRT!$F:$F,"="&amp;$A4)</f>
        <v>0</v>
      </c>
      <c r="X4">
        <f>COUNTIFS(PSIRT!$N:$N,"&lt;="&amp;X$3,PSIRT!$N:$N,"&gt;="&amp;X$2,PSIRT!$F:$F,"="&amp;$A4)</f>
        <v>0</v>
      </c>
      <c r="Y4">
        <f>COUNTIFS(PSIRT!$N:$N,"&lt;="&amp;Y$3,PSIRT!$N:$N,"&gt;="&amp;Y$2,PSIRT!$F:$F,"="&amp;$A4)</f>
        <v>4</v>
      </c>
      <c r="Z4">
        <f>COUNTIFS(PSIRT!$N:$N,"&lt;="&amp;Z$3,PSIRT!$N:$N,"&gt;="&amp;Z$2,PSIRT!$F:$F,"="&amp;$A4)</f>
        <v>0</v>
      </c>
      <c r="AA4">
        <f>COUNTIFS(PSIRT!$N:$N,"&lt;="&amp;AA$3,PSIRT!$N:$N,"&gt;="&amp;AA$2,PSIRT!$F:$F,"="&amp;$A4)</f>
        <v>0</v>
      </c>
      <c r="AB4">
        <f>COUNTIFS(PSIRT!$N:$N,"&lt;="&amp;AB$3,PSIRT!$N:$N,"&gt;="&amp;AB$2,PSIRT!$F:$F,"="&amp;$A4)</f>
        <v>0</v>
      </c>
      <c r="AC4">
        <f>COUNTIFS(PSIRT!$N:$N,"&lt;="&amp;AC$3,PSIRT!$N:$N,"&gt;="&amp;AC$2,PSIRT!$F:$F,"="&amp;$A4)</f>
        <v>0</v>
      </c>
      <c r="AD4">
        <f>COUNTIFS(PSIRT!$N:$N,"&lt;="&amp;AD$3,PSIRT!$N:$N,"&gt;="&amp;AD$2,PSIRT!$F:$F,"="&amp;$A4)</f>
        <v>0</v>
      </c>
      <c r="AE4">
        <f>COUNTIFS(PSIRT!$N:$N,"&lt;="&amp;AE$3,PSIRT!$N:$N,"&gt;="&amp;AE$2,PSIRT!$F:$F,"="&amp;$A4)</f>
        <v>0</v>
      </c>
      <c r="AF4">
        <f>COUNTIFS(PSIRT!$N:$N,"&lt;="&amp;AF$3,PSIRT!$N:$N,"&gt;="&amp;AF$2,PSIRT!$F:$F,"="&amp;$A4)</f>
        <v>2</v>
      </c>
      <c r="AG4">
        <f>COUNTIFS(PSIRT!$N:$N,"&lt;="&amp;AG$3,PSIRT!$N:$N,"&gt;="&amp;AG$2,PSIRT!$F:$F,"="&amp;$A4)</f>
        <v>1</v>
      </c>
      <c r="AH4">
        <f>SUM(B4:AG4)</f>
        <v>12</v>
      </c>
    </row>
    <row r="5" spans="1:34" x14ac:dyDescent="0.4">
      <c r="A5" s="4" t="s">
        <v>91</v>
      </c>
      <c r="B5">
        <f>COUNTIFS(PSIRT!$N:$N,"&lt;="&amp;B$3,PSIRT!$N:$N,"&gt;="&amp;B$2,PSIRT!$F:$F,"="&amp;$A5)</f>
        <v>3</v>
      </c>
      <c r="C5">
        <f>COUNTIFS(PSIRT!$N:$N,"&lt;="&amp;C$3,PSIRT!$N:$N,"&gt;="&amp;C$2,PSIRT!$F:$F,"="&amp;$A5)</f>
        <v>0</v>
      </c>
      <c r="D5">
        <f>COUNTIFS(PSIRT!$N:$N,"&lt;="&amp;D$3,PSIRT!$N:$N,"&gt;="&amp;D$2,PSIRT!$F:$F,"="&amp;$A5)</f>
        <v>1</v>
      </c>
      <c r="E5">
        <f>COUNTIFS(PSIRT!$N:$N,"&lt;="&amp;E$3,PSIRT!$N:$N,"&gt;="&amp;E$2,PSIRT!$F:$F,"="&amp;$A5)</f>
        <v>1</v>
      </c>
      <c r="F5">
        <f>COUNTIFS(PSIRT!$N:$N,"&lt;="&amp;F$3,PSIRT!$N:$N,"&gt;="&amp;F$2,PSIRT!$F:$F,"="&amp;$A5)</f>
        <v>0</v>
      </c>
      <c r="G5">
        <f>COUNTIFS(PSIRT!$N:$N,"&lt;="&amp;G$3,PSIRT!$N:$N,"&gt;="&amp;G$2,PSIRT!$F:$F,"="&amp;$A5)</f>
        <v>0</v>
      </c>
      <c r="H5">
        <f>COUNTIFS(PSIRT!$N:$N,"&lt;="&amp;H$3,PSIRT!$N:$N,"&gt;="&amp;H$2,PSIRT!$F:$F,"="&amp;$A5)</f>
        <v>0</v>
      </c>
      <c r="I5">
        <f>COUNTIFS(PSIRT!$N:$N,"&lt;="&amp;I$3,PSIRT!$N:$N,"&gt;="&amp;I$2,PSIRT!$F:$F,"="&amp;$A5)</f>
        <v>0</v>
      </c>
      <c r="J5">
        <f>COUNTIFS(PSIRT!$N:$N,"&lt;="&amp;J$3,PSIRT!$N:$N,"&gt;="&amp;J$2,PSIRT!$F:$F,"="&amp;$A5)</f>
        <v>1</v>
      </c>
      <c r="K5">
        <f>COUNTIFS(PSIRT!$N:$N,"&lt;="&amp;K$3,PSIRT!$N:$N,"&gt;="&amp;K$2,PSIRT!$F:$F,"="&amp;$A5)</f>
        <v>0</v>
      </c>
      <c r="L5">
        <f>COUNTIFS(PSIRT!$N:$N,"&lt;="&amp;L$3,PSIRT!$N:$N,"&gt;="&amp;L$2,PSIRT!$F:$F,"="&amp;$A5)</f>
        <v>2</v>
      </c>
      <c r="M5">
        <f>COUNTIFS(PSIRT!$N:$N,"&lt;="&amp;M$3,PSIRT!$N:$N,"&gt;="&amp;M$2,PSIRT!$F:$F,"="&amp;$A5)</f>
        <v>0</v>
      </c>
      <c r="N5">
        <f>COUNTIFS(PSIRT!$N:$N,"&lt;="&amp;N$3,PSIRT!$N:$N,"&gt;="&amp;N$2,PSIRT!$F:$F,"="&amp;$A5)</f>
        <v>0</v>
      </c>
      <c r="O5">
        <f>COUNTIFS(PSIRT!$N:$N,"&lt;="&amp;O$3,PSIRT!$N:$N,"&gt;="&amp;O$2,PSIRT!$F:$F,"="&amp;$A5)</f>
        <v>2</v>
      </c>
      <c r="P5">
        <f>COUNTIFS(PSIRT!$N:$N,"&lt;="&amp;P$3,PSIRT!$N:$N,"&gt;="&amp;P$2,PSIRT!$F:$F,"="&amp;$A5)</f>
        <v>0</v>
      </c>
      <c r="Q5">
        <f>COUNTIFS(PSIRT!$N:$N,"&lt;="&amp;Q$3,PSIRT!$N:$N,"&gt;="&amp;Q$2,PSIRT!$F:$F,"="&amp;$A5)</f>
        <v>3</v>
      </c>
      <c r="R5">
        <f>COUNTIFS(PSIRT!$N:$N,"&lt;="&amp;R$3,PSIRT!$N:$N,"&gt;="&amp;R$2,PSIRT!$F:$F,"="&amp;$A5)</f>
        <v>0</v>
      </c>
      <c r="S5">
        <f>COUNTIFS(PSIRT!$N:$N,"&lt;="&amp;S$3,PSIRT!$N:$N,"&gt;="&amp;S$2,PSIRT!$F:$F,"="&amp;$A5)</f>
        <v>1</v>
      </c>
      <c r="T5">
        <f>COUNTIFS(PSIRT!$N:$N,"&lt;="&amp;T$3,PSIRT!$N:$N,"&gt;="&amp;T$2,PSIRT!$F:$F,"="&amp;$A5)</f>
        <v>1</v>
      </c>
      <c r="U5">
        <f>COUNTIFS(PSIRT!$N:$N,"&lt;="&amp;U$3,PSIRT!$N:$N,"&gt;="&amp;U$2,PSIRT!$F:$F,"="&amp;$A5)</f>
        <v>2</v>
      </c>
      <c r="V5">
        <f>COUNTIFS(PSIRT!$N:$N,"&lt;="&amp;V$3,PSIRT!$N:$N,"&gt;="&amp;V$2,PSIRT!$F:$F,"="&amp;$A5)</f>
        <v>1</v>
      </c>
      <c r="W5">
        <f>COUNTIFS(PSIRT!$N:$N,"&lt;="&amp;W$3,PSIRT!$N:$N,"&gt;="&amp;W$2,PSIRT!$F:$F,"="&amp;$A5)</f>
        <v>1</v>
      </c>
      <c r="X5">
        <f>COUNTIFS(PSIRT!$N:$N,"&lt;="&amp;X$3,PSIRT!$N:$N,"&gt;="&amp;X$2,PSIRT!$F:$F,"="&amp;$A5)</f>
        <v>1</v>
      </c>
      <c r="Y5">
        <f>COUNTIFS(PSIRT!$N:$N,"&lt;="&amp;Y$3,PSIRT!$N:$N,"&gt;="&amp;Y$2,PSIRT!$F:$F,"="&amp;$A5)</f>
        <v>2</v>
      </c>
      <c r="Z5">
        <f>COUNTIFS(PSIRT!$N:$N,"&lt;="&amp;Z$3,PSIRT!$N:$N,"&gt;="&amp;Z$2,PSIRT!$F:$F,"="&amp;$A5)</f>
        <v>3</v>
      </c>
      <c r="AA5">
        <f>COUNTIFS(PSIRT!$N:$N,"&lt;="&amp;AA$3,PSIRT!$N:$N,"&gt;="&amp;AA$2,PSIRT!$F:$F,"="&amp;$A5)</f>
        <v>0</v>
      </c>
      <c r="AB5">
        <f>COUNTIFS(PSIRT!$N:$N,"&lt;="&amp;AB$3,PSIRT!$N:$N,"&gt;="&amp;AB$2,PSIRT!$F:$F,"="&amp;$A5)</f>
        <v>1</v>
      </c>
      <c r="AC5">
        <f>COUNTIFS(PSIRT!$N:$N,"&lt;="&amp;AC$3,PSIRT!$N:$N,"&gt;="&amp;AC$2,PSIRT!$F:$F,"="&amp;$A5)</f>
        <v>3</v>
      </c>
      <c r="AD5">
        <f>COUNTIFS(PSIRT!$N:$N,"&lt;="&amp;AD$3,PSIRT!$N:$N,"&gt;="&amp;AD$2,PSIRT!$F:$F,"="&amp;$A5)</f>
        <v>0</v>
      </c>
      <c r="AE5">
        <f>COUNTIFS(PSIRT!$N:$N,"&lt;="&amp;AE$3,PSIRT!$N:$N,"&gt;="&amp;AE$2,PSIRT!$F:$F,"="&amp;$A5)</f>
        <v>4</v>
      </c>
      <c r="AF5">
        <f>COUNTIFS(PSIRT!$N:$N,"&lt;="&amp;AF$3,PSIRT!$N:$N,"&gt;="&amp;AF$2,PSIRT!$F:$F,"="&amp;$A5)</f>
        <v>0</v>
      </c>
      <c r="AG5">
        <f>COUNTIFS(PSIRT!$N:$N,"&lt;="&amp;AG$3,PSIRT!$N:$N,"&gt;="&amp;AG$2,PSIRT!$F:$F,"="&amp;$A5)</f>
        <v>2</v>
      </c>
      <c r="AH5">
        <f t="shared" ref="AH5:AH7" si="10">SUM(B5:AG5)</f>
        <v>35</v>
      </c>
    </row>
    <row r="6" spans="1:34" x14ac:dyDescent="0.4">
      <c r="A6" s="4" t="s">
        <v>96</v>
      </c>
      <c r="B6">
        <f>COUNTIFS(PSIRT!$N:$N,"&lt;="&amp;B$3,PSIRT!$N:$N,"&gt;="&amp;B$2,PSIRT!$F:$F,"="&amp;$A6)</f>
        <v>3</v>
      </c>
      <c r="C6">
        <f>COUNTIFS(PSIRT!$N:$N,"&lt;="&amp;C$3,PSIRT!$N:$N,"&gt;="&amp;C$2,PSIRT!$F:$F,"="&amp;$A6)</f>
        <v>0</v>
      </c>
      <c r="D6">
        <f>COUNTIFS(PSIRT!$N:$N,"&lt;="&amp;D$3,PSIRT!$N:$N,"&gt;="&amp;D$2,PSIRT!$F:$F,"="&amp;$A6)</f>
        <v>1</v>
      </c>
      <c r="E6">
        <f>COUNTIFS(PSIRT!$N:$N,"&lt;="&amp;E$3,PSIRT!$N:$N,"&gt;="&amp;E$2,PSIRT!$F:$F,"="&amp;$A6)</f>
        <v>0</v>
      </c>
      <c r="F6">
        <f>COUNTIFS(PSIRT!$N:$N,"&lt;="&amp;F$3,PSIRT!$N:$N,"&gt;="&amp;F$2,PSIRT!$F:$F,"="&amp;$A6)</f>
        <v>0</v>
      </c>
      <c r="G6">
        <f>COUNTIFS(PSIRT!$N:$N,"&lt;="&amp;G$3,PSIRT!$N:$N,"&gt;="&amp;G$2,PSIRT!$F:$F,"="&amp;$A6)</f>
        <v>2</v>
      </c>
      <c r="H6">
        <f>COUNTIFS(PSIRT!$N:$N,"&lt;="&amp;H$3,PSIRT!$N:$N,"&gt;="&amp;H$2,PSIRT!$F:$F,"="&amp;$A6)</f>
        <v>0</v>
      </c>
      <c r="I6">
        <f>COUNTIFS(PSIRT!$N:$N,"&lt;="&amp;I$3,PSIRT!$N:$N,"&gt;="&amp;I$2,PSIRT!$F:$F,"="&amp;$A6)</f>
        <v>2</v>
      </c>
      <c r="J6">
        <f>COUNTIFS(PSIRT!$N:$N,"&lt;="&amp;J$3,PSIRT!$N:$N,"&gt;="&amp;J$2,PSIRT!$F:$F,"="&amp;$A6)</f>
        <v>2</v>
      </c>
      <c r="K6">
        <f>COUNTIFS(PSIRT!$N:$N,"&lt;="&amp;K$3,PSIRT!$N:$N,"&gt;="&amp;K$2,PSIRT!$F:$F,"="&amp;$A6)</f>
        <v>1</v>
      </c>
      <c r="L6">
        <f>COUNTIFS(PSIRT!$N:$N,"&lt;="&amp;L$3,PSIRT!$N:$N,"&gt;="&amp;L$2,PSIRT!$F:$F,"="&amp;$A6)</f>
        <v>2</v>
      </c>
      <c r="M6">
        <f>COUNTIFS(PSIRT!$N:$N,"&lt;="&amp;M$3,PSIRT!$N:$N,"&gt;="&amp;M$2,PSIRT!$F:$F,"="&amp;$A6)</f>
        <v>1</v>
      </c>
      <c r="N6">
        <f>COUNTIFS(PSIRT!$N:$N,"&lt;="&amp;N$3,PSIRT!$N:$N,"&gt;="&amp;N$2,PSIRT!$F:$F,"="&amp;$A6)</f>
        <v>1</v>
      </c>
      <c r="O6">
        <f>COUNTIFS(PSIRT!$N:$N,"&lt;="&amp;O$3,PSIRT!$N:$N,"&gt;="&amp;O$2,PSIRT!$F:$F,"="&amp;$A6)</f>
        <v>1</v>
      </c>
      <c r="P6">
        <f>COUNTIFS(PSIRT!$N:$N,"&lt;="&amp;P$3,PSIRT!$N:$N,"&gt;="&amp;P$2,PSIRT!$F:$F,"="&amp;$A6)</f>
        <v>0</v>
      </c>
      <c r="Q6">
        <f>COUNTIFS(PSIRT!$N:$N,"&lt;="&amp;Q$3,PSIRT!$N:$N,"&gt;="&amp;Q$2,PSIRT!$F:$F,"="&amp;$A6)</f>
        <v>0</v>
      </c>
      <c r="R6">
        <f>COUNTIFS(PSIRT!$N:$N,"&lt;="&amp;R$3,PSIRT!$N:$N,"&gt;="&amp;R$2,PSIRT!$F:$F,"="&amp;$A6)</f>
        <v>0</v>
      </c>
      <c r="S6">
        <f>COUNTIFS(PSIRT!$N:$N,"&lt;="&amp;S$3,PSIRT!$N:$N,"&gt;="&amp;S$2,PSIRT!$F:$F,"="&amp;$A6)</f>
        <v>0</v>
      </c>
      <c r="T6">
        <f>COUNTIFS(PSIRT!$N:$N,"&lt;="&amp;T$3,PSIRT!$N:$N,"&gt;="&amp;T$2,PSIRT!$F:$F,"="&amp;$A6)</f>
        <v>1</v>
      </c>
      <c r="U6">
        <f>COUNTIFS(PSIRT!$N:$N,"&lt;="&amp;U$3,PSIRT!$N:$N,"&gt;="&amp;U$2,PSIRT!$F:$F,"="&amp;$A6)</f>
        <v>5</v>
      </c>
      <c r="V6">
        <f>COUNTIFS(PSIRT!$N:$N,"&lt;="&amp;V$3,PSIRT!$N:$N,"&gt;="&amp;V$2,PSIRT!$F:$F,"="&amp;$A6)</f>
        <v>0</v>
      </c>
      <c r="W6">
        <f>COUNTIFS(PSIRT!$N:$N,"&lt;="&amp;W$3,PSIRT!$N:$N,"&gt;="&amp;W$2,PSIRT!$F:$F,"="&amp;$A6)</f>
        <v>0</v>
      </c>
      <c r="X6">
        <f>COUNTIFS(PSIRT!$N:$N,"&lt;="&amp;X$3,PSIRT!$N:$N,"&gt;="&amp;X$2,PSIRT!$F:$F,"="&amp;$A6)</f>
        <v>2</v>
      </c>
      <c r="Y6">
        <f>COUNTIFS(PSIRT!$N:$N,"&lt;="&amp;Y$3,PSIRT!$N:$N,"&gt;="&amp;Y$2,PSIRT!$F:$F,"="&amp;$A6)</f>
        <v>2</v>
      </c>
      <c r="Z6">
        <f>COUNTIFS(PSIRT!$N:$N,"&lt;="&amp;Z$3,PSIRT!$N:$N,"&gt;="&amp;Z$2,PSIRT!$F:$F,"="&amp;$A6)</f>
        <v>0</v>
      </c>
      <c r="AA6">
        <f>COUNTIFS(PSIRT!$N:$N,"&lt;="&amp;AA$3,PSIRT!$N:$N,"&gt;="&amp;AA$2,PSIRT!$F:$F,"="&amp;$A6)</f>
        <v>2</v>
      </c>
      <c r="AB6">
        <f>COUNTIFS(PSIRT!$N:$N,"&lt;="&amp;AB$3,PSIRT!$N:$N,"&gt;="&amp;AB$2,PSIRT!$F:$F,"="&amp;$A6)</f>
        <v>0</v>
      </c>
      <c r="AC6">
        <f>COUNTIFS(PSIRT!$N:$N,"&lt;="&amp;AC$3,PSIRT!$N:$N,"&gt;="&amp;AC$2,PSIRT!$F:$F,"="&amp;$A6)</f>
        <v>2</v>
      </c>
      <c r="AD6">
        <f>COUNTIFS(PSIRT!$N:$N,"&lt;="&amp;AD$3,PSIRT!$N:$N,"&gt;="&amp;AD$2,PSIRT!$F:$F,"="&amp;$A6)</f>
        <v>0</v>
      </c>
      <c r="AE6">
        <f>COUNTIFS(PSIRT!$N:$N,"&lt;="&amp;AE$3,PSIRT!$N:$N,"&gt;="&amp;AE$2,PSIRT!$F:$F,"="&amp;$A6)</f>
        <v>2</v>
      </c>
      <c r="AF6">
        <f>COUNTIFS(PSIRT!$N:$N,"&lt;="&amp;AF$3,PSIRT!$N:$N,"&gt;="&amp;AF$2,PSIRT!$F:$F,"="&amp;$A6)</f>
        <v>0</v>
      </c>
      <c r="AG6">
        <f>COUNTIFS(PSIRT!$N:$N,"&lt;="&amp;AG$3,PSIRT!$N:$N,"&gt;="&amp;AG$2,PSIRT!$F:$F,"="&amp;$A6)</f>
        <v>2</v>
      </c>
      <c r="AH6">
        <f t="shared" si="10"/>
        <v>34</v>
      </c>
    </row>
    <row r="7" spans="1:34" x14ac:dyDescent="0.4">
      <c r="A7" s="4" t="s">
        <v>137</v>
      </c>
      <c r="B7">
        <f>COUNTIFS(PSIRT!$N:$N,"&lt;="&amp;B$3,PSIRT!$N:$N,"&gt;="&amp;B$2,PSIRT!$F:$F,"="&amp;$A7)</f>
        <v>0</v>
      </c>
      <c r="C7">
        <f>COUNTIFS(PSIRT!$N:$N,"&lt;="&amp;C$3,PSIRT!$N:$N,"&gt;="&amp;C$2,PSIRT!$F:$F,"="&amp;$A7)</f>
        <v>0</v>
      </c>
      <c r="D7">
        <f>COUNTIFS(PSIRT!$N:$N,"&lt;="&amp;D$3,PSIRT!$N:$N,"&gt;="&amp;D$2,PSIRT!$F:$F,"="&amp;$A7)</f>
        <v>0</v>
      </c>
      <c r="E7">
        <f>COUNTIFS(PSIRT!$N:$N,"&lt;="&amp;E$3,PSIRT!$N:$N,"&gt;="&amp;E$2,PSIRT!$F:$F,"="&amp;$A7)</f>
        <v>0</v>
      </c>
      <c r="F7">
        <f>COUNTIFS(PSIRT!$N:$N,"&lt;="&amp;F$3,PSIRT!$N:$N,"&gt;="&amp;F$2,PSIRT!$F:$F,"="&amp;$A7)</f>
        <v>0</v>
      </c>
      <c r="G7">
        <f>COUNTIFS(PSIRT!$N:$N,"&lt;="&amp;G$3,PSIRT!$N:$N,"&gt;="&amp;G$2,PSIRT!$F:$F,"="&amp;$A7)</f>
        <v>0</v>
      </c>
      <c r="H7">
        <f>COUNTIFS(PSIRT!$N:$N,"&lt;="&amp;H$3,PSIRT!$N:$N,"&gt;="&amp;H$2,PSIRT!$F:$F,"="&amp;$A7)</f>
        <v>0</v>
      </c>
      <c r="I7">
        <f>COUNTIFS(PSIRT!$N:$N,"&lt;="&amp;I$3,PSIRT!$N:$N,"&gt;="&amp;I$2,PSIRT!$F:$F,"="&amp;$A7)</f>
        <v>0</v>
      </c>
      <c r="J7">
        <f>COUNTIFS(PSIRT!$N:$N,"&lt;="&amp;J$3,PSIRT!$N:$N,"&gt;="&amp;J$2,PSIRT!$F:$F,"="&amp;$A7)</f>
        <v>0</v>
      </c>
      <c r="K7">
        <f>COUNTIFS(PSIRT!$N:$N,"&lt;="&amp;K$3,PSIRT!$N:$N,"&gt;="&amp;K$2,PSIRT!$F:$F,"="&amp;$A7)</f>
        <v>1</v>
      </c>
      <c r="L7">
        <f>COUNTIFS(PSIRT!$N:$N,"&lt;="&amp;L$3,PSIRT!$N:$N,"&gt;="&amp;L$2,PSIRT!$F:$F,"="&amp;$A7)</f>
        <v>0</v>
      </c>
      <c r="M7">
        <f>COUNTIFS(PSIRT!$N:$N,"&lt;="&amp;M$3,PSIRT!$N:$N,"&gt;="&amp;M$2,PSIRT!$F:$F,"="&amp;$A7)</f>
        <v>1</v>
      </c>
      <c r="N7">
        <f>COUNTIFS(PSIRT!$N:$N,"&lt;="&amp;N$3,PSIRT!$N:$N,"&gt;="&amp;N$2,PSIRT!$F:$F,"="&amp;$A7)</f>
        <v>0</v>
      </c>
      <c r="O7">
        <f>COUNTIFS(PSIRT!$N:$N,"&lt;="&amp;O$3,PSIRT!$N:$N,"&gt;="&amp;O$2,PSIRT!$F:$F,"="&amp;$A7)</f>
        <v>0</v>
      </c>
      <c r="P7">
        <f>COUNTIFS(PSIRT!$N:$N,"&lt;="&amp;P$3,PSIRT!$N:$N,"&gt;="&amp;P$2,PSIRT!$F:$F,"="&amp;$A7)</f>
        <v>0</v>
      </c>
      <c r="Q7">
        <f>COUNTIFS(PSIRT!$N:$N,"&lt;="&amp;Q$3,PSIRT!$N:$N,"&gt;="&amp;Q$2,PSIRT!$F:$F,"="&amp;$A7)</f>
        <v>0</v>
      </c>
      <c r="R7">
        <f>COUNTIFS(PSIRT!$N:$N,"&lt;="&amp;R$3,PSIRT!$N:$N,"&gt;="&amp;R$2,PSIRT!$F:$F,"="&amp;$A7)</f>
        <v>0</v>
      </c>
      <c r="S7">
        <f>COUNTIFS(PSIRT!$N:$N,"&lt;="&amp;S$3,PSIRT!$N:$N,"&gt;="&amp;S$2,PSIRT!$F:$F,"="&amp;$A7)</f>
        <v>0</v>
      </c>
      <c r="T7">
        <f>COUNTIFS(PSIRT!$N:$N,"&lt;="&amp;T$3,PSIRT!$N:$N,"&gt;="&amp;T$2,PSIRT!$F:$F,"="&amp;$A7)</f>
        <v>0</v>
      </c>
      <c r="U7">
        <f>COUNTIFS(PSIRT!$N:$N,"&lt;="&amp;U$3,PSIRT!$N:$N,"&gt;="&amp;U$2,PSIRT!$F:$F,"="&amp;$A7)</f>
        <v>4</v>
      </c>
      <c r="V7">
        <f>COUNTIFS(PSIRT!$N:$N,"&lt;="&amp;V$3,PSIRT!$N:$N,"&gt;="&amp;V$2,PSIRT!$F:$F,"="&amp;$A7)</f>
        <v>0</v>
      </c>
      <c r="W7">
        <f>COUNTIFS(PSIRT!$N:$N,"&lt;="&amp;W$3,PSIRT!$N:$N,"&gt;="&amp;W$2,PSIRT!$F:$F,"="&amp;$A7)</f>
        <v>0</v>
      </c>
      <c r="X7">
        <f>COUNTIFS(PSIRT!$N:$N,"&lt;="&amp;X$3,PSIRT!$N:$N,"&gt;="&amp;X$2,PSIRT!$F:$F,"="&amp;$A7)</f>
        <v>1</v>
      </c>
      <c r="Y7">
        <f>COUNTIFS(PSIRT!$N:$N,"&lt;="&amp;Y$3,PSIRT!$N:$N,"&gt;="&amp;Y$2,PSIRT!$F:$F,"="&amp;$A7)</f>
        <v>6</v>
      </c>
      <c r="Z7">
        <f>COUNTIFS(PSIRT!$N:$N,"&lt;="&amp;Z$3,PSIRT!$N:$N,"&gt;="&amp;Z$2,PSIRT!$F:$F,"="&amp;$A7)</f>
        <v>0</v>
      </c>
      <c r="AA7">
        <f>COUNTIFS(PSIRT!$N:$N,"&lt;="&amp;AA$3,PSIRT!$N:$N,"&gt;="&amp;AA$2,PSIRT!$F:$F,"="&amp;$A7)</f>
        <v>0</v>
      </c>
      <c r="AB7">
        <f>COUNTIFS(PSIRT!$N:$N,"&lt;="&amp;AB$3,PSIRT!$N:$N,"&gt;="&amp;AB$2,PSIRT!$F:$F,"="&amp;$A7)</f>
        <v>1</v>
      </c>
      <c r="AC7">
        <f>COUNTIFS(PSIRT!$N:$N,"&lt;="&amp;AC$3,PSIRT!$N:$N,"&gt;="&amp;AC$2,PSIRT!$F:$F,"="&amp;$A7)</f>
        <v>0</v>
      </c>
      <c r="AD7">
        <f>COUNTIFS(PSIRT!$N:$N,"&lt;="&amp;AD$3,PSIRT!$N:$N,"&gt;="&amp;AD$2,PSIRT!$F:$F,"="&amp;$A7)</f>
        <v>2</v>
      </c>
      <c r="AE7">
        <f>COUNTIFS(PSIRT!$N:$N,"&lt;="&amp;AE$3,PSIRT!$N:$N,"&gt;="&amp;AE$2,PSIRT!$F:$F,"="&amp;$A7)</f>
        <v>3</v>
      </c>
      <c r="AF7">
        <f>COUNTIFS(PSIRT!$N:$N,"&lt;="&amp;AF$3,PSIRT!$N:$N,"&gt;="&amp;AF$2,PSIRT!$F:$F,"="&amp;$A7)</f>
        <v>2</v>
      </c>
      <c r="AG7">
        <f>COUNTIFS(PSIRT!$N:$N,"&lt;="&amp;AG$3,PSIRT!$N:$N,"&gt;="&amp;AG$2,PSIRT!$F:$F,"="&amp;$A7)</f>
        <v>0</v>
      </c>
      <c r="AH7">
        <f t="shared" si="10"/>
        <v>21</v>
      </c>
    </row>
    <row r="8" spans="1:34" x14ac:dyDescent="0.4">
      <c r="N8" s="5"/>
      <c r="O8" s="5"/>
      <c r="P8" s="5"/>
      <c r="Q8" s="5"/>
      <c r="R8" s="5"/>
      <c r="S8" s="5"/>
      <c r="T8" s="5"/>
      <c r="U8" s="5"/>
      <c r="V8" s="5"/>
      <c r="W8" s="5"/>
      <c r="X8" s="5"/>
      <c r="Y8" s="5"/>
      <c r="Z8" s="5"/>
      <c r="AA8" s="5"/>
      <c r="AB8" s="5"/>
      <c r="AC8" s="5"/>
      <c r="AD8" s="5"/>
      <c r="AE8" s="5"/>
      <c r="AF8" s="5"/>
      <c r="AG8" s="5"/>
      <c r="AH8">
        <f>SUM(AH4:AH7)</f>
        <v>102</v>
      </c>
    </row>
    <row r="9" spans="1:34" x14ac:dyDescent="0.4">
      <c r="A9" s="1" t="s">
        <v>391</v>
      </c>
      <c r="B9" s="2">
        <v>42583</v>
      </c>
      <c r="C9" s="2">
        <v>42614</v>
      </c>
      <c r="D9" s="2">
        <v>42644</v>
      </c>
      <c r="E9" s="2">
        <v>42675</v>
      </c>
      <c r="F9" s="2">
        <v>42705</v>
      </c>
      <c r="G9" s="2">
        <v>42736</v>
      </c>
      <c r="H9" s="2">
        <v>42767</v>
      </c>
      <c r="I9" s="2">
        <v>42795</v>
      </c>
      <c r="J9" s="2">
        <v>42826</v>
      </c>
      <c r="K9" s="2">
        <v>42856</v>
      </c>
      <c r="L9" s="2">
        <v>42887</v>
      </c>
      <c r="M9" s="2">
        <v>42917</v>
      </c>
      <c r="N9" s="2">
        <v>42948</v>
      </c>
      <c r="O9" s="2">
        <v>42979</v>
      </c>
      <c r="P9" s="2">
        <v>43009</v>
      </c>
      <c r="Q9" s="2">
        <v>43040</v>
      </c>
      <c r="R9" s="2">
        <v>43070</v>
      </c>
      <c r="S9" s="2">
        <v>43101</v>
      </c>
      <c r="T9" s="2">
        <v>43132</v>
      </c>
      <c r="U9" s="2">
        <v>43160</v>
      </c>
      <c r="V9" s="2">
        <v>43191</v>
      </c>
      <c r="W9" s="2">
        <v>43221</v>
      </c>
      <c r="X9" s="2">
        <v>43252</v>
      </c>
      <c r="Y9" s="2">
        <v>43282</v>
      </c>
      <c r="Z9" s="2">
        <v>43313</v>
      </c>
      <c r="AA9" s="2">
        <v>43344</v>
      </c>
      <c r="AB9" s="2">
        <v>43374</v>
      </c>
      <c r="AC9" s="2">
        <v>43405</v>
      </c>
      <c r="AD9" s="2">
        <v>43435</v>
      </c>
      <c r="AE9" s="2">
        <v>43466</v>
      </c>
      <c r="AF9" s="2">
        <v>43497</v>
      </c>
      <c r="AG9" s="2">
        <v>43525</v>
      </c>
    </row>
    <row r="10" spans="1:34" x14ac:dyDescent="0.4">
      <c r="A10" s="1" t="s">
        <v>6</v>
      </c>
      <c r="B10" s="3">
        <v>42583</v>
      </c>
      <c r="C10" s="3">
        <v>42614</v>
      </c>
      <c r="D10" s="3">
        <v>42644</v>
      </c>
      <c r="E10" s="3">
        <v>42675</v>
      </c>
      <c r="F10" s="3">
        <v>42705</v>
      </c>
      <c r="G10" s="3">
        <v>42736</v>
      </c>
      <c r="H10" s="3">
        <v>42767</v>
      </c>
      <c r="I10" s="3">
        <v>42795</v>
      </c>
      <c r="J10" s="3">
        <v>42826</v>
      </c>
      <c r="K10" s="3">
        <v>42856</v>
      </c>
      <c r="L10" s="3">
        <v>42887</v>
      </c>
      <c r="M10" s="3">
        <v>42917</v>
      </c>
      <c r="N10" s="3">
        <v>42948</v>
      </c>
      <c r="O10" s="3">
        <v>42979</v>
      </c>
      <c r="P10" s="3">
        <v>43009</v>
      </c>
      <c r="Q10" s="3">
        <v>43040</v>
      </c>
      <c r="R10" s="3">
        <v>43070</v>
      </c>
      <c r="S10" s="3">
        <v>43101</v>
      </c>
      <c r="T10" s="3">
        <v>43132</v>
      </c>
      <c r="U10" s="3">
        <v>43160</v>
      </c>
      <c r="V10" s="3">
        <v>43191</v>
      </c>
      <c r="W10" s="3">
        <v>43221</v>
      </c>
      <c r="X10" s="3">
        <v>43252</v>
      </c>
      <c r="Y10" s="3">
        <v>43282</v>
      </c>
      <c r="Z10" s="3">
        <v>43313</v>
      </c>
      <c r="AA10" s="3">
        <v>43344</v>
      </c>
      <c r="AB10" s="3">
        <v>43374</v>
      </c>
      <c r="AC10" s="3">
        <v>43405</v>
      </c>
      <c r="AD10" s="3">
        <v>43435</v>
      </c>
      <c r="AE10" s="3">
        <v>43466</v>
      </c>
      <c r="AF10" s="3">
        <v>43497</v>
      </c>
      <c r="AG10" s="3">
        <v>43525</v>
      </c>
      <c r="AH10" s="3">
        <v>43556</v>
      </c>
    </row>
    <row r="11" spans="1:34" x14ac:dyDescent="0.4">
      <c r="A11" s="4" t="s">
        <v>7</v>
      </c>
      <c r="B11" s="3">
        <f>C10-1</f>
        <v>42613</v>
      </c>
      <c r="C11" s="3">
        <f t="shared" ref="C11:L11" si="11">D10-1</f>
        <v>42643</v>
      </c>
      <c r="D11" s="3">
        <f t="shared" si="11"/>
        <v>42674</v>
      </c>
      <c r="E11" s="3">
        <f t="shared" si="11"/>
        <v>42704</v>
      </c>
      <c r="F11" s="3">
        <f t="shared" si="11"/>
        <v>42735</v>
      </c>
      <c r="G11" s="3">
        <f t="shared" si="11"/>
        <v>42766</v>
      </c>
      <c r="H11" s="3">
        <f t="shared" si="11"/>
        <v>42794</v>
      </c>
      <c r="I11" s="3">
        <f t="shared" si="11"/>
        <v>42825</v>
      </c>
      <c r="J11" s="3">
        <f t="shared" si="11"/>
        <v>42855</v>
      </c>
      <c r="K11" s="3">
        <f t="shared" si="11"/>
        <v>42886</v>
      </c>
      <c r="L11" s="3">
        <f t="shared" si="11"/>
        <v>42916</v>
      </c>
      <c r="M11" s="3">
        <f t="shared" ref="M11:R11" si="12">N10-1</f>
        <v>42947</v>
      </c>
      <c r="N11" s="3">
        <f t="shared" si="12"/>
        <v>42978</v>
      </c>
      <c r="O11" s="3">
        <f t="shared" si="12"/>
        <v>43008</v>
      </c>
      <c r="P11" s="3">
        <f t="shared" si="12"/>
        <v>43039</v>
      </c>
      <c r="Q11" s="3">
        <f t="shared" si="12"/>
        <v>43069</v>
      </c>
      <c r="R11" s="3">
        <f t="shared" si="12"/>
        <v>43100</v>
      </c>
      <c r="S11" s="3">
        <f>T10-1</f>
        <v>43131</v>
      </c>
      <c r="T11" s="3">
        <f>U10-1</f>
        <v>43159</v>
      </c>
      <c r="U11" s="3">
        <f>V10-1</f>
        <v>43190</v>
      </c>
      <c r="V11" s="3">
        <f t="shared" ref="V11:W11" si="13">W10-1</f>
        <v>43220</v>
      </c>
      <c r="W11" s="3">
        <f t="shared" si="13"/>
        <v>43251</v>
      </c>
      <c r="X11" s="3">
        <f t="shared" ref="X11" si="14">Y10-1</f>
        <v>43281</v>
      </c>
      <c r="Y11" s="3">
        <f t="shared" ref="Y11" si="15">Z10-1</f>
        <v>43312</v>
      </c>
      <c r="Z11" s="3">
        <f t="shared" ref="Z11" si="16">AA10-1</f>
        <v>43343</v>
      </c>
      <c r="AA11" s="3">
        <f t="shared" ref="AA11" si="17">AB10-1</f>
        <v>43373</v>
      </c>
      <c r="AB11" s="3">
        <f t="shared" ref="AB11" si="18">AC10-1</f>
        <v>43404</v>
      </c>
      <c r="AC11" s="3">
        <f t="shared" ref="AC11" si="19">AD10-1</f>
        <v>43434</v>
      </c>
      <c r="AD11" s="3">
        <f t="shared" ref="AD11" si="20">AE10-1</f>
        <v>43465</v>
      </c>
      <c r="AE11" s="3">
        <f t="shared" ref="AE11" si="21">AF10-1</f>
        <v>43496</v>
      </c>
      <c r="AF11" s="3">
        <f t="shared" ref="AF11" si="22">AG10-1</f>
        <v>43524</v>
      </c>
      <c r="AG11" s="3">
        <f t="shared" ref="AG11" si="23">AH10-1</f>
        <v>43555</v>
      </c>
    </row>
    <row r="12" spans="1:34" x14ac:dyDescent="0.4">
      <c r="A12" s="4" t="str">
        <f>A4</f>
        <v>Critical</v>
      </c>
      <c r="B12">
        <f>COUNTIFS(PSIRT!$R:$R,"&lt;="&amp;B$3,PSIRT!$R:$R,"&gt;="&amp;B$2,PSIRT!$F:$F,"="&amp;$A12)</f>
        <v>0</v>
      </c>
      <c r="C12">
        <f>COUNTIFS(PSIRT!$R:$R,"&lt;="&amp;C$3,PSIRT!$R:$R,"&gt;="&amp;C$2,PSIRT!$F:$F,"="&amp;$A12)</f>
        <v>0</v>
      </c>
      <c r="D12">
        <f>COUNTIFS(PSIRT!$R:$R,"&lt;="&amp;D$3,PSIRT!$R:$R,"&gt;="&amp;D$2,PSIRT!$F:$F,"="&amp;$A12)</f>
        <v>1</v>
      </c>
      <c r="E12">
        <f>COUNTIFS(PSIRT!$R:$R,"&lt;="&amp;E$3,PSIRT!$R:$R,"&gt;="&amp;E$2,PSIRT!$F:$F,"="&amp;$A12)</f>
        <v>0</v>
      </c>
      <c r="F12">
        <f>COUNTIFS(PSIRT!$R:$R,"&lt;="&amp;F$3,PSIRT!$R:$R,"&gt;="&amp;F$2,PSIRT!$F:$F,"="&amp;$A12)</f>
        <v>0</v>
      </c>
      <c r="G12">
        <f>COUNTIFS(PSIRT!$R:$R,"&lt;="&amp;G$3,PSIRT!$R:$R,"&gt;="&amp;G$2,PSIRT!$F:$F,"="&amp;$A12)</f>
        <v>0</v>
      </c>
      <c r="H12">
        <f>COUNTIFS(PSIRT!$R:$R,"&lt;="&amp;H$3,PSIRT!$R:$R,"&gt;="&amp;H$2,PSIRT!$F:$F,"="&amp;$A12)</f>
        <v>0</v>
      </c>
      <c r="I12">
        <f>COUNTIFS(PSIRT!$R:$R,"&lt;="&amp;I$3,PSIRT!$R:$R,"&gt;="&amp;I$2,PSIRT!$F:$F,"="&amp;$A12)</f>
        <v>0</v>
      </c>
      <c r="J12">
        <f>COUNTIFS(PSIRT!$R:$R,"&lt;="&amp;J$3,PSIRT!$R:$R,"&gt;="&amp;J$2,PSIRT!$F:$F,"="&amp;$A12)</f>
        <v>0</v>
      </c>
      <c r="K12">
        <f>COUNTIFS(PSIRT!$R:$R,"&lt;="&amp;K$3,PSIRT!$R:$R,"&gt;="&amp;K$2,PSIRT!$F:$F,"="&amp;$A12)</f>
        <v>0</v>
      </c>
      <c r="L12">
        <f>COUNTIFS(PSIRT!$R:$R,"&lt;="&amp;L$3,PSIRT!$R:$R,"&gt;="&amp;L$2,PSIRT!$F:$F,"="&amp;$A12)</f>
        <v>0</v>
      </c>
      <c r="M12">
        <f>COUNTIFS(PSIRT!$R:$R,"&lt;="&amp;M$3,PSIRT!$R:$R,"&gt;="&amp;M$2,PSIRT!$F:$F,"="&amp;$A12)</f>
        <v>1</v>
      </c>
      <c r="N12">
        <f>COUNTIFS(PSIRT!$R:$R,"&lt;="&amp;N$3,PSIRT!$R:$R,"&gt;="&amp;N$2,PSIRT!$F:$F,"="&amp;$A12)</f>
        <v>1</v>
      </c>
      <c r="O12">
        <f>COUNTIFS(PSIRT!$R:$R,"&lt;="&amp;O$3,PSIRT!$R:$R,"&gt;="&amp;O$2,PSIRT!$F:$F,"="&amp;$A12)</f>
        <v>0</v>
      </c>
      <c r="P12">
        <f>COUNTIFS(PSIRT!$R:$R,"&lt;="&amp;P$3,PSIRT!$R:$R,"&gt;="&amp;P$2,PSIRT!$F:$F,"="&amp;$A12)</f>
        <v>0</v>
      </c>
      <c r="Q12">
        <f>COUNTIFS(PSIRT!$R:$R,"&lt;="&amp;Q$3,PSIRT!$R:$R,"&gt;="&amp;Q$2,PSIRT!$F:$F,"="&amp;$A12)</f>
        <v>0</v>
      </c>
      <c r="R12">
        <f>COUNTIFS(PSIRT!$R:$R,"&lt;="&amp;R$3,PSIRT!$R:$R,"&gt;="&amp;R$2,PSIRT!$F:$F,"="&amp;$A12)</f>
        <v>0</v>
      </c>
      <c r="S12">
        <f>COUNTIFS(PSIRT!$R:$R,"&lt;="&amp;S$3,PSIRT!$R:$R,"&gt;="&amp;S$2,PSIRT!$F:$F,"="&amp;$A12)</f>
        <v>0</v>
      </c>
      <c r="T12">
        <f>COUNTIFS(PSIRT!$R:$R,"&lt;="&amp;T$3,PSIRT!$R:$R,"&gt;="&amp;T$2,PSIRT!$F:$F,"="&amp;$A12)</f>
        <v>0</v>
      </c>
      <c r="U12">
        <f>COUNTIFS(PSIRT!$R:$R,"&lt;="&amp;U$3,PSIRT!$R:$R,"&gt;="&amp;U$2,PSIRT!$F:$F,"="&amp;$A12)</f>
        <v>0</v>
      </c>
      <c r="V12">
        <f>COUNTIFS(PSIRT!$R:$R,"&lt;="&amp;V$3,PSIRT!$R:$R,"&gt;="&amp;V$2,PSIRT!$F:$F,"="&amp;$A12)</f>
        <v>0</v>
      </c>
      <c r="W12">
        <f>COUNTIFS(PSIRT!$R:$R,"&lt;="&amp;W$3,PSIRT!$R:$R,"&gt;="&amp;W$2,PSIRT!$F:$F,"="&amp;$A12)</f>
        <v>2</v>
      </c>
      <c r="X12">
        <f>COUNTIFS(PSIRT!$R:$R,"&lt;="&amp;X$3,PSIRT!$R:$R,"&gt;="&amp;X$2,PSIRT!$F:$F,"="&amp;$A12)</f>
        <v>0</v>
      </c>
      <c r="Y12">
        <f>COUNTIFS(PSIRT!$R:$R,"&lt;="&amp;Y$3,PSIRT!$R:$R,"&gt;="&amp;Y$2,PSIRT!$F:$F,"="&amp;$A12)</f>
        <v>0</v>
      </c>
      <c r="Z12">
        <f>COUNTIFS(PSIRT!$R:$R,"&lt;="&amp;Z$3,PSIRT!$R:$R,"&gt;="&amp;Z$2,PSIRT!$F:$F,"="&amp;$A12)</f>
        <v>1</v>
      </c>
      <c r="AA12">
        <f>COUNTIFS(PSIRT!$R:$R,"&lt;="&amp;AA$3,PSIRT!$R:$R,"&gt;="&amp;AA$2,PSIRT!$F:$F,"="&amp;$A12)</f>
        <v>0</v>
      </c>
      <c r="AB12">
        <f>COUNTIFS(PSIRT!$R:$R,"&lt;="&amp;AB$3,PSIRT!$R:$R,"&gt;="&amp;AB$2,PSIRT!$F:$F,"="&amp;$A12)</f>
        <v>0</v>
      </c>
      <c r="AC12">
        <f>COUNTIFS(PSIRT!$R:$R,"&lt;="&amp;AC$3,PSIRT!$R:$R,"&gt;="&amp;AC$2,PSIRT!$F:$F,"="&amp;$A12)</f>
        <v>0</v>
      </c>
      <c r="AD12">
        <f>COUNTIFS(PSIRT!$R:$R,"&lt;="&amp;AD$3,PSIRT!$R:$R,"&gt;="&amp;AD$2,PSIRT!$F:$F,"="&amp;$A12)</f>
        <v>0</v>
      </c>
      <c r="AE12">
        <f>COUNTIFS(PSIRT!$R:$R,"&lt;="&amp;AE$3,PSIRT!$R:$R,"&gt;="&amp;AE$2,PSIRT!$F:$F,"="&amp;$A12)</f>
        <v>3</v>
      </c>
      <c r="AF12">
        <f>COUNTIFS(PSIRT!$R:$R,"&lt;="&amp;AF$3,PSIRT!$R:$R,"&gt;="&amp;AF$2,PSIRT!$F:$F,"="&amp;$A12)</f>
        <v>2</v>
      </c>
      <c r="AG12">
        <f>COUNTIFS(PSIRT!$R:$R,"&lt;="&amp;AG$3,PSIRT!$R:$R,"&gt;="&amp;AG$2,PSIRT!$F:$F,"="&amp;$A12)</f>
        <v>0</v>
      </c>
      <c r="AH12">
        <f>SUM(B12:AG12)</f>
        <v>11</v>
      </c>
    </row>
    <row r="13" spans="1:34" x14ac:dyDescent="0.4">
      <c r="A13" s="4" t="str">
        <f>A5</f>
        <v>High</v>
      </c>
      <c r="B13">
        <f>COUNTIFS(PSIRT!$R:$R,"&lt;="&amp;B$3,PSIRT!$R:$R,"&gt;="&amp;B$2,PSIRT!$F:$F,"="&amp;$A13)</f>
        <v>3</v>
      </c>
      <c r="C13">
        <f>COUNTIFS(PSIRT!$R:$R,"&lt;="&amp;C$3,PSIRT!$R:$R,"&gt;="&amp;C$2,PSIRT!$F:$F,"="&amp;$A13)</f>
        <v>0</v>
      </c>
      <c r="D13">
        <f>COUNTIFS(PSIRT!$R:$R,"&lt;="&amp;D$3,PSIRT!$R:$R,"&gt;="&amp;D$2,PSIRT!$F:$F,"="&amp;$A13)</f>
        <v>1</v>
      </c>
      <c r="E13">
        <f>COUNTIFS(PSIRT!$R:$R,"&lt;="&amp;E$3,PSIRT!$R:$R,"&gt;="&amp;E$2,PSIRT!$F:$F,"="&amp;$A13)</f>
        <v>0</v>
      </c>
      <c r="F13">
        <f>COUNTIFS(PSIRT!$R:$R,"&lt;="&amp;F$3,PSIRT!$R:$R,"&gt;="&amp;F$2,PSIRT!$F:$F,"="&amp;$A13)</f>
        <v>0</v>
      </c>
      <c r="G13">
        <f>COUNTIFS(PSIRT!$R:$R,"&lt;="&amp;G$3,PSIRT!$R:$R,"&gt;="&amp;G$2,PSIRT!$F:$F,"="&amp;$A13)</f>
        <v>0</v>
      </c>
      <c r="H13">
        <f>COUNTIFS(PSIRT!$R:$R,"&lt;="&amp;H$3,PSIRT!$R:$R,"&gt;="&amp;H$2,PSIRT!$F:$F,"="&amp;$A13)</f>
        <v>0</v>
      </c>
      <c r="I13">
        <f>COUNTIFS(PSIRT!$R:$R,"&lt;="&amp;I$3,PSIRT!$R:$R,"&gt;="&amp;I$2,PSIRT!$F:$F,"="&amp;$A13)</f>
        <v>0</v>
      </c>
      <c r="J13">
        <f>COUNTIFS(PSIRT!$R:$R,"&lt;="&amp;J$3,PSIRT!$R:$R,"&gt;="&amp;J$2,PSIRT!$F:$F,"="&amp;$A13)</f>
        <v>0</v>
      </c>
      <c r="K13">
        <f>COUNTIFS(PSIRT!$R:$R,"&lt;="&amp;K$3,PSIRT!$R:$R,"&gt;="&amp;K$2,PSIRT!$F:$F,"="&amp;$A13)</f>
        <v>0</v>
      </c>
      <c r="L13">
        <f>COUNTIFS(PSIRT!$R:$R,"&lt;="&amp;L$3,PSIRT!$R:$R,"&gt;="&amp;L$2,PSIRT!$F:$F,"="&amp;$A13)</f>
        <v>1</v>
      </c>
      <c r="M13">
        <f>COUNTIFS(PSIRT!$R:$R,"&lt;="&amp;M$3,PSIRT!$R:$R,"&gt;="&amp;M$2,PSIRT!$F:$F,"="&amp;$A13)</f>
        <v>0</v>
      </c>
      <c r="N13">
        <f>COUNTIFS(PSIRT!$R:$R,"&lt;="&amp;N$3,PSIRT!$R:$R,"&gt;="&amp;N$2,PSIRT!$F:$F,"="&amp;$A13)</f>
        <v>0</v>
      </c>
      <c r="O13">
        <f>COUNTIFS(PSIRT!$R:$R,"&lt;="&amp;O$3,PSIRT!$R:$R,"&gt;="&amp;O$2,PSIRT!$F:$F,"="&amp;$A13)</f>
        <v>1</v>
      </c>
      <c r="P13">
        <f>COUNTIFS(PSIRT!$R:$R,"&lt;="&amp;P$3,PSIRT!$R:$R,"&gt;="&amp;P$2,PSIRT!$F:$F,"="&amp;$A13)</f>
        <v>2</v>
      </c>
      <c r="Q13">
        <f>COUNTIFS(PSIRT!$R:$R,"&lt;="&amp;Q$3,PSIRT!$R:$R,"&gt;="&amp;Q$2,PSIRT!$F:$F,"="&amp;$A13)</f>
        <v>1</v>
      </c>
      <c r="R13">
        <f>COUNTIFS(PSIRT!$R:$R,"&lt;="&amp;R$3,PSIRT!$R:$R,"&gt;="&amp;R$2,PSIRT!$F:$F,"="&amp;$A13)</f>
        <v>0</v>
      </c>
      <c r="S13">
        <f>COUNTIFS(PSIRT!$R:$R,"&lt;="&amp;S$3,PSIRT!$R:$R,"&gt;="&amp;S$2,PSIRT!$F:$F,"="&amp;$A13)</f>
        <v>3</v>
      </c>
      <c r="T13">
        <f>COUNTIFS(PSIRT!$R:$R,"&lt;="&amp;T$3,PSIRT!$R:$R,"&gt;="&amp;T$2,PSIRT!$F:$F,"="&amp;$A13)</f>
        <v>0</v>
      </c>
      <c r="U13">
        <f>COUNTIFS(PSIRT!$R:$R,"&lt;="&amp;U$3,PSIRT!$R:$R,"&gt;="&amp;U$2,PSIRT!$F:$F,"="&amp;$A13)</f>
        <v>0</v>
      </c>
      <c r="V13">
        <f>COUNTIFS(PSIRT!$R:$R,"&lt;="&amp;V$3,PSIRT!$R:$R,"&gt;="&amp;V$2,PSIRT!$F:$F,"="&amp;$A13)</f>
        <v>0</v>
      </c>
      <c r="W13">
        <f>COUNTIFS(PSIRT!$R:$R,"&lt;="&amp;W$3,PSIRT!$R:$R,"&gt;="&amp;W$2,PSIRT!$F:$F,"="&amp;$A13)</f>
        <v>2</v>
      </c>
      <c r="X13">
        <f>COUNTIFS(PSIRT!$R:$R,"&lt;="&amp;X$3,PSIRT!$R:$R,"&gt;="&amp;X$2,PSIRT!$F:$F,"="&amp;$A13)</f>
        <v>3</v>
      </c>
      <c r="Y13">
        <f>COUNTIFS(PSIRT!$R:$R,"&lt;="&amp;Y$3,PSIRT!$R:$R,"&gt;="&amp;Y$2,PSIRT!$F:$F,"="&amp;$A13)</f>
        <v>0</v>
      </c>
      <c r="Z13">
        <f>COUNTIFS(PSIRT!$R:$R,"&lt;="&amp;Z$3,PSIRT!$R:$R,"&gt;="&amp;Z$2,PSIRT!$F:$F,"="&amp;$A13)</f>
        <v>3</v>
      </c>
      <c r="AA13">
        <f>COUNTIFS(PSIRT!$R:$R,"&lt;="&amp;AA$3,PSIRT!$R:$R,"&gt;="&amp;AA$2,PSIRT!$F:$F,"="&amp;$A13)</f>
        <v>0</v>
      </c>
      <c r="AB13">
        <f>COUNTIFS(PSIRT!$R:$R,"&lt;="&amp;AB$3,PSIRT!$R:$R,"&gt;="&amp;AB$2,PSIRT!$F:$F,"="&amp;$A13)</f>
        <v>2</v>
      </c>
      <c r="AC13">
        <f>COUNTIFS(PSIRT!$R:$R,"&lt;="&amp;AC$3,PSIRT!$R:$R,"&gt;="&amp;AC$2,PSIRT!$F:$F,"="&amp;$A13)</f>
        <v>1</v>
      </c>
      <c r="AD13">
        <f>COUNTIFS(PSIRT!$R:$R,"&lt;="&amp;AD$3,PSIRT!$R:$R,"&gt;="&amp;AD$2,PSIRT!$F:$F,"="&amp;$A13)</f>
        <v>0</v>
      </c>
      <c r="AE13">
        <f>COUNTIFS(PSIRT!$R:$R,"&lt;="&amp;AE$3,PSIRT!$R:$R,"&gt;="&amp;AE$2,PSIRT!$F:$F,"="&amp;$A13)</f>
        <v>3</v>
      </c>
      <c r="AF13">
        <f>COUNTIFS(PSIRT!$R:$R,"&lt;="&amp;AF$3,PSIRT!$R:$R,"&gt;="&amp;AF$2,PSIRT!$F:$F,"="&amp;$A13)</f>
        <v>0</v>
      </c>
      <c r="AG13">
        <f>COUNTIFS(PSIRT!$R:$R,"&lt;="&amp;AG$3,PSIRT!$R:$R,"&gt;="&amp;AG$2,PSIRT!$F:$F,"="&amp;$A13)</f>
        <v>2</v>
      </c>
      <c r="AH13">
        <f t="shared" ref="AH13:AH15" si="24">SUM(B13:AG13)</f>
        <v>28</v>
      </c>
    </row>
    <row r="14" spans="1:34" x14ac:dyDescent="0.4">
      <c r="A14" s="4" t="str">
        <f>A6</f>
        <v>Medium</v>
      </c>
      <c r="B14">
        <f>COUNTIFS(PSIRT!$R:$R,"&lt;="&amp;B$3,PSIRT!$R:$R,"&gt;="&amp;B$2,PSIRT!$F:$F,"="&amp;$A14)</f>
        <v>1</v>
      </c>
      <c r="C14">
        <f>COUNTIFS(PSIRT!$R:$R,"&lt;="&amp;C$3,PSIRT!$R:$R,"&gt;="&amp;C$2,PSIRT!$F:$F,"="&amp;$A14)</f>
        <v>0</v>
      </c>
      <c r="D14">
        <f>COUNTIFS(PSIRT!$R:$R,"&lt;="&amp;D$3,PSIRT!$R:$R,"&gt;="&amp;D$2,PSIRT!$F:$F,"="&amp;$A14)</f>
        <v>3</v>
      </c>
      <c r="E14">
        <f>COUNTIFS(PSIRT!$R:$R,"&lt;="&amp;E$3,PSIRT!$R:$R,"&gt;="&amp;E$2,PSIRT!$F:$F,"="&amp;$A14)</f>
        <v>0</v>
      </c>
      <c r="F14">
        <f>COUNTIFS(PSIRT!$R:$R,"&lt;="&amp;F$3,PSIRT!$R:$R,"&gt;="&amp;F$2,PSIRT!$F:$F,"="&amp;$A14)</f>
        <v>0</v>
      </c>
      <c r="G14">
        <f>COUNTIFS(PSIRT!$R:$R,"&lt;="&amp;G$3,PSIRT!$R:$R,"&gt;="&amp;G$2,PSIRT!$F:$F,"="&amp;$A14)</f>
        <v>2</v>
      </c>
      <c r="H14">
        <f>COUNTIFS(PSIRT!$R:$R,"&lt;="&amp;H$3,PSIRT!$R:$R,"&gt;="&amp;H$2,PSIRT!$F:$F,"="&amp;$A14)</f>
        <v>0</v>
      </c>
      <c r="I14">
        <f>COUNTIFS(PSIRT!$R:$R,"&lt;="&amp;I$3,PSIRT!$R:$R,"&gt;="&amp;I$2,PSIRT!$F:$F,"="&amp;$A14)</f>
        <v>0</v>
      </c>
      <c r="J14">
        <f>COUNTIFS(PSIRT!$R:$R,"&lt;="&amp;J$3,PSIRT!$R:$R,"&gt;="&amp;J$2,PSIRT!$F:$F,"="&amp;$A14)</f>
        <v>2</v>
      </c>
      <c r="K14">
        <f>COUNTIFS(PSIRT!$R:$R,"&lt;="&amp;K$3,PSIRT!$R:$R,"&gt;="&amp;K$2,PSIRT!$F:$F,"="&amp;$A14)</f>
        <v>0</v>
      </c>
      <c r="L14">
        <f>COUNTIFS(PSIRT!$R:$R,"&lt;="&amp;L$3,PSIRT!$R:$R,"&gt;="&amp;L$2,PSIRT!$F:$F,"="&amp;$A14)</f>
        <v>3</v>
      </c>
      <c r="M14">
        <f>COUNTIFS(PSIRT!$R:$R,"&lt;="&amp;M$3,PSIRT!$R:$R,"&gt;="&amp;M$2,PSIRT!$F:$F,"="&amp;$A14)</f>
        <v>1</v>
      </c>
      <c r="N14">
        <f>COUNTIFS(PSIRT!$R:$R,"&lt;="&amp;N$3,PSIRT!$R:$R,"&gt;="&amp;N$2,PSIRT!$F:$F,"="&amp;$A14)</f>
        <v>0</v>
      </c>
      <c r="O14">
        <f>COUNTIFS(PSIRT!$R:$R,"&lt;="&amp;O$3,PSIRT!$R:$R,"&gt;="&amp;O$2,PSIRT!$F:$F,"="&amp;$A14)</f>
        <v>1</v>
      </c>
      <c r="P14">
        <f>COUNTIFS(PSIRT!$R:$R,"&lt;="&amp;P$3,PSIRT!$R:$R,"&gt;="&amp;P$2,PSIRT!$F:$F,"="&amp;$A14)</f>
        <v>0</v>
      </c>
      <c r="Q14">
        <f>COUNTIFS(PSIRT!$R:$R,"&lt;="&amp;Q$3,PSIRT!$R:$R,"&gt;="&amp;Q$2,PSIRT!$F:$F,"="&amp;$A14)</f>
        <v>0</v>
      </c>
      <c r="R14">
        <f>COUNTIFS(PSIRT!$R:$R,"&lt;="&amp;R$3,PSIRT!$R:$R,"&gt;="&amp;R$2,PSIRT!$F:$F,"="&amp;$A14)</f>
        <v>0</v>
      </c>
      <c r="S14">
        <f>COUNTIFS(PSIRT!$R:$R,"&lt;="&amp;S$3,PSIRT!$R:$R,"&gt;="&amp;S$2,PSIRT!$F:$F,"="&amp;$A14)</f>
        <v>1</v>
      </c>
      <c r="T14">
        <f>COUNTIFS(PSIRT!$R:$R,"&lt;="&amp;T$3,PSIRT!$R:$R,"&gt;="&amp;T$2,PSIRT!$F:$F,"="&amp;$A14)</f>
        <v>1</v>
      </c>
      <c r="U14">
        <f>COUNTIFS(PSIRT!$R:$R,"&lt;="&amp;U$3,PSIRT!$R:$R,"&gt;="&amp;U$2,PSIRT!$F:$F,"="&amp;$A14)</f>
        <v>1</v>
      </c>
      <c r="V14">
        <f>COUNTIFS(PSIRT!$R:$R,"&lt;="&amp;V$3,PSIRT!$R:$R,"&gt;="&amp;V$2,PSIRT!$F:$F,"="&amp;$A14)</f>
        <v>2</v>
      </c>
      <c r="W14">
        <f>COUNTIFS(PSIRT!$R:$R,"&lt;="&amp;W$3,PSIRT!$R:$R,"&gt;="&amp;W$2,PSIRT!$F:$F,"="&amp;$A14)</f>
        <v>2</v>
      </c>
      <c r="X14">
        <f>COUNTIFS(PSIRT!$R:$R,"&lt;="&amp;X$3,PSIRT!$R:$R,"&gt;="&amp;X$2,PSIRT!$F:$F,"="&amp;$A14)</f>
        <v>0</v>
      </c>
      <c r="Y14">
        <f>COUNTIFS(PSIRT!$R:$R,"&lt;="&amp;Y$3,PSIRT!$R:$R,"&gt;="&amp;Y$2,PSIRT!$F:$F,"="&amp;$A14)</f>
        <v>1</v>
      </c>
      <c r="Z14">
        <f>COUNTIFS(PSIRT!$R:$R,"&lt;="&amp;Z$3,PSIRT!$R:$R,"&gt;="&amp;Z$2,PSIRT!$F:$F,"="&amp;$A14)</f>
        <v>1</v>
      </c>
      <c r="AA14">
        <f>COUNTIFS(PSIRT!$R:$R,"&lt;="&amp;AA$3,PSIRT!$R:$R,"&gt;="&amp;AA$2,PSIRT!$F:$F,"="&amp;$A14)</f>
        <v>0</v>
      </c>
      <c r="AB14">
        <f>COUNTIFS(PSIRT!$R:$R,"&lt;="&amp;AB$3,PSIRT!$R:$R,"&gt;="&amp;AB$2,PSIRT!$F:$F,"="&amp;$A14)</f>
        <v>2</v>
      </c>
      <c r="AC14">
        <f>COUNTIFS(PSIRT!$R:$R,"&lt;="&amp;AC$3,PSIRT!$R:$R,"&gt;="&amp;AC$2,PSIRT!$F:$F,"="&amp;$A14)</f>
        <v>1</v>
      </c>
      <c r="AD14">
        <f>COUNTIFS(PSIRT!$R:$R,"&lt;="&amp;AD$3,PSIRT!$R:$R,"&gt;="&amp;AD$2,PSIRT!$F:$F,"="&amp;$A14)</f>
        <v>2</v>
      </c>
      <c r="AE14">
        <f>COUNTIFS(PSIRT!$R:$R,"&lt;="&amp;AE$3,PSIRT!$R:$R,"&gt;="&amp;AE$2,PSIRT!$F:$F,"="&amp;$A14)</f>
        <v>0</v>
      </c>
      <c r="AF14">
        <f>COUNTIFS(PSIRT!$R:$R,"&lt;="&amp;AF$3,PSIRT!$R:$R,"&gt;="&amp;AF$2,PSIRT!$F:$F,"="&amp;$A14)</f>
        <v>0</v>
      </c>
      <c r="AG14">
        <f>COUNTIFS(PSIRT!$R:$R,"&lt;="&amp;AG$3,PSIRT!$R:$R,"&gt;="&amp;AG$2,PSIRT!$F:$F,"="&amp;$A14)</f>
        <v>1</v>
      </c>
      <c r="AH14">
        <f t="shared" si="24"/>
        <v>28</v>
      </c>
    </row>
    <row r="15" spans="1:34" x14ac:dyDescent="0.4">
      <c r="A15" s="4" t="str">
        <f>A7</f>
        <v>Low</v>
      </c>
      <c r="B15">
        <f>COUNTIFS(PSIRT!$R:$R,"&lt;="&amp;B$3,PSIRT!$R:$R,"&gt;="&amp;B$2,PSIRT!$F:$F,"="&amp;$A15)</f>
        <v>0</v>
      </c>
      <c r="C15">
        <f>COUNTIFS(PSIRT!$R:$R,"&lt;="&amp;C$3,PSIRT!$R:$R,"&gt;="&amp;C$2,PSIRT!$F:$F,"="&amp;$A15)</f>
        <v>0</v>
      </c>
      <c r="D15">
        <f>COUNTIFS(PSIRT!$R:$R,"&lt;="&amp;D$3,PSIRT!$R:$R,"&gt;="&amp;D$2,PSIRT!$F:$F,"="&amp;$A15)</f>
        <v>0</v>
      </c>
      <c r="E15">
        <f>COUNTIFS(PSIRT!$R:$R,"&lt;="&amp;E$3,PSIRT!$R:$R,"&gt;="&amp;E$2,PSIRT!$F:$F,"="&amp;$A15)</f>
        <v>0</v>
      </c>
      <c r="F15">
        <f>COUNTIFS(PSIRT!$R:$R,"&lt;="&amp;F$3,PSIRT!$R:$R,"&gt;="&amp;F$2,PSIRT!$F:$F,"="&amp;$A15)</f>
        <v>0</v>
      </c>
      <c r="G15">
        <f>COUNTIFS(PSIRT!$R:$R,"&lt;="&amp;G$3,PSIRT!$R:$R,"&gt;="&amp;G$2,PSIRT!$F:$F,"="&amp;$A15)</f>
        <v>0</v>
      </c>
      <c r="H15">
        <f>COUNTIFS(PSIRT!$R:$R,"&lt;="&amp;H$3,PSIRT!$R:$R,"&gt;="&amp;H$2,PSIRT!$F:$F,"="&amp;$A15)</f>
        <v>0</v>
      </c>
      <c r="I15">
        <f>COUNTIFS(PSIRT!$R:$R,"&lt;="&amp;I$3,PSIRT!$R:$R,"&gt;="&amp;I$2,PSIRT!$F:$F,"="&amp;$A15)</f>
        <v>0</v>
      </c>
      <c r="J15">
        <f>COUNTIFS(PSIRT!$R:$R,"&lt;="&amp;J$3,PSIRT!$R:$R,"&gt;="&amp;J$2,PSIRT!$F:$F,"="&amp;$A15)</f>
        <v>0</v>
      </c>
      <c r="K15">
        <f>COUNTIFS(PSIRT!$R:$R,"&lt;="&amp;K$3,PSIRT!$R:$R,"&gt;="&amp;K$2,PSIRT!$F:$F,"="&amp;$A15)</f>
        <v>0</v>
      </c>
      <c r="L15">
        <f>COUNTIFS(PSIRT!$R:$R,"&lt;="&amp;L$3,PSIRT!$R:$R,"&gt;="&amp;L$2,PSIRT!$F:$F,"="&amp;$A15)</f>
        <v>1</v>
      </c>
      <c r="M15">
        <f>COUNTIFS(PSIRT!$R:$R,"&lt;="&amp;M$3,PSIRT!$R:$R,"&gt;="&amp;M$2,PSIRT!$F:$F,"="&amp;$A15)</f>
        <v>0</v>
      </c>
      <c r="N15">
        <f>COUNTIFS(PSIRT!$R:$R,"&lt;="&amp;N$3,PSIRT!$R:$R,"&gt;="&amp;N$2,PSIRT!$F:$F,"="&amp;$A15)</f>
        <v>0</v>
      </c>
      <c r="O15">
        <f>COUNTIFS(PSIRT!$R:$R,"&lt;="&amp;O$3,PSIRT!$R:$R,"&gt;="&amp;O$2,PSIRT!$F:$F,"="&amp;$A15)</f>
        <v>0</v>
      </c>
      <c r="P15">
        <f>COUNTIFS(PSIRT!$R:$R,"&lt;="&amp;P$3,PSIRT!$R:$R,"&gt;="&amp;P$2,PSIRT!$F:$F,"="&amp;$A15)</f>
        <v>0</v>
      </c>
      <c r="Q15">
        <f>COUNTIFS(PSIRT!$R:$R,"&lt;="&amp;Q$3,PSIRT!$R:$R,"&gt;="&amp;Q$2,PSIRT!$F:$F,"="&amp;$A15)</f>
        <v>0</v>
      </c>
      <c r="R15">
        <f>COUNTIFS(PSIRT!$R:$R,"&lt;="&amp;R$3,PSIRT!$R:$R,"&gt;="&amp;R$2,PSIRT!$F:$F,"="&amp;$A15)</f>
        <v>0</v>
      </c>
      <c r="S15">
        <f>COUNTIFS(PSIRT!$R:$R,"&lt;="&amp;S$3,PSIRT!$R:$R,"&gt;="&amp;S$2,PSIRT!$F:$F,"="&amp;$A15)</f>
        <v>0</v>
      </c>
      <c r="T15">
        <f>COUNTIFS(PSIRT!$R:$R,"&lt;="&amp;T$3,PSIRT!$R:$R,"&gt;="&amp;T$2,PSIRT!$F:$F,"="&amp;$A15)</f>
        <v>0</v>
      </c>
      <c r="U15">
        <f>COUNTIFS(PSIRT!$R:$R,"&lt;="&amp;U$3,PSIRT!$R:$R,"&gt;="&amp;U$2,PSIRT!$F:$F,"="&amp;$A15)</f>
        <v>0</v>
      </c>
      <c r="V15">
        <f>COUNTIFS(PSIRT!$R:$R,"&lt;="&amp;V$3,PSIRT!$R:$R,"&gt;="&amp;V$2,PSIRT!$F:$F,"="&amp;$A15)</f>
        <v>2</v>
      </c>
      <c r="W15">
        <f>COUNTIFS(PSIRT!$R:$R,"&lt;="&amp;W$3,PSIRT!$R:$R,"&gt;="&amp;W$2,PSIRT!$F:$F,"="&amp;$A15)</f>
        <v>2</v>
      </c>
      <c r="X15">
        <f>COUNTIFS(PSIRT!$R:$R,"&lt;="&amp;X$3,PSIRT!$R:$R,"&gt;="&amp;X$2,PSIRT!$F:$F,"="&amp;$A15)</f>
        <v>0</v>
      </c>
      <c r="Y15">
        <f>COUNTIFS(PSIRT!$R:$R,"&lt;="&amp;Y$3,PSIRT!$R:$R,"&gt;="&amp;Y$2,PSIRT!$F:$F,"="&amp;$A15)</f>
        <v>0</v>
      </c>
      <c r="Z15">
        <f>COUNTIFS(PSIRT!$R:$R,"&lt;="&amp;Z$3,PSIRT!$R:$R,"&gt;="&amp;Z$2,PSIRT!$F:$F,"="&amp;$A15)</f>
        <v>1</v>
      </c>
      <c r="AA15">
        <f>COUNTIFS(PSIRT!$R:$R,"&lt;="&amp;AA$3,PSIRT!$R:$R,"&gt;="&amp;AA$2,PSIRT!$F:$F,"="&amp;$A15)</f>
        <v>0</v>
      </c>
      <c r="AB15">
        <f>COUNTIFS(PSIRT!$R:$R,"&lt;="&amp;AB$3,PSIRT!$R:$R,"&gt;="&amp;AB$2,PSIRT!$F:$F,"="&amp;$A15)</f>
        <v>3</v>
      </c>
      <c r="AC15">
        <f>COUNTIFS(PSIRT!$R:$R,"&lt;="&amp;AC$3,PSIRT!$R:$R,"&gt;="&amp;AC$2,PSIRT!$F:$F,"="&amp;$A15)</f>
        <v>2</v>
      </c>
      <c r="AD15">
        <f>COUNTIFS(PSIRT!$R:$R,"&lt;="&amp;AD$3,PSIRT!$R:$R,"&gt;="&amp;AD$2,PSIRT!$F:$F,"="&amp;$A15)</f>
        <v>0</v>
      </c>
      <c r="AE15">
        <f>COUNTIFS(PSIRT!$R:$R,"&lt;="&amp;AE$3,PSIRT!$R:$R,"&gt;="&amp;AE$2,PSIRT!$F:$F,"="&amp;$A15)</f>
        <v>1</v>
      </c>
      <c r="AF15">
        <f>COUNTIFS(PSIRT!$R:$R,"&lt;="&amp;AF$3,PSIRT!$R:$R,"&gt;="&amp;AF$2,PSIRT!$F:$F,"="&amp;$A15)</f>
        <v>2</v>
      </c>
      <c r="AG15">
        <f>COUNTIFS(PSIRT!$R:$R,"&lt;="&amp;AG$3,PSIRT!$R:$R,"&gt;="&amp;AG$2,PSIRT!$F:$F,"="&amp;$A15)</f>
        <v>3</v>
      </c>
      <c r="AH15">
        <f t="shared" si="24"/>
        <v>17</v>
      </c>
    </row>
    <row r="16" spans="1:34" x14ac:dyDescent="0.4">
      <c r="AH16">
        <f>SUM(AH12:AH15)</f>
        <v>84</v>
      </c>
    </row>
    <row r="17" spans="1:33" x14ac:dyDescent="0.4">
      <c r="A17" s="34" t="s">
        <v>13</v>
      </c>
      <c r="B17" s="35">
        <f t="shared" ref="B17:AG17" si="25">B1</f>
        <v>42583</v>
      </c>
      <c r="C17" s="35">
        <f t="shared" si="25"/>
        <v>42614</v>
      </c>
      <c r="D17" s="35">
        <f t="shared" si="25"/>
        <v>42644</v>
      </c>
      <c r="E17" s="35">
        <f t="shared" si="25"/>
        <v>42675</v>
      </c>
      <c r="F17" s="35">
        <f t="shared" si="25"/>
        <v>42705</v>
      </c>
      <c r="G17" s="35">
        <f t="shared" si="25"/>
        <v>42736</v>
      </c>
      <c r="H17" s="35">
        <f t="shared" si="25"/>
        <v>42767</v>
      </c>
      <c r="I17" s="35">
        <f t="shared" si="25"/>
        <v>42795</v>
      </c>
      <c r="J17" s="35">
        <f t="shared" si="25"/>
        <v>42826</v>
      </c>
      <c r="K17" s="35">
        <f t="shared" si="25"/>
        <v>42856</v>
      </c>
      <c r="L17" s="35">
        <f t="shared" si="25"/>
        <v>42887</v>
      </c>
      <c r="M17" s="35">
        <f t="shared" si="25"/>
        <v>42917</v>
      </c>
      <c r="N17" s="35">
        <f t="shared" si="25"/>
        <v>42948</v>
      </c>
      <c r="O17" s="35">
        <f t="shared" si="25"/>
        <v>42979</v>
      </c>
      <c r="P17" s="35">
        <f t="shared" si="25"/>
        <v>43009</v>
      </c>
      <c r="Q17" s="35">
        <f t="shared" si="25"/>
        <v>43040</v>
      </c>
      <c r="R17" s="35">
        <f t="shared" si="25"/>
        <v>43070</v>
      </c>
      <c r="S17" s="35">
        <f t="shared" si="25"/>
        <v>43101</v>
      </c>
      <c r="T17" s="35">
        <f t="shared" si="25"/>
        <v>43132</v>
      </c>
      <c r="U17" s="35">
        <f t="shared" si="25"/>
        <v>43160</v>
      </c>
      <c r="V17" s="35">
        <f t="shared" si="25"/>
        <v>43191</v>
      </c>
      <c r="W17" s="35">
        <f t="shared" si="25"/>
        <v>43221</v>
      </c>
      <c r="X17" s="35">
        <f t="shared" si="25"/>
        <v>43252</v>
      </c>
      <c r="Y17" s="35">
        <f t="shared" si="25"/>
        <v>43282</v>
      </c>
      <c r="Z17" s="35">
        <f t="shared" si="25"/>
        <v>43313</v>
      </c>
      <c r="AA17" s="35">
        <f t="shared" si="25"/>
        <v>43344</v>
      </c>
      <c r="AB17" s="35">
        <f t="shared" si="25"/>
        <v>43374</v>
      </c>
      <c r="AC17" s="35">
        <f t="shared" si="25"/>
        <v>43405</v>
      </c>
      <c r="AD17" s="35">
        <f t="shared" si="25"/>
        <v>43435</v>
      </c>
      <c r="AE17" s="35">
        <f t="shared" si="25"/>
        <v>43466</v>
      </c>
      <c r="AF17" s="35">
        <f t="shared" si="25"/>
        <v>43497</v>
      </c>
      <c r="AG17" s="35">
        <f t="shared" si="25"/>
        <v>43525</v>
      </c>
    </row>
    <row r="18" spans="1:33" x14ac:dyDescent="0.4">
      <c r="A18" s="9" t="s">
        <v>392</v>
      </c>
      <c r="B18" s="9">
        <f t="shared" ref="B18:U18" si="26">SUM(B4:B7)</f>
        <v>6</v>
      </c>
      <c r="C18" s="9">
        <f t="shared" si="26"/>
        <v>0</v>
      </c>
      <c r="D18" s="9">
        <f t="shared" si="26"/>
        <v>3</v>
      </c>
      <c r="E18" s="9">
        <f t="shared" si="26"/>
        <v>1</v>
      </c>
      <c r="F18" s="9">
        <f t="shared" si="26"/>
        <v>0</v>
      </c>
      <c r="G18" s="9">
        <f t="shared" si="26"/>
        <v>2</v>
      </c>
      <c r="H18" s="9">
        <f t="shared" si="26"/>
        <v>0</v>
      </c>
      <c r="I18" s="9">
        <f t="shared" si="26"/>
        <v>2</v>
      </c>
      <c r="J18" s="9">
        <f t="shared" si="26"/>
        <v>3</v>
      </c>
      <c r="K18" s="9">
        <f t="shared" si="26"/>
        <v>3</v>
      </c>
      <c r="L18" s="9">
        <f t="shared" si="26"/>
        <v>4</v>
      </c>
      <c r="M18" s="9">
        <f t="shared" si="26"/>
        <v>2</v>
      </c>
      <c r="N18" s="9">
        <f t="shared" si="26"/>
        <v>3</v>
      </c>
      <c r="O18" s="9">
        <f t="shared" si="26"/>
        <v>4</v>
      </c>
      <c r="P18" s="9">
        <f t="shared" si="26"/>
        <v>0</v>
      </c>
      <c r="Q18" s="9">
        <f t="shared" si="26"/>
        <v>3</v>
      </c>
      <c r="R18" s="9">
        <f t="shared" si="26"/>
        <v>0</v>
      </c>
      <c r="S18" s="9">
        <f t="shared" si="26"/>
        <v>1</v>
      </c>
      <c r="T18" s="9">
        <f t="shared" si="26"/>
        <v>2</v>
      </c>
      <c r="U18" s="9">
        <f t="shared" si="26"/>
        <v>11</v>
      </c>
      <c r="V18" s="9">
        <f>SUM(V4:V7)</f>
        <v>1</v>
      </c>
      <c r="W18" s="9">
        <f>SUM(W4:W7)</f>
        <v>1</v>
      </c>
      <c r="X18" s="9">
        <f t="shared" ref="X18:AB18" si="27">SUM(X4:X7)</f>
        <v>4</v>
      </c>
      <c r="Y18" s="9">
        <f t="shared" si="27"/>
        <v>14</v>
      </c>
      <c r="Z18" s="9">
        <f t="shared" si="27"/>
        <v>3</v>
      </c>
      <c r="AA18" s="9">
        <f t="shared" si="27"/>
        <v>2</v>
      </c>
      <c r="AB18" s="9">
        <f t="shared" si="27"/>
        <v>2</v>
      </c>
      <c r="AC18" s="9">
        <f t="shared" ref="AC18:AD18" si="28">SUM(AC4:AC7)</f>
        <v>5</v>
      </c>
      <c r="AD18" s="9">
        <f t="shared" si="28"/>
        <v>2</v>
      </c>
      <c r="AE18" s="9">
        <f t="shared" ref="AE18:AG18" si="29">SUM(AE4:AE7)</f>
        <v>9</v>
      </c>
      <c r="AF18" s="9">
        <f t="shared" si="29"/>
        <v>4</v>
      </c>
      <c r="AG18" s="9">
        <f t="shared" si="29"/>
        <v>5</v>
      </c>
    </row>
    <row r="19" spans="1:33" x14ac:dyDescent="0.4">
      <c r="A19" s="10" t="s">
        <v>393</v>
      </c>
      <c r="B19" s="10">
        <f t="shared" ref="B19:U19" si="30">SUM(B12:B15)</f>
        <v>4</v>
      </c>
      <c r="C19" s="10">
        <f t="shared" si="30"/>
        <v>0</v>
      </c>
      <c r="D19" s="10">
        <f t="shared" si="30"/>
        <v>5</v>
      </c>
      <c r="E19" s="10">
        <f t="shared" si="30"/>
        <v>0</v>
      </c>
      <c r="F19" s="10">
        <f t="shared" si="30"/>
        <v>0</v>
      </c>
      <c r="G19" s="10">
        <f t="shared" si="30"/>
        <v>2</v>
      </c>
      <c r="H19" s="10">
        <f t="shared" si="30"/>
        <v>0</v>
      </c>
      <c r="I19" s="10">
        <f t="shared" si="30"/>
        <v>0</v>
      </c>
      <c r="J19" s="10">
        <f t="shared" si="30"/>
        <v>2</v>
      </c>
      <c r="K19" s="10">
        <f t="shared" si="30"/>
        <v>0</v>
      </c>
      <c r="L19" s="10">
        <f t="shared" si="30"/>
        <v>5</v>
      </c>
      <c r="M19" s="10">
        <f t="shared" si="30"/>
        <v>2</v>
      </c>
      <c r="N19" s="10">
        <f t="shared" si="30"/>
        <v>1</v>
      </c>
      <c r="O19" s="10">
        <f t="shared" si="30"/>
        <v>2</v>
      </c>
      <c r="P19" s="10">
        <f t="shared" si="30"/>
        <v>2</v>
      </c>
      <c r="Q19" s="10">
        <f t="shared" si="30"/>
        <v>1</v>
      </c>
      <c r="R19" s="10">
        <f t="shared" si="30"/>
        <v>0</v>
      </c>
      <c r="S19" s="10">
        <f t="shared" si="30"/>
        <v>4</v>
      </c>
      <c r="T19" s="10">
        <f t="shared" si="30"/>
        <v>1</v>
      </c>
      <c r="U19" s="10">
        <f t="shared" si="30"/>
        <v>1</v>
      </c>
      <c r="V19" s="10">
        <f>SUM(V12:V15)</f>
        <v>4</v>
      </c>
      <c r="W19" s="10">
        <f>SUM(W12:W15)</f>
        <v>8</v>
      </c>
      <c r="X19" s="10">
        <f t="shared" ref="X19:AB19" si="31">SUM(X12:X15)</f>
        <v>3</v>
      </c>
      <c r="Y19" s="10">
        <f t="shared" si="31"/>
        <v>1</v>
      </c>
      <c r="Z19" s="10">
        <f t="shared" si="31"/>
        <v>6</v>
      </c>
      <c r="AA19" s="10">
        <f t="shared" si="31"/>
        <v>0</v>
      </c>
      <c r="AB19" s="10">
        <f t="shared" si="31"/>
        <v>7</v>
      </c>
      <c r="AC19" s="10">
        <f t="shared" ref="AC19:AD19" si="32">SUM(AC12:AC15)</f>
        <v>4</v>
      </c>
      <c r="AD19" s="10">
        <f t="shared" si="32"/>
        <v>2</v>
      </c>
      <c r="AE19" s="10">
        <f t="shared" ref="AE19:AG19" si="33">SUM(AE12:AE15)</f>
        <v>7</v>
      </c>
      <c r="AF19" s="10">
        <f t="shared" si="33"/>
        <v>4</v>
      </c>
      <c r="AG19" s="10">
        <f t="shared" si="33"/>
        <v>6</v>
      </c>
    </row>
    <row r="20" spans="1:33" s="5" customFormat="1" x14ac:dyDescent="0.4">
      <c r="A20" s="7" t="s">
        <v>394</v>
      </c>
      <c r="B20" s="8">
        <f>B26</f>
        <v>2</v>
      </c>
      <c r="C20" s="8">
        <f>B20+C26</f>
        <v>2</v>
      </c>
      <c r="D20" s="8">
        <f>C20+D26</f>
        <v>0</v>
      </c>
      <c r="E20" s="8">
        <f t="shared" ref="E20:U20" si="34">D20+E26</f>
        <v>1</v>
      </c>
      <c r="F20" s="8">
        <f t="shared" si="34"/>
        <v>1</v>
      </c>
      <c r="G20" s="8">
        <f t="shared" si="34"/>
        <v>1</v>
      </c>
      <c r="H20" s="8">
        <f t="shared" si="34"/>
        <v>1</v>
      </c>
      <c r="I20" s="8">
        <f t="shared" si="34"/>
        <v>3</v>
      </c>
      <c r="J20" s="8">
        <f t="shared" si="34"/>
        <v>4</v>
      </c>
      <c r="K20" s="8">
        <f t="shared" si="34"/>
        <v>7</v>
      </c>
      <c r="L20" s="8">
        <f t="shared" si="34"/>
        <v>6</v>
      </c>
      <c r="M20" s="8">
        <f t="shared" si="34"/>
        <v>6</v>
      </c>
      <c r="N20" s="8">
        <f t="shared" si="34"/>
        <v>8</v>
      </c>
      <c r="O20" s="8">
        <f t="shared" si="34"/>
        <v>10</v>
      </c>
      <c r="P20" s="8">
        <f t="shared" si="34"/>
        <v>8</v>
      </c>
      <c r="Q20" s="8">
        <f t="shared" si="34"/>
        <v>10</v>
      </c>
      <c r="R20" s="8">
        <f t="shared" si="34"/>
        <v>10</v>
      </c>
      <c r="S20" s="8">
        <f t="shared" si="34"/>
        <v>7</v>
      </c>
      <c r="T20" s="8">
        <f t="shared" si="34"/>
        <v>8</v>
      </c>
      <c r="U20" s="8">
        <f t="shared" si="34"/>
        <v>18</v>
      </c>
      <c r="V20" s="8">
        <f>U20+V26</f>
        <v>15</v>
      </c>
      <c r="W20" s="8">
        <f>V20+W26</f>
        <v>8</v>
      </c>
      <c r="X20" s="8">
        <f t="shared" ref="X20:AE20" si="35">W20+X26</f>
        <v>9</v>
      </c>
      <c r="Y20" s="8">
        <f t="shared" si="35"/>
        <v>22</v>
      </c>
      <c r="Z20" s="8">
        <f t="shared" si="35"/>
        <v>19</v>
      </c>
      <c r="AA20" s="8">
        <f t="shared" si="35"/>
        <v>21</v>
      </c>
      <c r="AB20" s="8">
        <f t="shared" si="35"/>
        <v>16</v>
      </c>
      <c r="AC20" s="8">
        <f t="shared" si="35"/>
        <v>17</v>
      </c>
      <c r="AD20" s="8">
        <f t="shared" si="35"/>
        <v>17</v>
      </c>
      <c r="AE20" s="8">
        <f t="shared" si="35"/>
        <v>19</v>
      </c>
      <c r="AF20" s="8">
        <f t="shared" ref="AF20" si="36">AE20+AF26</f>
        <v>19</v>
      </c>
      <c r="AG20" s="8">
        <f t="shared" ref="AG20" si="37">AF20+AG26</f>
        <v>18</v>
      </c>
    </row>
    <row r="21" spans="1:33" s="5" customFormat="1" x14ac:dyDescent="0.4">
      <c r="A21" s="41" t="s">
        <v>279</v>
      </c>
      <c r="B21" s="42">
        <f ca="1">MTTRSummary!B19</f>
        <v>19.75</v>
      </c>
      <c r="C21" s="42">
        <f ca="1">MTTRSummary!C19</f>
        <v>34.75</v>
      </c>
      <c r="D21" s="42">
        <f ca="1">MTTRSummary!D19</f>
        <v>17.888888888888889</v>
      </c>
      <c r="E21" s="42">
        <f ca="1">MTTRSummary!E19</f>
        <v>17.8</v>
      </c>
      <c r="F21" s="42">
        <f ca="1">MTTRSummary!F19</f>
        <v>12</v>
      </c>
      <c r="G21" s="42">
        <f ca="1">MTTRSummary!G19</f>
        <v>39.5</v>
      </c>
      <c r="H21" s="42">
        <f ca="1">MTTRSummary!H19</f>
        <v>50</v>
      </c>
      <c r="I21" s="42">
        <f ca="1">MTTRSummary!I19</f>
        <v>52</v>
      </c>
      <c r="J21" s="42">
        <f ca="1">MTTRSummary!J19</f>
        <v>81</v>
      </c>
      <c r="K21" s="42">
        <f ca="1">MTTRSummary!K19</f>
        <v>132.5</v>
      </c>
      <c r="L21" s="42">
        <f ca="1">MTTRSummary!L19</f>
        <v>60.857142857142854</v>
      </c>
      <c r="M21" s="42">
        <f ca="1">MTTRSummary!M19</f>
        <v>75.571428571428569</v>
      </c>
      <c r="N21" s="42">
        <f ca="1">MTTRSummary!N19</f>
        <v>80.5</v>
      </c>
      <c r="O21" s="42">
        <f ca="1">MTTRSummary!O19</f>
        <v>147.80000000000001</v>
      </c>
      <c r="P21" s="42">
        <f ca="1">MTTRSummary!P19</f>
        <v>159.19999999999999</v>
      </c>
      <c r="Q21" s="42">
        <f ca="1">MTTRSummary!Q19</f>
        <v>165</v>
      </c>
      <c r="R21" s="42">
        <f ca="1">MTTRSummary!R19</f>
        <v>281.33333333333331</v>
      </c>
      <c r="S21" s="42">
        <f ca="1">MTTRSummary!S19</f>
        <v>176.4</v>
      </c>
      <c r="T21" s="42">
        <f ca="1">MTTRSummary!T19</f>
        <v>161.80000000000001</v>
      </c>
      <c r="U21" s="42">
        <f ca="1">MTTRSummary!U19</f>
        <v>165.66666666666666</v>
      </c>
      <c r="V21" s="42">
        <f ca="1">MTTRSummary!V19</f>
        <v>203</v>
      </c>
      <c r="W21" s="42">
        <f ca="1">MTTRSummary!W19</f>
        <v>104.15384615384616</v>
      </c>
      <c r="X21" s="42">
        <f ca="1">MTTRSummary!X19</f>
        <v>71.333333333333329</v>
      </c>
      <c r="Y21" s="42">
        <f ca="1">MTTRSummary!Y19</f>
        <v>84.666666666666671</v>
      </c>
      <c r="Z21" s="42">
        <f ca="1">MTTRSummary!Z19</f>
        <v>131.80000000000001</v>
      </c>
      <c r="AA21" s="42">
        <f ca="1">MTTRSummary!AA19</f>
        <v>244.85714285714286</v>
      </c>
      <c r="AB21" s="42">
        <f ca="1">MTTRSummary!AB19</f>
        <v>141.38461538461539</v>
      </c>
      <c r="AC21" s="42">
        <f ca="1">MTTRSummary!AC19</f>
        <v>154.27272727272728</v>
      </c>
      <c r="AD21" s="42">
        <f ca="1">MTTRSummary!AD19</f>
        <v>123.30769230769231</v>
      </c>
      <c r="AE21" s="42">
        <f ca="1">MTTRSummary!AE19</f>
        <v>118.15384615384616</v>
      </c>
      <c r="AF21" s="42">
        <f ca="1">MTTRSummary!AF19</f>
        <v>111.76923076923077</v>
      </c>
      <c r="AG21" s="42">
        <f ca="1">MTTRSummary!AG19</f>
        <v>78.647058823529406</v>
      </c>
    </row>
    <row r="22" spans="1:33" s="5" customFormat="1" x14ac:dyDescent="0.4">
      <c r="A22" s="43" t="s">
        <v>280</v>
      </c>
      <c r="B22" s="44">
        <v>28</v>
      </c>
      <c r="C22" s="44">
        <v>28</v>
      </c>
      <c r="D22" s="44">
        <v>28</v>
      </c>
      <c r="E22" s="44">
        <v>28</v>
      </c>
      <c r="F22" s="44">
        <v>28</v>
      </c>
      <c r="G22" s="44">
        <v>28</v>
      </c>
      <c r="H22" s="44">
        <v>28</v>
      </c>
      <c r="I22" s="44">
        <v>28</v>
      </c>
      <c r="J22" s="44">
        <v>28</v>
      </c>
      <c r="K22" s="44">
        <v>28</v>
      </c>
      <c r="L22" s="44">
        <v>28</v>
      </c>
      <c r="M22" s="44">
        <v>28</v>
      </c>
      <c r="N22" s="44">
        <v>28</v>
      </c>
      <c r="O22" s="44">
        <v>28</v>
      </c>
      <c r="P22" s="44">
        <v>28</v>
      </c>
      <c r="Q22" s="44">
        <v>28</v>
      </c>
      <c r="R22" s="44">
        <v>28</v>
      </c>
      <c r="S22" s="44">
        <v>28</v>
      </c>
      <c r="T22" s="44">
        <v>28</v>
      </c>
      <c r="U22" s="44">
        <v>28</v>
      </c>
      <c r="V22" s="44">
        <v>28</v>
      </c>
      <c r="W22" s="44">
        <v>28</v>
      </c>
      <c r="X22" s="44">
        <v>28</v>
      </c>
      <c r="Y22" s="44">
        <v>28</v>
      </c>
      <c r="Z22" s="44">
        <v>28</v>
      </c>
      <c r="AA22" s="44">
        <v>28</v>
      </c>
      <c r="AB22" s="44">
        <v>28</v>
      </c>
      <c r="AC22" s="44">
        <v>28</v>
      </c>
      <c r="AD22" s="44">
        <v>28</v>
      </c>
      <c r="AE22" s="44">
        <v>28</v>
      </c>
      <c r="AF22" s="44">
        <v>28</v>
      </c>
      <c r="AG22" s="44">
        <v>28</v>
      </c>
    </row>
    <row r="23" spans="1:33" s="5" customFormat="1" x14ac:dyDescent="0.4">
      <c r="A23" s="5" t="s">
        <v>395</v>
      </c>
      <c r="B23" s="6">
        <f t="shared" ref="B23:V23" si="38">B4+B5</f>
        <v>3</v>
      </c>
      <c r="C23" s="6">
        <f t="shared" si="38"/>
        <v>0</v>
      </c>
      <c r="D23" s="6">
        <f t="shared" si="38"/>
        <v>2</v>
      </c>
      <c r="E23" s="6">
        <f>E4+E5</f>
        <v>1</v>
      </c>
      <c r="F23" s="6">
        <f t="shared" si="38"/>
        <v>0</v>
      </c>
      <c r="G23" s="6">
        <f t="shared" si="38"/>
        <v>0</v>
      </c>
      <c r="H23" s="6">
        <f t="shared" si="38"/>
        <v>0</v>
      </c>
      <c r="I23" s="6">
        <f t="shared" si="38"/>
        <v>0</v>
      </c>
      <c r="J23" s="6">
        <f t="shared" si="38"/>
        <v>1</v>
      </c>
      <c r="K23" s="6">
        <f t="shared" si="38"/>
        <v>1</v>
      </c>
      <c r="L23" s="6">
        <f t="shared" si="38"/>
        <v>2</v>
      </c>
      <c r="M23" s="6">
        <f t="shared" si="38"/>
        <v>0</v>
      </c>
      <c r="N23" s="6">
        <f t="shared" si="38"/>
        <v>2</v>
      </c>
      <c r="O23" s="6">
        <f t="shared" si="38"/>
        <v>3</v>
      </c>
      <c r="P23" s="6">
        <f t="shared" si="38"/>
        <v>0</v>
      </c>
      <c r="Q23" s="6">
        <f t="shared" si="38"/>
        <v>3</v>
      </c>
      <c r="R23" s="6">
        <f t="shared" si="38"/>
        <v>0</v>
      </c>
      <c r="S23" s="6">
        <f t="shared" si="38"/>
        <v>1</v>
      </c>
      <c r="T23" s="6">
        <f t="shared" si="38"/>
        <v>1</v>
      </c>
      <c r="U23" s="6">
        <f t="shared" si="38"/>
        <v>2</v>
      </c>
      <c r="V23" s="6">
        <f t="shared" si="38"/>
        <v>1</v>
      </c>
      <c r="W23" s="6">
        <f t="shared" ref="W23:AB23" si="39">W4+W5</f>
        <v>1</v>
      </c>
      <c r="X23" s="6">
        <f t="shared" si="39"/>
        <v>1</v>
      </c>
      <c r="Y23" s="6">
        <f t="shared" si="39"/>
        <v>6</v>
      </c>
      <c r="Z23" s="6">
        <f t="shared" si="39"/>
        <v>3</v>
      </c>
      <c r="AA23" s="6">
        <f t="shared" si="39"/>
        <v>0</v>
      </c>
      <c r="AB23" s="6">
        <f t="shared" si="39"/>
        <v>1</v>
      </c>
      <c r="AC23" s="6">
        <f t="shared" ref="AC23:AD23" si="40">AC4+AC5</f>
        <v>3</v>
      </c>
      <c r="AD23" s="6">
        <f t="shared" si="40"/>
        <v>0</v>
      </c>
      <c r="AE23" s="6">
        <f t="shared" ref="AE23:AG23" si="41">AE4+AE5</f>
        <v>4</v>
      </c>
      <c r="AF23" s="6">
        <f t="shared" si="41"/>
        <v>2</v>
      </c>
      <c r="AG23" s="6">
        <f t="shared" si="41"/>
        <v>3</v>
      </c>
    </row>
    <row r="24" spans="1:33" s="5" customFormat="1" x14ac:dyDescent="0.4">
      <c r="A24" s="5" t="s">
        <v>396</v>
      </c>
      <c r="B24" s="6">
        <f t="shared" ref="B24:V24" si="42">B12+B13</f>
        <v>3</v>
      </c>
      <c r="C24" s="6">
        <f t="shared" si="42"/>
        <v>0</v>
      </c>
      <c r="D24" s="6">
        <f t="shared" si="42"/>
        <v>2</v>
      </c>
      <c r="E24" s="6">
        <f t="shared" si="42"/>
        <v>0</v>
      </c>
      <c r="F24" s="6">
        <f t="shared" si="42"/>
        <v>0</v>
      </c>
      <c r="G24" s="6">
        <f t="shared" si="42"/>
        <v>0</v>
      </c>
      <c r="H24" s="6">
        <f t="shared" si="42"/>
        <v>0</v>
      </c>
      <c r="I24" s="6">
        <f t="shared" si="42"/>
        <v>0</v>
      </c>
      <c r="J24" s="6">
        <f t="shared" si="42"/>
        <v>0</v>
      </c>
      <c r="K24" s="6">
        <f t="shared" si="42"/>
        <v>0</v>
      </c>
      <c r="L24" s="6">
        <f t="shared" si="42"/>
        <v>1</v>
      </c>
      <c r="M24" s="6">
        <f t="shared" si="42"/>
        <v>1</v>
      </c>
      <c r="N24" s="6">
        <f t="shared" si="42"/>
        <v>1</v>
      </c>
      <c r="O24" s="6">
        <f t="shared" si="42"/>
        <v>1</v>
      </c>
      <c r="P24" s="6">
        <f t="shared" si="42"/>
        <v>2</v>
      </c>
      <c r="Q24" s="6">
        <f t="shared" si="42"/>
        <v>1</v>
      </c>
      <c r="R24" s="6">
        <f t="shared" si="42"/>
        <v>0</v>
      </c>
      <c r="S24" s="6">
        <f t="shared" si="42"/>
        <v>3</v>
      </c>
      <c r="T24" s="6">
        <f t="shared" si="42"/>
        <v>0</v>
      </c>
      <c r="U24" s="6">
        <f t="shared" si="42"/>
        <v>0</v>
      </c>
      <c r="V24" s="6">
        <f t="shared" si="42"/>
        <v>0</v>
      </c>
      <c r="W24" s="6">
        <f t="shared" ref="W24:AB24" si="43">W12+W13</f>
        <v>4</v>
      </c>
      <c r="X24" s="6">
        <f t="shared" si="43"/>
        <v>3</v>
      </c>
      <c r="Y24" s="6">
        <f t="shared" si="43"/>
        <v>0</v>
      </c>
      <c r="Z24" s="6">
        <f t="shared" si="43"/>
        <v>4</v>
      </c>
      <c r="AA24" s="6">
        <f t="shared" si="43"/>
        <v>0</v>
      </c>
      <c r="AB24" s="6">
        <f t="shared" si="43"/>
        <v>2</v>
      </c>
      <c r="AC24" s="6">
        <f t="shared" ref="AC24:AD24" si="44">AC12+AC13</f>
        <v>1</v>
      </c>
      <c r="AD24" s="6">
        <f t="shared" si="44"/>
        <v>0</v>
      </c>
      <c r="AE24" s="6">
        <f t="shared" ref="AE24:AG24" si="45">AE12+AE13</f>
        <v>6</v>
      </c>
      <c r="AF24" s="6">
        <f t="shared" si="45"/>
        <v>2</v>
      </c>
      <c r="AG24" s="6">
        <f t="shared" si="45"/>
        <v>2</v>
      </c>
    </row>
    <row r="25" spans="1:33" s="5" customFormat="1" x14ac:dyDescent="0.4">
      <c r="A25" s="5" t="s">
        <v>397</v>
      </c>
      <c r="B25" s="6">
        <f>B23-B24</f>
        <v>0</v>
      </c>
      <c r="C25" s="6">
        <f t="shared" ref="C25:L25" si="46">C23-C24</f>
        <v>0</v>
      </c>
      <c r="D25" s="6">
        <f t="shared" si="46"/>
        <v>0</v>
      </c>
      <c r="E25" s="6">
        <f>E23-E24</f>
        <v>1</v>
      </c>
      <c r="F25" s="6">
        <f t="shared" si="46"/>
        <v>0</v>
      </c>
      <c r="G25" s="6">
        <f t="shared" si="46"/>
        <v>0</v>
      </c>
      <c r="H25" s="6">
        <f t="shared" si="46"/>
        <v>0</v>
      </c>
      <c r="I25" s="6">
        <f t="shared" si="46"/>
        <v>0</v>
      </c>
      <c r="J25" s="6">
        <f t="shared" si="46"/>
        <v>1</v>
      </c>
      <c r="K25" s="6">
        <f t="shared" si="46"/>
        <v>1</v>
      </c>
      <c r="L25" s="6">
        <f t="shared" si="46"/>
        <v>1</v>
      </c>
      <c r="M25" s="6">
        <f t="shared" ref="M25:S25" si="47">M23-M24</f>
        <v>-1</v>
      </c>
      <c r="N25" s="6">
        <f t="shared" si="47"/>
        <v>1</v>
      </c>
      <c r="O25" s="6">
        <f t="shared" si="47"/>
        <v>2</v>
      </c>
      <c r="P25" s="6">
        <f t="shared" si="47"/>
        <v>-2</v>
      </c>
      <c r="Q25" s="6">
        <f t="shared" si="47"/>
        <v>2</v>
      </c>
      <c r="R25" s="6">
        <f t="shared" si="47"/>
        <v>0</v>
      </c>
      <c r="S25" s="6">
        <f t="shared" si="47"/>
        <v>-2</v>
      </c>
      <c r="T25" s="6">
        <f>T23-T24</f>
        <v>1</v>
      </c>
      <c r="U25" s="6">
        <f>U23-U24</f>
        <v>2</v>
      </c>
      <c r="V25" s="6">
        <f>V23-V24</f>
        <v>1</v>
      </c>
      <c r="W25" s="6">
        <f>W23-W24</f>
        <v>-3</v>
      </c>
      <c r="X25" s="6">
        <f t="shared" ref="X25:AB25" si="48">X23-X24</f>
        <v>-2</v>
      </c>
      <c r="Y25" s="6">
        <f t="shared" si="48"/>
        <v>6</v>
      </c>
      <c r="Z25" s="6">
        <f t="shared" si="48"/>
        <v>-1</v>
      </c>
      <c r="AA25" s="6">
        <f t="shared" si="48"/>
        <v>0</v>
      </c>
      <c r="AB25" s="6">
        <f t="shared" si="48"/>
        <v>-1</v>
      </c>
      <c r="AC25" s="6">
        <f t="shared" ref="AC25:AD25" si="49">AC23-AC24</f>
        <v>2</v>
      </c>
      <c r="AD25" s="6">
        <f t="shared" si="49"/>
        <v>0</v>
      </c>
      <c r="AE25" s="6">
        <f t="shared" ref="AE25:AG25" si="50">AE23-AE24</f>
        <v>-2</v>
      </c>
      <c r="AF25" s="6">
        <f t="shared" si="50"/>
        <v>0</v>
      </c>
      <c r="AG25" s="6">
        <f t="shared" si="50"/>
        <v>1</v>
      </c>
    </row>
    <row r="26" spans="1:33" s="5" customFormat="1" x14ac:dyDescent="0.4">
      <c r="A26" s="5" t="s">
        <v>398</v>
      </c>
      <c r="B26" s="5">
        <f>B18-B19</f>
        <v>2</v>
      </c>
      <c r="C26" s="5">
        <f>C18-C19</f>
        <v>0</v>
      </c>
      <c r="D26" s="5">
        <f>D18-D19</f>
        <v>-2</v>
      </c>
      <c r="E26" s="5">
        <f t="shared" ref="E26:V26" si="51">E18-E19</f>
        <v>1</v>
      </c>
      <c r="F26" s="5">
        <f t="shared" si="51"/>
        <v>0</v>
      </c>
      <c r="G26" s="5">
        <f t="shared" si="51"/>
        <v>0</v>
      </c>
      <c r="H26" s="5">
        <f t="shared" si="51"/>
        <v>0</v>
      </c>
      <c r="I26" s="5">
        <f t="shared" si="51"/>
        <v>2</v>
      </c>
      <c r="J26" s="5">
        <f t="shared" si="51"/>
        <v>1</v>
      </c>
      <c r="K26" s="5">
        <f t="shared" si="51"/>
        <v>3</v>
      </c>
      <c r="L26" s="5">
        <f t="shared" si="51"/>
        <v>-1</v>
      </c>
      <c r="M26" s="5">
        <f t="shared" si="51"/>
        <v>0</v>
      </c>
      <c r="N26" s="5">
        <f t="shared" si="51"/>
        <v>2</v>
      </c>
      <c r="O26" s="5">
        <f t="shared" si="51"/>
        <v>2</v>
      </c>
      <c r="P26" s="5">
        <f t="shared" si="51"/>
        <v>-2</v>
      </c>
      <c r="Q26" s="5">
        <f t="shared" si="51"/>
        <v>2</v>
      </c>
      <c r="R26" s="5">
        <f t="shared" si="51"/>
        <v>0</v>
      </c>
      <c r="S26" s="5">
        <f t="shared" si="51"/>
        <v>-3</v>
      </c>
      <c r="T26" s="5">
        <f t="shared" si="51"/>
        <v>1</v>
      </c>
      <c r="U26" s="5">
        <f t="shared" si="51"/>
        <v>10</v>
      </c>
      <c r="V26" s="5">
        <f t="shared" si="51"/>
        <v>-3</v>
      </c>
      <c r="W26" s="5">
        <f t="shared" ref="W26:AB26" si="52">W18-W19</f>
        <v>-7</v>
      </c>
      <c r="X26" s="5">
        <f t="shared" si="52"/>
        <v>1</v>
      </c>
      <c r="Y26" s="5">
        <f t="shared" si="52"/>
        <v>13</v>
      </c>
      <c r="Z26" s="5">
        <f t="shared" si="52"/>
        <v>-3</v>
      </c>
      <c r="AA26" s="5">
        <f t="shared" si="52"/>
        <v>2</v>
      </c>
      <c r="AB26" s="5">
        <f t="shared" si="52"/>
        <v>-5</v>
      </c>
      <c r="AC26" s="5">
        <f t="shared" ref="AC26:AD26" si="53">AC18-AC19</f>
        <v>1</v>
      </c>
      <c r="AD26" s="5">
        <f t="shared" si="53"/>
        <v>0</v>
      </c>
      <c r="AE26" s="5">
        <f t="shared" ref="AE26:AG26" si="54">AE18-AE19</f>
        <v>2</v>
      </c>
      <c r="AF26" s="5">
        <f t="shared" si="54"/>
        <v>0</v>
      </c>
      <c r="AG26" s="5">
        <f t="shared" si="54"/>
        <v>-1</v>
      </c>
    </row>
    <row r="27" spans="1:33" s="5" customFormat="1" x14ac:dyDescent="0.4">
      <c r="A27" s="5" t="s">
        <v>399</v>
      </c>
      <c r="B27">
        <f>B23</f>
        <v>3</v>
      </c>
      <c r="C27" s="11">
        <f>B27+C23</f>
        <v>3</v>
      </c>
      <c r="D27">
        <f t="shared" ref="D27:W27" si="55">C27+D23</f>
        <v>5</v>
      </c>
      <c r="E27">
        <f t="shared" si="55"/>
        <v>6</v>
      </c>
      <c r="F27">
        <f t="shared" si="55"/>
        <v>6</v>
      </c>
      <c r="G27">
        <f t="shared" si="55"/>
        <v>6</v>
      </c>
      <c r="H27">
        <f t="shared" si="55"/>
        <v>6</v>
      </c>
      <c r="I27">
        <f t="shared" si="55"/>
        <v>6</v>
      </c>
      <c r="J27">
        <f t="shared" si="55"/>
        <v>7</v>
      </c>
      <c r="K27">
        <f t="shared" si="55"/>
        <v>8</v>
      </c>
      <c r="L27">
        <f t="shared" si="55"/>
        <v>10</v>
      </c>
      <c r="M27">
        <f t="shared" si="55"/>
        <v>10</v>
      </c>
      <c r="N27">
        <f t="shared" si="55"/>
        <v>12</v>
      </c>
      <c r="O27">
        <f t="shared" si="55"/>
        <v>15</v>
      </c>
      <c r="P27">
        <f t="shared" si="55"/>
        <v>15</v>
      </c>
      <c r="Q27">
        <f t="shared" si="55"/>
        <v>18</v>
      </c>
      <c r="R27">
        <f t="shared" si="55"/>
        <v>18</v>
      </c>
      <c r="S27">
        <f t="shared" si="55"/>
        <v>19</v>
      </c>
      <c r="T27">
        <f t="shared" si="55"/>
        <v>20</v>
      </c>
      <c r="U27">
        <f t="shared" si="55"/>
        <v>22</v>
      </c>
      <c r="V27">
        <f t="shared" si="55"/>
        <v>23</v>
      </c>
      <c r="W27">
        <f t="shared" si="55"/>
        <v>24</v>
      </c>
      <c r="X27">
        <f t="shared" ref="X27:X28" si="56">W27+X23</f>
        <v>25</v>
      </c>
      <c r="Y27">
        <f t="shared" ref="Y27:Y28" si="57">X27+Y23</f>
        <v>31</v>
      </c>
      <c r="Z27">
        <f t="shared" ref="Z27:Z28" si="58">Y27+Z23</f>
        <v>34</v>
      </c>
      <c r="AA27">
        <f t="shared" ref="AA27:AA28" si="59">Z27+AA23</f>
        <v>34</v>
      </c>
      <c r="AB27">
        <f t="shared" ref="AB27:AE28" si="60">AA27+AB23</f>
        <v>35</v>
      </c>
      <c r="AC27">
        <f t="shared" si="60"/>
        <v>38</v>
      </c>
      <c r="AD27">
        <f t="shared" si="60"/>
        <v>38</v>
      </c>
      <c r="AE27">
        <f t="shared" si="60"/>
        <v>42</v>
      </c>
      <c r="AF27">
        <f t="shared" ref="AF27:AF28" si="61">AE27+AF23</f>
        <v>44</v>
      </c>
      <c r="AG27">
        <f t="shared" ref="AG27:AG28" si="62">AF27+AG23</f>
        <v>47</v>
      </c>
    </row>
    <row r="28" spans="1:33" s="5" customFormat="1" x14ac:dyDescent="0.4">
      <c r="A28" s="5" t="s">
        <v>400</v>
      </c>
      <c r="B28">
        <f>B24</f>
        <v>3</v>
      </c>
      <c r="C28">
        <f t="shared" ref="C28:W28" si="63">B28+C24</f>
        <v>3</v>
      </c>
      <c r="D28">
        <f t="shared" si="63"/>
        <v>5</v>
      </c>
      <c r="E28">
        <f t="shared" si="63"/>
        <v>5</v>
      </c>
      <c r="F28">
        <f t="shared" si="63"/>
        <v>5</v>
      </c>
      <c r="G28">
        <f t="shared" si="63"/>
        <v>5</v>
      </c>
      <c r="H28">
        <f t="shared" si="63"/>
        <v>5</v>
      </c>
      <c r="I28">
        <f t="shared" si="63"/>
        <v>5</v>
      </c>
      <c r="J28">
        <f t="shared" si="63"/>
        <v>5</v>
      </c>
      <c r="K28">
        <f t="shared" si="63"/>
        <v>5</v>
      </c>
      <c r="L28">
        <f t="shared" si="63"/>
        <v>6</v>
      </c>
      <c r="M28">
        <f t="shared" si="63"/>
        <v>7</v>
      </c>
      <c r="N28">
        <f t="shared" si="63"/>
        <v>8</v>
      </c>
      <c r="O28">
        <f t="shared" si="63"/>
        <v>9</v>
      </c>
      <c r="P28">
        <f t="shared" si="63"/>
        <v>11</v>
      </c>
      <c r="Q28">
        <f t="shared" si="63"/>
        <v>12</v>
      </c>
      <c r="R28">
        <f t="shared" si="63"/>
        <v>12</v>
      </c>
      <c r="S28">
        <f t="shared" si="63"/>
        <v>15</v>
      </c>
      <c r="T28">
        <f t="shared" si="63"/>
        <v>15</v>
      </c>
      <c r="U28">
        <f t="shared" si="63"/>
        <v>15</v>
      </c>
      <c r="V28">
        <f t="shared" si="63"/>
        <v>15</v>
      </c>
      <c r="W28">
        <f t="shared" si="63"/>
        <v>19</v>
      </c>
      <c r="X28">
        <f t="shared" si="56"/>
        <v>22</v>
      </c>
      <c r="Y28">
        <f t="shared" si="57"/>
        <v>22</v>
      </c>
      <c r="Z28">
        <f t="shared" si="58"/>
        <v>26</v>
      </c>
      <c r="AA28">
        <f t="shared" si="59"/>
        <v>26</v>
      </c>
      <c r="AB28">
        <f t="shared" si="60"/>
        <v>28</v>
      </c>
      <c r="AC28">
        <f t="shared" si="60"/>
        <v>29</v>
      </c>
      <c r="AD28">
        <f t="shared" si="60"/>
        <v>29</v>
      </c>
      <c r="AE28">
        <f t="shared" si="60"/>
        <v>35</v>
      </c>
      <c r="AF28">
        <f t="shared" si="61"/>
        <v>37</v>
      </c>
      <c r="AG28">
        <f t="shared" si="62"/>
        <v>39</v>
      </c>
    </row>
    <row r="29" spans="1:33" x14ac:dyDescent="0.4">
      <c r="A29" t="s">
        <v>401</v>
      </c>
      <c r="B29">
        <f>B18</f>
        <v>6</v>
      </c>
      <c r="C29">
        <f t="shared" ref="C29:W29" si="64">B29+C18</f>
        <v>6</v>
      </c>
      <c r="D29">
        <f t="shared" si="64"/>
        <v>9</v>
      </c>
      <c r="E29">
        <f t="shared" si="64"/>
        <v>10</v>
      </c>
      <c r="F29">
        <f t="shared" si="64"/>
        <v>10</v>
      </c>
      <c r="G29">
        <f t="shared" si="64"/>
        <v>12</v>
      </c>
      <c r="H29">
        <f t="shared" si="64"/>
        <v>12</v>
      </c>
      <c r="I29">
        <f t="shared" si="64"/>
        <v>14</v>
      </c>
      <c r="J29">
        <f t="shared" si="64"/>
        <v>17</v>
      </c>
      <c r="K29">
        <f t="shared" si="64"/>
        <v>20</v>
      </c>
      <c r="L29">
        <f t="shared" si="64"/>
        <v>24</v>
      </c>
      <c r="M29">
        <f t="shared" si="64"/>
        <v>26</v>
      </c>
      <c r="N29">
        <f t="shared" si="64"/>
        <v>29</v>
      </c>
      <c r="O29">
        <f t="shared" si="64"/>
        <v>33</v>
      </c>
      <c r="P29">
        <f t="shared" si="64"/>
        <v>33</v>
      </c>
      <c r="Q29">
        <f t="shared" si="64"/>
        <v>36</v>
      </c>
      <c r="R29">
        <f t="shared" si="64"/>
        <v>36</v>
      </c>
      <c r="S29">
        <f t="shared" si="64"/>
        <v>37</v>
      </c>
      <c r="T29">
        <f t="shared" si="64"/>
        <v>39</v>
      </c>
      <c r="U29">
        <f t="shared" si="64"/>
        <v>50</v>
      </c>
      <c r="V29">
        <f t="shared" si="64"/>
        <v>51</v>
      </c>
      <c r="W29">
        <f t="shared" si="64"/>
        <v>52</v>
      </c>
      <c r="X29">
        <f t="shared" ref="X29:X30" si="65">W29+X18</f>
        <v>56</v>
      </c>
      <c r="Y29">
        <f t="shared" ref="Y29:Y30" si="66">X29+Y18</f>
        <v>70</v>
      </c>
      <c r="Z29">
        <f t="shared" ref="Z29:Z30" si="67">Y29+Z18</f>
        <v>73</v>
      </c>
      <c r="AA29">
        <f t="shared" ref="AA29:AA30" si="68">Z29+AA18</f>
        <v>75</v>
      </c>
      <c r="AB29">
        <f t="shared" ref="AB29:AE30" si="69">AA29+AB18</f>
        <v>77</v>
      </c>
      <c r="AC29">
        <f t="shared" si="69"/>
        <v>82</v>
      </c>
      <c r="AD29">
        <f t="shared" si="69"/>
        <v>84</v>
      </c>
      <c r="AE29">
        <f t="shared" si="69"/>
        <v>93</v>
      </c>
      <c r="AF29">
        <f t="shared" ref="AF29:AF30" si="70">AE29+AF18</f>
        <v>97</v>
      </c>
      <c r="AG29">
        <f t="shared" ref="AG29:AG30" si="71">AF29+AG18</f>
        <v>102</v>
      </c>
    </row>
    <row r="30" spans="1:33" x14ac:dyDescent="0.4">
      <c r="A30" t="s">
        <v>402</v>
      </c>
      <c r="B30">
        <f>B19</f>
        <v>4</v>
      </c>
      <c r="C30">
        <f t="shared" ref="C30:W30" si="72">B30+C19</f>
        <v>4</v>
      </c>
      <c r="D30">
        <f t="shared" si="72"/>
        <v>9</v>
      </c>
      <c r="E30">
        <f t="shared" si="72"/>
        <v>9</v>
      </c>
      <c r="F30">
        <f t="shared" si="72"/>
        <v>9</v>
      </c>
      <c r="G30">
        <f t="shared" si="72"/>
        <v>11</v>
      </c>
      <c r="H30">
        <f t="shared" si="72"/>
        <v>11</v>
      </c>
      <c r="I30">
        <f t="shared" si="72"/>
        <v>11</v>
      </c>
      <c r="J30">
        <f t="shared" si="72"/>
        <v>13</v>
      </c>
      <c r="K30">
        <f t="shared" si="72"/>
        <v>13</v>
      </c>
      <c r="L30">
        <f t="shared" si="72"/>
        <v>18</v>
      </c>
      <c r="M30">
        <f t="shared" si="72"/>
        <v>20</v>
      </c>
      <c r="N30">
        <f t="shared" si="72"/>
        <v>21</v>
      </c>
      <c r="O30">
        <f t="shared" si="72"/>
        <v>23</v>
      </c>
      <c r="P30">
        <f t="shared" si="72"/>
        <v>25</v>
      </c>
      <c r="Q30">
        <f t="shared" si="72"/>
        <v>26</v>
      </c>
      <c r="R30">
        <f t="shared" si="72"/>
        <v>26</v>
      </c>
      <c r="S30">
        <f t="shared" si="72"/>
        <v>30</v>
      </c>
      <c r="T30">
        <f t="shared" si="72"/>
        <v>31</v>
      </c>
      <c r="U30">
        <f t="shared" si="72"/>
        <v>32</v>
      </c>
      <c r="V30">
        <f t="shared" si="72"/>
        <v>36</v>
      </c>
      <c r="W30">
        <f t="shared" si="72"/>
        <v>44</v>
      </c>
      <c r="X30">
        <f t="shared" si="65"/>
        <v>47</v>
      </c>
      <c r="Y30">
        <f t="shared" si="66"/>
        <v>48</v>
      </c>
      <c r="Z30">
        <f t="shared" si="67"/>
        <v>54</v>
      </c>
      <c r="AA30">
        <f t="shared" si="68"/>
        <v>54</v>
      </c>
      <c r="AB30">
        <f t="shared" si="69"/>
        <v>61</v>
      </c>
      <c r="AC30">
        <f t="shared" si="69"/>
        <v>65</v>
      </c>
      <c r="AD30">
        <f t="shared" si="69"/>
        <v>67</v>
      </c>
      <c r="AE30">
        <f t="shared" si="69"/>
        <v>74</v>
      </c>
      <c r="AF30">
        <f t="shared" si="70"/>
        <v>78</v>
      </c>
      <c r="AG30">
        <f t="shared" si="71"/>
        <v>84</v>
      </c>
    </row>
    <row r="31" spans="1:33" s="5" customFormat="1" x14ac:dyDescent="0.4">
      <c r="A31" s="5" t="s">
        <v>403</v>
      </c>
      <c r="B31" s="5">
        <f>B26</f>
        <v>2</v>
      </c>
      <c r="C31" s="5">
        <f t="shared" ref="C31:S31" si="73">B31+C26</f>
        <v>2</v>
      </c>
      <c r="D31" s="5">
        <f t="shared" si="73"/>
        <v>0</v>
      </c>
      <c r="E31" s="5">
        <f t="shared" si="73"/>
        <v>1</v>
      </c>
      <c r="F31" s="5">
        <f t="shared" si="73"/>
        <v>1</v>
      </c>
      <c r="G31" s="5">
        <f t="shared" si="73"/>
        <v>1</v>
      </c>
      <c r="H31" s="5">
        <f t="shared" si="73"/>
        <v>1</v>
      </c>
      <c r="I31" s="5">
        <f t="shared" si="73"/>
        <v>3</v>
      </c>
      <c r="J31" s="5">
        <f t="shared" si="73"/>
        <v>4</v>
      </c>
      <c r="K31" s="5">
        <f t="shared" si="73"/>
        <v>7</v>
      </c>
      <c r="L31" s="5">
        <f t="shared" si="73"/>
        <v>6</v>
      </c>
      <c r="M31" s="5">
        <f t="shared" si="73"/>
        <v>6</v>
      </c>
      <c r="N31" s="5">
        <f t="shared" si="73"/>
        <v>8</v>
      </c>
      <c r="O31" s="5">
        <f t="shared" si="73"/>
        <v>10</v>
      </c>
      <c r="P31" s="5">
        <f t="shared" si="73"/>
        <v>8</v>
      </c>
      <c r="Q31" s="5">
        <f t="shared" si="73"/>
        <v>10</v>
      </c>
      <c r="R31" s="5">
        <f t="shared" si="73"/>
        <v>10</v>
      </c>
      <c r="S31" s="5">
        <f t="shared" si="73"/>
        <v>7</v>
      </c>
      <c r="T31" s="5">
        <f>S31+T26</f>
        <v>8</v>
      </c>
      <c r="U31" s="5">
        <f t="shared" ref="U31:W31" si="74">T31+U26</f>
        <v>18</v>
      </c>
      <c r="V31" s="5">
        <f t="shared" si="74"/>
        <v>15</v>
      </c>
      <c r="W31" s="5">
        <f t="shared" si="74"/>
        <v>8</v>
      </c>
      <c r="X31" s="5">
        <f t="shared" ref="X31" si="75">W31+X26</f>
        <v>9</v>
      </c>
      <c r="Y31" s="5">
        <f t="shared" ref="Y31" si="76">X31+Y26</f>
        <v>22</v>
      </c>
      <c r="Z31" s="5">
        <f t="shared" ref="Z31" si="77">Y31+Z26</f>
        <v>19</v>
      </c>
      <c r="AA31" s="5">
        <f t="shared" ref="AA31" si="78">Z31+AA26</f>
        <v>21</v>
      </c>
      <c r="AB31" s="5">
        <f t="shared" ref="AB31:AE31" si="79">AA31+AB26</f>
        <v>16</v>
      </c>
      <c r="AC31" s="5">
        <f t="shared" si="79"/>
        <v>17</v>
      </c>
      <c r="AD31" s="5">
        <f t="shared" si="79"/>
        <v>17</v>
      </c>
      <c r="AE31" s="5">
        <f t="shared" si="79"/>
        <v>19</v>
      </c>
      <c r="AF31" s="5">
        <f t="shared" ref="AF31" si="80">AE31+AF26</f>
        <v>19</v>
      </c>
      <c r="AG31" s="5">
        <f t="shared" ref="AG31" si="81">AF31+AG26</f>
        <v>18</v>
      </c>
    </row>
    <row r="33" spans="1:11" x14ac:dyDescent="0.4">
      <c r="A33" s="36" t="s">
        <v>14</v>
      </c>
      <c r="B33" s="37" t="s">
        <v>8</v>
      </c>
      <c r="C33" s="37" t="s">
        <v>9</v>
      </c>
      <c r="D33" s="37" t="s">
        <v>10</v>
      </c>
      <c r="E33" s="37" t="s">
        <v>11</v>
      </c>
      <c r="F33" s="37" t="s">
        <v>12</v>
      </c>
      <c r="G33" s="37" t="s">
        <v>16</v>
      </c>
      <c r="H33" s="38" t="s">
        <v>35</v>
      </c>
      <c r="I33" s="38" t="s">
        <v>379</v>
      </c>
      <c r="J33" s="38" t="s">
        <v>380</v>
      </c>
      <c r="K33" s="38" t="s">
        <v>465</v>
      </c>
    </row>
    <row r="34" spans="1:11" x14ac:dyDescent="0.4">
      <c r="A34" s="9" t="s">
        <v>392</v>
      </c>
      <c r="B34" s="9">
        <f>B18+C18+D18</f>
        <v>9</v>
      </c>
      <c r="C34" s="9">
        <f>E18+F18+G18</f>
        <v>3</v>
      </c>
      <c r="D34" s="9">
        <f>H18+I18+J18</f>
        <v>5</v>
      </c>
      <c r="E34" s="9">
        <f>K18+L18+M18</f>
        <v>9</v>
      </c>
      <c r="F34" s="9">
        <f>N18+O18+P18</f>
        <v>7</v>
      </c>
      <c r="G34" s="9">
        <f>Q18+R18+S18</f>
        <v>4</v>
      </c>
      <c r="H34" s="9">
        <f>T18+U18+V18</f>
        <v>14</v>
      </c>
      <c r="I34" s="9">
        <f>W18+X18+Y18</f>
        <v>19</v>
      </c>
      <c r="J34" s="9">
        <f>Z18+AA18+AB18</f>
        <v>7</v>
      </c>
      <c r="K34" s="9">
        <f>AC18+AD18+AE18</f>
        <v>16</v>
      </c>
    </row>
    <row r="35" spans="1:11" x14ac:dyDescent="0.4">
      <c r="A35" s="10" t="s">
        <v>393</v>
      </c>
      <c r="B35" s="10">
        <f>B19+C19+D19</f>
        <v>9</v>
      </c>
      <c r="C35" s="10">
        <f>E19+F19+G19</f>
        <v>2</v>
      </c>
      <c r="D35" s="10">
        <f>H19+I19+J19</f>
        <v>2</v>
      </c>
      <c r="E35" s="10">
        <f>K19+L19+M19</f>
        <v>7</v>
      </c>
      <c r="F35" s="10">
        <f>N19+O19+P19</f>
        <v>5</v>
      </c>
      <c r="G35" s="10">
        <f>Q19+R19+S19</f>
        <v>5</v>
      </c>
      <c r="H35" s="10">
        <f>T19+U19+V19</f>
        <v>6</v>
      </c>
      <c r="I35" s="10">
        <f>W19+X19+Y19</f>
        <v>12</v>
      </c>
      <c r="J35" s="10">
        <f>Z19+AA19+AB19</f>
        <v>13</v>
      </c>
      <c r="K35" s="10">
        <f>AC19+AD19+AE19</f>
        <v>13</v>
      </c>
    </row>
    <row r="36" spans="1:11" x14ac:dyDescent="0.4">
      <c r="A36" s="7" t="s">
        <v>394</v>
      </c>
      <c r="B36" s="8">
        <f>B34-B35</f>
        <v>0</v>
      </c>
      <c r="C36" s="8">
        <f t="shared" ref="C36:H36" si="82">B36+C34-C35</f>
        <v>1</v>
      </c>
      <c r="D36" s="8">
        <f t="shared" si="82"/>
        <v>4</v>
      </c>
      <c r="E36" s="8">
        <f t="shared" si="82"/>
        <v>6</v>
      </c>
      <c r="F36" s="8">
        <f t="shared" si="82"/>
        <v>8</v>
      </c>
      <c r="G36" s="8">
        <f t="shared" si="82"/>
        <v>7</v>
      </c>
      <c r="H36" s="8">
        <f t="shared" si="82"/>
        <v>15</v>
      </c>
      <c r="I36" s="8">
        <f>H36+I34-I35</f>
        <v>22</v>
      </c>
      <c r="J36" s="8">
        <f>I36+J34-J35</f>
        <v>16</v>
      </c>
      <c r="K36" s="8">
        <f>J36+K34-K35</f>
        <v>19</v>
      </c>
    </row>
    <row r="37" spans="1:11" x14ac:dyDescent="0.4">
      <c r="A37" s="41" t="s">
        <v>279</v>
      </c>
      <c r="B37" s="45">
        <f ca="1">D21</f>
        <v>17.888888888888889</v>
      </c>
      <c r="C37" s="45">
        <f ca="1">G21</f>
        <v>39.5</v>
      </c>
      <c r="D37" s="45">
        <f ca="1">J21</f>
        <v>81</v>
      </c>
      <c r="E37" s="45">
        <f ca="1">M21</f>
        <v>75.571428571428569</v>
      </c>
      <c r="F37" s="45">
        <f ca="1">P21</f>
        <v>159.19999999999999</v>
      </c>
      <c r="G37" s="45">
        <f ca="1">S21</f>
        <v>176.4</v>
      </c>
      <c r="H37" s="45">
        <f ca="1">V21</f>
        <v>203</v>
      </c>
      <c r="I37" s="45">
        <f ca="1">Y21</f>
        <v>84.666666666666671</v>
      </c>
      <c r="J37" s="45">
        <f ca="1">AB21</f>
        <v>141.38461538461539</v>
      </c>
      <c r="K37" s="45">
        <f ca="1">AC21</f>
        <v>154.27272727272728</v>
      </c>
    </row>
    <row r="38" spans="1:11" x14ac:dyDescent="0.4">
      <c r="A38" s="43" t="s">
        <v>280</v>
      </c>
      <c r="B38" s="44">
        <v>28</v>
      </c>
      <c r="C38" s="44">
        <v>28</v>
      </c>
      <c r="D38" s="44">
        <v>28</v>
      </c>
      <c r="E38" s="44">
        <v>28</v>
      </c>
      <c r="F38" s="44">
        <v>28</v>
      </c>
      <c r="G38" s="44">
        <v>28</v>
      </c>
      <c r="H38" s="44">
        <v>28</v>
      </c>
      <c r="I38" s="44">
        <v>28</v>
      </c>
      <c r="J38" s="44">
        <v>28</v>
      </c>
      <c r="K38" s="44">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sheetPr>
  <dimension ref="A1:D100"/>
  <sheetViews>
    <sheetView topLeftCell="A61" workbookViewId="0">
      <selection activeCell="F28" sqref="F28"/>
    </sheetView>
  </sheetViews>
  <sheetFormatPr defaultRowHeight="14.6" x14ac:dyDescent="0.4"/>
  <cols>
    <col min="1" max="1" width="7.921875" style="46" bestFit="1" customWidth="1"/>
    <col min="2" max="2" width="12.765625" style="46" bestFit="1" customWidth="1"/>
    <col min="3" max="3" width="10.84375" bestFit="1" customWidth="1"/>
    <col min="4" max="4" width="10.53515625" bestFit="1" customWidth="1"/>
  </cols>
  <sheetData>
    <row r="1" spans="1:4" x14ac:dyDescent="0.4">
      <c r="A1" s="46" t="s">
        <v>47</v>
      </c>
      <c r="B1" s="46" t="s">
        <v>48</v>
      </c>
      <c r="C1" t="s">
        <v>49</v>
      </c>
      <c r="D1" t="s">
        <v>50</v>
      </c>
    </row>
    <row r="2" spans="1:4" x14ac:dyDescent="0.4">
      <c r="A2" s="46">
        <v>1</v>
      </c>
      <c r="B2" s="46">
        <f>D2-C2</f>
        <v>31</v>
      </c>
      <c r="C2" s="47">
        <v>42582</v>
      </c>
      <c r="D2" s="47">
        <v>42613</v>
      </c>
    </row>
    <row r="3" spans="1:4" x14ac:dyDescent="0.4">
      <c r="A3" s="46">
        <v>2</v>
      </c>
      <c r="B3" s="46">
        <f t="shared" ref="B3:B66" si="0">D3-C3</f>
        <v>30</v>
      </c>
      <c r="C3" s="47">
        <v>42613</v>
      </c>
      <c r="D3" s="47">
        <v>42643</v>
      </c>
    </row>
    <row r="4" spans="1:4" x14ac:dyDescent="0.4">
      <c r="A4" s="46">
        <v>3</v>
      </c>
      <c r="B4" s="46">
        <f t="shared" si="0"/>
        <v>31</v>
      </c>
      <c r="C4" s="47">
        <v>42643</v>
      </c>
      <c r="D4" s="47">
        <v>42674</v>
      </c>
    </row>
    <row r="5" spans="1:4" x14ac:dyDescent="0.4">
      <c r="A5" s="46">
        <v>4</v>
      </c>
      <c r="B5" s="46">
        <f t="shared" si="0"/>
        <v>30</v>
      </c>
      <c r="C5" s="47">
        <v>42674</v>
      </c>
      <c r="D5" s="47">
        <v>42704</v>
      </c>
    </row>
    <row r="6" spans="1:4" x14ac:dyDescent="0.4">
      <c r="A6" s="46">
        <v>5</v>
      </c>
      <c r="B6" s="46">
        <f t="shared" si="0"/>
        <v>31</v>
      </c>
      <c r="C6" s="47">
        <v>42704</v>
      </c>
      <c r="D6" s="47">
        <v>42735</v>
      </c>
    </row>
    <row r="7" spans="1:4" x14ac:dyDescent="0.4">
      <c r="A7" s="46">
        <v>6</v>
      </c>
      <c r="B7" s="46">
        <f t="shared" si="0"/>
        <v>31</v>
      </c>
      <c r="C7" s="47">
        <v>42735</v>
      </c>
      <c r="D7" s="47">
        <v>42766</v>
      </c>
    </row>
    <row r="8" spans="1:4" x14ac:dyDescent="0.4">
      <c r="A8" s="46">
        <v>7</v>
      </c>
      <c r="B8" s="46">
        <f t="shared" si="0"/>
        <v>28</v>
      </c>
      <c r="C8" s="47">
        <v>42766</v>
      </c>
      <c r="D8" s="47">
        <v>42794</v>
      </c>
    </row>
    <row r="9" spans="1:4" x14ac:dyDescent="0.4">
      <c r="A9" s="46">
        <v>8</v>
      </c>
      <c r="B9" s="46">
        <f t="shared" si="0"/>
        <v>31</v>
      </c>
      <c r="C9" s="47">
        <v>42794</v>
      </c>
      <c r="D9" s="47">
        <v>42825</v>
      </c>
    </row>
    <row r="10" spans="1:4" x14ac:dyDescent="0.4">
      <c r="A10" s="46">
        <v>9</v>
      </c>
      <c r="B10" s="46">
        <f t="shared" si="0"/>
        <v>30</v>
      </c>
      <c r="C10" s="47">
        <v>42825</v>
      </c>
      <c r="D10" s="47">
        <v>42855</v>
      </c>
    </row>
    <row r="11" spans="1:4" x14ac:dyDescent="0.4">
      <c r="A11" s="46">
        <v>10</v>
      </c>
      <c r="B11" s="46">
        <f t="shared" si="0"/>
        <v>31</v>
      </c>
      <c r="C11" s="47">
        <v>42855</v>
      </c>
      <c r="D11" s="47">
        <v>42886</v>
      </c>
    </row>
    <row r="12" spans="1:4" x14ac:dyDescent="0.4">
      <c r="A12" s="46">
        <v>11</v>
      </c>
      <c r="B12" s="46">
        <f t="shared" si="0"/>
        <v>30</v>
      </c>
      <c r="C12" s="47">
        <v>42886</v>
      </c>
      <c r="D12" s="47">
        <v>42916</v>
      </c>
    </row>
    <row r="13" spans="1:4" x14ac:dyDescent="0.4">
      <c r="A13" s="46">
        <v>12</v>
      </c>
      <c r="B13" s="46">
        <f t="shared" si="0"/>
        <v>31</v>
      </c>
      <c r="C13" s="47">
        <v>42916</v>
      </c>
      <c r="D13" s="47">
        <v>42947</v>
      </c>
    </row>
    <row r="14" spans="1:4" x14ac:dyDescent="0.4">
      <c r="A14" s="46">
        <v>13</v>
      </c>
      <c r="B14" s="46">
        <f t="shared" si="0"/>
        <v>31</v>
      </c>
      <c r="C14" s="47">
        <v>42947</v>
      </c>
      <c r="D14" s="47">
        <v>42978</v>
      </c>
    </row>
    <row r="15" spans="1:4" x14ac:dyDescent="0.4">
      <c r="A15" s="46">
        <v>14</v>
      </c>
      <c r="B15" s="46">
        <f t="shared" si="0"/>
        <v>30</v>
      </c>
      <c r="C15" s="47">
        <v>42978</v>
      </c>
      <c r="D15" s="47">
        <v>43008</v>
      </c>
    </row>
    <row r="16" spans="1:4" x14ac:dyDescent="0.4">
      <c r="A16" s="46">
        <v>15</v>
      </c>
      <c r="B16" s="46">
        <f t="shared" si="0"/>
        <v>31</v>
      </c>
      <c r="C16" s="47">
        <v>43008</v>
      </c>
      <c r="D16" s="47">
        <v>43039</v>
      </c>
    </row>
    <row r="17" spans="1:4" x14ac:dyDescent="0.4">
      <c r="A17" s="46">
        <v>16</v>
      </c>
      <c r="B17" s="46">
        <f t="shared" si="0"/>
        <v>30</v>
      </c>
      <c r="C17" s="47">
        <v>43039</v>
      </c>
      <c r="D17" s="47">
        <v>43069</v>
      </c>
    </row>
    <row r="18" spans="1:4" x14ac:dyDescent="0.4">
      <c r="A18" s="46">
        <v>17</v>
      </c>
      <c r="B18" s="46">
        <f t="shared" si="0"/>
        <v>31</v>
      </c>
      <c r="C18" s="47">
        <v>43069</v>
      </c>
      <c r="D18" s="47">
        <v>43100</v>
      </c>
    </row>
    <row r="19" spans="1:4" x14ac:dyDescent="0.4">
      <c r="A19" s="46">
        <v>18</v>
      </c>
      <c r="B19" s="46">
        <f t="shared" si="0"/>
        <v>31</v>
      </c>
      <c r="C19" s="47">
        <v>43100</v>
      </c>
      <c r="D19" s="47">
        <v>43131</v>
      </c>
    </row>
    <row r="20" spans="1:4" x14ac:dyDescent="0.4">
      <c r="A20" s="46">
        <v>19</v>
      </c>
      <c r="B20" s="46">
        <f t="shared" si="0"/>
        <v>28</v>
      </c>
      <c r="C20" s="47">
        <v>43131</v>
      </c>
      <c r="D20" s="47">
        <v>43159</v>
      </c>
    </row>
    <row r="21" spans="1:4" x14ac:dyDescent="0.4">
      <c r="A21" s="46">
        <v>20</v>
      </c>
      <c r="B21" s="46">
        <f t="shared" si="0"/>
        <v>31</v>
      </c>
      <c r="C21" s="47">
        <v>43159</v>
      </c>
      <c r="D21" s="47">
        <v>43190</v>
      </c>
    </row>
    <row r="22" spans="1:4" x14ac:dyDescent="0.4">
      <c r="A22" s="46">
        <v>21</v>
      </c>
      <c r="B22" s="46">
        <f t="shared" si="0"/>
        <v>30</v>
      </c>
      <c r="C22" s="47">
        <v>43190</v>
      </c>
      <c r="D22" s="47">
        <v>43220</v>
      </c>
    </row>
    <row r="23" spans="1:4" x14ac:dyDescent="0.4">
      <c r="A23" s="46">
        <v>22</v>
      </c>
      <c r="B23" s="46">
        <f t="shared" si="0"/>
        <v>31</v>
      </c>
      <c r="C23" s="47">
        <v>43220</v>
      </c>
      <c r="D23" s="47">
        <v>43251</v>
      </c>
    </row>
    <row r="24" spans="1:4" x14ac:dyDescent="0.4">
      <c r="A24" s="46">
        <v>23</v>
      </c>
      <c r="B24" s="46">
        <f t="shared" si="0"/>
        <v>30</v>
      </c>
      <c r="C24" s="47">
        <v>43251</v>
      </c>
      <c r="D24" s="47">
        <v>43281</v>
      </c>
    </row>
    <row r="25" spans="1:4" x14ac:dyDescent="0.4">
      <c r="A25" s="46">
        <v>24</v>
      </c>
      <c r="B25" s="46">
        <f t="shared" si="0"/>
        <v>31</v>
      </c>
      <c r="C25" s="47">
        <v>43281</v>
      </c>
      <c r="D25" s="47">
        <v>43312</v>
      </c>
    </row>
    <row r="26" spans="1:4" x14ac:dyDescent="0.4">
      <c r="A26" s="46">
        <v>25</v>
      </c>
      <c r="B26" s="46">
        <f t="shared" si="0"/>
        <v>31</v>
      </c>
      <c r="C26" s="47">
        <v>43312</v>
      </c>
      <c r="D26" s="47">
        <v>43343</v>
      </c>
    </row>
    <row r="27" spans="1:4" x14ac:dyDescent="0.4">
      <c r="A27" s="46">
        <v>26</v>
      </c>
      <c r="B27" s="46">
        <f t="shared" si="0"/>
        <v>30</v>
      </c>
      <c r="C27" s="47">
        <v>43343</v>
      </c>
      <c r="D27" s="47">
        <v>43373</v>
      </c>
    </row>
    <row r="28" spans="1:4" x14ac:dyDescent="0.4">
      <c r="A28" s="46">
        <v>27</v>
      </c>
      <c r="B28" s="46">
        <f t="shared" si="0"/>
        <v>31</v>
      </c>
      <c r="C28" s="47">
        <v>43373</v>
      </c>
      <c r="D28" s="47">
        <v>43404</v>
      </c>
    </row>
    <row r="29" spans="1:4" x14ac:dyDescent="0.4">
      <c r="A29" s="46">
        <v>28</v>
      </c>
      <c r="B29" s="46">
        <f t="shared" si="0"/>
        <v>30</v>
      </c>
      <c r="C29" s="47">
        <v>43404</v>
      </c>
      <c r="D29" s="47">
        <v>43434</v>
      </c>
    </row>
    <row r="30" spans="1:4" x14ac:dyDescent="0.4">
      <c r="A30" s="46">
        <v>29</v>
      </c>
      <c r="B30" s="46">
        <f t="shared" si="0"/>
        <v>31</v>
      </c>
      <c r="C30" s="47">
        <v>43434</v>
      </c>
      <c r="D30" s="47">
        <v>43465</v>
      </c>
    </row>
    <row r="31" spans="1:4" x14ac:dyDescent="0.4">
      <c r="A31" s="46">
        <v>30</v>
      </c>
      <c r="B31" s="46">
        <f t="shared" si="0"/>
        <v>31</v>
      </c>
      <c r="C31" s="47">
        <v>43465</v>
      </c>
      <c r="D31" s="47">
        <v>43496</v>
      </c>
    </row>
    <row r="32" spans="1:4" x14ac:dyDescent="0.4">
      <c r="A32" s="46">
        <v>31</v>
      </c>
      <c r="B32" s="46">
        <f t="shared" si="0"/>
        <v>28</v>
      </c>
      <c r="C32" s="47">
        <v>43496</v>
      </c>
      <c r="D32" s="47">
        <v>43524</v>
      </c>
    </row>
    <row r="33" spans="1:4" x14ac:dyDescent="0.4">
      <c r="A33" s="46">
        <v>32</v>
      </c>
      <c r="B33" s="46">
        <f t="shared" si="0"/>
        <v>31</v>
      </c>
      <c r="C33" s="47">
        <v>43524</v>
      </c>
      <c r="D33" s="47">
        <v>43555</v>
      </c>
    </row>
    <row r="34" spans="1:4" x14ac:dyDescent="0.4">
      <c r="A34" s="46">
        <v>33</v>
      </c>
      <c r="B34" s="46">
        <f t="shared" si="0"/>
        <v>30</v>
      </c>
      <c r="C34" s="47">
        <v>43555</v>
      </c>
      <c r="D34" s="47">
        <v>43585</v>
      </c>
    </row>
    <row r="35" spans="1:4" x14ac:dyDescent="0.4">
      <c r="A35" s="46">
        <v>34</v>
      </c>
      <c r="B35" s="46">
        <f t="shared" si="0"/>
        <v>31</v>
      </c>
      <c r="C35" s="47">
        <v>43585</v>
      </c>
      <c r="D35" s="47">
        <v>43616</v>
      </c>
    </row>
    <row r="36" spans="1:4" x14ac:dyDescent="0.4">
      <c r="A36" s="46">
        <v>35</v>
      </c>
      <c r="B36" s="46">
        <f t="shared" si="0"/>
        <v>30</v>
      </c>
      <c r="C36" s="47">
        <v>43616</v>
      </c>
      <c r="D36" s="47">
        <v>43646</v>
      </c>
    </row>
    <row r="37" spans="1:4" x14ac:dyDescent="0.4">
      <c r="A37" s="46">
        <v>36</v>
      </c>
      <c r="B37" s="46">
        <f t="shared" si="0"/>
        <v>31</v>
      </c>
      <c r="C37" s="47">
        <v>43646</v>
      </c>
      <c r="D37" s="47">
        <v>43677</v>
      </c>
    </row>
    <row r="38" spans="1:4" x14ac:dyDescent="0.4">
      <c r="A38" s="46">
        <v>37</v>
      </c>
      <c r="B38" s="46">
        <f t="shared" si="0"/>
        <v>31</v>
      </c>
      <c r="C38" s="47">
        <v>43677</v>
      </c>
      <c r="D38" s="47">
        <v>43708</v>
      </c>
    </row>
    <row r="39" spans="1:4" x14ac:dyDescent="0.4">
      <c r="A39" s="46">
        <v>38</v>
      </c>
      <c r="B39" s="46">
        <f t="shared" si="0"/>
        <v>30</v>
      </c>
      <c r="C39" s="47">
        <v>43708</v>
      </c>
      <c r="D39" s="47">
        <v>43738</v>
      </c>
    </row>
    <row r="40" spans="1:4" x14ac:dyDescent="0.4">
      <c r="A40" s="46">
        <v>39</v>
      </c>
      <c r="B40" s="46">
        <f t="shared" si="0"/>
        <v>31</v>
      </c>
      <c r="C40" s="47">
        <v>43738</v>
      </c>
      <c r="D40" s="47">
        <v>43769</v>
      </c>
    </row>
    <row r="41" spans="1:4" x14ac:dyDescent="0.4">
      <c r="A41" s="46">
        <v>40</v>
      </c>
      <c r="B41" s="46">
        <f t="shared" si="0"/>
        <v>30</v>
      </c>
      <c r="C41" s="47">
        <v>43769</v>
      </c>
      <c r="D41" s="47">
        <v>43799</v>
      </c>
    </row>
    <row r="42" spans="1:4" x14ac:dyDescent="0.4">
      <c r="A42" s="46">
        <v>41</v>
      </c>
      <c r="B42" s="46">
        <f t="shared" si="0"/>
        <v>31</v>
      </c>
      <c r="C42" s="47">
        <v>43799</v>
      </c>
      <c r="D42" s="47">
        <v>43830</v>
      </c>
    </row>
    <row r="43" spans="1:4" x14ac:dyDescent="0.4">
      <c r="A43" s="46">
        <v>42</v>
      </c>
      <c r="B43" s="46">
        <f t="shared" si="0"/>
        <v>31</v>
      </c>
      <c r="C43" s="47">
        <v>43830</v>
      </c>
      <c r="D43" s="47">
        <v>43861</v>
      </c>
    </row>
    <row r="44" spans="1:4" x14ac:dyDescent="0.4">
      <c r="A44" s="46">
        <v>43</v>
      </c>
      <c r="B44" s="46">
        <f t="shared" si="0"/>
        <v>29</v>
      </c>
      <c r="C44" s="47">
        <v>43861</v>
      </c>
      <c r="D44" s="47">
        <v>43890</v>
      </c>
    </row>
    <row r="45" spans="1:4" x14ac:dyDescent="0.4">
      <c r="A45" s="46">
        <v>44</v>
      </c>
      <c r="B45" s="46">
        <f t="shared" si="0"/>
        <v>31</v>
      </c>
      <c r="C45" s="47">
        <v>43890</v>
      </c>
      <c r="D45" s="47">
        <v>43921</v>
      </c>
    </row>
    <row r="46" spans="1:4" x14ac:dyDescent="0.4">
      <c r="A46" s="46">
        <v>45</v>
      </c>
      <c r="B46" s="46">
        <f t="shared" si="0"/>
        <v>30</v>
      </c>
      <c r="C46" s="47">
        <v>43921</v>
      </c>
      <c r="D46" s="47">
        <v>43951</v>
      </c>
    </row>
    <row r="47" spans="1:4" x14ac:dyDescent="0.4">
      <c r="A47" s="46">
        <v>46</v>
      </c>
      <c r="B47" s="46">
        <f t="shared" si="0"/>
        <v>31</v>
      </c>
      <c r="C47" s="47">
        <v>43951</v>
      </c>
      <c r="D47" s="47">
        <v>43982</v>
      </c>
    </row>
    <row r="48" spans="1:4" x14ac:dyDescent="0.4">
      <c r="A48" s="46">
        <v>47</v>
      </c>
      <c r="B48" s="46">
        <f t="shared" si="0"/>
        <v>30</v>
      </c>
      <c r="C48" s="47">
        <v>43982</v>
      </c>
      <c r="D48" s="47">
        <v>44012</v>
      </c>
    </row>
    <row r="49" spans="1:4" x14ac:dyDescent="0.4">
      <c r="A49" s="46">
        <v>48</v>
      </c>
      <c r="B49" s="46">
        <f t="shared" si="0"/>
        <v>31</v>
      </c>
      <c r="C49" s="47">
        <v>44012</v>
      </c>
      <c r="D49" s="47">
        <v>44043</v>
      </c>
    </row>
    <row r="50" spans="1:4" x14ac:dyDescent="0.4">
      <c r="A50" s="46">
        <v>49</v>
      </c>
      <c r="B50" s="46">
        <f t="shared" si="0"/>
        <v>31</v>
      </c>
      <c r="C50" s="47">
        <v>44043</v>
      </c>
      <c r="D50" s="47">
        <v>44074</v>
      </c>
    </row>
    <row r="51" spans="1:4" x14ac:dyDescent="0.4">
      <c r="A51" s="46">
        <v>50</v>
      </c>
      <c r="B51" s="46">
        <f t="shared" si="0"/>
        <v>30</v>
      </c>
      <c r="C51" s="47">
        <v>44074</v>
      </c>
      <c r="D51" s="47">
        <v>44104</v>
      </c>
    </row>
    <row r="52" spans="1:4" x14ac:dyDescent="0.4">
      <c r="A52" s="46">
        <v>51</v>
      </c>
      <c r="B52" s="46">
        <f t="shared" si="0"/>
        <v>31</v>
      </c>
      <c r="C52" s="47">
        <v>44104</v>
      </c>
      <c r="D52" s="47">
        <v>44135</v>
      </c>
    </row>
    <row r="53" spans="1:4" x14ac:dyDescent="0.4">
      <c r="A53" s="46">
        <v>52</v>
      </c>
      <c r="B53" s="46">
        <f t="shared" si="0"/>
        <v>30</v>
      </c>
      <c r="C53" s="47">
        <v>44135</v>
      </c>
      <c r="D53" s="47">
        <v>44165</v>
      </c>
    </row>
    <row r="54" spans="1:4" x14ac:dyDescent="0.4">
      <c r="A54" s="46">
        <v>53</v>
      </c>
      <c r="B54" s="46">
        <f t="shared" si="0"/>
        <v>31</v>
      </c>
      <c r="C54" s="47">
        <v>44165</v>
      </c>
      <c r="D54" s="47">
        <v>44196</v>
      </c>
    </row>
    <row r="55" spans="1:4" x14ac:dyDescent="0.4">
      <c r="A55" s="46">
        <v>54</v>
      </c>
      <c r="B55" s="46">
        <f t="shared" si="0"/>
        <v>31</v>
      </c>
      <c r="C55" s="47">
        <v>44196</v>
      </c>
      <c r="D55" s="47">
        <v>44227</v>
      </c>
    </row>
    <row r="56" spans="1:4" x14ac:dyDescent="0.4">
      <c r="A56" s="46">
        <v>55</v>
      </c>
      <c r="B56" s="46">
        <f t="shared" si="0"/>
        <v>28</v>
      </c>
      <c r="C56" s="47">
        <v>44227</v>
      </c>
      <c r="D56" s="47">
        <v>44255</v>
      </c>
    </row>
    <row r="57" spans="1:4" x14ac:dyDescent="0.4">
      <c r="A57" s="46">
        <v>56</v>
      </c>
      <c r="B57" s="46">
        <f t="shared" si="0"/>
        <v>31</v>
      </c>
      <c r="C57" s="47">
        <v>44255</v>
      </c>
      <c r="D57" s="47">
        <v>44286</v>
      </c>
    </row>
    <row r="58" spans="1:4" x14ac:dyDescent="0.4">
      <c r="A58" s="46">
        <v>57</v>
      </c>
      <c r="B58" s="46">
        <f t="shared" si="0"/>
        <v>30</v>
      </c>
      <c r="C58" s="47">
        <v>44286</v>
      </c>
      <c r="D58" s="47">
        <v>44316</v>
      </c>
    </row>
    <row r="59" spans="1:4" x14ac:dyDescent="0.4">
      <c r="A59" s="46">
        <v>58</v>
      </c>
      <c r="B59" s="46">
        <f t="shared" si="0"/>
        <v>31</v>
      </c>
      <c r="C59" s="47">
        <v>44316</v>
      </c>
      <c r="D59" s="47">
        <v>44347</v>
      </c>
    </row>
    <row r="60" spans="1:4" x14ac:dyDescent="0.4">
      <c r="A60" s="46">
        <v>59</v>
      </c>
      <c r="B60" s="46">
        <f t="shared" si="0"/>
        <v>30</v>
      </c>
      <c r="C60" s="47">
        <v>44347</v>
      </c>
      <c r="D60" s="47">
        <v>44377</v>
      </c>
    </row>
    <row r="61" spans="1:4" x14ac:dyDescent="0.4">
      <c r="A61" s="46">
        <v>60</v>
      </c>
      <c r="B61" s="46">
        <f t="shared" si="0"/>
        <v>31</v>
      </c>
      <c r="C61" s="47">
        <v>44377</v>
      </c>
      <c r="D61" s="47">
        <v>44408</v>
      </c>
    </row>
    <row r="62" spans="1:4" x14ac:dyDescent="0.4">
      <c r="A62" s="46">
        <v>61</v>
      </c>
      <c r="B62" s="46">
        <f t="shared" si="0"/>
        <v>31</v>
      </c>
      <c r="C62" s="47">
        <v>44408</v>
      </c>
      <c r="D62" s="47">
        <v>44439</v>
      </c>
    </row>
    <row r="63" spans="1:4" x14ac:dyDescent="0.4">
      <c r="A63" s="46">
        <v>62</v>
      </c>
      <c r="B63" s="46">
        <f t="shared" si="0"/>
        <v>30</v>
      </c>
      <c r="C63" s="47">
        <v>44439</v>
      </c>
      <c r="D63" s="47">
        <v>44469</v>
      </c>
    </row>
    <row r="64" spans="1:4" x14ac:dyDescent="0.4">
      <c r="A64" s="46">
        <v>63</v>
      </c>
      <c r="B64" s="46">
        <f t="shared" si="0"/>
        <v>31</v>
      </c>
      <c r="C64" s="47">
        <v>44469</v>
      </c>
      <c r="D64" s="47">
        <v>44500</v>
      </c>
    </row>
    <row r="65" spans="1:4" x14ac:dyDescent="0.4">
      <c r="A65" s="46">
        <v>64</v>
      </c>
      <c r="B65" s="46">
        <f t="shared" si="0"/>
        <v>30</v>
      </c>
      <c r="C65" s="47">
        <v>44500</v>
      </c>
      <c r="D65" s="47">
        <v>44530</v>
      </c>
    </row>
    <row r="66" spans="1:4" x14ac:dyDescent="0.4">
      <c r="A66" s="46">
        <v>65</v>
      </c>
      <c r="B66" s="46">
        <f t="shared" si="0"/>
        <v>31</v>
      </c>
      <c r="C66" s="47">
        <v>44530</v>
      </c>
      <c r="D66" s="47">
        <v>44561</v>
      </c>
    </row>
    <row r="67" spans="1:4" x14ac:dyDescent="0.4">
      <c r="A67" s="46">
        <v>66</v>
      </c>
      <c r="B67" s="46">
        <f t="shared" ref="B67:B77" si="1">D67-C67</f>
        <v>31</v>
      </c>
      <c r="C67" s="47">
        <v>44561</v>
      </c>
      <c r="D67" s="47">
        <v>44592</v>
      </c>
    </row>
    <row r="68" spans="1:4" x14ac:dyDescent="0.4">
      <c r="A68" s="46">
        <v>67</v>
      </c>
      <c r="B68" s="46">
        <f t="shared" si="1"/>
        <v>28</v>
      </c>
      <c r="C68" s="47">
        <v>44592</v>
      </c>
      <c r="D68" s="47">
        <v>44620</v>
      </c>
    </row>
    <row r="69" spans="1:4" x14ac:dyDescent="0.4">
      <c r="A69" s="46">
        <v>68</v>
      </c>
      <c r="B69" s="46">
        <f t="shared" si="1"/>
        <v>31</v>
      </c>
      <c r="C69" s="47">
        <v>44620</v>
      </c>
      <c r="D69" s="47">
        <v>44651</v>
      </c>
    </row>
    <row r="70" spans="1:4" x14ac:dyDescent="0.4">
      <c r="A70" s="46">
        <v>69</v>
      </c>
      <c r="B70" s="46">
        <f t="shared" si="1"/>
        <v>30</v>
      </c>
      <c r="C70" s="47">
        <v>44651</v>
      </c>
      <c r="D70" s="47">
        <v>44681</v>
      </c>
    </row>
    <row r="71" spans="1:4" x14ac:dyDescent="0.4">
      <c r="A71" s="46">
        <v>70</v>
      </c>
      <c r="B71" s="46">
        <f t="shared" si="1"/>
        <v>31</v>
      </c>
      <c r="C71" s="47">
        <v>44681</v>
      </c>
      <c r="D71" s="47">
        <v>44712</v>
      </c>
    </row>
    <row r="72" spans="1:4" x14ac:dyDescent="0.4">
      <c r="A72" s="46">
        <v>71</v>
      </c>
      <c r="B72" s="46">
        <f t="shared" si="1"/>
        <v>30</v>
      </c>
      <c r="C72" s="47">
        <v>44712</v>
      </c>
      <c r="D72" s="47">
        <v>44742</v>
      </c>
    </row>
    <row r="73" spans="1:4" x14ac:dyDescent="0.4">
      <c r="A73" s="46">
        <v>72</v>
      </c>
      <c r="B73" s="46">
        <f t="shared" si="1"/>
        <v>31</v>
      </c>
      <c r="C73" s="47">
        <v>44742</v>
      </c>
      <c r="D73" s="47">
        <v>44773</v>
      </c>
    </row>
    <row r="74" spans="1:4" x14ac:dyDescent="0.4">
      <c r="A74" s="46">
        <v>73</v>
      </c>
      <c r="B74" s="46">
        <f t="shared" si="1"/>
        <v>31</v>
      </c>
      <c r="C74" s="47">
        <v>44773</v>
      </c>
      <c r="D74" s="47">
        <v>44804</v>
      </c>
    </row>
    <row r="75" spans="1:4" x14ac:dyDescent="0.4">
      <c r="A75" s="46">
        <v>74</v>
      </c>
      <c r="B75" s="46">
        <f t="shared" si="1"/>
        <v>30</v>
      </c>
      <c r="C75" s="47">
        <v>44804</v>
      </c>
      <c r="D75" s="47">
        <v>44834</v>
      </c>
    </row>
    <row r="76" spans="1:4" x14ac:dyDescent="0.4">
      <c r="A76" s="46">
        <v>75</v>
      </c>
      <c r="B76" s="46">
        <f t="shared" si="1"/>
        <v>31</v>
      </c>
      <c r="C76" s="47">
        <v>44834</v>
      </c>
      <c r="D76" s="47">
        <v>44865</v>
      </c>
    </row>
    <row r="77" spans="1:4" x14ac:dyDescent="0.4">
      <c r="A77" s="46">
        <v>76</v>
      </c>
      <c r="B77" s="46">
        <f t="shared" si="1"/>
        <v>30</v>
      </c>
      <c r="C77" s="47">
        <v>44865</v>
      </c>
      <c r="D77" s="47">
        <v>44895</v>
      </c>
    </row>
    <row r="78" spans="1:4" x14ac:dyDescent="0.4">
      <c r="C78" s="47"/>
      <c r="D78" s="47"/>
    </row>
    <row r="79" spans="1:4" x14ac:dyDescent="0.4">
      <c r="C79" s="47"/>
      <c r="D79" s="47"/>
    </row>
    <row r="80" spans="1:4" x14ac:dyDescent="0.4">
      <c r="C80" s="47"/>
      <c r="D80" s="47"/>
    </row>
    <row r="81" spans="3:4" x14ac:dyDescent="0.4">
      <c r="C81" s="47"/>
      <c r="D81" s="47"/>
    </row>
    <row r="82" spans="3:4" x14ac:dyDescent="0.4">
      <c r="C82" s="47"/>
      <c r="D82" s="47"/>
    </row>
    <row r="83" spans="3:4" x14ac:dyDescent="0.4">
      <c r="C83" s="47"/>
      <c r="D83" s="47"/>
    </row>
    <row r="84" spans="3:4" x14ac:dyDescent="0.4">
      <c r="C84" s="47"/>
      <c r="D84" s="47"/>
    </row>
    <row r="85" spans="3:4" x14ac:dyDescent="0.4">
      <c r="C85" s="47"/>
      <c r="D85" s="47"/>
    </row>
    <row r="86" spans="3:4" x14ac:dyDescent="0.4">
      <c r="C86" s="47"/>
      <c r="D86" s="47"/>
    </row>
    <row r="87" spans="3:4" x14ac:dyDescent="0.4">
      <c r="C87" s="47"/>
      <c r="D87" s="47"/>
    </row>
    <row r="88" spans="3:4" x14ac:dyDescent="0.4">
      <c r="C88" s="47"/>
      <c r="D88" s="47"/>
    </row>
    <row r="89" spans="3:4" x14ac:dyDescent="0.4">
      <c r="C89" s="47"/>
      <c r="D89" s="47"/>
    </row>
    <row r="90" spans="3:4" x14ac:dyDescent="0.4">
      <c r="C90" s="47"/>
      <c r="D90" s="47"/>
    </row>
    <row r="91" spans="3:4" x14ac:dyDescent="0.4">
      <c r="C91" s="47"/>
      <c r="D91" s="47"/>
    </row>
    <row r="92" spans="3:4" x14ac:dyDescent="0.4">
      <c r="C92" s="47"/>
      <c r="D92" s="47"/>
    </row>
    <row r="93" spans="3:4" x14ac:dyDescent="0.4">
      <c r="C93" s="47"/>
      <c r="D93" s="47"/>
    </row>
    <row r="94" spans="3:4" x14ac:dyDescent="0.4">
      <c r="C94" s="47"/>
      <c r="D94" s="47"/>
    </row>
    <row r="95" spans="3:4" x14ac:dyDescent="0.4">
      <c r="C95" s="47"/>
      <c r="D95" s="47"/>
    </row>
    <row r="96" spans="3:4" x14ac:dyDescent="0.4">
      <c r="C96" s="47"/>
      <c r="D96" s="47"/>
    </row>
    <row r="97" spans="3:4" x14ac:dyDescent="0.4">
      <c r="C97" s="47"/>
      <c r="D97" s="47"/>
    </row>
    <row r="98" spans="3:4" x14ac:dyDescent="0.4">
      <c r="C98" s="47"/>
      <c r="D98" s="47"/>
    </row>
    <row r="99" spans="3:4" x14ac:dyDescent="0.4">
      <c r="C99" s="47"/>
    </row>
    <row r="100" spans="3:4" x14ac:dyDescent="0.4">
      <c r="C100" s="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4</vt:i4>
      </vt:variant>
    </vt:vector>
  </HeadingPairs>
  <TitlesOfParts>
    <vt:vector size="15" baseType="lpstr">
      <vt:lpstr>ReadMe1st</vt:lpstr>
      <vt:lpstr>ReadMe2</vt:lpstr>
      <vt:lpstr>ReadMeMTTR</vt:lpstr>
      <vt:lpstr>PSIRT</vt:lpstr>
      <vt:lpstr>ASummary</vt:lpstr>
      <vt:lpstr>SSummary</vt:lpstr>
      <vt:lpstr>MSummary</vt:lpstr>
      <vt:lpstr>Summary</vt:lpstr>
      <vt:lpstr>Table</vt:lpstr>
      <vt:lpstr>MTTRCalc</vt:lpstr>
      <vt:lpstr>MTTRSummary</vt:lpstr>
      <vt:lpstr>CMA-PSIRTs</vt:lpstr>
      <vt:lpstr>CMM-PSIRTs</vt:lpstr>
      <vt:lpstr>CMS-PSIRTS</vt:lpstr>
      <vt:lpstr>CMMSAM-PSIRTs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Bonser (rbonser)</dc:creator>
  <cp:lastModifiedBy>Russell Bonser (rbonser)</cp:lastModifiedBy>
  <dcterms:created xsi:type="dcterms:W3CDTF">2017-07-25T15:12:42Z</dcterms:created>
  <dcterms:modified xsi:type="dcterms:W3CDTF">2019-04-09T12:09:59Z</dcterms:modified>
</cp:coreProperties>
</file>