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8800" windowHeight="12435"/>
  </bookViews>
  <sheets>
    <sheet name="Table Summary" sheetId="1" r:id="rId1"/>
  </sheets>
  <calcPr calcId="171027"/>
</workbook>
</file>

<file path=xl/calcChain.xml><?xml version="1.0" encoding="utf-8"?>
<calcChain xmlns="http://schemas.openxmlformats.org/spreadsheetml/2006/main">
  <c r="E64" i="1" l="1"/>
  <c r="E59" i="1"/>
  <c r="E56" i="1"/>
  <c r="E53" i="1" s="1"/>
  <c r="E35" i="1"/>
  <c r="E32" i="1"/>
  <c r="E29" i="1"/>
  <c r="E3" i="1"/>
  <c r="E6" i="1"/>
  <c r="E16" i="1"/>
  <c r="F191" i="1" l="1"/>
  <c r="F107" i="1"/>
  <c r="E96" i="1" l="1"/>
  <c r="E40" i="1" l="1"/>
  <c r="E13" i="1"/>
</calcChain>
</file>

<file path=xl/sharedStrings.xml><?xml version="1.0" encoding="utf-8"?>
<sst xmlns="http://schemas.openxmlformats.org/spreadsheetml/2006/main" count="427" uniqueCount="270">
  <si>
    <t>Euler Hermes</t>
  </si>
  <si>
    <t>Bangladesh</t>
  </si>
  <si>
    <t>Matarbari Coal Fired Power Generation Hub (1200MW)</t>
  </si>
  <si>
    <t>Japan International Cooperation Agency (JICA)</t>
  </si>
  <si>
    <t>TBD</t>
  </si>
  <si>
    <t>Export-Import Bank of China</t>
  </si>
  <si>
    <t>Bosnia and Herzegovina</t>
  </si>
  <si>
    <t>Ugljevik 3 (600MW), Ugljevik-Istok 2 and Delici coal mines</t>
  </si>
  <si>
    <t>China Development Bank</t>
  </si>
  <si>
    <t>Banovici Coal Plant (350MW)</t>
  </si>
  <si>
    <t>China Export &amp; Credit Insurance Corporation (Sinosure)</t>
  </si>
  <si>
    <t xml:space="preserve">Export-Import Bank of Korea (Kexim) </t>
  </si>
  <si>
    <t>Japan Bank for International Cooperation (JBIC)</t>
  </si>
  <si>
    <t>Nippon Export and Investment Insurance (NEXI)</t>
  </si>
  <si>
    <t>Brazil</t>
  </si>
  <si>
    <t>Pedras Altas Ouro Negro power station Units 1 and 2 (300MW each)</t>
  </si>
  <si>
    <t>Indonesia</t>
  </si>
  <si>
    <t>Cirebon IPP expansion Phase 3 (1000MW)</t>
  </si>
  <si>
    <t>Riau-1 (600 MW)</t>
  </si>
  <si>
    <t>Kazakhstan</t>
  </si>
  <si>
    <t>Kosovo</t>
  </si>
  <si>
    <t>Kosovo C Power Plant (500MW)</t>
  </si>
  <si>
    <t>World Bank</t>
  </si>
  <si>
    <t>Malawi</t>
  </si>
  <si>
    <t>Mongolia</t>
  </si>
  <si>
    <t>Ulaanbaatar CHP5 Power Plant (463.5MW)</t>
  </si>
  <si>
    <t>European Bank for Reconstruction and Development</t>
  </si>
  <si>
    <t>Asian Development Bank (ADB)</t>
  </si>
  <si>
    <t>Tevshiin Gobi Coal Plant (600MW)</t>
  </si>
  <si>
    <t>Export-Import Bank of Korea (Kexim)</t>
  </si>
  <si>
    <t>Mozambique</t>
  </si>
  <si>
    <t>Coal-fired power plant in Moatize (300MW)</t>
  </si>
  <si>
    <t>African Development Bank (AfDB)</t>
  </si>
  <si>
    <t>Ncondezi Coal Plant Phase 2 and later (300*5MW)</t>
  </si>
  <si>
    <t xml:space="preserve">Ncondezi Coal Plant Phase I (300MW) </t>
  </si>
  <si>
    <t>Myanmar</t>
  </si>
  <si>
    <t>Toyo-Thai (Inn Din) Coal Plant (1280MW)</t>
  </si>
  <si>
    <t>Pakistan</t>
  </si>
  <si>
    <t>Keti Bandar power station (1320MW)</t>
  </si>
  <si>
    <t>Rahim Yar Khan Power plant (1320MW)</t>
  </si>
  <si>
    <t>Gwadar Coal Plant (300MW)</t>
  </si>
  <si>
    <t>TDB under China Pakistan Economic Corridor</t>
  </si>
  <si>
    <t>Thar Engro Coal Plant Phase II (660MW)</t>
  </si>
  <si>
    <t>Ukraine</t>
  </si>
  <si>
    <t>Kiev and Lviv Coal Plants</t>
  </si>
  <si>
    <t>Vietnam</t>
  </si>
  <si>
    <t>Long Phu 2 Power Plant (1320MW)</t>
  </si>
  <si>
    <t>Quynh Lap 2 Power Plant (1200MW)</t>
  </si>
  <si>
    <t>Korea Trade Insurance Corporation (K-sure)</t>
  </si>
  <si>
    <t>Vung Ang 3 Coal Plant (1200MW)</t>
  </si>
  <si>
    <t>Vinh Tan 3 Coal Plant (1980MW)</t>
  </si>
  <si>
    <t>Vinh Tan 4 Coal Plant Expansion (600MW)</t>
  </si>
  <si>
    <t>Van Phong I Coal Plant (1320MW)</t>
  </si>
  <si>
    <t>Long Phu 1 Coal Plant (1200 MW)</t>
  </si>
  <si>
    <t>Russian Development Bank (VEB)</t>
  </si>
  <si>
    <t>Servizi Assicurativi del Commercio Estero (SACE)</t>
  </si>
  <si>
    <t>Nam Dinh I Coal Plant (1200MW)</t>
  </si>
  <si>
    <t>Korea Development Bank</t>
  </si>
  <si>
    <t>Nghi Son 2 Coal Plant (1200MW)</t>
  </si>
  <si>
    <t>Zambia</t>
  </si>
  <si>
    <t>Maamba Coal Mine and Plant Phase 2 (300MW)</t>
  </si>
  <si>
    <t>Zimbabwe</t>
  </si>
  <si>
    <t>Lusulu 2  Binga Coal Plant (350MW)</t>
  </si>
  <si>
    <t>Lusulu 3 Binga Coal Plant (350MW)</t>
  </si>
  <si>
    <t>Lusulu 4 Binga Coal Plant (350MW)</t>
  </si>
  <si>
    <t>LUSULU 1  Binga Coal Plant (350MW)</t>
  </si>
  <si>
    <t>Gwayi Coal Plant (600MW)</t>
  </si>
  <si>
    <t>Kenya</t>
  </si>
  <si>
    <t>Cambodia</t>
  </si>
  <si>
    <t>Georgia</t>
  </si>
  <si>
    <t>China Silk Road Fund</t>
  </si>
  <si>
    <t>Tanzania</t>
  </si>
  <si>
    <t>Mchuchuma coal mine and power plant (600MW)</t>
  </si>
  <si>
    <t>United Arab Emirates</t>
  </si>
  <si>
    <t>Hassyan Coal Plant Phase 2 (1200MW)</t>
  </si>
  <si>
    <t>Egypt</t>
  </si>
  <si>
    <t>Turkey</t>
  </si>
  <si>
    <t>Ghana</t>
  </si>
  <si>
    <t>Host Country</t>
  </si>
  <si>
    <t>Project Name</t>
  </si>
  <si>
    <t>Institution</t>
  </si>
  <si>
    <t>Notes/URL</t>
  </si>
  <si>
    <t>https://ijglobal.com/Articles/107505</t>
  </si>
  <si>
    <t>Power Plant Type</t>
  </si>
  <si>
    <t>http://www.sourcewatch.org/index.php/Ugljevik_Thermal_Power_Plant</t>
  </si>
  <si>
    <t>Tuzla 7  Coal Plant (450MW)</t>
  </si>
  <si>
    <t>Supercritical</t>
  </si>
  <si>
    <t>Subcritical</t>
  </si>
  <si>
    <t>https://www.sourcewatch.org/index.php/Pedras_Altas_power_station</t>
  </si>
  <si>
    <t>https://www.sourcewatch.org/index.php/Tuzla_Thermal_Power_Plant</t>
  </si>
  <si>
    <t>https://www.sourcewatch.org/index.php/Banovici_power_station</t>
  </si>
  <si>
    <t>https://ijglobal.com/articles/100606/marubeni-signs-mou-for-cirebon-3-coal-fired</t>
  </si>
  <si>
    <t>Ultrasupercritical</t>
  </si>
  <si>
    <t>https://www.marketforces.org.au/research/indonesia/cirebon-3/</t>
  </si>
  <si>
    <t>TBD (China)</t>
  </si>
  <si>
    <t>Parliamentary Inquiry March 2016. 197 euros And June 2017</t>
  </si>
  <si>
    <t>http://www.sourcewatch.org/index.php/Kosovo_C_power_station</t>
  </si>
  <si>
    <t>Kammwamba Coal Plant Phase 1 (300 MW)</t>
  </si>
  <si>
    <t>http://www.4-traders.com/BANK-OF-CHINA-LTD-6498923/news/Bank-of-China-Exim-Bank-to-Finance-Malawi-Coal-Fired-Power-Plant-Project-25849220/</t>
  </si>
  <si>
    <t>Kammwamba Coal Plant Phase 2 (700 MW)</t>
  </si>
  <si>
    <t>https://www.adb.org/projects/46915-014/main</t>
  </si>
  <si>
    <t>https://ijglobal.com/data/transaction/31251/ulaanbaatar-chp5-power-plant</t>
  </si>
  <si>
    <t>https://ijglobal.com/data/transaction/28563</t>
  </si>
  <si>
    <t>https://ijglobal.com/data/transaction/41502/acquisition-of-a-60-stake-in-ncondezi-coal-fired-power-plant-300mw-and-ncondezi-coal-mine</t>
  </si>
  <si>
    <t>https://www.sourcewatch.org/index.php/Ncondezi_power_station</t>
  </si>
  <si>
    <t>https://www.sourcewatch.org/index.php/Inn_Din_power_station</t>
  </si>
  <si>
    <t>USC</t>
  </si>
  <si>
    <t xml:space="preserve"> </t>
  </si>
  <si>
    <t>https://www.sourcewatch.org/index.php/Tigyit_power_plant</t>
  </si>
  <si>
    <t>http://www.sourcewatch.org/index.php/Keti_Bandar_power_station</t>
  </si>
  <si>
    <t>https://www.sourcewatch.org/index.php/Rahim_Yar_Khan_power_station</t>
  </si>
  <si>
    <t>Montenegro</t>
  </si>
  <si>
    <t>Financing</t>
  </si>
  <si>
    <t>https://ijglobal.com/data/transaction/31931</t>
  </si>
  <si>
    <t>https://ijglobal.com/data/project/33056</t>
  </si>
  <si>
    <t>Unknown</t>
  </si>
  <si>
    <t>Hpa-An Coal-Fired Power Plant (1280MW)</t>
  </si>
  <si>
    <t>https://www.jica.go.jp/english/news/press/2016/c8h0vm00009vy7rz-att/160530_02_pdf_03.pdf</t>
  </si>
  <si>
    <t>Marubeni</t>
  </si>
  <si>
    <t>https://ijglobal.com/data/transaction/28855/nghi-son-2-coal-fired-power-plant-1200mw</t>
  </si>
  <si>
    <t>https://ijglobal.com/data/transaction/21613/nam-dinh-1-coal-fired-power-plant-1200mw-ipp</t>
  </si>
  <si>
    <t>https://ijglobal.com/data/transaction/28413</t>
  </si>
  <si>
    <t>https://ijglobal.com/data/transaction/17360/koh-kong-coal-fired-power-plant-1800mw</t>
  </si>
  <si>
    <t>ContourGlobal</t>
  </si>
  <si>
    <t>Naftogaz</t>
  </si>
  <si>
    <t>http://www.forbes.com/sites/kenrapoza/2016/04/22/even-ukraine-is-turning-to-the-chinese-for-money/#2fdc28011319</t>
  </si>
  <si>
    <t>https://ijglobal.com/articles/131483</t>
  </si>
  <si>
    <t>https://www.sourcewatch.org/index.php/Gwayi_Mine_power_station</t>
  </si>
  <si>
    <t>http://cpec.gov.pk/project-details/5</t>
  </si>
  <si>
    <t>Gazaria Coal Plant (350MW)</t>
  </si>
  <si>
    <t>https://www.sourcewatch.org/index.php/Gazaria_power_station_(RPCL)</t>
  </si>
  <si>
    <t>Phulbari Mine-Mouth Coal-Fired Power Plant Expansion (2000MW)</t>
  </si>
  <si>
    <t>Jamshoro Coal-Fired Power Plant Expansion (1200MW)</t>
  </si>
  <si>
    <t>https://ijglobal.com/data/transaction/31998/jamshoro-coal-fired-power-plant-expansion-1200mw</t>
  </si>
  <si>
    <t>Islamic Development Bank</t>
  </si>
  <si>
    <t>Maheshkhali Coal Plant (1320MW) (Huadian)</t>
  </si>
  <si>
    <t>Maheshkhali Coal Plant (1320MW) (PowerChina)</t>
  </si>
  <si>
    <t>TBD(China)</t>
  </si>
  <si>
    <t>Maheshkhali Coal Plant (1320MW) (KEPCO)</t>
  </si>
  <si>
    <t>https://www.sourcewatch.org/index.php/Maheshkhali_power_station_(KEPCO)</t>
  </si>
  <si>
    <t>https://www.sourcewatch.org/index.php/Maheshkhali_power_station_(PowerChina)</t>
  </si>
  <si>
    <t>https://www.sourcewatch.org/index.php/Maheshkhali_power_station_(Huadian)</t>
  </si>
  <si>
    <t>TBD (China, potentially AIIB)</t>
  </si>
  <si>
    <t>https://ijglobal.com/data/transaction/41104/phulbari-mine-mouth-coal-fired-power-plant-expansion-2000mw</t>
  </si>
  <si>
    <t>https://www.sourcewatch.org/index.php/Gacko_Thermal_Power_Plant</t>
  </si>
  <si>
    <t>Gacko Thermal Power Plant Unit II (350 MW)</t>
  </si>
  <si>
    <t>Koh Kong Coal-Fired Power Plant (1800MW)</t>
  </si>
  <si>
    <t>Gardabani power station (300 MW)</t>
  </si>
  <si>
    <t>https://www.sourcewatch.org/index.php/Gardabani_power_station</t>
  </si>
  <si>
    <t>Pljevlja Power Station Unit II (254 MW)</t>
  </si>
  <si>
    <t>https://www.sourcewatch.org/index.php/Pljevlja_Power_Station</t>
  </si>
  <si>
    <t>http://cpec.gov.pk/project-details/25</t>
  </si>
  <si>
    <t>Oracle Power Plant (1320MW) THAR BLOCK-VI</t>
  </si>
  <si>
    <t>https://www.sourcewatch.org/index.php/Siddiqsons_power_station</t>
  </si>
  <si>
    <t>Siddiqsons power station (330 MW)</t>
  </si>
  <si>
    <t>https://www.sourcewatch.org/index.php/Mbeya_Coal_to_Power_Project</t>
  </si>
  <si>
    <t>Mbeya  mine mouth coal power plant (300 MW)</t>
  </si>
  <si>
    <t>https://www.sourcewatch.org/index.php/Mchuchuma_power_station</t>
  </si>
  <si>
    <t>https://www.sourcewatch.org/index.php/Rukwa_Coal_to_Power_Project</t>
  </si>
  <si>
    <t>Lahmeyer Rukwa Coal-to-Power Station (120 MW)</t>
  </si>
  <si>
    <t>Soma Kolin power station (510 MW)</t>
  </si>
  <si>
    <t>https://www.sourcewatch.org/index.php/Soma_Kolin_power_station</t>
  </si>
  <si>
    <t>circulating fluidized bed</t>
  </si>
  <si>
    <t>https://www.sourcewatch.org/index.php/Vinh_Tan_power_station</t>
  </si>
  <si>
    <t>Ultrasuper critical</t>
  </si>
  <si>
    <t>https://www.sourcewatch.org/index.php/Vung_Ang_power_station</t>
  </si>
  <si>
    <t>TBD (South Korea)</t>
  </si>
  <si>
    <t>(mandated lead arranger on the roughly $2 billion non-recourse loan)</t>
  </si>
  <si>
    <t>https://ijglobal.com/data/transaction/19252?name=Van%20Phong%201%20Coal-Fired%20Power%20Plant%20(1200MW)%20IPP&amp;link=%2Farticles%2F94256%2Fjbic-debt-for-vietnams-van-phong-power</t>
  </si>
  <si>
    <t>https://www.sourcewatch.org/index.php/Van_Phong_power_station</t>
  </si>
  <si>
    <t>https://www.sourcewatch.org/index.php/Quynh_Lap_power_station</t>
  </si>
  <si>
    <t>Quang Tri 2 power plant (1200 MW)</t>
  </si>
  <si>
    <t>https://www.sourcewatch.org/index.php/Quang_Tri_power_station</t>
  </si>
  <si>
    <t>TBD (India)</t>
  </si>
  <si>
    <t>https://www.sourcewatch.org/index.php/Long_Phu_Power_Centre</t>
  </si>
  <si>
    <t>https://www.sourcewatch.org/index.php/Binga_power_station</t>
  </si>
  <si>
    <t>Total</t>
  </si>
  <si>
    <t>Capacity</t>
  </si>
  <si>
    <t>Thai Binh Coal Plant &amp; Transmission Lines (IV) (1800 MW)</t>
  </si>
  <si>
    <t>https://www.sourcewatch.org/index.php/Tavan_Tolgoi_power_station</t>
  </si>
  <si>
    <t xml:space="preserve"> Tavan Tolgoi Coking Coal Project (450 MW)</t>
  </si>
  <si>
    <t>TBD (China or Japan)</t>
  </si>
  <si>
    <t>https://www.sourcewatch.org/index.php/Hamarawein_IPP_coal_project</t>
  </si>
  <si>
    <t>https://www.sourcewatch.org/index.php/Aboano_power_station</t>
  </si>
  <si>
    <t>China-Africa Development Fund</t>
  </si>
  <si>
    <t>Balkhash Coal-fired power plant: steam turbines and generators</t>
  </si>
  <si>
    <t>https://www.samruk-energy.kz/en/se/stroitelstvo-balhashskoj-tes-2</t>
  </si>
  <si>
    <t>Aboano Phase I (700MW)</t>
  </si>
  <si>
    <t>Companies involved with the project</t>
  </si>
  <si>
    <t>http://nexi.go.jp/en/environment/a/2018053001.html</t>
  </si>
  <si>
    <t>Sulut-3 power station (100 MW)</t>
  </si>
  <si>
    <t>Sinohydro and others</t>
  </si>
  <si>
    <t>https://www.sourcewatch.org/index.php/Sulut-3_power_station</t>
  </si>
  <si>
    <t>Nagan Raya Unit 3 &amp; 4 (400 MW Expansion)</t>
  </si>
  <si>
    <t>China Datang Overseas Investment</t>
  </si>
  <si>
    <t>https://www.sourcewatch.org/index.php/Nagan_Raya_power_station</t>
  </si>
  <si>
    <t>Sumitomo Corp, IHI, Toshiba, Penta-Ocean Construction</t>
  </si>
  <si>
    <t>Phillipines</t>
  </si>
  <si>
    <t>SK Engineering &amp; Construction Quezon Coal Power Stations (2 x 600 MW)</t>
  </si>
  <si>
    <t>TBD (Korea)</t>
  </si>
  <si>
    <t>SK Engineering &amp; Construction</t>
  </si>
  <si>
    <t>http://www.koreaittimes.com/news/articleView.html?idxno=83851</t>
  </si>
  <si>
    <t>China Huadian, Bangladesh Power Development Board</t>
  </si>
  <si>
    <t>BPDB, PowerChina</t>
  </si>
  <si>
    <t>Korea Electric Power Corporation (KEPCO)</t>
  </si>
  <si>
    <t>Rural Power Company Limited (RPCL), PowerChina, Hubei Hongyuan Power Engineering Co</t>
  </si>
  <si>
    <t>GCM Resources, China Gezhouba Group</t>
  </si>
  <si>
    <t>Elektroprivreda Republike Srpske, Dongfang Electric Corporation</t>
  </si>
  <si>
    <t>Comsar Energy, Elektroprivreda Republike Srpske, China National Electric Engineering Company</t>
  </si>
  <si>
    <t>Elektroprivreda BiH, China Gezhouba Group, Guangdong Electric Power Design</t>
  </si>
  <si>
    <t>RMU Banovici, Shanghai Electric Group Co/China Gezhouba Group and Dongfang Electric Corp/China's Harbin Electric are bidding for the project</t>
  </si>
  <si>
    <t>Ouro Negro Energia S.A, SEPCO Electric Power Construction Corporation and Hebi Guochang Energy Development</t>
  </si>
  <si>
    <t>Marubeni (35%), Indika Energy (25%), Samtan (20%), Korea Midland Power (10%), Chubu Electric (10%)</t>
  </si>
  <si>
    <t>Dongfang Electric Corporation and Georgian Industrial Group</t>
  </si>
  <si>
    <t>Shenzhen Energy Group, Volta River Authority, Sunon Asogli Power</t>
  </si>
  <si>
    <t>Amu Power Company, Centum, Gulf Energy, Chinese trio China Huadian Corporation Power Operation Company, Sichuan Electric Power Design and Consulting Company, and Sichuan No. 3 Power Construction Company</t>
  </si>
  <si>
    <t>Samruk Energy</t>
  </si>
  <si>
    <t>China Gezhouba Group</t>
  </si>
  <si>
    <t>GDF Suez, Sojitz, POSCO, and Newcom</t>
  </si>
  <si>
    <t>ACWA Power, Mitsui &amp; Co, Vale SA,</t>
  </si>
  <si>
    <t>Italian-Thai Development and Toyo Engineering</t>
  </si>
  <si>
    <t>Engro Powergen Limited, Habib Bank Limited, Liberty Mills Limited, China Machinery Engineering Corporation</t>
  </si>
  <si>
    <t>Jamshoro Power Company</t>
  </si>
  <si>
    <t>Port Qasim Datang (700 MW)</t>
  </si>
  <si>
    <t>China Datang, China Machinery Engineering Corporation, Shanghai Electric Group</t>
  </si>
  <si>
    <t>https://www.sourcewatch.org/index.php/Port_Qasim_Datang_power_station</t>
  </si>
  <si>
    <t>Electricity Generating Authority of Thailand, KEPCO</t>
  </si>
  <si>
    <t>Vinacomin, POSCO Group</t>
  </si>
  <si>
    <t>PetroVietnam, Sojitz Corporation, Daelim Group</t>
  </si>
  <si>
    <t>CLP Group and Japan's Mitsubishi Corporation</t>
  </si>
  <si>
    <t>Mitsubishi Corporation, Doosan Group, Toshiba Corporation</t>
  </si>
  <si>
    <t xml:space="preserve">Sumitomo Corporation, </t>
  </si>
  <si>
    <t>PetroVietnam Group, Power Machines, BTG Holding</t>
  </si>
  <si>
    <t>ACWA Power and Taekwang Power</t>
  </si>
  <si>
    <t>China State Construction Engineering Corporation (CSCEC), PER Lusulu Power</t>
  </si>
  <si>
    <t>Yunnan Linkun Investment Group, Shandong Taishan Sunlight of China</t>
  </si>
  <si>
    <t>EGCO, KK Power, Ratchaburi,Italian-Thai Development, Datang International, Sino Thai Resources Development and Egat International</t>
  </si>
  <si>
    <t>Hamrawein Coal Power Project (6000 MW)</t>
  </si>
  <si>
    <t>Shanghai Electric, and Dongfang Electric Cooperation, and Egypt's Hassan Allam Construction</t>
  </si>
  <si>
    <t>BlackGold and China Huadian</t>
  </si>
  <si>
    <t>https://www.sourcewatch.org/index.php/Tevshiin_Gobi_power_station</t>
  </si>
  <si>
    <t>Chinese Energy Investment, SEPCOIII</t>
  </si>
  <si>
    <t>China Machinery Engineering Corporation (CMEC) and General Electric South Africa</t>
  </si>
  <si>
    <t>Tigyit Coal Plant Upgrading (120MW)</t>
  </si>
  <si>
    <t>Wuxi Huagaung Electric Power Engineering</t>
  </si>
  <si>
    <t>Italian-Thai Development and Japans Toyo Engineering Corporation</t>
  </si>
  <si>
    <t>China Huaneng Group</t>
  </si>
  <si>
    <t>https://www.sourcewatch.org/index.php/Gwadar_power_station</t>
  </si>
  <si>
    <t>China Communi­cation Construction Group</t>
  </si>
  <si>
    <t>Oracle Coalfields SEPCO and Yanzhou Coal</t>
  </si>
  <si>
    <t>Siddiqsons Group and Harbin Electric International Company</t>
  </si>
  <si>
    <t>Possiblly PowerChina</t>
  </si>
  <si>
    <t>SEPCOIII</t>
  </si>
  <si>
    <t>Tanzania China International Mineral Resources Limited, Sichuan Hongda Group</t>
  </si>
  <si>
    <t>Edenville Power Tanzania Ltd and Sinohydro Corp</t>
  </si>
  <si>
    <t>Hidro-Gen Enerji, Harbin Power Equipment</t>
  </si>
  <si>
    <t>Samsung Group</t>
  </si>
  <si>
    <t>Tata Group</t>
  </si>
  <si>
    <t>https://www.sourcewatch.org/index.php/Maamba_power_station</t>
  </si>
  <si>
    <t>https://www.marketforces.org.au/research/vietnam/nghi-son-2/</t>
  </si>
  <si>
    <t>Marubeni, Kepco</t>
  </si>
  <si>
    <t>Nippon Export and Investment Insurance</t>
  </si>
  <si>
    <t>https://www.sourcewatch.org/index.php/Lamu_Power_Project</t>
  </si>
  <si>
    <t>Lamu Coal Plant (1050MW)</t>
  </si>
  <si>
    <t>TBD (Japan, likely JBIC)</t>
  </si>
  <si>
    <t>Pending Coal Power Plant Projects with Identified Public Financers</t>
  </si>
  <si>
    <t>Pending Coal Power Projects with a High Probability of Receiving Public Financing</t>
  </si>
  <si>
    <t>https://ijglobal.com/data/transaction/38221</t>
  </si>
  <si>
    <t>https://ijglobal.com/data/transaction/39374</t>
  </si>
  <si>
    <t>TBD (South Africa)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</si>
</sst>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_ * #,##0.00_ ;_ * \-#,##0.00_ ;_ * &quot;-&quot;??_ ;_ @_ "/>
    <numFmt numFmtId="166" formatCode="_(* #,##0_);_(* \(#,##0\);_(* &quot;-&quot;??_);_(@_)"/>
    <numFmt numFmtId="167" formatCode="&quot;$&quot;#,##0"/>
    <numFmt numFmtId="168" formatCode="[$-40C]General"/>
    <numFmt numFmtId="169" formatCode="[$-407]General"/>
    <numFmt numFmtId="170" formatCode="&quot; &quot;#,##0.00&quot; &quot;;&quot; (&quot;#,##0.00&quot;)&quot;;&quot; -&quot;#&quot; &quot;;&quot; &quot;@&quot; &quot;"/>
    <numFmt numFmtId="171" formatCode="#,##0.00&quot; &quot;;&quot; (&quot;#,##0.00&quot;)&quot;;&quot; -&quot;#&quot; &quot;;@&quot; &quot;"/>
    <numFmt numFmtId="172" formatCode="#,##0.00&quot; &quot;[$€-407];[Red]&quot;-&quot;#,##0.00&quot; &quot;[$€-407]"/>
    <numFmt numFmtId="173" formatCode="#,##0.00&quot; &quot;[$€-40C];[Red]&quot;-&quot;#,##0.00&quot; &quot;[$€-40C]"/>
    <numFmt numFmtId="174" formatCode="[$$-409]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Verdana"/>
      <family val="2"/>
    </font>
    <font>
      <u/>
      <sz val="10"/>
      <color indexed="12"/>
      <name val="Verdana"/>
      <family val="2"/>
    </font>
    <font>
      <u/>
      <sz val="11"/>
      <color theme="10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0"/>
      <name val="Calibri"/>
      <family val="2"/>
      <scheme val="minor"/>
    </font>
    <font>
      <sz val="10"/>
      <color indexed="9"/>
      <name val="Calibri"/>
      <family val="2"/>
    </font>
    <font>
      <sz val="10"/>
      <color rgb="FF9C0006"/>
      <name val="Calibri"/>
      <family val="2"/>
      <scheme val="minor"/>
    </font>
    <font>
      <sz val="10"/>
      <color rgb="FF9C0006"/>
      <name val="Calibri"/>
      <family val="2"/>
    </font>
    <font>
      <b/>
      <sz val="10"/>
      <color rgb="FFFA7D00"/>
      <name val="Calibri"/>
      <family val="2"/>
      <scheme val="minor"/>
    </font>
    <font>
      <b/>
      <sz val="10"/>
      <color rgb="FFFA7D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indexed="9"/>
      <name val="Calibri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Arial"/>
      <family val="2"/>
    </font>
    <font>
      <sz val="10"/>
      <name val="Arial"/>
      <family val="2"/>
    </font>
    <font>
      <sz val="10"/>
      <color indexed="8"/>
      <name val="Verdana"/>
      <family val="2"/>
    </font>
    <font>
      <i/>
      <sz val="10"/>
      <color rgb="FF7F7F7F"/>
      <name val="Calibri"/>
      <family val="2"/>
      <scheme val="minor"/>
    </font>
    <font>
      <i/>
      <sz val="10"/>
      <color rgb="FF7F7F7F"/>
      <name val="Calibri"/>
      <family val="2"/>
    </font>
    <font>
      <sz val="10"/>
      <color rgb="FF006100"/>
      <name val="Calibri"/>
      <family val="2"/>
      <scheme val="minor"/>
    </font>
    <font>
      <sz val="10"/>
      <color rgb="FF006100"/>
      <name val="Calibri"/>
      <family val="2"/>
    </font>
    <font>
      <b/>
      <i/>
      <sz val="16"/>
      <color indexed="8"/>
      <name val="Arial"/>
      <family val="2"/>
    </font>
    <font>
      <u/>
      <sz val="11"/>
      <color indexed="12"/>
      <name val="Arial"/>
      <family val="2"/>
    </font>
    <font>
      <u/>
      <sz val="8"/>
      <color rgb="FF0000FF"/>
      <name val="Calibri"/>
      <family val="2"/>
      <scheme val="minor"/>
    </font>
    <font>
      <u/>
      <sz val="8"/>
      <color indexed="12"/>
      <name val="Calibri"/>
      <family val="2"/>
    </font>
    <font>
      <u/>
      <sz val="10"/>
      <color indexed="12"/>
      <name val="Arial"/>
      <family val="2"/>
    </font>
    <font>
      <sz val="10"/>
      <color rgb="FF3F3F76"/>
      <name val="Calibri"/>
      <family val="2"/>
      <scheme val="minor"/>
    </font>
    <font>
      <sz val="10"/>
      <color rgb="FF3F3F76"/>
      <name val="Calibri"/>
      <family val="2"/>
    </font>
    <font>
      <sz val="10"/>
      <color rgb="FFFA7D00"/>
      <name val="Calibri"/>
      <family val="2"/>
      <scheme val="minor"/>
    </font>
    <font>
      <sz val="10"/>
      <color rgb="FFFA7D00"/>
      <name val="Calibri"/>
      <family val="2"/>
    </font>
    <font>
      <sz val="10"/>
      <color rgb="FF9C6500"/>
      <name val="Calibri"/>
      <family val="2"/>
      <scheme val="minor"/>
    </font>
    <font>
      <sz val="10"/>
      <color rgb="FF9C6500"/>
      <name val="Calibri"/>
      <family val="2"/>
    </font>
    <font>
      <sz val="10"/>
      <name val="Times New Roman"/>
      <family val="1"/>
    </font>
    <font>
      <b/>
      <sz val="10"/>
      <color rgb="FF3F3F3F"/>
      <name val="Calibri"/>
      <family val="2"/>
      <scheme val="minor"/>
    </font>
    <font>
      <b/>
      <sz val="10"/>
      <color rgb="FF3F3F3F"/>
      <name val="Calibri"/>
      <family val="2"/>
    </font>
    <font>
      <b/>
      <i/>
      <u/>
      <sz val="11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indexed="10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b/>
      <sz val="11"/>
      <name val="Calibri"/>
      <family val="2"/>
      <charset val="134"/>
      <scheme val="minor"/>
    </font>
    <font>
      <b/>
      <u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158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center"/>
    </xf>
    <xf numFmtId="165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2" fillId="34" borderId="0"/>
    <xf numFmtId="0" fontId="11" fillId="15" borderId="0" applyNumberFormat="0" applyBorder="0" applyAlignment="0" applyProtection="0"/>
    <xf numFmtId="0" fontId="12" fillId="35" borderId="0"/>
    <xf numFmtId="0" fontId="11" fillId="19" borderId="0" applyNumberFormat="0" applyBorder="0" applyAlignment="0" applyProtection="0"/>
    <xf numFmtId="0" fontId="12" fillId="36" borderId="0"/>
    <xf numFmtId="0" fontId="11" fillId="23" borderId="0" applyNumberFormat="0" applyBorder="0" applyAlignment="0" applyProtection="0"/>
    <xf numFmtId="0" fontId="12" fillId="37" borderId="0"/>
    <xf numFmtId="0" fontId="11" fillId="27" borderId="0" applyNumberFormat="0" applyBorder="0" applyAlignment="0" applyProtection="0"/>
    <xf numFmtId="0" fontId="12" fillId="38" borderId="0"/>
    <xf numFmtId="0" fontId="11" fillId="31" borderId="0" applyNumberFormat="0" applyBorder="0" applyAlignment="0" applyProtection="0"/>
    <xf numFmtId="0" fontId="12" fillId="39" borderId="0"/>
    <xf numFmtId="0" fontId="11" fillId="12" borderId="0" applyNumberFormat="0" applyBorder="0" applyAlignment="0" applyProtection="0"/>
    <xf numFmtId="0" fontId="12" fillId="40" borderId="0"/>
    <xf numFmtId="0" fontId="11" fillId="16" borderId="0" applyNumberFormat="0" applyBorder="0" applyAlignment="0" applyProtection="0"/>
    <xf numFmtId="0" fontId="12" fillId="41" borderId="0"/>
    <xf numFmtId="0" fontId="11" fillId="20" borderId="0" applyNumberFormat="0" applyBorder="0" applyAlignment="0" applyProtection="0"/>
    <xf numFmtId="0" fontId="12" fillId="42" borderId="0"/>
    <xf numFmtId="0" fontId="11" fillId="24" borderId="0" applyNumberFormat="0" applyBorder="0" applyAlignment="0" applyProtection="0"/>
    <xf numFmtId="0" fontId="12" fillId="43" borderId="0"/>
    <xf numFmtId="0" fontId="11" fillId="28" borderId="0" applyNumberFormat="0" applyBorder="0" applyAlignment="0" applyProtection="0"/>
    <xf numFmtId="0" fontId="12" fillId="44" borderId="0"/>
    <xf numFmtId="0" fontId="11" fillId="32" borderId="0" applyNumberFormat="0" applyBorder="0" applyAlignment="0" applyProtection="0"/>
    <xf numFmtId="0" fontId="12" fillId="45" borderId="0"/>
    <xf numFmtId="0" fontId="13" fillId="13" borderId="0" applyNumberFormat="0" applyBorder="0" applyAlignment="0" applyProtection="0"/>
    <xf numFmtId="0" fontId="14" fillId="46" borderId="0"/>
    <xf numFmtId="0" fontId="13" fillId="17" borderId="0" applyNumberFormat="0" applyBorder="0" applyAlignment="0" applyProtection="0"/>
    <xf numFmtId="0" fontId="14" fillId="47" borderId="0"/>
    <xf numFmtId="0" fontId="13" fillId="21" borderId="0" applyNumberFormat="0" applyBorder="0" applyAlignment="0" applyProtection="0"/>
    <xf numFmtId="0" fontId="14" fillId="48" borderId="0"/>
    <xf numFmtId="0" fontId="13" fillId="25" borderId="0" applyNumberFormat="0" applyBorder="0" applyAlignment="0" applyProtection="0"/>
    <xf numFmtId="0" fontId="14" fillId="49" borderId="0"/>
    <xf numFmtId="0" fontId="13" fillId="29" borderId="0" applyNumberFormat="0" applyBorder="0" applyAlignment="0" applyProtection="0"/>
    <xf numFmtId="0" fontId="14" fillId="50" borderId="0"/>
    <xf numFmtId="0" fontId="13" fillId="33" borderId="0" applyNumberFormat="0" applyBorder="0" applyAlignment="0" applyProtection="0"/>
    <xf numFmtId="0" fontId="14" fillId="51" borderId="0"/>
    <xf numFmtId="0" fontId="13" fillId="10" borderId="0" applyNumberFormat="0" applyBorder="0" applyAlignment="0" applyProtection="0"/>
    <xf numFmtId="0" fontId="14" fillId="52" borderId="0"/>
    <xf numFmtId="0" fontId="13" fillId="14" borderId="0" applyNumberFormat="0" applyBorder="0" applyAlignment="0" applyProtection="0"/>
    <xf numFmtId="0" fontId="14" fillId="53" borderId="0"/>
    <xf numFmtId="0" fontId="13" fillId="18" borderId="0" applyNumberFormat="0" applyBorder="0" applyAlignment="0" applyProtection="0"/>
    <xf numFmtId="0" fontId="14" fillId="54" borderId="0"/>
    <xf numFmtId="0" fontId="13" fillId="22" borderId="0" applyNumberFormat="0" applyBorder="0" applyAlignment="0" applyProtection="0"/>
    <xf numFmtId="0" fontId="14" fillId="55" borderId="0"/>
    <xf numFmtId="0" fontId="13" fillId="26" borderId="0" applyNumberFormat="0" applyBorder="0" applyAlignment="0" applyProtection="0"/>
    <xf numFmtId="0" fontId="14" fillId="56" borderId="0"/>
    <xf numFmtId="0" fontId="13" fillId="30" borderId="0" applyNumberFormat="0" applyBorder="0" applyAlignment="0" applyProtection="0"/>
    <xf numFmtId="0" fontId="14" fillId="57" borderId="0"/>
    <xf numFmtId="0" fontId="15" fillId="4" borderId="0" applyNumberFormat="0" applyBorder="0" applyAlignment="0" applyProtection="0"/>
    <xf numFmtId="0" fontId="16" fillId="58" borderId="0"/>
    <xf numFmtId="0" fontId="17" fillId="7" borderId="1" applyNumberFormat="0" applyAlignment="0" applyProtection="0"/>
    <xf numFmtId="0" fontId="18" fillId="59" borderId="1"/>
    <xf numFmtId="0" fontId="19" fillId="8" borderId="4" applyNumberFormat="0" applyAlignment="0" applyProtection="0"/>
    <xf numFmtId="0" fontId="20" fillId="60" borderId="4"/>
    <xf numFmtId="38" fontId="21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2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171" fontId="24" fillId="0" borderId="0" applyBorder="0" applyProtection="0"/>
    <xf numFmtId="171" fontId="24" fillId="0" borderId="0"/>
    <xf numFmtId="169" fontId="8" fillId="0" borderId="0" applyBorder="0" applyProtection="0"/>
    <xf numFmtId="0" fontId="8" fillId="0" borderId="0"/>
    <xf numFmtId="0" fontId="8" fillId="0" borderId="0"/>
    <xf numFmtId="169" fontId="24" fillId="0" borderId="0" applyBorder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27" fillId="3" borderId="0" applyNumberFormat="0" applyBorder="0" applyAlignment="0" applyProtection="0"/>
    <xf numFmtId="0" fontId="28" fillId="61" borderId="0"/>
    <xf numFmtId="0" fontId="29" fillId="0" borderId="0" applyNumberFormat="0" applyBorder="0" applyProtection="0">
      <alignment horizontal="center"/>
    </xf>
    <xf numFmtId="0" fontId="29" fillId="0" borderId="0">
      <alignment horizontal="center"/>
    </xf>
    <xf numFmtId="0" fontId="29" fillId="0" borderId="0">
      <alignment horizontal="center"/>
    </xf>
    <xf numFmtId="0" fontId="29" fillId="0" borderId="0" applyNumberFormat="0" applyBorder="0" applyProtection="0">
      <alignment horizontal="center" textRotation="90"/>
    </xf>
    <xf numFmtId="0" fontId="29" fillId="0" borderId="0">
      <alignment horizontal="center" textRotation="90"/>
    </xf>
    <xf numFmtId="0" fontId="29" fillId="0" borderId="0">
      <alignment horizontal="center" textRotation="90"/>
    </xf>
    <xf numFmtId="0" fontId="30" fillId="0" borderId="0" applyNumberFormat="0" applyFill="0" applyBorder="0" applyAlignment="0" applyProtection="0"/>
    <xf numFmtId="0" fontId="30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6" borderId="1" applyNumberFormat="0" applyAlignment="0" applyProtection="0"/>
    <xf numFmtId="0" fontId="35" fillId="62" borderId="1"/>
    <xf numFmtId="0" fontId="36" fillId="0" borderId="3" applyNumberFormat="0" applyFill="0" applyAlignment="0" applyProtection="0"/>
    <xf numFmtId="0" fontId="37" fillId="0" borderId="3"/>
    <xf numFmtId="0" fontId="38" fillId="5" borderId="0" applyNumberFormat="0" applyBorder="0" applyAlignment="0" applyProtection="0"/>
    <xf numFmtId="0" fontId="39" fillId="63" borderId="0"/>
    <xf numFmtId="0" fontId="22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24" fillId="0" borderId="0"/>
    <xf numFmtId="0" fontId="11" fillId="0" borderId="0"/>
    <xf numFmtId="168" fontId="12" fillId="0" borderId="0"/>
    <xf numFmtId="0" fontId="23" fillId="0" borderId="0"/>
    <xf numFmtId="0" fontId="22" fillId="0" borderId="0"/>
    <xf numFmtId="0" fontId="21" fillId="0" borderId="0">
      <alignment vertical="center"/>
    </xf>
    <xf numFmtId="0" fontId="40" fillId="0" borderId="0"/>
    <xf numFmtId="0" fontId="11" fillId="9" borderId="5" applyNumberFormat="0" applyFont="0" applyAlignment="0" applyProtection="0"/>
    <xf numFmtId="0" fontId="22" fillId="64" borderId="5"/>
    <xf numFmtId="0" fontId="41" fillId="7" borderId="2" applyNumberFormat="0" applyAlignment="0" applyProtection="0"/>
    <xf numFmtId="0" fontId="42" fillId="59" borderId="2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3" fillId="0" borderId="0" applyNumberFormat="0" applyBorder="0" applyProtection="0"/>
    <xf numFmtId="0" fontId="43" fillId="0" borderId="0"/>
    <xf numFmtId="0" fontId="43" fillId="0" borderId="0"/>
    <xf numFmtId="172" fontId="43" fillId="0" borderId="0" applyBorder="0" applyProtection="0"/>
    <xf numFmtId="172" fontId="43" fillId="0" borderId="0"/>
    <xf numFmtId="173" fontId="43" fillId="0" borderId="0"/>
    <xf numFmtId="0" fontId="44" fillId="0" borderId="6" applyNumberFormat="0" applyFill="0" applyAlignment="0" applyProtection="0"/>
    <xf numFmtId="0" fontId="45" fillId="0" borderId="7"/>
    <xf numFmtId="0" fontId="46" fillId="0" borderId="0" applyNumberFormat="0" applyFill="0" applyBorder="0" applyAlignment="0" applyProtection="0"/>
    <xf numFmtId="0" fontId="47" fillId="0" borderId="0"/>
    <xf numFmtId="44" fontId="23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164" fontId="4" fillId="0" borderId="0" applyFont="0" applyFill="0" applyBorder="0" applyAlignment="0" applyProtection="0"/>
    <xf numFmtId="0" fontId="1" fillId="19" borderId="0" applyNumberFormat="0" applyBorder="0" applyAlignment="0" applyProtection="0"/>
    <xf numFmtId="0" fontId="51" fillId="7" borderId="1" applyNumberFormat="0" applyAlignment="0" applyProtection="0"/>
    <xf numFmtId="0" fontId="52" fillId="4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Fill="1"/>
    <xf numFmtId="166" fontId="2" fillId="0" borderId="0" xfId="0" applyNumberFormat="1" applyFont="1" applyFill="1"/>
    <xf numFmtId="0" fontId="0" fillId="0" borderId="0" xfId="0"/>
    <xf numFmtId="167" fontId="4" fillId="0" borderId="0" xfId="0" applyNumberFormat="1" applyFont="1" applyFill="1" applyBorder="1" applyAlignment="1">
      <alignment horizontal="center" vertical="center" wrapText="1"/>
    </xf>
    <xf numFmtId="0" fontId="10" fillId="0" borderId="0" xfId="8"/>
    <xf numFmtId="0" fontId="0" fillId="0" borderId="0" xfId="0" applyBorder="1"/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Alignment="1"/>
    <xf numFmtId="166" fontId="0" fillId="0" borderId="0" xfId="0" applyNumberFormat="1" applyFill="1"/>
    <xf numFmtId="0" fontId="3" fillId="0" borderId="0" xfId="0" applyFont="1" applyFill="1"/>
    <xf numFmtId="0" fontId="2" fillId="0" borderId="0" xfId="0" applyFont="1" applyFill="1" applyAlignment="1"/>
    <xf numFmtId="0" fontId="10" fillId="0" borderId="0" xfId="8" applyFill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2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wrapText="1"/>
    </xf>
    <xf numFmtId="0" fontId="0" fillId="0" borderId="9" xfId="0" applyFont="1" applyFill="1" applyBorder="1"/>
    <xf numFmtId="0" fontId="50" fillId="0" borderId="0" xfId="8" applyFont="1" applyFill="1" applyAlignment="1">
      <alignment wrapText="1"/>
    </xf>
    <xf numFmtId="0" fontId="2" fillId="0" borderId="0" xfId="0" applyFont="1" applyBorder="1" applyAlignme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0" fontId="3" fillId="0" borderId="0" xfId="0" applyFont="1" applyFill="1" applyAlignment="1"/>
    <xf numFmtId="1" fontId="48" fillId="0" borderId="0" xfId="0" applyNumberFormat="1" applyFont="1" applyFill="1" applyAlignment="1">
      <alignment horizontal="right"/>
    </xf>
    <xf numFmtId="0" fontId="49" fillId="0" borderId="0" xfId="0" applyFont="1" applyFill="1" applyAlignment="1"/>
    <xf numFmtId="174" fontId="0" fillId="0" borderId="0" xfId="0" applyNumberFormat="1" applyFill="1" applyAlignment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left" vertical="top"/>
    </xf>
    <xf numFmtId="1" fontId="2" fillId="0" borderId="0" xfId="0" applyNumberFormat="1" applyFont="1" applyFill="1" applyAlignment="1">
      <alignment horizontal="right" vertical="top"/>
    </xf>
    <xf numFmtId="0" fontId="0" fillId="0" borderId="0" xfId="0" applyBorder="1" applyAlignment="1">
      <alignment horizontal="left"/>
    </xf>
    <xf numFmtId="166" fontId="2" fillId="0" borderId="0" xfId="0" applyNumberFormat="1" applyFont="1" applyBorder="1"/>
    <xf numFmtId="1" fontId="2" fillId="0" borderId="0" xfId="0" applyNumberFormat="1" applyFont="1" applyBorder="1" applyAlignment="1">
      <alignment horizontal="right"/>
    </xf>
    <xf numFmtId="166" fontId="0" fillId="0" borderId="0" xfId="0" applyNumberFormat="1" applyFill="1" applyBorder="1"/>
    <xf numFmtId="1" fontId="2" fillId="0" borderId="0" xfId="0" applyNumberFormat="1" applyFont="1" applyFill="1" applyBorder="1" applyAlignment="1">
      <alignment horizontal="right"/>
    </xf>
    <xf numFmtId="0" fontId="48" fillId="0" borderId="0" xfId="0" applyFont="1" applyFill="1" applyBorder="1"/>
    <xf numFmtId="166" fontId="2" fillId="0" borderId="0" xfId="0" applyNumberFormat="1" applyFont="1" applyFill="1" applyBorder="1"/>
    <xf numFmtId="0" fontId="0" fillId="0" borderId="10" xfId="0" applyFill="1" applyBorder="1"/>
    <xf numFmtId="166" fontId="2" fillId="0" borderId="10" xfId="0" applyNumberFormat="1" applyFont="1" applyFill="1" applyBorder="1"/>
    <xf numFmtId="1" fontId="2" fillId="0" borderId="10" xfId="0" applyNumberFormat="1" applyFont="1" applyFill="1" applyBorder="1" applyAlignment="1">
      <alignment horizontal="right"/>
    </xf>
    <xf numFmtId="9" fontId="52" fillId="0" borderId="0" xfId="157" applyNumberFormat="1" applyFill="1" applyBorder="1" applyAlignment="1"/>
    <xf numFmtId="0" fontId="2" fillId="65" borderId="0" xfId="0" applyFont="1" applyFill="1"/>
    <xf numFmtId="0" fontId="0" fillId="65" borderId="0" xfId="0" applyFill="1"/>
    <xf numFmtId="0" fontId="2" fillId="2" borderId="0" xfId="0" applyFont="1" applyFill="1" applyAlignment="1">
      <alignment wrapText="1"/>
    </xf>
    <xf numFmtId="0" fontId="54" fillId="65" borderId="0" xfId="0" applyFont="1" applyFill="1"/>
    <xf numFmtId="1" fontId="2" fillId="65" borderId="0" xfId="0" applyNumberFormat="1" applyFont="1" applyFill="1" applyAlignment="1">
      <alignment horizontal="right"/>
    </xf>
    <xf numFmtId="0" fontId="0" fillId="65" borderId="0" xfId="0" applyFill="1" applyAlignment="1">
      <alignment wrapText="1"/>
    </xf>
    <xf numFmtId="3" fontId="0" fillId="65" borderId="0" xfId="0" applyNumberFormat="1" applyFill="1"/>
    <xf numFmtId="0" fontId="10" fillId="65" borderId="0" xfId="8" applyFill="1"/>
    <xf numFmtId="0" fontId="2" fillId="65" borderId="0" xfId="155" applyFont="1" applyFill="1" applyBorder="1" applyAlignment="1">
      <alignment vertical="center" wrapText="1"/>
    </xf>
    <xf numFmtId="0" fontId="55" fillId="0" borderId="0" xfId="0" applyFont="1" applyFill="1"/>
    <xf numFmtId="0" fontId="55" fillId="65" borderId="0" xfId="0" applyFont="1" applyFill="1"/>
    <xf numFmtId="0" fontId="55" fillId="0" borderId="0" xfId="0" applyFont="1"/>
    <xf numFmtId="0" fontId="55" fillId="0" borderId="0" xfId="0" applyFont="1" applyFill="1" applyAlignment="1"/>
    <xf numFmtId="0" fontId="55" fillId="0" borderId="0" xfId="0" applyFont="1" applyFill="1" applyAlignment="1">
      <alignment horizontal="left"/>
    </xf>
    <xf numFmtId="0" fontId="55" fillId="0" borderId="0" xfId="0" applyFont="1" applyBorder="1" applyAlignment="1">
      <alignment horizontal="left"/>
    </xf>
    <xf numFmtId="0" fontId="55" fillId="0" borderId="0" xfId="0" applyFont="1" applyFill="1" applyBorder="1" applyAlignment="1">
      <alignment horizontal="left"/>
    </xf>
    <xf numFmtId="0" fontId="55" fillId="0" borderId="0" xfId="0" applyFont="1" applyFill="1" applyBorder="1"/>
    <xf numFmtId="0" fontId="55" fillId="0" borderId="10" xfId="0" applyFont="1" applyFill="1" applyBorder="1"/>
    <xf numFmtId="0" fontId="10" fillId="0" borderId="0" xfId="8" applyFill="1" applyBorder="1" applyAlignment="1">
      <alignment horizontal="left" vertical="center"/>
    </xf>
    <xf numFmtId="0" fontId="55" fillId="2" borderId="0" xfId="0" applyFont="1" applyFill="1" applyAlignment="1">
      <alignment wrapText="1"/>
    </xf>
    <xf numFmtId="0" fontId="53" fillId="2" borderId="0" xfId="156" applyFont="1" applyFill="1" applyBorder="1" applyAlignment="1">
      <alignment wrapText="1"/>
    </xf>
    <xf numFmtId="1" fontId="2" fillId="2" borderId="0" xfId="0" applyNumberFormat="1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3" fillId="0" borderId="8" xfId="0" applyFont="1" applyFill="1" applyBorder="1" applyAlignment="1">
      <alignment wrapText="1"/>
    </xf>
    <xf numFmtId="0" fontId="0" fillId="65" borderId="0" xfId="0" applyFont="1" applyFill="1" applyAlignment="1">
      <alignment wrapText="1"/>
    </xf>
  </cellXfs>
  <cellStyles count="158">
    <cellStyle name="20% - Accent1 2" xfId="9"/>
    <cellStyle name="20% - Accent1 2 2" xfId="10"/>
    <cellStyle name="20% - Accent2 2" xfId="11"/>
    <cellStyle name="20% - Accent2 2 2" xfId="12"/>
    <cellStyle name="20% - Accent3" xfId="155" builtinId="38"/>
    <cellStyle name="20% - Accent3 2" xfId="13"/>
    <cellStyle name="20% - Accent3 2 2" xfId="14"/>
    <cellStyle name="20% - Accent4 2" xfId="15"/>
    <cellStyle name="20% - Accent4 2 2" xfId="16"/>
    <cellStyle name="20% - Accent5 2" xfId="17"/>
    <cellStyle name="20% - Accent5 2 2" xfId="18"/>
    <cellStyle name="20% - Accent6 2" xfId="19"/>
    <cellStyle name="20% - Accent6 2 2" xfId="20"/>
    <cellStyle name="40% - Accent1 2" xfId="21"/>
    <cellStyle name="40% - Accent1 2 2" xfId="22"/>
    <cellStyle name="40% - Accent2 2" xfId="23"/>
    <cellStyle name="40% - Accent2 2 2" xfId="24"/>
    <cellStyle name="40% - Accent3 2" xfId="25"/>
    <cellStyle name="40% - Accent3 2 2" xfId="26"/>
    <cellStyle name="40% - Accent4 2" xfId="27"/>
    <cellStyle name="40% - Accent4 2 2" xfId="28"/>
    <cellStyle name="40% - Accent5 2" xfId="29"/>
    <cellStyle name="40% - Accent5 2 2" xfId="30"/>
    <cellStyle name="40% - Accent6 2" xfId="31"/>
    <cellStyle name="40% - Accent6 2 2" xfId="32"/>
    <cellStyle name="60% - Accent1 2" xfId="33"/>
    <cellStyle name="60% - Accent1 2 2" xfId="34"/>
    <cellStyle name="60% - Accent2 2" xfId="35"/>
    <cellStyle name="60% - Accent2 2 2" xfId="36"/>
    <cellStyle name="60% - Accent3 2" xfId="37"/>
    <cellStyle name="60% - Accent3 2 2" xfId="38"/>
    <cellStyle name="60% - Accent4 2" xfId="39"/>
    <cellStyle name="60% - Accent4 2 2" xfId="40"/>
    <cellStyle name="60% - Accent5 2" xfId="41"/>
    <cellStyle name="60% - Accent5 2 2" xfId="42"/>
    <cellStyle name="60% - Accent6 2" xfId="43"/>
    <cellStyle name="60% - Accent6 2 2" xfId="44"/>
    <cellStyle name="Accent1 2" xfId="45"/>
    <cellStyle name="Accent1 2 2" xfId="46"/>
    <cellStyle name="Accent2 2" xfId="47"/>
    <cellStyle name="Accent2 2 2" xfId="48"/>
    <cellStyle name="Accent3 2" xfId="49"/>
    <cellStyle name="Accent3 2 2" xfId="50"/>
    <cellStyle name="Accent4 2" xfId="51"/>
    <cellStyle name="Accent4 2 2" xfId="52"/>
    <cellStyle name="Accent5 2" xfId="53"/>
    <cellStyle name="Accent5 2 2" xfId="54"/>
    <cellStyle name="Accent6 2" xfId="55"/>
    <cellStyle name="Accent6 2 2" xfId="56"/>
    <cellStyle name="Bad" xfId="157" builtinId="27"/>
    <cellStyle name="Bad 2" xfId="57"/>
    <cellStyle name="Bad 2 2" xfId="58"/>
    <cellStyle name="Bad 3" xfId="1"/>
    <cellStyle name="Calculation" xfId="156" builtinId="22"/>
    <cellStyle name="Calculation 2" xfId="59"/>
    <cellStyle name="Calculation 2 2" xfId="60"/>
    <cellStyle name="Check Cell 2" xfId="61"/>
    <cellStyle name="Check Cell 2 2" xfId="62"/>
    <cellStyle name="Comma [0] 2" xfId="63"/>
    <cellStyle name="Comma 2" xfId="6"/>
    <cellStyle name="Comma 2 2" xfId="64"/>
    <cellStyle name="Comma 2 2 2" xfId="65"/>
    <cellStyle name="Comma 2 3" xfId="66"/>
    <cellStyle name="Comma 2 3 2" xfId="67"/>
    <cellStyle name="Comma 2 4" xfId="68"/>
    <cellStyle name="Comma 3" xfId="69"/>
    <cellStyle name="Comma 3 2" xfId="70"/>
    <cellStyle name="Comma 3 2 2" xfId="71"/>
    <cellStyle name="Comma 3 3" xfId="72"/>
    <cellStyle name="Comma 4" xfId="73"/>
    <cellStyle name="Comma 5" xfId="74"/>
    <cellStyle name="Currency 2" xfId="75"/>
    <cellStyle name="Currency 2 2" xfId="76"/>
    <cellStyle name="Currency 2 2 2" xfId="77"/>
    <cellStyle name="Currency 2 3" xfId="78"/>
    <cellStyle name="Currency 3" xfId="79"/>
    <cellStyle name="Currency 4" xfId="152"/>
    <cellStyle name="Currency 5" xfId="154"/>
    <cellStyle name="Currency 6" xfId="7"/>
    <cellStyle name="Excel Built-in Comma" xfId="80"/>
    <cellStyle name="Excel Built-in Comma 2" xfId="81"/>
    <cellStyle name="Excel Built-in Hyperlink" xfId="82"/>
    <cellStyle name="Excel Built-in Hyperlink 1" xfId="83"/>
    <cellStyle name="Excel Built-in Hyperlink 2" xfId="84"/>
    <cellStyle name="Excel Built-in Normal" xfId="85"/>
    <cellStyle name="Excel Built-in Normal 1" xfId="86"/>
    <cellStyle name="Explanatory Text 2" xfId="87"/>
    <cellStyle name="Explanatory Text 2 2" xfId="88"/>
    <cellStyle name="Good 2" xfId="89"/>
    <cellStyle name="Good 2 2" xfId="90"/>
    <cellStyle name="Heading" xfId="91"/>
    <cellStyle name="Heading 1 2" xfId="92"/>
    <cellStyle name="Heading 5" xfId="93"/>
    <cellStyle name="Heading1" xfId="94"/>
    <cellStyle name="Heading1 1" xfId="95"/>
    <cellStyle name="Heading1 2" xfId="96"/>
    <cellStyle name="Hyperlink" xfId="8" builtinId="8"/>
    <cellStyle name="Hyperlink 2" xfId="97"/>
    <cellStyle name="Hyperlink 2 2" xfId="98"/>
    <cellStyle name="Hyperlink 3" xfId="4"/>
    <cellStyle name="Hyperlink 3 2" xfId="99"/>
    <cellStyle name="Hyperlink 3 3" xfId="100"/>
    <cellStyle name="Hyperlink 4" xfId="101"/>
    <cellStyle name="Hyperlink 4 2" xfId="102"/>
    <cellStyle name="Hyperlink 5" xfId="103"/>
    <cellStyle name="Hyperlink 6" xfId="5"/>
    <cellStyle name="Hyperlink 7" xfId="104"/>
    <cellStyle name="Input 2" xfId="105"/>
    <cellStyle name="Input 2 2" xfId="106"/>
    <cellStyle name="Linked Cell 2" xfId="107"/>
    <cellStyle name="Linked Cell 2 2" xfId="108"/>
    <cellStyle name="Neutral 2" xfId="109"/>
    <cellStyle name="Neutral 2 2" xfId="110"/>
    <cellStyle name="Neutral 3" xfId="2"/>
    <cellStyle name="Normal" xfId="0" builtinId="0"/>
    <cellStyle name="Normal 2" xfId="111"/>
    <cellStyle name="Normal 2 2" xfId="112"/>
    <cellStyle name="Normal 2 3" xfId="113"/>
    <cellStyle name="Normal 2 3 2" xfId="114"/>
    <cellStyle name="Normal 2 4" xfId="115"/>
    <cellStyle name="Normal 2 4 2" xfId="116"/>
    <cellStyle name="Normal 2 5" xfId="117"/>
    <cellStyle name="Normal 2 6" xfId="153"/>
    <cellStyle name="Normal 3" xfId="3"/>
    <cellStyle name="Normal 3 2" xfId="118"/>
    <cellStyle name="Normal 3 2 2" xfId="119"/>
    <cellStyle name="Normal 3 3" xfId="120"/>
    <cellStyle name="Normal 3 3 2" xfId="121"/>
    <cellStyle name="Normal 3 4" xfId="122"/>
    <cellStyle name="Normal 4" xfId="123"/>
    <cellStyle name="Normal 4 2" xfId="124"/>
    <cellStyle name="Normal 5" xfId="125"/>
    <cellStyle name="Normal 6" xfId="126"/>
    <cellStyle name="Normal 7" xfId="127"/>
    <cellStyle name="Normal 9" xfId="128"/>
    <cellStyle name="Note 2" xfId="129"/>
    <cellStyle name="Note 2 2" xfId="130"/>
    <cellStyle name="Output 2" xfId="131"/>
    <cellStyle name="Output 2 2" xfId="132"/>
    <cellStyle name="Percent 2" xfId="133"/>
    <cellStyle name="Percent 2 2" xfId="134"/>
    <cellStyle name="Percent 2 2 2" xfId="135"/>
    <cellStyle name="Percent 2 3" xfId="136"/>
    <cellStyle name="Percent 3" xfId="137"/>
    <cellStyle name="Percent 3 2" xfId="138"/>
    <cellStyle name="Percent 3 2 2" xfId="139"/>
    <cellStyle name="Percent 3 3" xfId="140"/>
    <cellStyle name="Percent 4" xfId="141"/>
    <cellStyle name="Result" xfId="142"/>
    <cellStyle name="Result 1" xfId="143"/>
    <cellStyle name="Result 2" xfId="144"/>
    <cellStyle name="Result2" xfId="145"/>
    <cellStyle name="Result2 1" xfId="146"/>
    <cellStyle name="Result2 2" xfId="147"/>
    <cellStyle name="Total 2" xfId="148"/>
    <cellStyle name="Total 2 2" xfId="149"/>
    <cellStyle name="Warning Text 2" xfId="150"/>
    <cellStyle name="Warning Text 2 2" xfId="151"/>
  </cellStyles>
  <dxfs count="0"/>
  <tableStyles count="0" defaultTableStyle="TableStyleMedium2" defaultPivotStyle="PivotStyleMedium9"/>
  <colors>
    <mruColors>
      <color rgb="FFF4716A"/>
      <color rgb="FFF52F1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jglobal.com/articles/100606/marubeni-signs-mou-for-cirebon-3-coal-fired" TargetMode="External"/><Relationship Id="rId13" Type="http://schemas.openxmlformats.org/officeDocument/2006/relationships/hyperlink" Target="https://www.sourcewatch.org/index.php/Soma_Kolin_power_station" TargetMode="External"/><Relationship Id="rId18" Type="http://schemas.openxmlformats.org/officeDocument/2006/relationships/hyperlink" Target="https://www.sourcewatch.org/index.php/Maheshkhali_power_station_(KEPCO)" TargetMode="External"/><Relationship Id="rId3" Type="http://schemas.openxmlformats.org/officeDocument/2006/relationships/hyperlink" Target="https://www.sourcewatch.org/index.php/Gacko_Thermal_Power_Plan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ijglobal.com/data/transaction/28413" TargetMode="External"/><Relationship Id="rId12" Type="http://schemas.openxmlformats.org/officeDocument/2006/relationships/hyperlink" Target="https://www.sourcewatch.org/index.php/Vinh_Tan_power_station" TargetMode="External"/><Relationship Id="rId17" Type="http://schemas.openxmlformats.org/officeDocument/2006/relationships/hyperlink" Target="https://www.sourcewatch.org/index.php/Vung_Ang_power_station" TargetMode="External"/><Relationship Id="rId2" Type="http://schemas.openxmlformats.org/officeDocument/2006/relationships/hyperlink" Target="https://www.sourcewatch.org/index.php/Tuzla_Thermal_Power_Plant" TargetMode="External"/><Relationship Id="rId16" Type="http://schemas.openxmlformats.org/officeDocument/2006/relationships/hyperlink" Target="https://www.sourcewatch.org/index.php/Maamba_power_station" TargetMode="External"/><Relationship Id="rId20" Type="http://schemas.openxmlformats.org/officeDocument/2006/relationships/hyperlink" Target="https://ijglobal.com/data/transaction/39374" TargetMode="External"/><Relationship Id="rId1" Type="http://schemas.openxmlformats.org/officeDocument/2006/relationships/hyperlink" Target="https://ijglobal.com/Articles/107505" TargetMode="External"/><Relationship Id="rId6" Type="http://schemas.openxmlformats.org/officeDocument/2006/relationships/hyperlink" Target="https://ijglobal.com/data/transaction/28855/nghi-son-2-coal-fired-power-plant-1200mw" TargetMode="External"/><Relationship Id="rId11" Type="http://schemas.openxmlformats.org/officeDocument/2006/relationships/hyperlink" Target="https://www.sourcewatch.org/index.php/Aboano_power_station" TargetMode="External"/><Relationship Id="rId5" Type="http://schemas.openxmlformats.org/officeDocument/2006/relationships/hyperlink" Target="https://www.samruk-energy.kz/en/se/stroitelstvo-balhashskoj-tes-2" TargetMode="External"/><Relationship Id="rId15" Type="http://schemas.openxmlformats.org/officeDocument/2006/relationships/hyperlink" Target="https://ijglobal.com/articles/131483" TargetMode="External"/><Relationship Id="rId10" Type="http://schemas.openxmlformats.org/officeDocument/2006/relationships/hyperlink" Target="https://www.sourcewatch.org/index.php/Pedras_Altas_power_station" TargetMode="External"/><Relationship Id="rId19" Type="http://schemas.openxmlformats.org/officeDocument/2006/relationships/hyperlink" Target="https://ijglobal.com/data/transaction/38221" TargetMode="External"/><Relationship Id="rId4" Type="http://schemas.openxmlformats.org/officeDocument/2006/relationships/hyperlink" Target="http://www.forbes.com/sites/kenrapoza/2016/04/22/even-ukraine-is-turning-to-the-chinese-for-money/" TargetMode="External"/><Relationship Id="rId9" Type="http://schemas.openxmlformats.org/officeDocument/2006/relationships/hyperlink" Target="http://nexi.go.jp/en/environment/a/2018053001.html" TargetMode="External"/><Relationship Id="rId14" Type="http://schemas.openxmlformats.org/officeDocument/2006/relationships/hyperlink" Target="https://www.sourcewatch.org/index.php/Ncondezi_power_s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zoomScale="85" zoomScaleNormal="85" workbookViewId="0">
      <pane ySplit="1" topLeftCell="A170" activePane="bottomLeft" state="frozen"/>
      <selection pane="bottomLeft" activeCell="C121" sqref="C121"/>
    </sheetView>
  </sheetViews>
  <sheetFormatPr defaultColWidth="8.85546875" defaultRowHeight="15"/>
  <cols>
    <col min="1" max="1" width="23.7109375" bestFit="1" customWidth="1"/>
    <col min="2" max="2" width="15.28515625" style="55" customWidth="1"/>
    <col min="3" max="3" width="52.28515625" customWidth="1"/>
    <col min="4" max="4" width="29" customWidth="1"/>
    <col min="5" max="5" width="21.140625" customWidth="1"/>
    <col min="6" max="6" width="15.28515625" style="17" customWidth="1"/>
    <col min="7" max="7" width="19.28515625" style="20" bestFit="1" customWidth="1"/>
    <col min="8" max="8" width="65.42578125" customWidth="1"/>
  </cols>
  <sheetData>
    <row r="1" spans="1:8" s="66" customFormat="1" ht="30">
      <c r="A1" s="46" t="s">
        <v>78</v>
      </c>
      <c r="B1" s="63" t="s">
        <v>79</v>
      </c>
      <c r="C1" s="46" t="s">
        <v>80</v>
      </c>
      <c r="D1" s="64" t="s">
        <v>188</v>
      </c>
      <c r="E1" s="46" t="s">
        <v>112</v>
      </c>
      <c r="F1" s="65" t="s">
        <v>177</v>
      </c>
      <c r="G1" s="46" t="s">
        <v>83</v>
      </c>
      <c r="H1" s="46" t="s">
        <v>81</v>
      </c>
    </row>
    <row r="2" spans="1:8" s="45" customFormat="1">
      <c r="A2" s="47" t="s">
        <v>265</v>
      </c>
      <c r="B2" s="54"/>
      <c r="E2" s="50"/>
      <c r="F2" s="48"/>
      <c r="G2" s="49"/>
      <c r="H2" s="51"/>
    </row>
    <row r="3" spans="1:8" s="2" customFormat="1">
      <c r="A3" s="15" t="s">
        <v>1</v>
      </c>
      <c r="B3" s="53"/>
      <c r="E3" s="3">
        <f>E4</f>
        <v>4510000000</v>
      </c>
      <c r="F3" s="18"/>
      <c r="G3" s="20"/>
    </row>
    <row r="4" spans="1:8" s="2" customFormat="1" ht="30">
      <c r="A4" s="12"/>
      <c r="B4" s="56" t="s">
        <v>2</v>
      </c>
      <c r="C4" s="12"/>
      <c r="D4" s="20" t="s">
        <v>196</v>
      </c>
      <c r="E4" s="13">
        <v>4510000000</v>
      </c>
      <c r="F4" s="18">
        <v>1200</v>
      </c>
      <c r="G4" s="67" t="s">
        <v>86</v>
      </c>
    </row>
    <row r="5" spans="1:8" s="2" customFormat="1">
      <c r="A5" s="12"/>
      <c r="B5" s="56"/>
      <c r="C5" s="12" t="s">
        <v>3</v>
      </c>
      <c r="D5" s="2" t="s">
        <v>107</v>
      </c>
      <c r="E5" s="13">
        <v>4510000000</v>
      </c>
      <c r="F5" s="18"/>
      <c r="G5" s="67"/>
      <c r="H5" s="16" t="s">
        <v>82</v>
      </c>
    </row>
    <row r="6" spans="1:8" s="2" customFormat="1">
      <c r="A6" s="15" t="s">
        <v>6</v>
      </c>
      <c r="B6" s="53"/>
      <c r="E6" s="3">
        <f>E7+E9</f>
        <v>1541040000</v>
      </c>
      <c r="F6" s="18"/>
      <c r="G6" s="67"/>
    </row>
    <row r="7" spans="1:8" s="2" customFormat="1">
      <c r="A7" s="12"/>
      <c r="B7" s="56" t="s">
        <v>7</v>
      </c>
      <c r="C7" s="12"/>
      <c r="D7" s="2" t="s">
        <v>208</v>
      </c>
      <c r="E7" s="13">
        <v>782250000</v>
      </c>
      <c r="F7" s="18">
        <v>600</v>
      </c>
      <c r="G7" s="67" t="s">
        <v>86</v>
      </c>
      <c r="H7" s="2" t="s">
        <v>84</v>
      </c>
    </row>
    <row r="8" spans="1:8" s="2" customFormat="1">
      <c r="A8" s="12"/>
      <c r="B8" s="56"/>
      <c r="C8" s="12" t="s">
        <v>8</v>
      </c>
      <c r="E8" s="13">
        <v>782250000</v>
      </c>
      <c r="F8" s="18"/>
      <c r="G8" s="67"/>
    </row>
    <row r="9" spans="1:8" s="2" customFormat="1">
      <c r="A9" s="12"/>
      <c r="B9" s="56" t="s">
        <v>85</v>
      </c>
      <c r="C9" s="12"/>
      <c r="D9" s="2" t="s">
        <v>209</v>
      </c>
      <c r="E9" s="5">
        <v>758790000</v>
      </c>
      <c r="F9" s="19">
        <v>450</v>
      </c>
      <c r="G9" s="67" t="s">
        <v>115</v>
      </c>
      <c r="H9" s="16" t="s">
        <v>89</v>
      </c>
    </row>
    <row r="10" spans="1:8" s="2" customFormat="1">
      <c r="A10" s="12"/>
      <c r="B10" s="56"/>
      <c r="C10" s="12" t="s">
        <v>5</v>
      </c>
      <c r="E10" s="5">
        <v>758790000</v>
      </c>
      <c r="F10" s="19"/>
      <c r="G10" s="67"/>
    </row>
    <row r="11" spans="1:8" s="2" customFormat="1">
      <c r="A11" s="12"/>
      <c r="B11" s="56" t="s">
        <v>9</v>
      </c>
      <c r="C11" s="12"/>
      <c r="D11" s="2" t="s">
        <v>210</v>
      </c>
      <c r="E11" s="13"/>
      <c r="F11" s="18">
        <v>350</v>
      </c>
      <c r="G11" s="67" t="s">
        <v>115</v>
      </c>
      <c r="H11" s="2" t="s">
        <v>90</v>
      </c>
    </row>
    <row r="12" spans="1:8" s="2" customFormat="1">
      <c r="A12" s="12"/>
      <c r="B12" s="56"/>
      <c r="C12" s="12" t="s">
        <v>10</v>
      </c>
      <c r="D12" s="2" t="s">
        <v>107</v>
      </c>
      <c r="E12" s="13"/>
      <c r="F12" s="18"/>
      <c r="G12" s="67"/>
    </row>
    <row r="13" spans="1:8" s="2" customFormat="1">
      <c r="A13" s="15" t="s">
        <v>14</v>
      </c>
      <c r="B13" s="53"/>
      <c r="E13" s="3">
        <f>SUM(E14)</f>
        <v>984000000</v>
      </c>
      <c r="F13" s="18"/>
      <c r="G13" s="67"/>
    </row>
    <row r="14" spans="1:8" s="2" customFormat="1">
      <c r="A14" s="12"/>
      <c r="B14" s="56" t="s">
        <v>15</v>
      </c>
      <c r="C14" s="12"/>
      <c r="D14" s="2" t="s">
        <v>211</v>
      </c>
      <c r="E14" s="13">
        <v>984000000</v>
      </c>
      <c r="F14" s="18">
        <v>600</v>
      </c>
      <c r="G14" s="67" t="s">
        <v>115</v>
      </c>
      <c r="H14" s="16" t="s">
        <v>88</v>
      </c>
    </row>
    <row r="15" spans="1:8" s="2" customFormat="1">
      <c r="A15" s="12"/>
      <c r="B15" s="56"/>
      <c r="C15" s="12" t="s">
        <v>8</v>
      </c>
      <c r="E15" s="13">
        <v>984000000</v>
      </c>
      <c r="F15" s="18"/>
      <c r="G15" s="67"/>
    </row>
    <row r="16" spans="1:8" s="2" customFormat="1">
      <c r="A16" s="15" t="s">
        <v>16</v>
      </c>
      <c r="B16" s="53"/>
      <c r="E16" s="3">
        <f>SUM(E17)</f>
        <v>201800000</v>
      </c>
      <c r="F16" s="18"/>
      <c r="G16" s="67"/>
    </row>
    <row r="17" spans="1:8" s="2" customFormat="1">
      <c r="A17" s="12"/>
      <c r="B17" s="56" t="s">
        <v>17</v>
      </c>
      <c r="C17" s="12"/>
      <c r="D17" s="2" t="s">
        <v>212</v>
      </c>
      <c r="E17" s="13">
        <v>201800000</v>
      </c>
      <c r="F17" s="18">
        <v>1000</v>
      </c>
      <c r="G17" s="68" t="s">
        <v>92</v>
      </c>
      <c r="H17" s="16" t="s">
        <v>91</v>
      </c>
    </row>
    <row r="18" spans="1:8" s="2" customFormat="1">
      <c r="A18" s="12"/>
      <c r="B18" s="56"/>
      <c r="C18" s="12" t="s">
        <v>11</v>
      </c>
      <c r="E18" s="13">
        <v>201800000</v>
      </c>
      <c r="F18" s="18"/>
      <c r="G18" s="67"/>
    </row>
    <row r="19" spans="1:8" s="2" customFormat="1">
      <c r="A19" s="12"/>
      <c r="B19" s="56"/>
      <c r="C19" s="2" t="s">
        <v>12</v>
      </c>
      <c r="D19" s="2" t="s">
        <v>107</v>
      </c>
      <c r="E19" s="13"/>
      <c r="F19" s="18"/>
      <c r="G19" s="67" t="s">
        <v>107</v>
      </c>
      <c r="H19" s="2" t="s">
        <v>93</v>
      </c>
    </row>
    <row r="20" spans="1:8" s="2" customFormat="1">
      <c r="A20" s="24" t="s">
        <v>69</v>
      </c>
      <c r="B20" s="53"/>
      <c r="E20" s="13"/>
      <c r="F20" s="18"/>
      <c r="G20" s="67"/>
    </row>
    <row r="21" spans="1:8" s="2" customFormat="1">
      <c r="B21" s="53" t="s">
        <v>147</v>
      </c>
      <c r="D21" s="2" t="s">
        <v>213</v>
      </c>
      <c r="F21" s="18">
        <v>300</v>
      </c>
      <c r="G21" s="67" t="s">
        <v>87</v>
      </c>
      <c r="H21" s="2" t="s">
        <v>148</v>
      </c>
    </row>
    <row r="22" spans="1:8" s="2" customFormat="1">
      <c r="B22" s="53"/>
      <c r="C22" s="12" t="s">
        <v>70</v>
      </c>
      <c r="F22" s="18"/>
      <c r="G22" s="67"/>
    </row>
    <row r="23" spans="1:8" s="2" customFormat="1">
      <c r="A23" s="25" t="s">
        <v>77</v>
      </c>
      <c r="B23" s="56"/>
      <c r="C23" s="12"/>
      <c r="E23" s="3"/>
      <c r="F23" s="18"/>
      <c r="G23" s="67"/>
    </row>
    <row r="24" spans="1:8" s="2" customFormat="1" ht="17.25" customHeight="1">
      <c r="B24" s="56" t="s">
        <v>187</v>
      </c>
      <c r="C24" s="12"/>
      <c r="D24" s="2" t="s">
        <v>214</v>
      </c>
      <c r="E24" s="13"/>
      <c r="F24" s="18">
        <v>700</v>
      </c>
      <c r="G24" s="67" t="s">
        <v>115</v>
      </c>
      <c r="H24" s="16" t="s">
        <v>183</v>
      </c>
    </row>
    <row r="25" spans="1:8" s="2" customFormat="1">
      <c r="B25" s="56"/>
      <c r="C25" s="2" t="s">
        <v>184</v>
      </c>
      <c r="E25" s="13"/>
      <c r="F25" s="18"/>
      <c r="G25" s="67"/>
    </row>
    <row r="26" spans="1:8" s="2" customFormat="1">
      <c r="A26" s="15" t="s">
        <v>20</v>
      </c>
      <c r="B26" s="56"/>
      <c r="C26" s="12"/>
      <c r="E26" s="13"/>
      <c r="F26" s="18"/>
      <c r="G26" s="67"/>
    </row>
    <row r="27" spans="1:8" s="2" customFormat="1">
      <c r="A27" s="12"/>
      <c r="B27" s="56" t="s">
        <v>21</v>
      </c>
      <c r="C27" s="12"/>
      <c r="D27" s="2" t="s">
        <v>123</v>
      </c>
      <c r="E27" s="13"/>
      <c r="F27" s="18">
        <v>500</v>
      </c>
      <c r="G27" s="67" t="s">
        <v>115</v>
      </c>
      <c r="H27" s="2" t="s">
        <v>96</v>
      </c>
    </row>
    <row r="28" spans="1:8" s="2" customFormat="1">
      <c r="A28" s="12"/>
      <c r="B28" s="56"/>
      <c r="C28" s="12" t="s">
        <v>22</v>
      </c>
      <c r="E28" s="13"/>
      <c r="F28" s="18"/>
      <c r="G28" s="67"/>
    </row>
    <row r="29" spans="1:8" s="2" customFormat="1">
      <c r="A29" s="15" t="s">
        <v>67</v>
      </c>
      <c r="B29" s="53"/>
      <c r="E29" s="3">
        <f>E30</f>
        <v>100000000</v>
      </c>
      <c r="F29" s="18"/>
      <c r="G29" s="67"/>
    </row>
    <row r="30" spans="1:8" s="2" customFormat="1">
      <c r="A30" s="12"/>
      <c r="B30" s="56" t="s">
        <v>263</v>
      </c>
      <c r="C30" s="12"/>
      <c r="D30" s="2" t="s">
        <v>215</v>
      </c>
      <c r="E30" s="13">
        <v>100000000</v>
      </c>
      <c r="F30" s="18">
        <v>1050</v>
      </c>
      <c r="G30" s="67" t="s">
        <v>106</v>
      </c>
      <c r="H30" s="16" t="s">
        <v>121</v>
      </c>
    </row>
    <row r="31" spans="1:8" s="2" customFormat="1">
      <c r="A31" s="12"/>
      <c r="B31" s="56"/>
      <c r="C31" s="12" t="s">
        <v>32</v>
      </c>
      <c r="E31" s="13">
        <v>100000000</v>
      </c>
      <c r="F31" s="18"/>
      <c r="G31" s="67"/>
      <c r="H31" s="2" t="s">
        <v>262</v>
      </c>
    </row>
    <row r="32" spans="1:8" s="2" customFormat="1">
      <c r="A32" s="15" t="s">
        <v>19</v>
      </c>
      <c r="B32" s="53"/>
      <c r="E32" s="3">
        <f>E33</f>
        <v>210245464.24759871</v>
      </c>
      <c r="F32" s="18"/>
      <c r="G32" s="67"/>
      <c r="H32" s="2" t="s">
        <v>95</v>
      </c>
    </row>
    <row r="33" spans="1:8" s="2" customFormat="1">
      <c r="A33" s="12"/>
      <c r="B33" s="56" t="s">
        <v>185</v>
      </c>
      <c r="C33" s="12"/>
      <c r="D33" s="2" t="s">
        <v>216</v>
      </c>
      <c r="E33" s="13">
        <v>210245464.24759871</v>
      </c>
      <c r="F33" s="18">
        <v>1320</v>
      </c>
      <c r="G33" s="67" t="s">
        <v>115</v>
      </c>
      <c r="H33" s="22" t="s">
        <v>186</v>
      </c>
    </row>
    <row r="34" spans="1:8" s="2" customFormat="1">
      <c r="A34" s="12"/>
      <c r="B34" s="56"/>
      <c r="C34" s="12" t="s">
        <v>0</v>
      </c>
      <c r="E34" s="13">
        <v>210245464.24759871</v>
      </c>
      <c r="F34" s="18"/>
      <c r="G34" s="67"/>
    </row>
    <row r="35" spans="1:8" s="2" customFormat="1">
      <c r="A35" s="15" t="s">
        <v>23</v>
      </c>
      <c r="B35" s="56"/>
      <c r="C35" s="12"/>
      <c r="E35" s="3">
        <f>E36</f>
        <v>667000000</v>
      </c>
      <c r="F35" s="18"/>
      <c r="G35" s="67"/>
    </row>
    <row r="36" spans="1:8" s="2" customFormat="1">
      <c r="A36" s="12"/>
      <c r="B36" s="56" t="s">
        <v>97</v>
      </c>
      <c r="C36" s="12"/>
      <c r="D36" s="14" t="s">
        <v>217</v>
      </c>
      <c r="E36" s="13">
        <v>667000000</v>
      </c>
      <c r="F36" s="18">
        <v>300</v>
      </c>
      <c r="G36" s="67" t="s">
        <v>87</v>
      </c>
      <c r="H36" s="2" t="s">
        <v>98</v>
      </c>
    </row>
    <row r="37" spans="1:8" s="2" customFormat="1">
      <c r="A37" s="12"/>
      <c r="B37" s="56"/>
      <c r="C37" s="12" t="s">
        <v>5</v>
      </c>
      <c r="D37" s="14"/>
      <c r="E37" s="13">
        <v>667000000</v>
      </c>
      <c r="F37" s="18"/>
      <c r="G37" s="67"/>
    </row>
    <row r="38" spans="1:8" s="2" customFormat="1">
      <c r="A38" s="12"/>
      <c r="B38" s="56" t="s">
        <v>99</v>
      </c>
      <c r="C38" s="14"/>
      <c r="D38" s="14" t="s">
        <v>217</v>
      </c>
      <c r="E38" s="14"/>
      <c r="F38" s="27">
        <v>700</v>
      </c>
      <c r="G38" s="67" t="s">
        <v>115</v>
      </c>
    </row>
    <row r="39" spans="1:8" s="2" customFormat="1">
      <c r="A39" s="12"/>
      <c r="B39" s="53"/>
      <c r="C39" s="26" t="s">
        <v>5</v>
      </c>
      <c r="D39" s="14"/>
      <c r="E39" s="14"/>
      <c r="F39" s="27"/>
      <c r="G39" s="67"/>
    </row>
    <row r="40" spans="1:8" s="2" customFormat="1">
      <c r="A40" s="15" t="s">
        <v>24</v>
      </c>
      <c r="B40" s="53"/>
      <c r="E40" s="3">
        <f>E44</f>
        <v>150000000</v>
      </c>
      <c r="F40" s="18"/>
      <c r="G40" s="67"/>
    </row>
    <row r="41" spans="1:8" s="2" customFormat="1">
      <c r="A41" s="28"/>
      <c r="B41" s="56" t="s">
        <v>25</v>
      </c>
      <c r="C41" s="12"/>
      <c r="D41" s="2" t="s">
        <v>218</v>
      </c>
      <c r="E41" s="13">
        <v>150000000</v>
      </c>
      <c r="F41" s="18">
        <v>463.5</v>
      </c>
      <c r="G41" s="67" t="s">
        <v>115</v>
      </c>
      <c r="H41" s="2" t="s">
        <v>101</v>
      </c>
    </row>
    <row r="42" spans="1:8" s="2" customFormat="1">
      <c r="A42" s="12"/>
      <c r="B42" s="56"/>
      <c r="C42" s="12" t="s">
        <v>26</v>
      </c>
      <c r="E42" s="13">
        <v>0</v>
      </c>
      <c r="F42" s="18"/>
      <c r="G42" s="67"/>
    </row>
    <row r="43" spans="1:8" s="2" customFormat="1">
      <c r="A43" s="12"/>
      <c r="B43" s="56"/>
      <c r="C43" s="12" t="s">
        <v>12</v>
      </c>
      <c r="E43" s="13"/>
      <c r="F43" s="18"/>
      <c r="G43" s="67"/>
    </row>
    <row r="44" spans="1:8" s="2" customFormat="1">
      <c r="A44" s="12"/>
      <c r="B44" s="56"/>
      <c r="C44" s="12" t="s">
        <v>27</v>
      </c>
      <c r="E44" s="13">
        <v>150000000</v>
      </c>
      <c r="F44" s="18"/>
      <c r="G44" s="67" t="s">
        <v>115</v>
      </c>
      <c r="H44" s="2" t="s">
        <v>100</v>
      </c>
    </row>
    <row r="45" spans="1:8" s="2" customFormat="1" ht="16.5" customHeight="1">
      <c r="A45" s="12"/>
      <c r="B45" s="56"/>
      <c r="C45" s="12"/>
      <c r="E45" s="13"/>
      <c r="F45" s="18"/>
      <c r="G45" s="67"/>
    </row>
    <row r="46" spans="1:8" s="2" customFormat="1">
      <c r="A46" s="15" t="s">
        <v>30</v>
      </c>
      <c r="B46" s="53"/>
      <c r="E46" s="3">
        <v>250000000</v>
      </c>
      <c r="F46" s="18"/>
      <c r="G46" s="67" t="s">
        <v>107</v>
      </c>
    </row>
    <row r="47" spans="1:8" s="2" customFormat="1">
      <c r="A47" s="12"/>
      <c r="B47" s="56" t="s">
        <v>31</v>
      </c>
      <c r="C47" s="12"/>
      <c r="D47" s="2" t="s">
        <v>219</v>
      </c>
      <c r="E47" s="13">
        <v>250000000</v>
      </c>
      <c r="F47" s="18">
        <v>300</v>
      </c>
      <c r="G47" s="67"/>
    </row>
    <row r="48" spans="1:8" s="2" customFormat="1">
      <c r="A48" s="12"/>
      <c r="B48" s="56"/>
      <c r="C48" s="12" t="s">
        <v>32</v>
      </c>
      <c r="E48" s="13"/>
      <c r="F48" s="18"/>
      <c r="G48" s="67" t="s">
        <v>106</v>
      </c>
    </row>
    <row r="49" spans="1:8" s="2" customFormat="1">
      <c r="A49" s="12"/>
      <c r="B49" s="56"/>
      <c r="C49" s="12" t="s">
        <v>29</v>
      </c>
      <c r="E49" s="13">
        <v>250000000</v>
      </c>
      <c r="F49" s="18"/>
      <c r="G49" s="67"/>
      <c r="H49" s="2" t="s">
        <v>102</v>
      </c>
    </row>
    <row r="50" spans="1:8" s="2" customFormat="1">
      <c r="A50" s="15" t="s">
        <v>35</v>
      </c>
      <c r="B50" s="53"/>
      <c r="E50" s="3">
        <v>0</v>
      </c>
      <c r="F50" s="18"/>
      <c r="G50" s="67"/>
    </row>
    <row r="51" spans="1:8" s="2" customFormat="1">
      <c r="A51" s="28"/>
      <c r="B51" s="56" t="s">
        <v>36</v>
      </c>
      <c r="C51" s="12"/>
      <c r="D51" s="2" t="s">
        <v>220</v>
      </c>
      <c r="E51" s="13">
        <v>0</v>
      </c>
      <c r="F51" s="18">
        <v>1280</v>
      </c>
      <c r="G51" s="67" t="s">
        <v>106</v>
      </c>
      <c r="H51" s="2" t="s">
        <v>105</v>
      </c>
    </row>
    <row r="52" spans="1:8" s="2" customFormat="1">
      <c r="A52" s="12"/>
      <c r="B52" s="56"/>
      <c r="C52" s="12" t="s">
        <v>12</v>
      </c>
      <c r="E52" s="13">
        <v>0</v>
      </c>
      <c r="F52" s="18"/>
      <c r="G52" s="67"/>
    </row>
    <row r="53" spans="1:8" s="2" customFormat="1">
      <c r="A53" s="15" t="s">
        <v>37</v>
      </c>
      <c r="B53" s="53"/>
      <c r="E53" s="3">
        <f>SUM(E56+E59)</f>
        <v>1245000000</v>
      </c>
      <c r="F53" s="18"/>
      <c r="G53" s="67"/>
    </row>
    <row r="54" spans="1:8" s="2" customFormat="1">
      <c r="A54" s="12"/>
      <c r="B54" s="56" t="s">
        <v>42</v>
      </c>
      <c r="C54" s="12"/>
      <c r="D54" s="2" t="s">
        <v>221</v>
      </c>
      <c r="E54" s="13"/>
      <c r="F54" s="18">
        <v>660</v>
      </c>
      <c r="G54" s="67" t="s">
        <v>115</v>
      </c>
      <c r="H54" s="2" t="s">
        <v>114</v>
      </c>
    </row>
    <row r="55" spans="1:8" s="2" customFormat="1">
      <c r="A55" s="12"/>
      <c r="B55" s="56"/>
      <c r="C55" s="12" t="s">
        <v>8</v>
      </c>
      <c r="E55" s="13"/>
      <c r="F55" s="18"/>
      <c r="G55" s="67"/>
    </row>
    <row r="56" spans="1:8" s="2" customFormat="1">
      <c r="A56" s="12"/>
      <c r="B56" s="56" t="s">
        <v>132</v>
      </c>
      <c r="D56" s="2" t="s">
        <v>222</v>
      </c>
      <c r="E56" s="13">
        <f>SUM(E57:E58)</f>
        <v>1120000000</v>
      </c>
      <c r="F56" s="18">
        <v>1200</v>
      </c>
      <c r="G56" s="67" t="s">
        <v>86</v>
      </c>
      <c r="H56" s="2" t="s">
        <v>133</v>
      </c>
    </row>
    <row r="57" spans="1:8" s="2" customFormat="1">
      <c r="A57" s="12"/>
      <c r="B57" s="56"/>
      <c r="C57" s="12" t="s">
        <v>27</v>
      </c>
      <c r="E57" s="29">
        <v>900000000</v>
      </c>
      <c r="F57" s="18"/>
      <c r="G57" s="67"/>
    </row>
    <row r="58" spans="1:8" s="2" customFormat="1">
      <c r="A58" s="12"/>
      <c r="B58" s="56"/>
      <c r="C58" s="2" t="s">
        <v>134</v>
      </c>
      <c r="E58" s="29">
        <v>220000000</v>
      </c>
      <c r="F58" s="18"/>
      <c r="G58" s="67"/>
    </row>
    <row r="59" spans="1:8" s="2" customFormat="1">
      <c r="A59" s="12"/>
      <c r="B59" s="56" t="s">
        <v>223</v>
      </c>
      <c r="D59" s="2" t="s">
        <v>224</v>
      </c>
      <c r="E59" s="29">
        <f>E60</f>
        <v>125000000</v>
      </c>
      <c r="F59" s="18">
        <v>700</v>
      </c>
      <c r="G59" s="67" t="s">
        <v>86</v>
      </c>
      <c r="H59" s="16" t="s">
        <v>225</v>
      </c>
    </row>
    <row r="60" spans="1:8" s="2" customFormat="1">
      <c r="A60" s="12"/>
      <c r="B60" s="56"/>
      <c r="C60" s="2" t="s">
        <v>8</v>
      </c>
      <c r="E60" s="29">
        <v>125000000</v>
      </c>
      <c r="F60" s="18"/>
      <c r="G60" s="67"/>
    </row>
    <row r="61" spans="1:8" s="2" customFormat="1">
      <c r="A61" s="15" t="s">
        <v>43</v>
      </c>
      <c r="B61" s="53"/>
      <c r="E61" s="3">
        <v>1300320170.7577374</v>
      </c>
      <c r="F61" s="18"/>
      <c r="G61" s="67"/>
    </row>
    <row r="62" spans="1:8" s="2" customFormat="1">
      <c r="A62" s="12"/>
      <c r="B62" s="56" t="s">
        <v>44</v>
      </c>
      <c r="C62" s="12"/>
      <c r="D62" s="2" t="s">
        <v>124</v>
      </c>
      <c r="E62" s="13">
        <v>1300000000</v>
      </c>
      <c r="F62" s="18"/>
      <c r="G62" s="67" t="s">
        <v>115</v>
      </c>
      <c r="H62" s="16" t="s">
        <v>125</v>
      </c>
    </row>
    <row r="63" spans="1:8" s="2" customFormat="1">
      <c r="A63" s="12"/>
      <c r="B63" s="56"/>
      <c r="C63" s="12" t="s">
        <v>8</v>
      </c>
      <c r="E63" s="13">
        <v>1300000000</v>
      </c>
      <c r="F63" s="18"/>
      <c r="G63" s="67"/>
    </row>
    <row r="64" spans="1:8" s="2" customFormat="1">
      <c r="A64" s="15" t="s">
        <v>45</v>
      </c>
      <c r="B64" s="53"/>
      <c r="E64" s="3">
        <f>SUM(E73+E76,E81,E83)</f>
        <v>3610800000</v>
      </c>
      <c r="F64" s="18"/>
      <c r="G64" s="67"/>
    </row>
    <row r="65" spans="1:8" s="2" customFormat="1">
      <c r="A65" s="12"/>
      <c r="B65" s="57" t="s">
        <v>171</v>
      </c>
      <c r="C65" s="30"/>
      <c r="D65" s="2" t="s">
        <v>226</v>
      </c>
      <c r="E65" s="13"/>
      <c r="F65" s="18">
        <v>1200</v>
      </c>
      <c r="G65" s="67" t="s">
        <v>115</v>
      </c>
      <c r="H65" s="2" t="s">
        <v>172</v>
      </c>
    </row>
    <row r="66" spans="1:8" s="2" customFormat="1">
      <c r="A66" s="12"/>
      <c r="B66" s="57"/>
      <c r="C66" s="30" t="s">
        <v>166</v>
      </c>
      <c r="E66" s="13"/>
      <c r="F66" s="18"/>
      <c r="G66" s="67"/>
    </row>
    <row r="67" spans="1:8" s="2" customFormat="1">
      <c r="A67" s="12"/>
      <c r="B67" s="57"/>
      <c r="C67" s="30" t="s">
        <v>10</v>
      </c>
      <c r="D67" s="2" t="s">
        <v>107</v>
      </c>
      <c r="E67" s="13"/>
      <c r="F67" s="18"/>
      <c r="G67" s="67"/>
    </row>
    <row r="68" spans="1:8" s="2" customFormat="1">
      <c r="A68" s="12"/>
      <c r="B68" s="57" t="s">
        <v>47</v>
      </c>
      <c r="C68" s="30"/>
      <c r="D68" s="2" t="s">
        <v>227</v>
      </c>
      <c r="E68" s="13"/>
      <c r="F68" s="18">
        <v>1200</v>
      </c>
      <c r="G68" s="67" t="s">
        <v>115</v>
      </c>
      <c r="H68" s="2" t="s">
        <v>170</v>
      </c>
    </row>
    <row r="69" spans="1:8" s="2" customFormat="1">
      <c r="A69" s="12"/>
      <c r="B69" s="57"/>
      <c r="C69" s="30" t="s">
        <v>29</v>
      </c>
      <c r="E69" s="13"/>
      <c r="F69" s="18"/>
      <c r="G69" s="67"/>
    </row>
    <row r="70" spans="1:8" s="2" customFormat="1">
      <c r="A70" s="12"/>
      <c r="B70" s="57"/>
      <c r="C70" s="30" t="s">
        <v>48</v>
      </c>
      <c r="D70" s="2" t="s">
        <v>107</v>
      </c>
      <c r="E70" s="13"/>
      <c r="F70" s="18"/>
      <c r="G70" s="67"/>
    </row>
    <row r="71" spans="1:8" s="2" customFormat="1">
      <c r="A71" s="12"/>
      <c r="B71" s="57" t="s">
        <v>178</v>
      </c>
      <c r="C71" s="30"/>
      <c r="D71" s="2" t="s">
        <v>228</v>
      </c>
      <c r="E71" s="13"/>
      <c r="F71" s="18">
        <v>1800</v>
      </c>
      <c r="G71" s="67" t="s">
        <v>87</v>
      </c>
      <c r="H71" s="2" t="s">
        <v>117</v>
      </c>
    </row>
    <row r="72" spans="1:8" s="2" customFormat="1">
      <c r="A72" s="12"/>
      <c r="B72" s="57"/>
      <c r="C72" s="30" t="s">
        <v>3</v>
      </c>
      <c r="D72" s="2" t="s">
        <v>107</v>
      </c>
      <c r="E72" s="13"/>
      <c r="F72" s="18"/>
      <c r="G72" s="67"/>
    </row>
    <row r="73" spans="1:8" s="2" customFormat="1">
      <c r="A73" s="12"/>
      <c r="B73" s="57" t="s">
        <v>50</v>
      </c>
      <c r="C73" s="30"/>
      <c r="D73" s="2" t="s">
        <v>229</v>
      </c>
      <c r="E73" s="13">
        <v>2000000000</v>
      </c>
      <c r="F73" s="18">
        <v>1980</v>
      </c>
      <c r="G73" s="67" t="s">
        <v>86</v>
      </c>
      <c r="H73" s="2" t="s">
        <v>163</v>
      </c>
    </row>
    <row r="74" spans="1:8" s="2" customFormat="1">
      <c r="A74" s="12"/>
      <c r="B74" s="57"/>
      <c r="C74" s="30" t="s">
        <v>10</v>
      </c>
      <c r="D74" s="2" t="s">
        <v>107</v>
      </c>
      <c r="E74" s="13"/>
      <c r="F74" s="18"/>
      <c r="G74" s="67"/>
    </row>
    <row r="75" spans="1:8" s="2" customFormat="1">
      <c r="A75" s="12"/>
      <c r="B75" s="57"/>
      <c r="C75" s="30" t="s">
        <v>8</v>
      </c>
      <c r="E75" s="31" t="s">
        <v>167</v>
      </c>
      <c r="F75" s="32"/>
      <c r="G75" s="67" t="s">
        <v>107</v>
      </c>
      <c r="H75" s="2" t="s">
        <v>113</v>
      </c>
    </row>
    <row r="76" spans="1:8" s="2" customFormat="1">
      <c r="A76" s="12"/>
      <c r="B76" s="57" t="s">
        <v>51</v>
      </c>
      <c r="C76" s="30"/>
      <c r="D76" s="2" t="s">
        <v>230</v>
      </c>
      <c r="E76" s="13">
        <v>838800000</v>
      </c>
      <c r="F76" s="18">
        <v>600</v>
      </c>
      <c r="G76" s="67" t="s">
        <v>164</v>
      </c>
      <c r="H76" s="16" t="s">
        <v>163</v>
      </c>
    </row>
    <row r="77" spans="1:8" s="2" customFormat="1">
      <c r="A77" s="12"/>
      <c r="B77" s="57"/>
      <c r="C77" s="30" t="s">
        <v>29</v>
      </c>
      <c r="E77" s="13">
        <v>300000000</v>
      </c>
      <c r="F77" s="18"/>
      <c r="G77" s="67"/>
    </row>
    <row r="78" spans="1:8" s="2" customFormat="1">
      <c r="A78" s="12"/>
      <c r="B78" s="57"/>
      <c r="C78" s="30" t="s">
        <v>12</v>
      </c>
      <c r="D78" s="2" t="s">
        <v>107</v>
      </c>
      <c r="E78" s="13">
        <v>50000000</v>
      </c>
      <c r="F78" s="18"/>
      <c r="G78" s="67"/>
    </row>
    <row r="79" spans="1:8" s="2" customFormat="1">
      <c r="A79" s="12"/>
      <c r="B79" s="57"/>
      <c r="C79" s="30" t="s">
        <v>48</v>
      </c>
      <c r="D79" s="2" t="s">
        <v>107</v>
      </c>
      <c r="E79" s="13">
        <v>455000000</v>
      </c>
      <c r="F79" s="18"/>
      <c r="G79" s="67"/>
    </row>
    <row r="80" spans="1:8" s="2" customFormat="1">
      <c r="A80" s="12"/>
      <c r="B80" s="57"/>
      <c r="C80" s="30" t="s">
        <v>13</v>
      </c>
      <c r="D80" s="2" t="s">
        <v>107</v>
      </c>
      <c r="E80" s="13">
        <v>33800000</v>
      </c>
      <c r="F80" s="18"/>
      <c r="G80" s="67"/>
    </row>
    <row r="81" spans="1:8" s="2" customFormat="1">
      <c r="A81" s="12"/>
      <c r="B81" s="57" t="s">
        <v>52</v>
      </c>
      <c r="C81" s="30"/>
      <c r="D81" s="2" t="s">
        <v>231</v>
      </c>
      <c r="E81" s="13">
        <v>650000000</v>
      </c>
      <c r="F81" s="18">
        <v>1320</v>
      </c>
      <c r="G81" s="67" t="s">
        <v>86</v>
      </c>
      <c r="H81" s="2" t="s">
        <v>169</v>
      </c>
    </row>
    <row r="82" spans="1:8" s="2" customFormat="1">
      <c r="A82" s="12"/>
      <c r="B82" s="57"/>
      <c r="C82" s="30" t="s">
        <v>12</v>
      </c>
      <c r="D82" s="2" t="s">
        <v>107</v>
      </c>
      <c r="E82" s="13">
        <v>650000000</v>
      </c>
      <c r="F82" s="18"/>
      <c r="G82" s="67" t="s">
        <v>107</v>
      </c>
      <c r="H82" s="2" t="s">
        <v>168</v>
      </c>
    </row>
    <row r="83" spans="1:8" s="2" customFormat="1">
      <c r="A83" s="12"/>
      <c r="B83" s="57" t="s">
        <v>53</v>
      </c>
      <c r="C83" s="30"/>
      <c r="D83" s="2" t="s">
        <v>232</v>
      </c>
      <c r="E83" s="13">
        <v>122000000</v>
      </c>
      <c r="F83" s="18">
        <v>1200</v>
      </c>
      <c r="G83" s="67" t="s">
        <v>86</v>
      </c>
      <c r="H83" s="2" t="s">
        <v>174</v>
      </c>
    </row>
    <row r="84" spans="1:8" s="2" customFormat="1" ht="17.25" customHeight="1">
      <c r="A84" s="12"/>
      <c r="B84" s="57"/>
      <c r="C84" s="30" t="s">
        <v>48</v>
      </c>
      <c r="D84" s="2" t="s">
        <v>107</v>
      </c>
      <c r="E84" s="13">
        <v>122000000</v>
      </c>
      <c r="F84" s="18"/>
      <c r="G84" s="67"/>
    </row>
    <row r="85" spans="1:8" s="2" customFormat="1">
      <c r="A85" s="12"/>
      <c r="B85" s="57"/>
      <c r="C85" s="30" t="s">
        <v>54</v>
      </c>
      <c r="E85" s="13"/>
      <c r="F85" s="18"/>
      <c r="G85" s="67"/>
    </row>
    <row r="86" spans="1:8" s="2" customFormat="1">
      <c r="A86" s="12"/>
      <c r="B86" s="57"/>
      <c r="C86" s="30" t="s">
        <v>55</v>
      </c>
      <c r="D86" s="2" t="s">
        <v>107</v>
      </c>
      <c r="E86" s="13"/>
      <c r="F86" s="18"/>
      <c r="G86" s="67"/>
    </row>
    <row r="87" spans="1:8" s="2" customFormat="1">
      <c r="A87" s="12"/>
      <c r="B87" s="57" t="s">
        <v>56</v>
      </c>
      <c r="C87" s="30"/>
      <c r="D87" s="2" t="s">
        <v>233</v>
      </c>
      <c r="E87" s="13"/>
      <c r="F87" s="18">
        <v>1200</v>
      </c>
      <c r="G87" s="67" t="s">
        <v>115</v>
      </c>
      <c r="H87" s="2" t="s">
        <v>120</v>
      </c>
    </row>
    <row r="88" spans="1:8" s="2" customFormat="1">
      <c r="A88" s="12"/>
      <c r="B88" s="57"/>
      <c r="C88" s="30" t="s">
        <v>29</v>
      </c>
      <c r="E88" s="13"/>
      <c r="F88" s="18"/>
      <c r="G88" s="67"/>
    </row>
    <row r="89" spans="1:8" s="2" customFormat="1">
      <c r="A89" s="12"/>
      <c r="B89" s="57"/>
      <c r="C89" s="30" t="s">
        <v>57</v>
      </c>
      <c r="E89" s="13"/>
      <c r="F89" s="18"/>
      <c r="G89" s="67"/>
    </row>
    <row r="90" spans="1:8" s="2" customFormat="1">
      <c r="A90" s="12"/>
      <c r="B90" s="57"/>
      <c r="C90" s="30" t="s">
        <v>48</v>
      </c>
      <c r="E90" s="13"/>
      <c r="F90" s="18"/>
      <c r="G90" s="67"/>
    </row>
    <row r="91" spans="1:8" s="2" customFormat="1">
      <c r="A91" s="12"/>
      <c r="B91" s="57"/>
      <c r="C91" s="30" t="s">
        <v>94</v>
      </c>
      <c r="E91" s="13"/>
      <c r="F91" s="18"/>
      <c r="G91" s="67"/>
    </row>
    <row r="92" spans="1:8" s="2" customFormat="1" ht="14.25" customHeight="1">
      <c r="A92" s="12"/>
      <c r="B92" s="57" t="s">
        <v>58</v>
      </c>
      <c r="C92" s="30"/>
      <c r="D92" s="2" t="s">
        <v>260</v>
      </c>
      <c r="E92" s="13">
        <v>2587500000</v>
      </c>
      <c r="F92" s="18">
        <v>1200</v>
      </c>
      <c r="G92" s="67" t="s">
        <v>86</v>
      </c>
      <c r="H92" s="16" t="s">
        <v>119</v>
      </c>
    </row>
    <row r="93" spans="1:8" s="2" customFormat="1">
      <c r="A93" s="12"/>
      <c r="B93" s="57"/>
      <c r="C93" s="30" t="s">
        <v>29</v>
      </c>
      <c r="E93" s="13">
        <v>1725000000</v>
      </c>
      <c r="F93" s="18"/>
      <c r="G93" s="67"/>
      <c r="H93" s="2" t="s">
        <v>259</v>
      </c>
    </row>
    <row r="94" spans="1:8" s="2" customFormat="1">
      <c r="A94" s="12"/>
      <c r="B94" s="57"/>
      <c r="C94" s="30" t="s">
        <v>12</v>
      </c>
      <c r="E94" s="13">
        <v>862500000</v>
      </c>
      <c r="F94" s="18"/>
      <c r="G94" s="67"/>
    </row>
    <row r="95" spans="1:8" s="2" customFormat="1">
      <c r="B95" s="53"/>
      <c r="C95" s="2" t="s">
        <v>261</v>
      </c>
      <c r="F95" s="18"/>
      <c r="G95" s="67"/>
      <c r="H95" s="26" t="s">
        <v>189</v>
      </c>
    </row>
    <row r="96" spans="1:8">
      <c r="A96" s="23" t="s">
        <v>61</v>
      </c>
      <c r="B96" s="58"/>
      <c r="C96" s="33"/>
      <c r="D96" s="7"/>
      <c r="E96" s="34">
        <f>SUM(E103+E105)</f>
        <v>2950000000</v>
      </c>
      <c r="F96" s="35"/>
      <c r="G96" s="67"/>
    </row>
    <row r="97" spans="1:8">
      <c r="A97" s="11"/>
      <c r="B97" s="59" t="s">
        <v>62</v>
      </c>
      <c r="C97" s="9"/>
      <c r="D97" s="10" t="s">
        <v>234</v>
      </c>
      <c r="E97" s="36" t="s">
        <v>107</v>
      </c>
      <c r="F97" s="37">
        <v>350</v>
      </c>
      <c r="G97" s="67" t="s">
        <v>106</v>
      </c>
      <c r="H97" t="s">
        <v>175</v>
      </c>
    </row>
    <row r="98" spans="1:8">
      <c r="A98" s="11"/>
      <c r="B98" s="59"/>
      <c r="C98" s="9" t="s">
        <v>10</v>
      </c>
      <c r="D98" s="10" t="s">
        <v>107</v>
      </c>
      <c r="E98" s="36"/>
      <c r="F98" s="37"/>
      <c r="G98" s="67"/>
    </row>
    <row r="99" spans="1:8">
      <c r="A99" s="11"/>
      <c r="B99" s="59" t="s">
        <v>63</v>
      </c>
      <c r="C99" s="9"/>
      <c r="D99" s="10" t="s">
        <v>234</v>
      </c>
      <c r="E99" s="36" t="s">
        <v>107</v>
      </c>
      <c r="F99" s="37">
        <v>350</v>
      </c>
      <c r="G99" s="67" t="s">
        <v>106</v>
      </c>
      <c r="H99" t="s">
        <v>175</v>
      </c>
    </row>
    <row r="100" spans="1:8">
      <c r="A100" s="11"/>
      <c r="B100" s="59"/>
      <c r="C100" s="9" t="s">
        <v>10</v>
      </c>
      <c r="D100" s="10" t="s">
        <v>107</v>
      </c>
      <c r="E100" s="36"/>
      <c r="F100" s="37"/>
      <c r="G100" s="67"/>
    </row>
    <row r="101" spans="1:8">
      <c r="A101" s="11"/>
      <c r="B101" s="59" t="s">
        <v>64</v>
      </c>
      <c r="C101" s="9"/>
      <c r="D101" s="10" t="s">
        <v>234</v>
      </c>
      <c r="E101" s="36" t="s">
        <v>107</v>
      </c>
      <c r="F101" s="37">
        <v>350</v>
      </c>
      <c r="G101" s="67" t="s">
        <v>106</v>
      </c>
      <c r="H101" t="s">
        <v>175</v>
      </c>
    </row>
    <row r="102" spans="1:8">
      <c r="A102" s="11"/>
      <c r="B102" s="59"/>
      <c r="C102" s="9" t="s">
        <v>10</v>
      </c>
      <c r="D102" s="10" t="s">
        <v>107</v>
      </c>
      <c r="E102" s="36"/>
      <c r="F102" s="37"/>
      <c r="G102" s="67"/>
    </row>
    <row r="103" spans="1:8">
      <c r="A103" s="11"/>
      <c r="B103" s="59" t="s">
        <v>65</v>
      </c>
      <c r="C103" s="9"/>
      <c r="D103" s="10" t="s">
        <v>234</v>
      </c>
      <c r="E103" s="36">
        <v>850000000</v>
      </c>
      <c r="F103" s="37">
        <v>350</v>
      </c>
      <c r="G103" s="67" t="s">
        <v>106</v>
      </c>
      <c r="H103" t="s">
        <v>175</v>
      </c>
    </row>
    <row r="104" spans="1:8">
      <c r="A104" s="11"/>
      <c r="B104" s="59"/>
      <c r="C104" s="9" t="s">
        <v>10</v>
      </c>
      <c r="D104" s="10" t="s">
        <v>107</v>
      </c>
      <c r="E104" s="36">
        <v>850000000</v>
      </c>
      <c r="F104" s="37"/>
      <c r="G104" s="67"/>
    </row>
    <row r="105" spans="1:8" s="4" customFormat="1">
      <c r="A105" s="11"/>
      <c r="B105" s="59" t="s">
        <v>66</v>
      </c>
      <c r="C105" s="9"/>
      <c r="D105" s="10" t="s">
        <v>235</v>
      </c>
      <c r="E105" s="36">
        <v>2100000000</v>
      </c>
      <c r="F105" s="37">
        <v>600</v>
      </c>
      <c r="G105" s="67"/>
      <c r="H105" t="s">
        <v>127</v>
      </c>
    </row>
    <row r="106" spans="1:8" s="2" customFormat="1">
      <c r="A106" s="11"/>
      <c r="B106" s="59"/>
      <c r="C106" s="9" t="s">
        <v>5</v>
      </c>
      <c r="D106" s="10"/>
      <c r="E106" s="36">
        <v>2100000000</v>
      </c>
      <c r="F106" s="37"/>
      <c r="G106" s="67"/>
    </row>
    <row r="107" spans="1:8" s="4" customFormat="1">
      <c r="A107" s="38" t="s">
        <v>176</v>
      </c>
      <c r="B107" s="60"/>
      <c r="C107" s="10"/>
      <c r="D107" s="10"/>
      <c r="E107" s="39"/>
      <c r="F107" s="37">
        <f>SUM(F3:F105)</f>
        <v>27373.5</v>
      </c>
      <c r="G107" s="67"/>
      <c r="H107"/>
    </row>
    <row r="108" spans="1:8" s="4" customFormat="1">
      <c r="A108" s="40"/>
      <c r="B108" s="61"/>
      <c r="C108" s="40"/>
      <c r="D108" s="40"/>
      <c r="E108" s="41"/>
      <c r="F108" s="42"/>
      <c r="G108" s="67"/>
    </row>
    <row r="109" spans="1:8" s="45" customFormat="1">
      <c r="A109" s="44" t="s">
        <v>266</v>
      </c>
      <c r="B109" s="54"/>
      <c r="F109" s="48"/>
      <c r="G109" s="69"/>
      <c r="H109" s="52"/>
    </row>
    <row r="110" spans="1:8" s="4" customFormat="1">
      <c r="A110" s="1" t="s">
        <v>1</v>
      </c>
      <c r="B110" s="55"/>
      <c r="F110" s="17"/>
      <c r="G110" s="67"/>
      <c r="H110" s="10"/>
    </row>
    <row r="111" spans="1:8" s="4" customFormat="1">
      <c r="A111" s="2"/>
      <c r="B111" s="53" t="s">
        <v>135</v>
      </c>
      <c r="C111" s="2"/>
      <c r="D111" s="2" t="s">
        <v>202</v>
      </c>
      <c r="E111" s="2"/>
      <c r="F111" s="18">
        <v>1320</v>
      </c>
      <c r="G111" s="67" t="s">
        <v>106</v>
      </c>
      <c r="H111" s="4" t="s">
        <v>141</v>
      </c>
    </row>
    <row r="112" spans="1:8" s="4" customFormat="1">
      <c r="A112" s="24"/>
      <c r="B112" s="53"/>
      <c r="C112" s="2" t="s">
        <v>94</v>
      </c>
      <c r="D112" s="2"/>
      <c r="E112" s="2"/>
      <c r="F112" s="18"/>
      <c r="G112" s="67"/>
    </row>
    <row r="113" spans="1:8" s="4" customFormat="1">
      <c r="A113" s="2"/>
      <c r="B113" s="53" t="s">
        <v>136</v>
      </c>
      <c r="C113" s="2"/>
      <c r="D113" s="2" t="s">
        <v>203</v>
      </c>
      <c r="E113" s="2"/>
      <c r="F113" s="18">
        <v>1320</v>
      </c>
      <c r="G113" s="67" t="s">
        <v>106</v>
      </c>
      <c r="H113" s="4" t="s">
        <v>140</v>
      </c>
    </row>
    <row r="114" spans="1:8" s="4" customFormat="1">
      <c r="A114" s="2"/>
      <c r="B114" s="53"/>
      <c r="C114" s="2" t="s">
        <v>137</v>
      </c>
      <c r="D114" s="2"/>
      <c r="E114" s="2"/>
      <c r="F114" s="18"/>
      <c r="G114" s="67"/>
    </row>
    <row r="115" spans="1:8" s="4" customFormat="1">
      <c r="A115" s="2"/>
      <c r="B115" s="53" t="s">
        <v>138</v>
      </c>
      <c r="C115" s="2"/>
      <c r="D115" s="2" t="s">
        <v>204</v>
      </c>
      <c r="E115" s="2"/>
      <c r="F115" s="18">
        <v>1320</v>
      </c>
      <c r="G115" s="67" t="s">
        <v>106</v>
      </c>
      <c r="H115" s="6" t="s">
        <v>139</v>
      </c>
    </row>
    <row r="116" spans="1:8" s="4" customFormat="1">
      <c r="A116" s="2"/>
      <c r="B116" s="53"/>
      <c r="C116" s="2" t="s">
        <v>166</v>
      </c>
      <c r="D116" s="2"/>
      <c r="E116" s="2"/>
      <c r="F116" s="18"/>
      <c r="G116" s="67"/>
    </row>
    <row r="117" spans="1:8" s="4" customFormat="1">
      <c r="A117" s="24"/>
      <c r="B117" s="53" t="s">
        <v>129</v>
      </c>
      <c r="C117" s="2"/>
      <c r="D117" s="2" t="s">
        <v>205</v>
      </c>
      <c r="E117" s="2"/>
      <c r="F117" s="18">
        <v>350</v>
      </c>
      <c r="G117" s="67" t="s">
        <v>86</v>
      </c>
      <c r="H117" s="4" t="s">
        <v>130</v>
      </c>
    </row>
    <row r="118" spans="1:8" s="4" customFormat="1">
      <c r="A118" s="2"/>
      <c r="B118" s="53"/>
      <c r="C118" s="2" t="s">
        <v>142</v>
      </c>
      <c r="D118" s="2"/>
      <c r="E118" s="2"/>
      <c r="F118" s="18"/>
      <c r="G118" s="67"/>
    </row>
    <row r="119" spans="1:8" s="4" customFormat="1">
      <c r="A119" s="2"/>
      <c r="B119" s="53" t="s">
        <v>131</v>
      </c>
      <c r="C119" s="2"/>
      <c r="D119" s="2" t="s">
        <v>206</v>
      </c>
      <c r="E119" s="2"/>
      <c r="F119" s="18">
        <v>2000</v>
      </c>
      <c r="G119" s="67" t="s">
        <v>115</v>
      </c>
      <c r="H119" s="4" t="s">
        <v>143</v>
      </c>
    </row>
    <row r="120" spans="1:8" s="4" customFormat="1">
      <c r="A120" s="2"/>
      <c r="B120" s="53"/>
      <c r="C120" s="2" t="s">
        <v>94</v>
      </c>
      <c r="D120" s="2"/>
      <c r="E120" s="2"/>
      <c r="F120" s="18"/>
      <c r="G120" s="67"/>
    </row>
    <row r="121" spans="1:8" s="4" customFormat="1">
      <c r="A121" s="24" t="s">
        <v>6</v>
      </c>
      <c r="B121" s="53"/>
      <c r="C121" s="2"/>
      <c r="D121" s="2"/>
      <c r="E121" s="2"/>
      <c r="F121" s="18"/>
      <c r="G121" s="67"/>
    </row>
    <row r="122" spans="1:8" s="4" customFormat="1">
      <c r="A122" s="2"/>
      <c r="B122" s="53" t="s">
        <v>145</v>
      </c>
      <c r="C122" s="2"/>
      <c r="D122" s="2" t="s">
        <v>207</v>
      </c>
      <c r="E122" s="2"/>
      <c r="F122" s="18">
        <v>350</v>
      </c>
      <c r="G122" s="67" t="s">
        <v>115</v>
      </c>
      <c r="H122" s="6" t="s">
        <v>144</v>
      </c>
    </row>
    <row r="123" spans="1:8" s="4" customFormat="1">
      <c r="A123" s="2"/>
      <c r="B123" s="53"/>
      <c r="C123" s="2" t="s">
        <v>94</v>
      </c>
      <c r="D123" s="2"/>
      <c r="E123" s="2"/>
      <c r="F123" s="18"/>
      <c r="G123" s="67"/>
    </row>
    <row r="124" spans="1:8" s="4" customFormat="1">
      <c r="A124" s="24" t="s">
        <v>68</v>
      </c>
      <c r="B124" s="53"/>
      <c r="C124" s="2"/>
      <c r="D124" s="2"/>
      <c r="E124" s="2"/>
      <c r="F124" s="18"/>
      <c r="G124" s="67"/>
    </row>
    <row r="125" spans="1:8" s="4" customFormat="1">
      <c r="A125" s="2"/>
      <c r="B125" s="53" t="s">
        <v>146</v>
      </c>
      <c r="C125" s="2"/>
      <c r="D125" s="2" t="s">
        <v>236</v>
      </c>
      <c r="E125" s="2"/>
      <c r="F125" s="18">
        <v>1800</v>
      </c>
      <c r="G125" s="67" t="s">
        <v>87</v>
      </c>
      <c r="H125" s="4" t="s">
        <v>122</v>
      </c>
    </row>
    <row r="126" spans="1:8" s="4" customFormat="1">
      <c r="A126" s="2"/>
      <c r="B126" s="53"/>
      <c r="C126" s="2" t="s">
        <v>94</v>
      </c>
      <c r="D126" s="2"/>
      <c r="E126" s="2"/>
      <c r="F126" s="18"/>
      <c r="G126" s="67"/>
    </row>
    <row r="127" spans="1:8" s="4" customFormat="1">
      <c r="A127" s="24" t="s">
        <v>75</v>
      </c>
      <c r="B127" s="53"/>
      <c r="C127" s="2"/>
      <c r="D127" s="2"/>
      <c r="E127" s="2"/>
      <c r="F127" s="18"/>
      <c r="G127" s="67"/>
    </row>
    <row r="128" spans="1:8" s="4" customFormat="1">
      <c r="A128" s="24"/>
      <c r="B128" s="53" t="s">
        <v>237</v>
      </c>
      <c r="C128" s="2"/>
      <c r="D128" s="2" t="s">
        <v>238</v>
      </c>
      <c r="E128" s="2"/>
      <c r="F128" s="24">
        <v>6000</v>
      </c>
      <c r="G128" s="67" t="s">
        <v>115</v>
      </c>
      <c r="H128" s="4" t="s">
        <v>182</v>
      </c>
    </row>
    <row r="129" spans="1:8">
      <c r="A129" s="24"/>
      <c r="B129" s="53"/>
      <c r="C129" s="2" t="s">
        <v>94</v>
      </c>
      <c r="D129" s="2"/>
      <c r="E129" s="2"/>
      <c r="F129" s="18"/>
      <c r="G129" s="67"/>
      <c r="H129" s="4"/>
    </row>
    <row r="130" spans="1:8">
      <c r="A130" s="24" t="s">
        <v>16</v>
      </c>
      <c r="B130" s="53"/>
      <c r="C130" s="2"/>
      <c r="D130" s="2"/>
      <c r="E130" s="2"/>
      <c r="F130" s="18"/>
      <c r="G130" s="67"/>
    </row>
    <row r="131" spans="1:8">
      <c r="A131" s="12"/>
      <c r="B131" s="56" t="s">
        <v>18</v>
      </c>
      <c r="C131" s="12"/>
      <c r="D131" s="2" t="s">
        <v>239</v>
      </c>
      <c r="E131" s="13"/>
      <c r="F131" s="18">
        <v>600</v>
      </c>
      <c r="G131" s="67" t="s">
        <v>87</v>
      </c>
      <c r="H131" s="6" t="s">
        <v>268</v>
      </c>
    </row>
    <row r="132" spans="1:8">
      <c r="A132" s="12"/>
      <c r="B132" s="56"/>
      <c r="C132" s="12" t="s">
        <v>94</v>
      </c>
      <c r="D132" s="2"/>
      <c r="E132" s="13"/>
      <c r="F132" s="18"/>
      <c r="G132" s="67"/>
    </row>
    <row r="133" spans="1:8" s="4" customFormat="1">
      <c r="A133" s="12"/>
      <c r="B133" s="56" t="s">
        <v>190</v>
      </c>
      <c r="C133" s="12"/>
      <c r="D133" s="2"/>
      <c r="E133" s="13"/>
      <c r="F133" s="18">
        <v>100</v>
      </c>
      <c r="G133" s="67" t="s">
        <v>115</v>
      </c>
      <c r="H133" s="2"/>
    </row>
    <row r="134" spans="1:8" s="4" customFormat="1">
      <c r="A134" s="12"/>
      <c r="B134" s="56"/>
      <c r="C134" s="12" t="s">
        <v>94</v>
      </c>
      <c r="D134" s="2" t="s">
        <v>191</v>
      </c>
      <c r="E134" s="13"/>
      <c r="F134" s="18"/>
      <c r="G134" s="67"/>
      <c r="H134" s="21" t="s">
        <v>192</v>
      </c>
    </row>
    <row r="135" spans="1:8" s="4" customFormat="1">
      <c r="A135" s="12"/>
      <c r="B135" s="56" t="s">
        <v>193</v>
      </c>
      <c r="C135" s="12"/>
      <c r="D135" s="2"/>
      <c r="E135" s="13"/>
      <c r="F135" s="18">
        <v>400</v>
      </c>
      <c r="G135" s="67" t="s">
        <v>115</v>
      </c>
      <c r="H135" s="8"/>
    </row>
    <row r="136" spans="1:8" s="4" customFormat="1">
      <c r="A136" s="12"/>
      <c r="B136" s="56"/>
      <c r="C136" s="12" t="s">
        <v>94</v>
      </c>
      <c r="D136" s="2" t="s">
        <v>194</v>
      </c>
      <c r="E136" s="13"/>
      <c r="F136" s="18"/>
      <c r="G136" s="67"/>
      <c r="H136" s="8" t="s">
        <v>195</v>
      </c>
    </row>
    <row r="137" spans="1:8">
      <c r="A137" s="24" t="s">
        <v>24</v>
      </c>
      <c r="B137" s="53"/>
      <c r="C137" s="2"/>
      <c r="D137" s="2"/>
      <c r="E137" s="2"/>
      <c r="F137" s="18"/>
      <c r="G137" s="67"/>
    </row>
    <row r="138" spans="1:8">
      <c r="A138" s="12"/>
      <c r="B138" s="56" t="s">
        <v>180</v>
      </c>
      <c r="C138" s="12"/>
      <c r="D138" s="2" t="s">
        <v>118</v>
      </c>
      <c r="E138" s="13"/>
      <c r="F138" s="18">
        <v>450</v>
      </c>
      <c r="G138" s="67" t="s">
        <v>87</v>
      </c>
      <c r="H138" t="s">
        <v>179</v>
      </c>
    </row>
    <row r="139" spans="1:8" s="4" customFormat="1">
      <c r="A139" s="12"/>
      <c r="B139" s="56"/>
      <c r="C139" s="12" t="s">
        <v>181</v>
      </c>
      <c r="D139" s="2"/>
      <c r="E139" s="13"/>
      <c r="F139" s="18"/>
      <c r="G139" s="67"/>
      <c r="H139"/>
    </row>
    <row r="140" spans="1:8" s="4" customFormat="1">
      <c r="A140" s="12"/>
      <c r="B140" s="56" t="s">
        <v>28</v>
      </c>
      <c r="C140" s="12"/>
      <c r="D140" s="2" t="s">
        <v>241</v>
      </c>
      <c r="E140" s="13">
        <v>1000000000</v>
      </c>
      <c r="F140" s="18">
        <v>600</v>
      </c>
      <c r="G140" s="67" t="s">
        <v>115</v>
      </c>
      <c r="H140" t="s">
        <v>240</v>
      </c>
    </row>
    <row r="141" spans="1:8" s="4" customFormat="1">
      <c r="A141" s="12"/>
      <c r="B141" s="56"/>
      <c r="C141" s="12" t="s">
        <v>94</v>
      </c>
      <c r="D141" s="2"/>
      <c r="E141" s="13">
        <v>1000000000</v>
      </c>
      <c r="F141" s="18"/>
      <c r="G141" s="67"/>
      <c r="H141"/>
    </row>
    <row r="142" spans="1:8" s="4" customFormat="1">
      <c r="A142" s="15" t="s">
        <v>111</v>
      </c>
      <c r="B142" s="56"/>
      <c r="C142" s="12"/>
      <c r="D142" s="2"/>
      <c r="E142" s="13"/>
      <c r="F142" s="18"/>
      <c r="G142" s="67"/>
    </row>
    <row r="143" spans="1:8">
      <c r="A143" s="12"/>
      <c r="B143" s="56" t="s">
        <v>149</v>
      </c>
      <c r="C143" s="12"/>
      <c r="D143" s="2" t="s">
        <v>251</v>
      </c>
      <c r="E143" s="13"/>
      <c r="F143" s="18">
        <v>254</v>
      </c>
      <c r="G143" s="67" t="s">
        <v>86</v>
      </c>
      <c r="H143" s="4" t="s">
        <v>150</v>
      </c>
    </row>
    <row r="144" spans="1:8">
      <c r="A144" s="12"/>
      <c r="B144" s="56"/>
      <c r="C144" s="12" t="s">
        <v>94</v>
      </c>
      <c r="D144" s="2"/>
      <c r="E144" s="13"/>
      <c r="F144" s="18"/>
      <c r="G144" s="67"/>
      <c r="H144" s="4"/>
    </row>
    <row r="145" spans="1:8">
      <c r="A145" s="12"/>
      <c r="B145" s="56"/>
      <c r="C145" s="12"/>
      <c r="D145" s="2"/>
      <c r="E145" s="13"/>
      <c r="F145" s="18"/>
      <c r="G145" s="67"/>
      <c r="H145" s="4"/>
    </row>
    <row r="146" spans="1:8">
      <c r="A146" s="24" t="s">
        <v>30</v>
      </c>
      <c r="B146" s="53"/>
      <c r="C146" s="2"/>
      <c r="D146" s="2"/>
      <c r="E146" s="2"/>
      <c r="F146" s="18"/>
      <c r="G146" s="67"/>
    </row>
    <row r="147" spans="1:8">
      <c r="A147" s="43"/>
      <c r="B147" s="56" t="s">
        <v>33</v>
      </c>
      <c r="C147" s="12"/>
      <c r="D147" s="2" t="s">
        <v>4</v>
      </c>
      <c r="E147" s="13"/>
      <c r="F147" s="18">
        <v>1500</v>
      </c>
      <c r="G147" s="67" t="s">
        <v>87</v>
      </c>
      <c r="H147" s="6" t="s">
        <v>104</v>
      </c>
    </row>
    <row r="148" spans="1:8">
      <c r="A148" s="12"/>
      <c r="B148" s="56"/>
      <c r="C148" s="12" t="s">
        <v>94</v>
      </c>
      <c r="D148" s="2"/>
      <c r="E148" s="13"/>
      <c r="F148" s="18"/>
      <c r="G148" s="67"/>
    </row>
    <row r="149" spans="1:8">
      <c r="A149" s="12"/>
      <c r="B149" s="56" t="s">
        <v>34</v>
      </c>
      <c r="C149" s="12"/>
      <c r="D149" s="2" t="s">
        <v>242</v>
      </c>
      <c r="E149" s="13"/>
      <c r="F149" s="18">
        <v>300</v>
      </c>
      <c r="G149" s="67" t="s">
        <v>87</v>
      </c>
      <c r="H149" t="s">
        <v>103</v>
      </c>
    </row>
    <row r="150" spans="1:8">
      <c r="A150" s="12"/>
      <c r="B150" s="56"/>
      <c r="C150" s="12" t="s">
        <v>94</v>
      </c>
      <c r="D150" s="2"/>
      <c r="E150" s="13"/>
      <c r="F150" s="18"/>
      <c r="G150" s="67"/>
    </row>
    <row r="151" spans="1:8" s="4" customFormat="1">
      <c r="A151" s="1" t="s">
        <v>35</v>
      </c>
      <c r="B151" s="55"/>
      <c r="C151"/>
      <c r="D151"/>
      <c r="E151"/>
      <c r="F151" s="17"/>
      <c r="G151" s="67"/>
      <c r="H151"/>
    </row>
    <row r="152" spans="1:8" s="4" customFormat="1">
      <c r="A152" s="12"/>
      <c r="B152" s="56" t="s">
        <v>243</v>
      </c>
      <c r="C152" s="12"/>
      <c r="D152" s="2" t="s">
        <v>244</v>
      </c>
      <c r="E152" s="13">
        <v>168000000</v>
      </c>
      <c r="F152" s="18">
        <v>120</v>
      </c>
      <c r="G152" s="67" t="s">
        <v>115</v>
      </c>
      <c r="H152" t="s">
        <v>108</v>
      </c>
    </row>
    <row r="153" spans="1:8">
      <c r="A153" s="12"/>
      <c r="B153" s="56"/>
      <c r="C153" s="12" t="s">
        <v>94</v>
      </c>
      <c r="D153" s="2"/>
      <c r="E153" s="13">
        <v>168000000</v>
      </c>
      <c r="F153" s="18"/>
      <c r="G153" s="67"/>
    </row>
    <row r="154" spans="1:8">
      <c r="A154" s="28"/>
      <c r="B154" s="56" t="s">
        <v>116</v>
      </c>
      <c r="C154" s="12"/>
      <c r="D154" s="2" t="s">
        <v>245</v>
      </c>
      <c r="E154" s="13"/>
      <c r="F154" s="18">
        <v>1280</v>
      </c>
      <c r="G154" s="67" t="s">
        <v>106</v>
      </c>
      <c r="H154" s="6" t="s">
        <v>267</v>
      </c>
    </row>
    <row r="155" spans="1:8">
      <c r="A155" s="12"/>
      <c r="B155" s="56"/>
      <c r="C155" s="26" t="s">
        <v>264</v>
      </c>
      <c r="D155" s="2"/>
      <c r="E155" s="13"/>
      <c r="F155" s="18"/>
      <c r="G155" s="67"/>
      <c r="H155" s="4"/>
    </row>
    <row r="156" spans="1:8">
      <c r="A156" s="24" t="s">
        <v>37</v>
      </c>
      <c r="B156" s="53"/>
      <c r="C156" s="2"/>
      <c r="D156" s="2"/>
      <c r="E156" s="2"/>
      <c r="F156" s="18"/>
      <c r="G156" s="67"/>
    </row>
    <row r="157" spans="1:8">
      <c r="A157" s="12"/>
      <c r="B157" s="56" t="s">
        <v>38</v>
      </c>
      <c r="C157" s="12"/>
      <c r="D157" s="2" t="s">
        <v>4</v>
      </c>
      <c r="E157" s="13"/>
      <c r="F157" s="18">
        <v>1320</v>
      </c>
      <c r="G157" s="67" t="s">
        <v>115</v>
      </c>
      <c r="H157" t="s">
        <v>109</v>
      </c>
    </row>
    <row r="158" spans="1:8">
      <c r="A158" s="12"/>
      <c r="B158" s="56"/>
      <c r="C158" s="12" t="s">
        <v>94</v>
      </c>
      <c r="D158" s="2"/>
      <c r="E158" s="13"/>
      <c r="F158" s="18"/>
      <c r="G158" s="67"/>
    </row>
    <row r="159" spans="1:8">
      <c r="A159" s="12"/>
      <c r="B159" s="56" t="s">
        <v>39</v>
      </c>
      <c r="C159" s="12"/>
      <c r="D159" s="2" t="s">
        <v>246</v>
      </c>
      <c r="E159" s="13">
        <v>956000000</v>
      </c>
      <c r="F159" s="18">
        <v>1320</v>
      </c>
      <c r="G159" s="67" t="s">
        <v>86</v>
      </c>
      <c r="H159" t="s">
        <v>110</v>
      </c>
    </row>
    <row r="160" spans="1:8">
      <c r="A160" s="12"/>
      <c r="B160" s="56"/>
      <c r="C160" s="12" t="s">
        <v>94</v>
      </c>
      <c r="D160" s="2"/>
      <c r="E160" s="13">
        <v>956000000</v>
      </c>
      <c r="F160" s="18"/>
      <c r="G160" s="67"/>
    </row>
    <row r="161" spans="1:8">
      <c r="A161" s="12"/>
      <c r="B161" s="56" t="s">
        <v>40</v>
      </c>
      <c r="C161" s="12"/>
      <c r="D161" s="2" t="s">
        <v>248</v>
      </c>
      <c r="E161" s="13">
        <v>600000000</v>
      </c>
      <c r="F161" s="18">
        <v>300</v>
      </c>
      <c r="G161" s="67" t="s">
        <v>115</v>
      </c>
      <c r="H161" t="s">
        <v>128</v>
      </c>
    </row>
    <row r="162" spans="1:8">
      <c r="A162" s="12"/>
      <c r="B162" s="56"/>
      <c r="C162" s="12" t="s">
        <v>41</v>
      </c>
      <c r="D162" s="2"/>
      <c r="E162" s="13">
        <v>600000000</v>
      </c>
      <c r="F162" s="18"/>
      <c r="G162" s="67"/>
      <c r="H162" t="s">
        <v>247</v>
      </c>
    </row>
    <row r="163" spans="1:8">
      <c r="A163" s="12"/>
      <c r="B163" s="56" t="s">
        <v>152</v>
      </c>
      <c r="C163" s="12"/>
      <c r="D163" s="2" t="s">
        <v>249</v>
      </c>
      <c r="E163" s="13"/>
      <c r="F163" s="18">
        <v>1320</v>
      </c>
      <c r="G163" s="67" t="s">
        <v>115</v>
      </c>
      <c r="H163" t="s">
        <v>151</v>
      </c>
    </row>
    <row r="164" spans="1:8">
      <c r="A164" s="12"/>
      <c r="B164" s="56"/>
      <c r="C164" s="12" t="s">
        <v>94</v>
      </c>
      <c r="D164" s="2"/>
      <c r="E164" s="13"/>
      <c r="F164" s="18"/>
      <c r="G164" s="67"/>
    </row>
    <row r="165" spans="1:8">
      <c r="A165" s="2"/>
      <c r="B165" s="53" t="s">
        <v>154</v>
      </c>
      <c r="C165" s="2"/>
      <c r="D165" s="2" t="s">
        <v>250</v>
      </c>
      <c r="E165" s="2"/>
      <c r="F165" s="18">
        <v>330</v>
      </c>
      <c r="G165" s="67" t="s">
        <v>86</v>
      </c>
      <c r="H165" t="s">
        <v>153</v>
      </c>
    </row>
    <row r="166" spans="1:8">
      <c r="A166" s="2"/>
      <c r="B166" s="53"/>
      <c r="C166" s="2" t="s">
        <v>94</v>
      </c>
      <c r="D166" s="2"/>
      <c r="E166" s="2"/>
      <c r="F166" s="18"/>
      <c r="G166" s="67"/>
    </row>
    <row r="167" spans="1:8" s="4" customFormat="1">
      <c r="A167" s="24" t="s">
        <v>197</v>
      </c>
      <c r="B167" s="53"/>
      <c r="C167" s="2"/>
      <c r="D167" s="2"/>
      <c r="E167" s="2"/>
      <c r="F167" s="18"/>
      <c r="G167" s="67"/>
    </row>
    <row r="168" spans="1:8" s="4" customFormat="1">
      <c r="A168" s="2"/>
      <c r="B168" s="53" t="s">
        <v>198</v>
      </c>
      <c r="C168" s="2"/>
      <c r="D168" s="2" t="s">
        <v>200</v>
      </c>
      <c r="E168" s="2"/>
      <c r="F168" s="18">
        <v>1200</v>
      </c>
      <c r="G168" s="67" t="s">
        <v>106</v>
      </c>
      <c r="H168" s="4" t="s">
        <v>201</v>
      </c>
    </row>
    <row r="169" spans="1:8" s="4" customFormat="1">
      <c r="A169" s="2"/>
      <c r="B169" s="53"/>
      <c r="C169" s="2" t="s">
        <v>199</v>
      </c>
      <c r="D169" s="2"/>
      <c r="E169" s="2"/>
      <c r="F169" s="18"/>
      <c r="G169" s="67"/>
    </row>
    <row r="170" spans="1:8">
      <c r="A170" s="1" t="s">
        <v>71</v>
      </c>
      <c r="G170" s="67"/>
    </row>
    <row r="171" spans="1:8">
      <c r="A171" s="12"/>
      <c r="B171" s="56" t="s">
        <v>156</v>
      </c>
      <c r="C171" s="12"/>
      <c r="D171" s="2" t="s">
        <v>252</v>
      </c>
      <c r="E171" s="13">
        <v>532000000</v>
      </c>
      <c r="F171" s="18">
        <v>300</v>
      </c>
      <c r="G171" s="67" t="s">
        <v>87</v>
      </c>
      <c r="H171" t="s">
        <v>155</v>
      </c>
    </row>
    <row r="172" spans="1:8">
      <c r="A172" s="12"/>
      <c r="B172" s="56"/>
      <c r="C172" s="12" t="s">
        <v>94</v>
      </c>
      <c r="D172" s="2"/>
      <c r="E172" s="13">
        <v>532000000</v>
      </c>
      <c r="F172" s="18"/>
      <c r="G172" s="67"/>
    </row>
    <row r="173" spans="1:8">
      <c r="A173" s="12"/>
      <c r="B173" s="56" t="s">
        <v>72</v>
      </c>
      <c r="C173" s="12"/>
      <c r="D173" s="2" t="s">
        <v>253</v>
      </c>
      <c r="E173" s="13"/>
      <c r="F173" s="18">
        <v>600</v>
      </c>
      <c r="G173" s="67" t="s">
        <v>87</v>
      </c>
      <c r="H173" t="s">
        <v>157</v>
      </c>
    </row>
    <row r="174" spans="1:8">
      <c r="A174" s="12"/>
      <c r="B174" s="56"/>
      <c r="C174" s="12" t="s">
        <v>94</v>
      </c>
      <c r="D174" s="2"/>
      <c r="E174" s="13"/>
      <c r="F174" s="18"/>
      <c r="G174" s="67"/>
    </row>
    <row r="175" spans="1:8">
      <c r="A175" s="12"/>
      <c r="B175" s="56" t="s">
        <v>159</v>
      </c>
      <c r="C175" s="12"/>
      <c r="D175" s="2" t="s">
        <v>254</v>
      </c>
      <c r="E175" s="13"/>
      <c r="F175" s="18">
        <v>120</v>
      </c>
      <c r="G175" s="67" t="s">
        <v>115</v>
      </c>
      <c r="H175" t="s">
        <v>158</v>
      </c>
    </row>
    <row r="176" spans="1:8">
      <c r="A176" s="12"/>
      <c r="B176" s="56"/>
      <c r="C176" s="12" t="s">
        <v>94</v>
      </c>
      <c r="D176" s="2"/>
      <c r="E176" s="13"/>
      <c r="F176" s="18"/>
      <c r="G176" s="67"/>
    </row>
    <row r="177" spans="1:8">
      <c r="A177" s="24" t="s">
        <v>76</v>
      </c>
      <c r="B177" s="53"/>
      <c r="C177" s="2"/>
      <c r="D177" s="2"/>
      <c r="E177" s="2"/>
      <c r="F177" s="18"/>
      <c r="G177" s="67"/>
      <c r="H177" s="2"/>
    </row>
    <row r="178" spans="1:8" ht="30">
      <c r="A178" s="2"/>
      <c r="B178" s="53" t="s">
        <v>160</v>
      </c>
      <c r="C178" s="2"/>
      <c r="D178" s="2" t="s">
        <v>255</v>
      </c>
      <c r="E178" s="2"/>
      <c r="F178" s="18">
        <v>510</v>
      </c>
      <c r="G178" s="67" t="s">
        <v>162</v>
      </c>
      <c r="H178" s="16" t="s">
        <v>161</v>
      </c>
    </row>
    <row r="179" spans="1:8">
      <c r="A179" s="2"/>
      <c r="B179" s="53"/>
      <c r="C179" s="2" t="s">
        <v>94</v>
      </c>
      <c r="D179" s="2"/>
      <c r="E179" s="2"/>
      <c r="F179" s="18"/>
      <c r="G179" s="67"/>
    </row>
    <row r="180" spans="1:8">
      <c r="A180" s="15" t="s">
        <v>73</v>
      </c>
      <c r="B180" s="56"/>
      <c r="C180" s="12"/>
      <c r="D180" s="2"/>
      <c r="E180" s="3"/>
      <c r="F180" s="18"/>
      <c r="G180" s="67"/>
    </row>
    <row r="181" spans="1:8">
      <c r="A181" s="12"/>
      <c r="B181" s="56" t="s">
        <v>74</v>
      </c>
      <c r="C181" s="12"/>
      <c r="D181" s="2" t="s">
        <v>4</v>
      </c>
      <c r="E181" s="13"/>
      <c r="F181" s="18">
        <v>1200</v>
      </c>
      <c r="G181" s="67" t="s">
        <v>106</v>
      </c>
      <c r="H181" s="62" t="s">
        <v>126</v>
      </c>
    </row>
    <row r="182" spans="1:8">
      <c r="A182" s="12"/>
      <c r="B182" s="56"/>
      <c r="C182" s="12" t="s">
        <v>94</v>
      </c>
      <c r="D182" s="2"/>
      <c r="E182" s="13"/>
      <c r="F182" s="18"/>
      <c r="G182" s="67"/>
    </row>
    <row r="183" spans="1:8">
      <c r="A183" s="24" t="s">
        <v>45</v>
      </c>
      <c r="B183" s="53"/>
      <c r="C183" s="2"/>
      <c r="D183" s="2"/>
      <c r="E183" s="2"/>
      <c r="F183" s="18"/>
      <c r="G183" s="67"/>
    </row>
    <row r="184" spans="1:8">
      <c r="A184" s="12"/>
      <c r="B184" s="57" t="s">
        <v>49</v>
      </c>
      <c r="C184" s="30"/>
      <c r="D184" s="2" t="s">
        <v>256</v>
      </c>
      <c r="E184" s="13"/>
      <c r="F184" s="18">
        <v>1200</v>
      </c>
      <c r="G184" s="67" t="s">
        <v>87</v>
      </c>
      <c r="H184" s="6" t="s">
        <v>165</v>
      </c>
    </row>
    <row r="185" spans="1:8">
      <c r="A185" s="12"/>
      <c r="B185" s="57"/>
      <c r="C185" s="30" t="s">
        <v>166</v>
      </c>
      <c r="D185" s="2"/>
      <c r="E185" s="13"/>
      <c r="F185" s="18"/>
      <c r="G185" s="67"/>
    </row>
    <row r="186" spans="1:8">
      <c r="A186" s="12"/>
      <c r="B186" s="57" t="s">
        <v>46</v>
      </c>
      <c r="C186" s="30"/>
      <c r="D186" s="2" t="s">
        <v>257</v>
      </c>
      <c r="E186" s="13"/>
      <c r="F186" s="18">
        <v>1320</v>
      </c>
      <c r="G186" s="20" t="s">
        <v>86</v>
      </c>
      <c r="H186" t="s">
        <v>174</v>
      </c>
    </row>
    <row r="187" spans="1:8">
      <c r="A187" s="12"/>
      <c r="B187" s="57"/>
      <c r="C187" s="30" t="s">
        <v>173</v>
      </c>
      <c r="D187" s="2"/>
      <c r="E187" s="13"/>
      <c r="F187" s="18"/>
    </row>
    <row r="188" spans="1:8">
      <c r="A188" s="15" t="s">
        <v>59</v>
      </c>
      <c r="B188" s="57"/>
      <c r="C188" s="30"/>
      <c r="D188" s="2"/>
      <c r="E188" s="3"/>
      <c r="F188" s="18"/>
    </row>
    <row r="189" spans="1:8" s="2" customFormat="1">
      <c r="A189" s="12"/>
      <c r="B189" s="57" t="s">
        <v>60</v>
      </c>
      <c r="C189" s="30"/>
      <c r="D189" s="2" t="s">
        <v>4</v>
      </c>
      <c r="E189" s="13"/>
      <c r="F189" s="18">
        <v>300</v>
      </c>
      <c r="G189" s="20"/>
      <c r="H189" s="16" t="s">
        <v>258</v>
      </c>
    </row>
    <row r="190" spans="1:8">
      <c r="A190" s="12"/>
      <c r="B190" s="57"/>
      <c r="C190" s="30" t="s">
        <v>269</v>
      </c>
      <c r="D190" s="2" t="s">
        <v>107</v>
      </c>
      <c r="E190" s="13"/>
      <c r="F190" s="18"/>
      <c r="G190" s="20" t="s">
        <v>107</v>
      </c>
    </row>
    <row r="191" spans="1:8">
      <c r="E191" s="1" t="s">
        <v>176</v>
      </c>
      <c r="F191" s="17">
        <f>SUM(F111:F189)</f>
        <v>31404</v>
      </c>
    </row>
  </sheetData>
  <hyperlinks>
    <hyperlink ref="H5" r:id="rId1"/>
    <hyperlink ref="H9" r:id="rId2"/>
    <hyperlink ref="H122" r:id="rId3"/>
    <hyperlink ref="H62" r:id="rId4" location="2fdc28011319"/>
    <hyperlink ref="H33" r:id="rId5"/>
    <hyperlink ref="H92" r:id="rId6"/>
    <hyperlink ref="H30" r:id="rId7"/>
    <hyperlink ref="H17" r:id="rId8"/>
    <hyperlink ref="H95" r:id="rId9"/>
    <hyperlink ref="H14" r:id="rId10"/>
    <hyperlink ref="H24" r:id="rId11"/>
    <hyperlink ref="H76" r:id="rId12"/>
    <hyperlink ref="H178" r:id="rId13"/>
    <hyperlink ref="H147" r:id="rId14"/>
    <hyperlink ref="H181" r:id="rId15"/>
    <hyperlink ref="H189" r:id="rId16"/>
    <hyperlink ref="H184" r:id="rId17"/>
    <hyperlink ref="H115" r:id="rId18"/>
    <hyperlink ref="H154" r:id="rId19"/>
    <hyperlink ref="H13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2018-07-11T20:02:01Z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