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820"/>
  </bookViews>
  <sheets>
    <sheet name="QBOP_2015" sheetId="1" r:id="rId1"/>
  </sheets>
  <definedNames>
    <definedName name="_xlnm._FilterDatabase" localSheetId="0" hidden="1">QBOP_2015!$A$7:$BC$93</definedName>
  </definedNames>
  <calcPr calcId="145621"/>
</workbook>
</file>

<file path=xl/calcChain.xml><?xml version="1.0" encoding="utf-8"?>
<calcChain xmlns="http://schemas.openxmlformats.org/spreadsheetml/2006/main">
  <c r="E92" i="1" l="1"/>
  <c r="E91" i="1"/>
  <c r="E90" i="1"/>
  <c r="E89" i="1"/>
  <c r="E88" i="1"/>
  <c r="E87" i="1"/>
  <c r="E86" i="1"/>
  <c r="E85" i="1"/>
  <c r="E83" i="1"/>
  <c r="E82" i="1"/>
  <c r="E81" i="1"/>
  <c r="E80" i="1"/>
  <c r="D78" i="1"/>
  <c r="C78" i="1"/>
  <c r="E73" i="1"/>
  <c r="E72" i="1"/>
  <c r="E71" i="1"/>
  <c r="E70" i="1"/>
  <c r="E69" i="1"/>
  <c r="D68" i="1"/>
  <c r="C68" i="1"/>
  <c r="E67" i="1"/>
  <c r="E66" i="1"/>
  <c r="E65" i="1"/>
  <c r="E64" i="1"/>
  <c r="D63" i="1"/>
  <c r="D62" i="1" s="1"/>
  <c r="C63" i="1"/>
  <c r="E61" i="1"/>
  <c r="E60" i="1"/>
  <c r="E59" i="1"/>
  <c r="E58" i="1"/>
  <c r="D57" i="1"/>
  <c r="C57" i="1"/>
  <c r="E57" i="1" s="1"/>
  <c r="E56" i="1"/>
  <c r="E55" i="1"/>
  <c r="E54" i="1"/>
  <c r="E53" i="1"/>
  <c r="D52" i="1"/>
  <c r="C52" i="1"/>
  <c r="E51" i="1"/>
  <c r="E50" i="1"/>
  <c r="E49" i="1"/>
  <c r="E48" i="1"/>
  <c r="D47" i="1"/>
  <c r="C47" i="1"/>
  <c r="E47" i="1" s="1"/>
  <c r="E43" i="1"/>
  <c r="E42" i="1"/>
  <c r="D41" i="1"/>
  <c r="C41" i="1"/>
  <c r="E41" i="1" s="1"/>
  <c r="E40" i="1"/>
  <c r="E39" i="1"/>
  <c r="D38" i="1"/>
  <c r="C38" i="1"/>
  <c r="E38" i="1" s="1"/>
  <c r="E37" i="1"/>
  <c r="E36" i="1"/>
  <c r="D35" i="1"/>
  <c r="C35" i="1"/>
  <c r="E34" i="1"/>
  <c r="E33" i="1"/>
  <c r="E32" i="1"/>
  <c r="E31" i="1"/>
  <c r="D30" i="1"/>
  <c r="C30" i="1"/>
  <c r="E29" i="1"/>
  <c r="E28" i="1"/>
  <c r="E27" i="1"/>
  <c r="D26" i="1"/>
  <c r="D25" i="1" s="1"/>
  <c r="D23" i="1" s="1"/>
  <c r="C26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D9" i="1"/>
  <c r="E9" i="1" s="1"/>
  <c r="C9" i="1"/>
  <c r="E8" i="1"/>
  <c r="C25" i="1" l="1"/>
  <c r="D46" i="1"/>
  <c r="D45" i="1" s="1"/>
  <c r="E30" i="1"/>
  <c r="E26" i="1"/>
  <c r="E68" i="1"/>
  <c r="E35" i="1"/>
  <c r="E78" i="1"/>
  <c r="E52" i="1"/>
  <c r="E63" i="1"/>
  <c r="C23" i="1"/>
  <c r="E25" i="1"/>
  <c r="D7" i="1"/>
  <c r="C46" i="1"/>
  <c r="C62" i="1"/>
  <c r="E62" i="1" s="1"/>
  <c r="E46" i="1" l="1"/>
  <c r="C45" i="1"/>
  <c r="E45" i="1" s="1"/>
  <c r="C7" i="1"/>
  <c r="E7" i="1" s="1"/>
  <c r="E23" i="1"/>
  <c r="E93" i="1" l="1"/>
</calcChain>
</file>

<file path=xl/sharedStrings.xml><?xml version="1.0" encoding="utf-8"?>
<sst xmlns="http://schemas.openxmlformats.org/spreadsheetml/2006/main" count="209" uniqueCount="148">
  <si>
    <t>Platobná bilancia</t>
  </si>
  <si>
    <t>(mil. EUR)</t>
  </si>
  <si>
    <t>Q1</t>
  </si>
  <si>
    <t>Q2</t>
  </si>
  <si>
    <t>Q3</t>
  </si>
  <si>
    <t>Q4</t>
  </si>
  <si>
    <t>Kredit</t>
  </si>
  <si>
    <t>Debet</t>
  </si>
  <si>
    <t>Saldo</t>
  </si>
  <si>
    <t>QBOPNR.c.m</t>
  </si>
  <si>
    <t>QBOP_CR.@.m</t>
  </si>
  <si>
    <t>QBOP_DB.c.m</t>
  </si>
  <si>
    <t>1.</t>
  </si>
  <si>
    <t>Bežný účet</t>
  </si>
  <si>
    <t>1.1</t>
  </si>
  <si>
    <t>Tovar</t>
  </si>
  <si>
    <t>1.2</t>
  </si>
  <si>
    <t>Služby</t>
  </si>
  <si>
    <t>1.2.1</t>
  </si>
  <si>
    <t>Výrobné služby týkajúce sa fyzických vstupov vo vlastníctve tretích osôb</t>
  </si>
  <si>
    <t>1.2.2</t>
  </si>
  <si>
    <t>Služby údržby a opravy inde nezahrnuté</t>
  </si>
  <si>
    <t>1.2.3</t>
  </si>
  <si>
    <t>Doprava</t>
  </si>
  <si>
    <t>1.2.4</t>
  </si>
  <si>
    <t>Cestovný ruch</t>
  </si>
  <si>
    <t>1.2.5</t>
  </si>
  <si>
    <t>Stavebníctvo</t>
  </si>
  <si>
    <t>1.2.6</t>
  </si>
  <si>
    <t>Poisťovacie a dôchodkové služby</t>
  </si>
  <si>
    <t>1.2.7</t>
  </si>
  <si>
    <t>Finančné služby</t>
  </si>
  <si>
    <t>1.2.8</t>
  </si>
  <si>
    <t>Poplatky za používanie duševného vlastníctva</t>
  </si>
  <si>
    <t>1.2.9</t>
  </si>
  <si>
    <t>Telekomunikačné, počítačové a informačné služby</t>
  </si>
  <si>
    <t>1.2.10</t>
  </si>
  <si>
    <t>Ostatné obchodné služby</t>
  </si>
  <si>
    <t>1.2.11</t>
  </si>
  <si>
    <t>Osobné, kultúrne a rekreačné služby</t>
  </si>
  <si>
    <t>1.2.12</t>
  </si>
  <si>
    <t>Vládne tovary a služby</t>
  </si>
  <si>
    <t>1.2.13</t>
  </si>
  <si>
    <t>Ostatné služby inde nezahrnuté</t>
  </si>
  <si>
    <t>1.3</t>
  </si>
  <si>
    <t>Primárne výnosy</t>
  </si>
  <si>
    <t>1.3.1</t>
  </si>
  <si>
    <t>Kompenzácie pracovníkov</t>
  </si>
  <si>
    <t>1.3.2</t>
  </si>
  <si>
    <t>Výnosy z investícií</t>
  </si>
  <si>
    <t>1.3.2.1</t>
  </si>
  <si>
    <t>Priame investície</t>
  </si>
  <si>
    <t>1.3.2.1.1</t>
  </si>
  <si>
    <t>Dividendy</t>
  </si>
  <si>
    <t>1.3.2.1.2</t>
  </si>
  <si>
    <t>Reinvestovaný zisk</t>
  </si>
  <si>
    <t>1.3.2.1.3</t>
  </si>
  <si>
    <t>Dlhové nástroje</t>
  </si>
  <si>
    <t>1.3.2.2</t>
  </si>
  <si>
    <t>Portfóliové investície</t>
  </si>
  <si>
    <t>1.3.2.2.1</t>
  </si>
  <si>
    <t>Majetkové cenné papiere</t>
  </si>
  <si>
    <t>1.3.2.2.2</t>
  </si>
  <si>
    <t>Dlhové cenné papiere</t>
  </si>
  <si>
    <t>1.3.2.3</t>
  </si>
  <si>
    <t>Ostatné investície</t>
  </si>
  <si>
    <t>1.3.2.4</t>
  </si>
  <si>
    <t>Rezervné aktíva</t>
  </si>
  <si>
    <t>1.3.3</t>
  </si>
  <si>
    <t>Ostatné primárne výnosy</t>
  </si>
  <si>
    <t>1.3.3.v</t>
  </si>
  <si>
    <t>Vláda</t>
  </si>
  <si>
    <t>1.3.3.o</t>
  </si>
  <si>
    <t>Ostatné sektory</t>
  </si>
  <si>
    <t>1.4</t>
  </si>
  <si>
    <t>Sekundárne výnosy</t>
  </si>
  <si>
    <t>1.4.v</t>
  </si>
  <si>
    <t>1.4.o</t>
  </si>
  <si>
    <t>2.</t>
  </si>
  <si>
    <t>Kapitálový účet</t>
  </si>
  <si>
    <t>2.1</t>
  </si>
  <si>
    <t>Kúpa/Predaj nevýrobných nefinančných aktív</t>
  </si>
  <si>
    <t>2.2</t>
  </si>
  <si>
    <t>Kapitálové transfery</t>
  </si>
  <si>
    <t>Aktíva</t>
  </si>
  <si>
    <t>Pasíva</t>
  </si>
  <si>
    <t>3.</t>
  </si>
  <si>
    <t>Finančný účet</t>
  </si>
  <si>
    <t>3.1</t>
  </si>
  <si>
    <t>3.1.1</t>
  </si>
  <si>
    <t>Majetková účasť</t>
  </si>
  <si>
    <t>3.1.1.S1</t>
  </si>
  <si>
    <t>Centrálna banka</t>
  </si>
  <si>
    <t>3.1.1.S2</t>
  </si>
  <si>
    <t>Peňažné finančné inštitúcie</t>
  </si>
  <si>
    <t>3.1.1.S3</t>
  </si>
  <si>
    <t>3.1.1.S4</t>
  </si>
  <si>
    <t>3.1.2</t>
  </si>
  <si>
    <t>3.1.2.S1</t>
  </si>
  <si>
    <t>3.1.2.S2</t>
  </si>
  <si>
    <t>3.1.2.S3</t>
  </si>
  <si>
    <t>3.1.2.S4</t>
  </si>
  <si>
    <t>3.1.3</t>
  </si>
  <si>
    <t>3.1.3.S1</t>
  </si>
  <si>
    <t>3.1.3.S2</t>
  </si>
  <si>
    <t>3.1.3.S3</t>
  </si>
  <si>
    <t>3.1.3.S4</t>
  </si>
  <si>
    <t>3.2</t>
  </si>
  <si>
    <t>3.2.1</t>
  </si>
  <si>
    <t>3.2.1.S1</t>
  </si>
  <si>
    <t>3.2.1.S2</t>
  </si>
  <si>
    <t>3.2.1.S3</t>
  </si>
  <si>
    <t>3.2.1.S4</t>
  </si>
  <si>
    <t>3.2.2</t>
  </si>
  <si>
    <t>3.2.2.S1</t>
  </si>
  <si>
    <t>3.2.2.S2</t>
  </si>
  <si>
    <t>3.2.2.S3</t>
  </si>
  <si>
    <t>3.2.2.S4</t>
  </si>
  <si>
    <t>3.3</t>
  </si>
  <si>
    <t>Finančné deriváty</t>
  </si>
  <si>
    <t>3.3.S1</t>
  </si>
  <si>
    <t>3.3.S2</t>
  </si>
  <si>
    <t>3.3.S3</t>
  </si>
  <si>
    <t>3.3.S4</t>
  </si>
  <si>
    <t>3.4</t>
  </si>
  <si>
    <t>podľa sektorov</t>
  </si>
  <si>
    <t>3.4.S1</t>
  </si>
  <si>
    <t>3.4.S2</t>
  </si>
  <si>
    <t>3.4.S3</t>
  </si>
  <si>
    <t>3.4.S4</t>
  </si>
  <si>
    <t>podľa finančných nástrojov</t>
  </si>
  <si>
    <t>3.4.1</t>
  </si>
  <si>
    <t>Ostatné účasti</t>
  </si>
  <si>
    <t>3.4.2</t>
  </si>
  <si>
    <t>Hotovosť a vklady</t>
  </si>
  <si>
    <t>3.4.3</t>
  </si>
  <si>
    <t>Pôžičky</t>
  </si>
  <si>
    <t>3.4.4</t>
  </si>
  <si>
    <t>Poistné, penzijné a dôchodkové programy</t>
  </si>
  <si>
    <t>3.4.5</t>
  </si>
  <si>
    <t>Obchodné úvery a preddavky</t>
  </si>
  <si>
    <t>3.4.6</t>
  </si>
  <si>
    <t>Ostatné pohľadávky/záväzky</t>
  </si>
  <si>
    <t>3.4.7</t>
  </si>
  <si>
    <t>SDR</t>
  </si>
  <si>
    <t>3.5</t>
  </si>
  <si>
    <t>4.</t>
  </si>
  <si>
    <t>Chyby a omyly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</si>
</sst>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_-* #,##0\ _F_B_-;\-* #,##0\ _F_B_-;_-* &quot;-&quot;\ _F_B_-;_-@_-"/>
    <numFmt numFmtId="166" formatCode="_-* #,##0.00\ _F_B_-;\-* #,##0.00\ _F_B_-;_-* &quot;-&quot;??\ _F_B_-;_-@_-"/>
    <numFmt numFmtId="167" formatCode="_-* #,##0\ &quot;FB&quot;_-;\-* #,##0\ &quot;FB&quot;_-;_-* &quot;-&quot;\ &quot;FB&quot;_-;_-@_-"/>
    <numFmt numFmtId="168" formatCode="_-* #,##0.00\ &quot;FB&quot;_-;\-* #,##0.00\ &quot;FB&quot;_-;_-* &quot;-&quot;??\ &quot;FB&quot;_-;_-@_-"/>
    <numFmt numFmtId="169" formatCode="#,##0.0_i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Times New Roman"/>
      <family val="1"/>
    </font>
    <font>
      <sz val="14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indexed="18"/>
      <name val="Times New Roman"/>
      <family val="1"/>
    </font>
    <font>
      <b/>
      <sz val="12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family val="2"/>
      <charset val="238"/>
      <scheme val="minor"/>
    </font>
    <font>
      <u/>
      <sz val="14"/>
      <name val="Calibri"/>
      <family val="2"/>
      <charset val="238"/>
      <scheme val="minor"/>
    </font>
    <font>
      <i/>
      <sz val="14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Arial Narrow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0" fontId="12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/>
    <xf numFmtId="0" fontId="12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20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21" fillId="0" borderId="0" applyFill="0" applyBorder="0" applyProtection="0">
      <alignment horizontal="right"/>
    </xf>
    <xf numFmtId="0" fontId="22" fillId="0" borderId="0">
      <alignment vertical="top"/>
    </xf>
  </cellStyleXfs>
  <cellXfs count="45">
    <xf numFmtId="0" fontId="0" fillId="0" borderId="0" xfId="0"/>
    <xf numFmtId="0" fontId="2" fillId="0" borderId="0" xfId="1" applyFont="1" applyFill="1" applyBorder="1" applyAlignment="1">
      <alignment horizontal="right"/>
    </xf>
    <xf numFmtId="0" fontId="3" fillId="0" borderId="0" xfId="1" applyFont="1" applyFill="1" applyBorder="1"/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/>
    <xf numFmtId="0" fontId="4" fillId="0" borderId="0" xfId="1" applyFont="1" applyFill="1" applyBorder="1"/>
    <xf numFmtId="0" fontId="5" fillId="0" borderId="0" xfId="1" applyFont="1" applyFill="1" applyBorder="1"/>
    <xf numFmtId="0" fontId="7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wrapText="1"/>
    </xf>
    <xf numFmtId="0" fontId="2" fillId="0" borderId="4" xfId="1" applyFont="1" applyFill="1" applyBorder="1" applyAlignment="1">
      <alignment horizontal="right"/>
    </xf>
    <xf numFmtId="0" fontId="10" fillId="2" borderId="0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right"/>
    </xf>
    <xf numFmtId="0" fontId="7" fillId="2" borderId="3" xfId="2" applyFont="1" applyFill="1" applyBorder="1"/>
    <xf numFmtId="164" fontId="13" fillId="0" borderId="3" xfId="3" applyNumberFormat="1" applyFont="1" applyBorder="1" applyAlignment="1">
      <alignment vertical="center"/>
    </xf>
    <xf numFmtId="0" fontId="2" fillId="2" borderId="0" xfId="1" applyFont="1" applyFill="1" applyBorder="1" applyAlignment="1"/>
    <xf numFmtId="49" fontId="13" fillId="0" borderId="3" xfId="1" applyNumberFormat="1" applyFont="1" applyFill="1" applyBorder="1" applyAlignment="1">
      <alignment horizontal="right"/>
    </xf>
    <xf numFmtId="0" fontId="14" fillId="2" borderId="1" xfId="1" applyFont="1" applyFill="1" applyBorder="1" applyAlignment="1">
      <alignment horizontal="justify" vertical="top" wrapText="1"/>
    </xf>
    <xf numFmtId="164" fontId="13" fillId="7" borderId="3" xfId="3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wrapText="1" indent="2"/>
    </xf>
    <xf numFmtId="0" fontId="3" fillId="0" borderId="1" xfId="1" applyFont="1" applyFill="1" applyBorder="1" applyAlignment="1">
      <alignment horizontal="left" wrapText="1" indent="2"/>
    </xf>
    <xf numFmtId="0" fontId="14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left" wrapText="1" indent="4"/>
    </xf>
    <xf numFmtId="0" fontId="3" fillId="2" borderId="1" xfId="1" applyFont="1" applyFill="1" applyBorder="1" applyAlignment="1">
      <alignment horizontal="left" wrapText="1" indent="6"/>
    </xf>
    <xf numFmtId="0" fontId="3" fillId="0" borderId="1" xfId="1" applyFont="1" applyFill="1" applyBorder="1" applyAlignment="1">
      <alignment horizontal="left" vertical="top" wrapText="1" indent="6"/>
    </xf>
    <xf numFmtId="0" fontId="3" fillId="2" borderId="1" xfId="1" applyFont="1" applyFill="1" applyBorder="1" applyAlignment="1">
      <alignment horizontal="left" wrapText="1" indent="4"/>
    </xf>
    <xf numFmtId="0" fontId="3" fillId="2" borderId="1" xfId="1" applyFont="1" applyFill="1" applyBorder="1" applyAlignment="1">
      <alignment horizontal="left" vertical="top" wrapText="1" indent="6"/>
    </xf>
    <xf numFmtId="0" fontId="14" fillId="2" borderId="1" xfId="1" applyFont="1" applyFill="1" applyBorder="1" applyAlignment="1">
      <alignment horizontal="justify" wrapText="1"/>
    </xf>
    <xf numFmtId="0" fontId="7" fillId="2" borderId="5" xfId="2" applyFont="1" applyFill="1" applyBorder="1"/>
    <xf numFmtId="0" fontId="3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 wrapText="1" indent="5"/>
    </xf>
    <xf numFmtId="0" fontId="7" fillId="2" borderId="1" xfId="2" applyFont="1" applyFill="1" applyBorder="1"/>
    <xf numFmtId="0" fontId="14" fillId="2" borderId="3" xfId="1" applyFont="1" applyFill="1" applyBorder="1" applyAlignment="1">
      <alignment horizontal="justify" vertical="top" wrapText="1"/>
    </xf>
    <xf numFmtId="0" fontId="3" fillId="2" borderId="3" xfId="1" applyFont="1" applyFill="1" applyBorder="1" applyAlignment="1">
      <alignment horizontal="left" vertical="top" wrapText="1" indent="2"/>
    </xf>
    <xf numFmtId="0" fontId="3" fillId="2" borderId="1" xfId="1" applyFont="1" applyFill="1" applyBorder="1" applyAlignment="1">
      <alignment horizontal="left" vertical="top" indent="2"/>
    </xf>
    <xf numFmtId="0" fontId="3" fillId="2" borderId="3" xfId="1" applyFont="1" applyFill="1" applyBorder="1" applyAlignment="1">
      <alignment horizontal="left" vertical="top" wrapText="1" indent="6"/>
    </xf>
    <xf numFmtId="164" fontId="13" fillId="8" borderId="3" xfId="3" applyNumberFormat="1" applyFont="1" applyFill="1" applyBorder="1" applyAlignment="1">
      <alignment vertical="center"/>
    </xf>
    <xf numFmtId="0" fontId="3" fillId="0" borderId="3" xfId="1" applyFont="1" applyFill="1" applyBorder="1" applyAlignment="1">
      <alignment horizontal="left"/>
    </xf>
    <xf numFmtId="0" fontId="15" fillId="2" borderId="3" xfId="1" applyFont="1" applyFill="1" applyBorder="1" applyAlignment="1">
      <alignment horizontal="left" vertical="top" wrapText="1" indent="4"/>
    </xf>
    <xf numFmtId="0" fontId="7" fillId="2" borderId="1" xfId="1" applyFont="1" applyFill="1" applyBorder="1" applyAlignment="1">
      <alignment horizontal="left" vertical="top" wrapText="1"/>
    </xf>
    <xf numFmtId="0" fontId="2" fillId="0" borderId="0" xfId="1" applyFont="1" applyFill="1" applyBorder="1"/>
  </cellXfs>
  <cellStyles count="44">
    <cellStyle name="Hyperlink 2" xfId="4"/>
    <cellStyle name="Hyperlink 3" xfId="5"/>
    <cellStyle name="Hyperlink 4" xfId="6"/>
    <cellStyle name="Milliers [0]_Y1 post" xfId="7"/>
    <cellStyle name="Milliers_Y1 post" xfId="8"/>
    <cellStyle name="Monétaire [0]_Y1 post" xfId="9"/>
    <cellStyle name="Monétaire_Y1 post" xfId="10"/>
    <cellStyle name="Normal" xfId="0" builtinId="0"/>
    <cellStyle name="Normal 10" xfId="11"/>
    <cellStyle name="Normal 10 2" xfId="12"/>
    <cellStyle name="Normal 11" xfId="13"/>
    <cellStyle name="Normal 12" xfId="14"/>
    <cellStyle name="Normal 12 2" xfId="15"/>
    <cellStyle name="Normal 13" xfId="16"/>
    <cellStyle name="Normal 2" xfId="17"/>
    <cellStyle name="Normal 2 2" xfId="18"/>
    <cellStyle name="Normal 2 2 2" xfId="19"/>
    <cellStyle name="Normal 2 3" xfId="20"/>
    <cellStyle name="Normal 2 4" xfId="21"/>
    <cellStyle name="Normal 3" xfId="3"/>
    <cellStyle name="Normal 3 2" xfId="22"/>
    <cellStyle name="Normal 3 2 2" xfId="23"/>
    <cellStyle name="Normal 3 3" xfId="24"/>
    <cellStyle name="Normal 3 4" xfId="25"/>
    <cellStyle name="Normal 4" xfId="26"/>
    <cellStyle name="Normal 4 2" xfId="27"/>
    <cellStyle name="Normal 4 2 2" xfId="28"/>
    <cellStyle name="Normal 4 3" xfId="29"/>
    <cellStyle name="Normal 4 3 2" xfId="30"/>
    <cellStyle name="Normal 4 3 2 2" xfId="31"/>
    <cellStyle name="Normal 4 4" xfId="32"/>
    <cellStyle name="Normal 4 4 2" xfId="33"/>
    <cellStyle name="Normal 5" xfId="34"/>
    <cellStyle name="Normal 5 2" xfId="35"/>
    <cellStyle name="Normal 5 2 2" xfId="36"/>
    <cellStyle name="Normal 5 3" xfId="37"/>
    <cellStyle name="Normal 6" xfId="38"/>
    <cellStyle name="Normal 7" xfId="1"/>
    <cellStyle name="Normal 8" xfId="39"/>
    <cellStyle name="Normal 9" xfId="40"/>
    <cellStyle name="Normal 9 2" xfId="41"/>
    <cellStyle name="Normal_Booklet 2011_euro17_WGES_2011_280" xfId="2"/>
    <cellStyle name="NumberCellStyle" xfId="42"/>
    <cellStyle name="Style 1" xfId="43"/>
  </cellStyles>
  <dxfs count="134"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50"/>
  <sheetViews>
    <sheetView showGridLines="0" tabSelected="1" zoomScale="75" zoomScaleNormal="75" zoomScaleSheetLayoutView="75" zoomScalePageLayoutView="40" workbookViewId="0">
      <selection activeCell="B1" sqref="B1"/>
    </sheetView>
  </sheetViews>
  <sheetFormatPr defaultRowHeight="12.75" x14ac:dyDescent="0.2"/>
  <cols>
    <col min="1" max="1" width="12.5703125" style="4" customWidth="1"/>
    <col min="2" max="2" width="79.28515625" style="4" customWidth="1"/>
    <col min="3" max="5" width="13.28515625" style="3" customWidth="1"/>
    <col min="6" max="14" width="13.28515625" style="4" customWidth="1"/>
    <col min="15" max="16384" width="9.140625" style="4"/>
  </cols>
  <sheetData>
    <row r="1" spans="1:55" ht="24.95" customHeight="1" x14ac:dyDescent="0.3">
      <c r="A1" s="1"/>
      <c r="B1" s="2"/>
    </row>
    <row r="2" spans="1:55" ht="24.95" customHeight="1" x14ac:dyDescent="0.4">
      <c r="A2" s="1"/>
      <c r="B2" s="5" t="s">
        <v>0</v>
      </c>
      <c r="C2" s="5"/>
    </row>
    <row r="3" spans="1:55" ht="24.95" customHeight="1" x14ac:dyDescent="0.35">
      <c r="A3" s="1"/>
      <c r="B3" s="6" t="s">
        <v>1</v>
      </c>
    </row>
    <row r="4" spans="1:55" ht="24.95" customHeight="1" x14ac:dyDescent="0.4">
      <c r="A4" s="1"/>
      <c r="B4" s="5">
        <v>2015</v>
      </c>
      <c r="C4" s="7"/>
      <c r="D4" s="8" t="s">
        <v>2</v>
      </c>
      <c r="E4" s="8"/>
      <c r="F4" s="9"/>
      <c r="G4" s="9" t="s">
        <v>3</v>
      </c>
      <c r="H4" s="9"/>
      <c r="I4" s="10"/>
      <c r="J4" s="10" t="s">
        <v>4</v>
      </c>
      <c r="K4" s="10"/>
      <c r="L4" s="11"/>
      <c r="M4" s="11" t="s">
        <v>5</v>
      </c>
      <c r="N4" s="11"/>
    </row>
    <row r="5" spans="1:55" ht="24.95" customHeight="1" x14ac:dyDescent="0.3">
      <c r="A5" s="13"/>
      <c r="B5" s="2"/>
      <c r="C5" s="12" t="s">
        <v>6</v>
      </c>
      <c r="D5" s="12" t="s">
        <v>7</v>
      </c>
      <c r="E5" s="12" t="s">
        <v>8</v>
      </c>
      <c r="F5" s="12" t="s">
        <v>6</v>
      </c>
      <c r="G5" s="12" t="s">
        <v>7</v>
      </c>
      <c r="H5" s="12" t="s">
        <v>8</v>
      </c>
      <c r="I5" s="12" t="s">
        <v>6</v>
      </c>
      <c r="J5" s="12" t="s">
        <v>7</v>
      </c>
      <c r="K5" s="12" t="s">
        <v>8</v>
      </c>
      <c r="L5" s="12" t="s">
        <v>6</v>
      </c>
      <c r="M5" s="12" t="s">
        <v>7</v>
      </c>
      <c r="N5" s="12" t="s">
        <v>8</v>
      </c>
    </row>
    <row r="6" spans="1:55" ht="42.75" hidden="1" customHeight="1" x14ac:dyDescent="0.2">
      <c r="A6" s="13"/>
      <c r="B6" s="14" t="s">
        <v>9</v>
      </c>
      <c r="C6" s="15" t="s">
        <v>10</v>
      </c>
      <c r="D6" s="15" t="s">
        <v>11</v>
      </c>
      <c r="E6" s="15"/>
      <c r="F6" s="15" t="s">
        <v>10</v>
      </c>
      <c r="G6" s="15" t="s">
        <v>11</v>
      </c>
      <c r="H6" s="15"/>
      <c r="I6" s="15" t="s">
        <v>10</v>
      </c>
      <c r="J6" s="15" t="s">
        <v>11</v>
      </c>
      <c r="K6" s="15"/>
      <c r="L6" s="15" t="s">
        <v>10</v>
      </c>
      <c r="M6" s="15" t="s">
        <v>11</v>
      </c>
      <c r="N6" s="15"/>
    </row>
    <row r="7" spans="1:55" s="19" customFormat="1" ht="18.75" customHeight="1" x14ac:dyDescent="0.3">
      <c r="A7" s="16" t="s">
        <v>12</v>
      </c>
      <c r="B7" s="17" t="s">
        <v>13</v>
      </c>
      <c r="C7" s="18">
        <f>+C8+C9+C23+C38</f>
        <v>18694.146453523124</v>
      </c>
      <c r="D7" s="18">
        <f>+D8+D9+D23+D38</f>
        <v>18373.295647000003</v>
      </c>
      <c r="E7" s="18">
        <f>+C7-D7</f>
        <v>320.85080652312172</v>
      </c>
      <c r="F7" s="18"/>
      <c r="G7" s="18"/>
      <c r="H7" s="18"/>
      <c r="I7" s="18"/>
      <c r="J7" s="18"/>
      <c r="K7" s="18"/>
      <c r="L7" s="18"/>
      <c r="M7" s="18"/>
      <c r="N7" s="18"/>
    </row>
    <row r="8" spans="1:55" s="19" customFormat="1" ht="18.75" customHeight="1" x14ac:dyDescent="0.25">
      <c r="A8" s="20" t="s">
        <v>14</v>
      </c>
      <c r="B8" s="21" t="s">
        <v>15</v>
      </c>
      <c r="C8" s="22">
        <v>15985.088636523124</v>
      </c>
      <c r="D8" s="22">
        <v>15075.809600000002</v>
      </c>
      <c r="E8" s="18">
        <f t="shared" ref="E8:E70" si="0">+C8-D8</f>
        <v>909.27903652312125</v>
      </c>
      <c r="F8" s="22"/>
      <c r="G8" s="22"/>
      <c r="H8" s="18"/>
      <c r="I8" s="22"/>
      <c r="J8" s="22"/>
      <c r="K8" s="18"/>
      <c r="L8" s="22"/>
      <c r="M8" s="22"/>
      <c r="N8" s="1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8.75" customHeight="1" x14ac:dyDescent="0.25">
      <c r="A9" s="20" t="s">
        <v>16</v>
      </c>
      <c r="B9" s="21" t="s">
        <v>17</v>
      </c>
      <c r="C9" s="18">
        <f>SUM(C10:C22)</f>
        <v>1521.7898170000001</v>
      </c>
      <c r="D9" s="18">
        <f>SUM(D10:D22)</f>
        <v>1454.2330470000002</v>
      </c>
      <c r="E9" s="18">
        <f t="shared" si="0"/>
        <v>67.556769999999915</v>
      </c>
      <c r="F9" s="18"/>
      <c r="G9" s="18"/>
      <c r="H9" s="18"/>
      <c r="I9" s="18"/>
      <c r="J9" s="18"/>
      <c r="K9" s="18"/>
      <c r="L9" s="18"/>
      <c r="M9" s="18"/>
      <c r="N9" s="18"/>
    </row>
    <row r="10" spans="1:55" ht="18.75" customHeight="1" x14ac:dyDescent="0.3">
      <c r="A10" s="20" t="s">
        <v>18</v>
      </c>
      <c r="B10" s="23" t="s">
        <v>19</v>
      </c>
      <c r="C10" s="22">
        <v>43.072000000000003</v>
      </c>
      <c r="D10" s="22">
        <v>21.042999999999999</v>
      </c>
      <c r="E10" s="18">
        <f t="shared" si="0"/>
        <v>22.029000000000003</v>
      </c>
      <c r="F10" s="22"/>
      <c r="G10" s="22"/>
      <c r="H10" s="18"/>
      <c r="I10" s="22"/>
      <c r="J10" s="22"/>
      <c r="K10" s="18"/>
      <c r="L10" s="22"/>
      <c r="M10" s="22"/>
      <c r="N10" s="18"/>
    </row>
    <row r="11" spans="1:55" ht="18.75" customHeight="1" x14ac:dyDescent="0.3">
      <c r="A11" s="20" t="s">
        <v>20</v>
      </c>
      <c r="B11" s="23" t="s">
        <v>21</v>
      </c>
      <c r="C11" s="22">
        <v>12.911316999999999</v>
      </c>
      <c r="D11" s="22">
        <v>2.9966470000000003</v>
      </c>
      <c r="E11" s="18">
        <f t="shared" si="0"/>
        <v>9.9146699999999974</v>
      </c>
      <c r="F11" s="22"/>
      <c r="G11" s="22"/>
      <c r="H11" s="18"/>
      <c r="I11" s="22"/>
      <c r="J11" s="22"/>
      <c r="K11" s="18"/>
      <c r="L11" s="22"/>
      <c r="M11" s="22"/>
      <c r="N11" s="18"/>
    </row>
    <row r="12" spans="1:55" ht="18.75" customHeight="1" x14ac:dyDescent="0.3">
      <c r="A12" s="20" t="s">
        <v>22</v>
      </c>
      <c r="B12" s="23" t="s">
        <v>23</v>
      </c>
      <c r="C12" s="22">
        <v>458.24099999999999</v>
      </c>
      <c r="D12" s="22">
        <v>364.72900000000004</v>
      </c>
      <c r="E12" s="18">
        <f t="shared" si="0"/>
        <v>93.511999999999944</v>
      </c>
      <c r="F12" s="22"/>
      <c r="G12" s="22"/>
      <c r="H12" s="18"/>
      <c r="I12" s="22"/>
      <c r="J12" s="22"/>
      <c r="K12" s="18"/>
      <c r="L12" s="22"/>
      <c r="M12" s="22"/>
      <c r="N12" s="18"/>
    </row>
    <row r="13" spans="1:55" ht="18.75" customHeight="1" x14ac:dyDescent="0.3">
      <c r="A13" s="20" t="s">
        <v>24</v>
      </c>
      <c r="B13" s="23" t="s">
        <v>25</v>
      </c>
      <c r="C13" s="22">
        <v>405.2</v>
      </c>
      <c r="D13" s="22">
        <v>394.9</v>
      </c>
      <c r="E13" s="18">
        <f t="shared" si="0"/>
        <v>10.300000000000011</v>
      </c>
      <c r="F13" s="22"/>
      <c r="G13" s="22"/>
      <c r="H13" s="18"/>
      <c r="I13" s="22"/>
      <c r="J13" s="22"/>
      <c r="K13" s="18"/>
      <c r="L13" s="22"/>
      <c r="M13" s="22"/>
      <c r="N13" s="18"/>
    </row>
    <row r="14" spans="1:55" ht="18.75" customHeight="1" x14ac:dyDescent="0.3">
      <c r="A14" s="20" t="s">
        <v>26</v>
      </c>
      <c r="B14" s="23" t="s">
        <v>27</v>
      </c>
      <c r="C14" s="22">
        <v>31.951000000000001</v>
      </c>
      <c r="D14" s="22">
        <v>30.560000000000002</v>
      </c>
      <c r="E14" s="18">
        <f t="shared" si="0"/>
        <v>1.3909999999999982</v>
      </c>
      <c r="F14" s="22"/>
      <c r="G14" s="22"/>
      <c r="H14" s="18"/>
      <c r="I14" s="22"/>
      <c r="J14" s="22"/>
      <c r="K14" s="18"/>
      <c r="L14" s="22"/>
      <c r="M14" s="22"/>
      <c r="N14" s="18"/>
    </row>
    <row r="15" spans="1:55" ht="18.75" customHeight="1" x14ac:dyDescent="0.3">
      <c r="A15" s="20" t="s">
        <v>28</v>
      </c>
      <c r="B15" s="23" t="s">
        <v>29</v>
      </c>
      <c r="C15" s="22">
        <v>10.44</v>
      </c>
      <c r="D15" s="22">
        <v>37.099999999999994</v>
      </c>
      <c r="E15" s="18">
        <f t="shared" si="0"/>
        <v>-26.659999999999997</v>
      </c>
      <c r="F15" s="22"/>
      <c r="G15" s="22"/>
      <c r="H15" s="18"/>
      <c r="I15" s="22"/>
      <c r="J15" s="22"/>
      <c r="K15" s="18"/>
      <c r="L15" s="22"/>
      <c r="M15" s="22"/>
      <c r="N15" s="18"/>
    </row>
    <row r="16" spans="1:55" ht="18.75" customHeight="1" x14ac:dyDescent="0.3">
      <c r="A16" s="20" t="s">
        <v>30</v>
      </c>
      <c r="B16" s="23" t="s">
        <v>31</v>
      </c>
      <c r="C16" s="22">
        <v>43.729500000000002</v>
      </c>
      <c r="D16" s="22">
        <v>38.694299999999998</v>
      </c>
      <c r="E16" s="18">
        <f t="shared" si="0"/>
        <v>5.0352000000000032</v>
      </c>
      <c r="F16" s="22"/>
      <c r="G16" s="22"/>
      <c r="H16" s="18"/>
      <c r="I16" s="22"/>
      <c r="J16" s="22"/>
      <c r="K16" s="18"/>
      <c r="L16" s="22"/>
      <c r="M16" s="22"/>
      <c r="N16" s="18"/>
    </row>
    <row r="17" spans="1:14" ht="18.75" customHeight="1" x14ac:dyDescent="0.3">
      <c r="A17" s="20" t="s">
        <v>32</v>
      </c>
      <c r="B17" s="23" t="s">
        <v>33</v>
      </c>
      <c r="C17" s="22">
        <v>5.9770000000000003</v>
      </c>
      <c r="D17" s="22">
        <v>95.628</v>
      </c>
      <c r="E17" s="18">
        <f t="shared" si="0"/>
        <v>-89.650999999999996</v>
      </c>
      <c r="F17" s="22"/>
      <c r="G17" s="22"/>
      <c r="H17" s="18"/>
      <c r="I17" s="22"/>
      <c r="J17" s="22"/>
      <c r="K17" s="18"/>
      <c r="L17" s="22"/>
      <c r="M17" s="22"/>
      <c r="N17" s="18"/>
    </row>
    <row r="18" spans="1:14" ht="18.75" customHeight="1" x14ac:dyDescent="0.3">
      <c r="A18" s="20" t="s">
        <v>34</v>
      </c>
      <c r="B18" s="23" t="s">
        <v>35</v>
      </c>
      <c r="C18" s="22">
        <v>178.005</v>
      </c>
      <c r="D18" s="22">
        <v>140.29405</v>
      </c>
      <c r="E18" s="18">
        <f t="shared" si="0"/>
        <v>37.710949999999997</v>
      </c>
      <c r="F18" s="22"/>
      <c r="G18" s="22"/>
      <c r="H18" s="18"/>
      <c r="I18" s="22"/>
      <c r="J18" s="22"/>
      <c r="K18" s="18"/>
      <c r="L18" s="22"/>
      <c r="M18" s="22"/>
      <c r="N18" s="18"/>
    </row>
    <row r="19" spans="1:14" ht="18.75" customHeight="1" x14ac:dyDescent="0.3">
      <c r="A19" s="20" t="s">
        <v>36</v>
      </c>
      <c r="B19" s="23" t="s">
        <v>37</v>
      </c>
      <c r="C19" s="22">
        <v>325.33699999999999</v>
      </c>
      <c r="D19" s="22">
        <v>311.99704999999994</v>
      </c>
      <c r="E19" s="18">
        <f t="shared" si="0"/>
        <v>13.339950000000044</v>
      </c>
      <c r="F19" s="22"/>
      <c r="G19" s="22"/>
      <c r="H19" s="18"/>
      <c r="I19" s="22"/>
      <c r="J19" s="22"/>
      <c r="K19" s="18"/>
      <c r="L19" s="22"/>
      <c r="M19" s="22"/>
      <c r="N19" s="18"/>
    </row>
    <row r="20" spans="1:14" ht="18.75" customHeight="1" x14ac:dyDescent="0.3">
      <c r="A20" s="20" t="s">
        <v>38</v>
      </c>
      <c r="B20" s="24" t="s">
        <v>39</v>
      </c>
      <c r="C20" s="22">
        <v>5.4209999999999994</v>
      </c>
      <c r="D20" s="22">
        <v>14.391</v>
      </c>
      <c r="E20" s="18">
        <f t="shared" si="0"/>
        <v>-8.9700000000000006</v>
      </c>
      <c r="F20" s="22"/>
      <c r="G20" s="22"/>
      <c r="H20" s="18"/>
      <c r="I20" s="22"/>
      <c r="J20" s="22"/>
      <c r="K20" s="18"/>
      <c r="L20" s="22"/>
      <c r="M20" s="22"/>
      <c r="N20" s="18"/>
    </row>
    <row r="21" spans="1:14" ht="18.75" customHeight="1" x14ac:dyDescent="0.3">
      <c r="A21" s="20" t="s">
        <v>40</v>
      </c>
      <c r="B21" s="24" t="s">
        <v>41</v>
      </c>
      <c r="C21" s="22">
        <v>1.5049999999999999</v>
      </c>
      <c r="D21" s="22">
        <v>1.9</v>
      </c>
      <c r="E21" s="18">
        <f t="shared" si="0"/>
        <v>-0.39500000000000002</v>
      </c>
      <c r="F21" s="22"/>
      <c r="G21" s="22"/>
      <c r="H21" s="18"/>
      <c r="I21" s="22"/>
      <c r="J21" s="22"/>
      <c r="K21" s="18"/>
      <c r="L21" s="22"/>
      <c r="M21" s="22"/>
      <c r="N21" s="18"/>
    </row>
    <row r="22" spans="1:14" ht="18.75" customHeight="1" x14ac:dyDescent="0.3">
      <c r="A22" s="20" t="s">
        <v>42</v>
      </c>
      <c r="B22" s="24" t="s">
        <v>43</v>
      </c>
      <c r="C22" s="22">
        <v>0</v>
      </c>
      <c r="D22" s="22">
        <v>0</v>
      </c>
      <c r="E22" s="18">
        <f t="shared" si="0"/>
        <v>0</v>
      </c>
      <c r="F22" s="22"/>
      <c r="G22" s="22"/>
      <c r="H22" s="18"/>
      <c r="I22" s="22"/>
      <c r="J22" s="22"/>
      <c r="K22" s="18"/>
      <c r="L22" s="22"/>
      <c r="M22" s="22"/>
      <c r="N22" s="18"/>
    </row>
    <row r="23" spans="1:14" ht="18.75" customHeight="1" x14ac:dyDescent="0.25">
      <c r="A23" s="20" t="s">
        <v>44</v>
      </c>
      <c r="B23" s="25" t="s">
        <v>45</v>
      </c>
      <c r="C23" s="18">
        <f>+C24+C25+C35</f>
        <v>1052.5129999999999</v>
      </c>
      <c r="D23" s="18">
        <f>+D24+D25+D35</f>
        <v>1430.4430000000002</v>
      </c>
      <c r="E23" s="18">
        <f t="shared" si="0"/>
        <v>-377.93000000000029</v>
      </c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8.75" customHeight="1" x14ac:dyDescent="0.3">
      <c r="A24" s="20" t="s">
        <v>46</v>
      </c>
      <c r="B24" s="24" t="s">
        <v>47</v>
      </c>
      <c r="C24" s="22">
        <v>411</v>
      </c>
      <c r="D24" s="22">
        <v>39</v>
      </c>
      <c r="E24" s="18">
        <f t="shared" si="0"/>
        <v>372</v>
      </c>
      <c r="F24" s="22"/>
      <c r="G24" s="22"/>
      <c r="H24" s="18"/>
      <c r="I24" s="22"/>
      <c r="J24" s="22"/>
      <c r="K24" s="18"/>
      <c r="L24" s="22"/>
      <c r="M24" s="22"/>
      <c r="N24" s="18"/>
    </row>
    <row r="25" spans="1:14" ht="18.75" customHeight="1" x14ac:dyDescent="0.3">
      <c r="A25" s="20" t="s">
        <v>48</v>
      </c>
      <c r="B25" s="24" t="s">
        <v>49</v>
      </c>
      <c r="C25" s="18">
        <f>+C26+C30+C33+C34</f>
        <v>289.86799999999999</v>
      </c>
      <c r="D25" s="18">
        <f>+D26+D30+D33+D34</f>
        <v>1306.9530000000002</v>
      </c>
      <c r="E25" s="18">
        <f t="shared" si="0"/>
        <v>-1017.0850000000003</v>
      </c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18.75" customHeight="1" x14ac:dyDescent="0.3">
      <c r="A26" s="20" t="s">
        <v>50</v>
      </c>
      <c r="B26" s="26" t="s">
        <v>51</v>
      </c>
      <c r="C26" s="18">
        <f>SUM(C27:C29)</f>
        <v>56.539000000000001</v>
      </c>
      <c r="D26" s="18">
        <f>SUM(D27:D29)</f>
        <v>1048.3220000000001</v>
      </c>
      <c r="E26" s="18">
        <f t="shared" si="0"/>
        <v>-991.78300000000013</v>
      </c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8.75" customHeight="1" x14ac:dyDescent="0.3">
      <c r="A27" s="20" t="s">
        <v>52</v>
      </c>
      <c r="B27" s="27" t="s">
        <v>53</v>
      </c>
      <c r="C27" s="22">
        <v>3.6879999999999997</v>
      </c>
      <c r="D27" s="22">
        <v>134.02499999999998</v>
      </c>
      <c r="E27" s="18">
        <f t="shared" si="0"/>
        <v>-130.33699999999999</v>
      </c>
      <c r="F27" s="22"/>
      <c r="G27" s="22"/>
      <c r="H27" s="18"/>
      <c r="I27" s="22"/>
      <c r="J27" s="22"/>
      <c r="K27" s="18"/>
      <c r="L27" s="22"/>
      <c r="M27" s="22"/>
      <c r="N27" s="18"/>
    </row>
    <row r="28" spans="1:14" ht="18.75" customHeight="1" x14ac:dyDescent="0.3">
      <c r="A28" s="20" t="s">
        <v>54</v>
      </c>
      <c r="B28" s="27" t="s">
        <v>55</v>
      </c>
      <c r="C28" s="22">
        <v>35.311999999999998</v>
      </c>
      <c r="D28" s="22">
        <v>840.97500000000002</v>
      </c>
      <c r="E28" s="18">
        <f t="shared" si="0"/>
        <v>-805.66300000000001</v>
      </c>
      <c r="F28" s="22"/>
      <c r="G28" s="22"/>
      <c r="H28" s="18"/>
      <c r="I28" s="22"/>
      <c r="J28" s="22"/>
      <c r="K28" s="18"/>
      <c r="L28" s="22"/>
      <c r="M28" s="22"/>
      <c r="N28" s="18"/>
    </row>
    <row r="29" spans="1:14" ht="18.75" customHeight="1" x14ac:dyDescent="0.25">
      <c r="A29" s="20" t="s">
        <v>56</v>
      </c>
      <c r="B29" s="28" t="s">
        <v>57</v>
      </c>
      <c r="C29" s="22">
        <v>17.539000000000001</v>
      </c>
      <c r="D29" s="22">
        <v>73.322000000000003</v>
      </c>
      <c r="E29" s="18">
        <f t="shared" si="0"/>
        <v>-55.783000000000001</v>
      </c>
      <c r="F29" s="22"/>
      <c r="G29" s="22"/>
      <c r="H29" s="18"/>
      <c r="I29" s="22"/>
      <c r="J29" s="22"/>
      <c r="K29" s="18"/>
      <c r="L29" s="22"/>
      <c r="M29" s="22"/>
      <c r="N29" s="18"/>
    </row>
    <row r="30" spans="1:14" ht="18.75" customHeight="1" x14ac:dyDescent="0.3">
      <c r="A30" s="20" t="s">
        <v>58</v>
      </c>
      <c r="B30" s="29" t="s">
        <v>59</v>
      </c>
      <c r="C30" s="18">
        <f>SUM(C31:C32)</f>
        <v>174.1</v>
      </c>
      <c r="D30" s="18">
        <f>SUM(D31:D32)</f>
        <v>213</v>
      </c>
      <c r="E30" s="18">
        <f t="shared" si="0"/>
        <v>-38.900000000000006</v>
      </c>
      <c r="F30" s="18"/>
      <c r="G30" s="18"/>
      <c r="H30" s="18"/>
      <c r="I30" s="18"/>
      <c r="J30" s="18"/>
      <c r="K30" s="18"/>
      <c r="L30" s="18"/>
      <c r="M30" s="18"/>
      <c r="N30" s="18"/>
    </row>
    <row r="31" spans="1:14" ht="18.75" customHeight="1" x14ac:dyDescent="0.3">
      <c r="A31" s="20" t="s">
        <v>60</v>
      </c>
      <c r="B31" s="27" t="s">
        <v>61</v>
      </c>
      <c r="C31" s="22">
        <v>4.0999999999999996</v>
      </c>
      <c r="D31" s="22">
        <v>3</v>
      </c>
      <c r="E31" s="18">
        <f t="shared" si="0"/>
        <v>1.0999999999999996</v>
      </c>
      <c r="F31" s="22"/>
      <c r="G31" s="22"/>
      <c r="H31" s="18"/>
      <c r="I31" s="22"/>
      <c r="J31" s="22"/>
      <c r="K31" s="18"/>
      <c r="L31" s="22"/>
      <c r="M31" s="22"/>
      <c r="N31" s="18"/>
    </row>
    <row r="32" spans="1:14" ht="18.75" customHeight="1" x14ac:dyDescent="0.3">
      <c r="A32" s="20" t="s">
        <v>62</v>
      </c>
      <c r="B32" s="27" t="s">
        <v>63</v>
      </c>
      <c r="C32" s="22">
        <v>170</v>
      </c>
      <c r="D32" s="22">
        <v>210</v>
      </c>
      <c r="E32" s="18">
        <f t="shared" si="0"/>
        <v>-40</v>
      </c>
      <c r="F32" s="22"/>
      <c r="G32" s="22"/>
      <c r="H32" s="18"/>
      <c r="I32" s="22"/>
      <c r="J32" s="22"/>
      <c r="K32" s="18"/>
      <c r="L32" s="22"/>
      <c r="M32" s="22"/>
      <c r="N32" s="18"/>
    </row>
    <row r="33" spans="1:14" ht="18.75" customHeight="1" x14ac:dyDescent="0.3">
      <c r="A33" s="20" t="s">
        <v>64</v>
      </c>
      <c r="B33" s="29" t="s">
        <v>65</v>
      </c>
      <c r="C33" s="22">
        <v>58.929000000000002</v>
      </c>
      <c r="D33" s="22">
        <v>45.630999999999993</v>
      </c>
      <c r="E33" s="18">
        <f t="shared" si="0"/>
        <v>13.298000000000009</v>
      </c>
      <c r="F33" s="22"/>
      <c r="G33" s="22"/>
      <c r="H33" s="18"/>
      <c r="I33" s="22"/>
      <c r="J33" s="22"/>
      <c r="K33" s="18"/>
      <c r="L33" s="22"/>
      <c r="M33" s="22"/>
      <c r="N33" s="18"/>
    </row>
    <row r="34" spans="1:14" ht="18.75" customHeight="1" x14ac:dyDescent="0.3">
      <c r="A34" s="20" t="s">
        <v>66</v>
      </c>
      <c r="B34" s="29" t="s">
        <v>67</v>
      </c>
      <c r="C34" s="22">
        <v>0.3</v>
      </c>
      <c r="D34" s="22">
        <v>0</v>
      </c>
      <c r="E34" s="18">
        <f t="shared" si="0"/>
        <v>0.3</v>
      </c>
      <c r="F34" s="22"/>
      <c r="G34" s="22"/>
      <c r="H34" s="18"/>
      <c r="I34" s="22"/>
      <c r="J34" s="22"/>
      <c r="K34" s="18"/>
      <c r="L34" s="22"/>
      <c r="M34" s="22"/>
      <c r="N34" s="18"/>
    </row>
    <row r="35" spans="1:14" ht="18.75" customHeight="1" x14ac:dyDescent="0.3">
      <c r="A35" s="20" t="s">
        <v>68</v>
      </c>
      <c r="B35" s="24" t="s">
        <v>69</v>
      </c>
      <c r="C35" s="18">
        <f>SUM(C36:C37)</f>
        <v>351.64499999999992</v>
      </c>
      <c r="D35" s="18">
        <f>SUM(D36:D37)</f>
        <v>84.490000000000009</v>
      </c>
      <c r="E35" s="18">
        <f t="shared" si="0"/>
        <v>267.15499999999992</v>
      </c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8.75" customHeight="1" x14ac:dyDescent="0.25">
      <c r="A36" s="20" t="s">
        <v>70</v>
      </c>
      <c r="B36" s="30" t="s">
        <v>71</v>
      </c>
      <c r="C36" s="22">
        <v>351.64499999999992</v>
      </c>
      <c r="D36" s="22">
        <v>84.490000000000009</v>
      </c>
      <c r="E36" s="18">
        <f t="shared" si="0"/>
        <v>267.15499999999992</v>
      </c>
      <c r="F36" s="22"/>
      <c r="G36" s="22"/>
      <c r="H36" s="18"/>
      <c r="I36" s="22"/>
      <c r="J36" s="22"/>
      <c r="K36" s="18"/>
      <c r="L36" s="22"/>
      <c r="M36" s="22"/>
      <c r="N36" s="18"/>
    </row>
    <row r="37" spans="1:14" ht="18.75" customHeight="1" x14ac:dyDescent="0.25">
      <c r="A37" s="20" t="s">
        <v>72</v>
      </c>
      <c r="B37" s="30" t="s">
        <v>73</v>
      </c>
      <c r="C37" s="22">
        <v>0</v>
      </c>
      <c r="D37" s="22">
        <v>0</v>
      </c>
      <c r="E37" s="18">
        <f t="shared" si="0"/>
        <v>0</v>
      </c>
      <c r="F37" s="22"/>
      <c r="G37" s="22"/>
      <c r="H37" s="18"/>
      <c r="I37" s="22"/>
      <c r="J37" s="22"/>
      <c r="K37" s="18"/>
      <c r="L37" s="22"/>
      <c r="M37" s="22"/>
      <c r="N37" s="18"/>
    </row>
    <row r="38" spans="1:14" ht="18.75" customHeight="1" x14ac:dyDescent="0.3">
      <c r="A38" s="20" t="s">
        <v>74</v>
      </c>
      <c r="B38" s="31" t="s">
        <v>75</v>
      </c>
      <c r="C38" s="18">
        <f>SUM(C39:C40)</f>
        <v>134.755</v>
      </c>
      <c r="D38" s="18">
        <f>SUM(D39:D40)</f>
        <v>412.81</v>
      </c>
      <c r="E38" s="18">
        <f t="shared" si="0"/>
        <v>-278.05500000000001</v>
      </c>
      <c r="F38" s="18"/>
      <c r="G38" s="18"/>
      <c r="H38" s="18"/>
      <c r="I38" s="18"/>
      <c r="J38" s="18"/>
      <c r="K38" s="18"/>
      <c r="L38" s="18"/>
      <c r="M38" s="18"/>
      <c r="N38" s="18"/>
    </row>
    <row r="39" spans="1:14" ht="18.75" customHeight="1" x14ac:dyDescent="0.25">
      <c r="A39" s="20" t="s">
        <v>76</v>
      </c>
      <c r="B39" s="30" t="s">
        <v>71</v>
      </c>
      <c r="C39" s="22">
        <v>62.054999999999986</v>
      </c>
      <c r="D39" s="22">
        <v>164.01</v>
      </c>
      <c r="E39" s="18">
        <f t="shared" si="0"/>
        <v>-101.95500000000001</v>
      </c>
      <c r="F39" s="22"/>
      <c r="G39" s="22"/>
      <c r="H39" s="18"/>
      <c r="I39" s="22"/>
      <c r="J39" s="22"/>
      <c r="K39" s="18"/>
      <c r="L39" s="22"/>
      <c r="M39" s="22"/>
      <c r="N39" s="18"/>
    </row>
    <row r="40" spans="1:14" ht="18.75" customHeight="1" x14ac:dyDescent="0.25">
      <c r="A40" s="20" t="s">
        <v>77</v>
      </c>
      <c r="B40" s="30" t="s">
        <v>73</v>
      </c>
      <c r="C40" s="22">
        <v>72.7</v>
      </c>
      <c r="D40" s="22">
        <v>248.8</v>
      </c>
      <c r="E40" s="18">
        <f t="shared" si="0"/>
        <v>-176.10000000000002</v>
      </c>
      <c r="F40" s="22"/>
      <c r="G40" s="22"/>
      <c r="H40" s="18"/>
      <c r="I40" s="22"/>
      <c r="J40" s="22"/>
      <c r="K40" s="18"/>
      <c r="L40" s="22"/>
      <c r="M40" s="22"/>
      <c r="N40" s="18"/>
    </row>
    <row r="41" spans="1:14" ht="18.75" customHeight="1" x14ac:dyDescent="0.3">
      <c r="A41" s="16" t="s">
        <v>78</v>
      </c>
      <c r="B41" s="32" t="s">
        <v>79</v>
      </c>
      <c r="C41" s="18">
        <f>SUM(C42:C43)</f>
        <v>238.1</v>
      </c>
      <c r="D41" s="18">
        <f>SUM(D42:D43)</f>
        <v>15.4</v>
      </c>
      <c r="E41" s="18">
        <f t="shared" si="0"/>
        <v>222.7</v>
      </c>
      <c r="F41" s="18"/>
      <c r="G41" s="18"/>
      <c r="H41" s="18"/>
      <c r="I41" s="18"/>
      <c r="J41" s="18"/>
      <c r="K41" s="18"/>
      <c r="L41" s="18"/>
      <c r="M41" s="18"/>
      <c r="N41" s="18"/>
    </row>
    <row r="42" spans="1:14" ht="18.75" customHeight="1" x14ac:dyDescent="0.3">
      <c r="A42" s="20" t="s">
        <v>80</v>
      </c>
      <c r="B42" s="24" t="s">
        <v>81</v>
      </c>
      <c r="C42" s="22">
        <v>0</v>
      </c>
      <c r="D42" s="22">
        <v>0</v>
      </c>
      <c r="E42" s="18">
        <f t="shared" si="0"/>
        <v>0</v>
      </c>
      <c r="F42" s="22"/>
      <c r="G42" s="22"/>
      <c r="H42" s="18"/>
      <c r="I42" s="22"/>
      <c r="J42" s="22"/>
      <c r="K42" s="18"/>
      <c r="L42" s="22"/>
      <c r="M42" s="22"/>
      <c r="N42" s="18"/>
    </row>
    <row r="43" spans="1:14" ht="18.75" customHeight="1" x14ac:dyDescent="0.3">
      <c r="A43" s="20" t="s">
        <v>82</v>
      </c>
      <c r="B43" s="24" t="s">
        <v>83</v>
      </c>
      <c r="C43" s="22">
        <v>238.1</v>
      </c>
      <c r="D43" s="22">
        <v>15.4</v>
      </c>
      <c r="E43" s="18">
        <f t="shared" si="0"/>
        <v>222.7</v>
      </c>
      <c r="F43" s="22"/>
      <c r="G43" s="22"/>
      <c r="H43" s="18"/>
      <c r="I43" s="22"/>
      <c r="J43" s="22"/>
      <c r="K43" s="18"/>
      <c r="L43" s="22"/>
      <c r="M43" s="22"/>
      <c r="N43" s="18"/>
    </row>
    <row r="44" spans="1:14" ht="18.75" customHeight="1" x14ac:dyDescent="0.3">
      <c r="A44" s="33"/>
      <c r="B44" s="34"/>
      <c r="C44" s="12" t="s">
        <v>84</v>
      </c>
      <c r="D44" s="12" t="s">
        <v>85</v>
      </c>
      <c r="E44" s="12" t="s">
        <v>8</v>
      </c>
      <c r="F44" s="12" t="s">
        <v>84</v>
      </c>
      <c r="G44" s="12" t="s">
        <v>85</v>
      </c>
      <c r="H44" s="12" t="s">
        <v>8</v>
      </c>
      <c r="I44" s="12" t="s">
        <v>84</v>
      </c>
      <c r="J44" s="12" t="s">
        <v>85</v>
      </c>
      <c r="K44" s="12" t="s">
        <v>8</v>
      </c>
      <c r="L44" s="12" t="s">
        <v>84</v>
      </c>
      <c r="M44" s="12" t="s">
        <v>85</v>
      </c>
      <c r="N44" s="12" t="s">
        <v>8</v>
      </c>
    </row>
    <row r="45" spans="1:14" ht="18.75" customHeight="1" x14ac:dyDescent="0.3">
      <c r="A45" s="16" t="s">
        <v>86</v>
      </c>
      <c r="B45" s="35" t="s">
        <v>87</v>
      </c>
      <c r="C45" s="18">
        <f>+C46+C62+E73+C78+C92</f>
        <v>584.21200000000022</v>
      </c>
      <c r="D45" s="18">
        <f>+D46+D62+D78</f>
        <v>396.91900000000032</v>
      </c>
      <c r="E45" s="18">
        <f t="shared" si="0"/>
        <v>187.29299999999989</v>
      </c>
      <c r="F45" s="18"/>
      <c r="G45" s="18"/>
      <c r="H45" s="18"/>
      <c r="I45" s="18"/>
      <c r="J45" s="18"/>
      <c r="K45" s="18"/>
      <c r="L45" s="18"/>
      <c r="M45" s="18"/>
      <c r="N45" s="18"/>
    </row>
    <row r="46" spans="1:14" ht="18.75" customHeight="1" x14ac:dyDescent="0.25">
      <c r="A46" s="20" t="s">
        <v>88</v>
      </c>
      <c r="B46" s="36" t="s">
        <v>51</v>
      </c>
      <c r="C46" s="18">
        <f>+C47+C52+C57</f>
        <v>891.84</v>
      </c>
      <c r="D46" s="18">
        <f>+D47+D52+D57</f>
        <v>1687.4660000000001</v>
      </c>
      <c r="E46" s="18">
        <f t="shared" si="0"/>
        <v>-795.62600000000009</v>
      </c>
      <c r="F46" s="18"/>
      <c r="G46" s="18"/>
      <c r="H46" s="18"/>
      <c r="I46" s="18"/>
      <c r="J46" s="18"/>
      <c r="K46" s="18"/>
      <c r="L46" s="18"/>
      <c r="M46" s="18"/>
      <c r="N46" s="18"/>
    </row>
    <row r="47" spans="1:14" ht="18.75" customHeight="1" x14ac:dyDescent="0.25">
      <c r="A47" s="20" t="s">
        <v>89</v>
      </c>
      <c r="B47" s="37" t="s">
        <v>90</v>
      </c>
      <c r="C47" s="18">
        <f>SUM(C48:C51)</f>
        <v>-5.79</v>
      </c>
      <c r="D47" s="18">
        <f>SUM(D48:D51)</f>
        <v>-15.170000000000002</v>
      </c>
      <c r="E47" s="18">
        <f t="shared" si="0"/>
        <v>9.3800000000000026</v>
      </c>
      <c r="F47" s="18"/>
      <c r="G47" s="18"/>
      <c r="H47" s="18"/>
      <c r="I47" s="18"/>
      <c r="J47" s="18"/>
      <c r="K47" s="18"/>
      <c r="L47" s="18"/>
      <c r="M47" s="18"/>
      <c r="N47" s="18"/>
    </row>
    <row r="48" spans="1:14" ht="18.75" customHeight="1" x14ac:dyDescent="0.25">
      <c r="A48" s="20" t="s">
        <v>91</v>
      </c>
      <c r="B48" s="39" t="s">
        <v>92</v>
      </c>
      <c r="C48" s="22">
        <v>0</v>
      </c>
      <c r="D48" s="22">
        <v>0</v>
      </c>
      <c r="E48" s="18">
        <f t="shared" si="0"/>
        <v>0</v>
      </c>
      <c r="F48" s="22"/>
      <c r="G48" s="22"/>
      <c r="H48" s="18"/>
      <c r="I48" s="22"/>
      <c r="J48" s="22"/>
      <c r="K48" s="18"/>
      <c r="L48" s="22"/>
      <c r="M48" s="22"/>
      <c r="N48" s="18"/>
    </row>
    <row r="49" spans="1:14" ht="18.75" customHeight="1" x14ac:dyDescent="0.25">
      <c r="A49" s="20" t="s">
        <v>93</v>
      </c>
      <c r="B49" s="39" t="s">
        <v>94</v>
      </c>
      <c r="C49" s="22">
        <v>0</v>
      </c>
      <c r="D49" s="22">
        <v>-14.975999999999999</v>
      </c>
      <c r="E49" s="18">
        <f t="shared" si="0"/>
        <v>14.975999999999999</v>
      </c>
      <c r="F49" s="22"/>
      <c r="G49" s="22"/>
      <c r="H49" s="18"/>
      <c r="I49" s="22"/>
      <c r="J49" s="22"/>
      <c r="K49" s="18"/>
      <c r="L49" s="22"/>
      <c r="M49" s="22"/>
      <c r="N49" s="18"/>
    </row>
    <row r="50" spans="1:14" ht="18.75" customHeight="1" x14ac:dyDescent="0.25">
      <c r="A50" s="20" t="s">
        <v>95</v>
      </c>
      <c r="B50" s="39" t="s">
        <v>71</v>
      </c>
      <c r="C50" s="22">
        <v>0</v>
      </c>
      <c r="D50" s="22">
        <v>0</v>
      </c>
      <c r="E50" s="18">
        <f t="shared" si="0"/>
        <v>0</v>
      </c>
      <c r="F50" s="22"/>
      <c r="G50" s="22"/>
      <c r="H50" s="18"/>
      <c r="I50" s="22"/>
      <c r="J50" s="22"/>
      <c r="K50" s="18"/>
      <c r="L50" s="22"/>
      <c r="M50" s="22"/>
      <c r="N50" s="18"/>
    </row>
    <row r="51" spans="1:14" ht="18.75" customHeight="1" x14ac:dyDescent="0.25">
      <c r="A51" s="20" t="s">
        <v>96</v>
      </c>
      <c r="B51" s="39" t="s">
        <v>73</v>
      </c>
      <c r="C51" s="22">
        <v>-5.79</v>
      </c>
      <c r="D51" s="22">
        <v>-0.19400000000000261</v>
      </c>
      <c r="E51" s="18">
        <f t="shared" si="0"/>
        <v>-5.5959999999999974</v>
      </c>
      <c r="F51" s="22"/>
      <c r="G51" s="22"/>
      <c r="H51" s="18"/>
      <c r="I51" s="22"/>
      <c r="J51" s="22"/>
      <c r="K51" s="18"/>
      <c r="L51" s="22"/>
      <c r="M51" s="22"/>
      <c r="N51" s="18"/>
    </row>
    <row r="52" spans="1:14" ht="18.75" customHeight="1" x14ac:dyDescent="0.25">
      <c r="A52" s="20" t="s">
        <v>97</v>
      </c>
      <c r="B52" s="38" t="s">
        <v>55</v>
      </c>
      <c r="C52" s="18">
        <f>SUM(C53:C56)</f>
        <v>35.311999999999998</v>
      </c>
      <c r="D52" s="18">
        <f>SUM(D53:D56)</f>
        <v>840.97500000000002</v>
      </c>
      <c r="E52" s="18">
        <f t="shared" si="0"/>
        <v>-805.66300000000001</v>
      </c>
      <c r="F52" s="18"/>
      <c r="G52" s="18"/>
      <c r="H52" s="18"/>
      <c r="I52" s="18"/>
      <c r="J52" s="18"/>
      <c r="K52" s="18"/>
      <c r="L52" s="18"/>
      <c r="M52" s="18"/>
      <c r="N52" s="18"/>
    </row>
    <row r="53" spans="1:14" ht="18.75" customHeight="1" x14ac:dyDescent="0.25">
      <c r="A53" s="20" t="s">
        <v>98</v>
      </c>
      <c r="B53" s="39" t="s">
        <v>92</v>
      </c>
      <c r="C53" s="22">
        <v>0</v>
      </c>
      <c r="D53" s="22">
        <v>0</v>
      </c>
      <c r="E53" s="18">
        <f t="shared" si="0"/>
        <v>0</v>
      </c>
      <c r="F53" s="22"/>
      <c r="G53" s="22"/>
      <c r="H53" s="18"/>
      <c r="I53" s="22"/>
      <c r="J53" s="22"/>
      <c r="K53" s="18"/>
      <c r="L53" s="22"/>
      <c r="M53" s="22"/>
      <c r="N53" s="18"/>
    </row>
    <row r="54" spans="1:14" ht="18.75" customHeight="1" x14ac:dyDescent="0.25">
      <c r="A54" s="20" t="s">
        <v>99</v>
      </c>
      <c r="B54" s="39" t="s">
        <v>94</v>
      </c>
      <c r="C54" s="22">
        <v>5.9607745000000003</v>
      </c>
      <c r="D54" s="22">
        <v>488.15246235800004</v>
      </c>
      <c r="E54" s="18">
        <f t="shared" si="0"/>
        <v>-482.19168785800002</v>
      </c>
      <c r="F54" s="22"/>
      <c r="G54" s="22"/>
      <c r="H54" s="18"/>
      <c r="I54" s="22"/>
      <c r="J54" s="22"/>
      <c r="K54" s="18"/>
      <c r="L54" s="22"/>
      <c r="M54" s="22"/>
      <c r="N54" s="18"/>
    </row>
    <row r="55" spans="1:14" ht="18.75" customHeight="1" x14ac:dyDescent="0.25">
      <c r="A55" s="20" t="s">
        <v>100</v>
      </c>
      <c r="B55" s="39" t="s">
        <v>71</v>
      </c>
      <c r="C55" s="22">
        <v>0</v>
      </c>
      <c r="D55" s="22">
        <v>0</v>
      </c>
      <c r="E55" s="18">
        <f t="shared" si="0"/>
        <v>0</v>
      </c>
      <c r="F55" s="22"/>
      <c r="G55" s="22"/>
      <c r="H55" s="18"/>
      <c r="I55" s="22"/>
      <c r="J55" s="22"/>
      <c r="K55" s="18"/>
      <c r="L55" s="22"/>
      <c r="M55" s="22"/>
      <c r="N55" s="18"/>
    </row>
    <row r="56" spans="1:14" ht="18.75" customHeight="1" x14ac:dyDescent="0.25">
      <c r="A56" s="20" t="s">
        <v>101</v>
      </c>
      <c r="B56" s="39" t="s">
        <v>73</v>
      </c>
      <c r="C56" s="22">
        <v>29.351225499999998</v>
      </c>
      <c r="D56" s="22">
        <v>352.82253764199999</v>
      </c>
      <c r="E56" s="18">
        <f t="shared" si="0"/>
        <v>-323.47131214199999</v>
      </c>
      <c r="F56" s="22"/>
      <c r="G56" s="22"/>
      <c r="H56" s="18"/>
      <c r="I56" s="22"/>
      <c r="J56" s="22"/>
      <c r="K56" s="18"/>
      <c r="L56" s="22"/>
      <c r="M56" s="22"/>
      <c r="N56" s="18"/>
    </row>
    <row r="57" spans="1:14" ht="18.75" customHeight="1" x14ac:dyDescent="0.25">
      <c r="A57" s="20" t="s">
        <v>102</v>
      </c>
      <c r="B57" s="37" t="s">
        <v>57</v>
      </c>
      <c r="C57" s="18">
        <f>SUM(C58:C61)</f>
        <v>862.31799999999998</v>
      </c>
      <c r="D57" s="18">
        <f>SUM(D58:D61)</f>
        <v>861.66100000000006</v>
      </c>
      <c r="E57" s="18">
        <f t="shared" si="0"/>
        <v>0.65699999999992542</v>
      </c>
      <c r="F57" s="18"/>
      <c r="G57" s="18"/>
      <c r="H57" s="18"/>
      <c r="I57" s="18"/>
      <c r="J57" s="18"/>
      <c r="K57" s="18"/>
      <c r="L57" s="18"/>
      <c r="M57" s="18"/>
      <c r="N57" s="18"/>
    </row>
    <row r="58" spans="1:14" ht="18.75" customHeight="1" x14ac:dyDescent="0.25">
      <c r="A58" s="20" t="s">
        <v>103</v>
      </c>
      <c r="B58" s="39" t="s">
        <v>92</v>
      </c>
      <c r="C58" s="22">
        <v>0</v>
      </c>
      <c r="D58" s="22">
        <v>0</v>
      </c>
      <c r="E58" s="18">
        <f t="shared" si="0"/>
        <v>0</v>
      </c>
      <c r="F58" s="22"/>
      <c r="G58" s="22"/>
      <c r="H58" s="18"/>
      <c r="I58" s="22"/>
      <c r="J58" s="22"/>
      <c r="K58" s="18"/>
      <c r="L58" s="22"/>
      <c r="M58" s="22"/>
      <c r="N58" s="18"/>
    </row>
    <row r="59" spans="1:14" ht="18.75" customHeight="1" x14ac:dyDescent="0.25">
      <c r="A59" s="20" t="s">
        <v>104</v>
      </c>
      <c r="B59" s="39" t="s">
        <v>94</v>
      </c>
      <c r="C59" s="22">
        <v>0</v>
      </c>
      <c r="D59" s="22">
        <v>0</v>
      </c>
      <c r="E59" s="18">
        <f t="shared" si="0"/>
        <v>0</v>
      </c>
      <c r="F59" s="22"/>
      <c r="G59" s="22"/>
      <c r="H59" s="18"/>
      <c r="I59" s="22"/>
      <c r="J59" s="22"/>
      <c r="K59" s="18"/>
      <c r="L59" s="22"/>
      <c r="M59" s="22"/>
      <c r="N59" s="18"/>
    </row>
    <row r="60" spans="1:14" ht="18.75" customHeight="1" x14ac:dyDescent="0.25">
      <c r="A60" s="20" t="s">
        <v>105</v>
      </c>
      <c r="B60" s="39" t="s">
        <v>71</v>
      </c>
      <c r="C60" s="22">
        <v>0</v>
      </c>
      <c r="D60" s="22">
        <v>0</v>
      </c>
      <c r="E60" s="18">
        <f t="shared" si="0"/>
        <v>0</v>
      </c>
      <c r="F60" s="22"/>
      <c r="G60" s="22"/>
      <c r="H60" s="18"/>
      <c r="I60" s="22"/>
      <c r="J60" s="22"/>
      <c r="K60" s="18"/>
      <c r="L60" s="22"/>
      <c r="M60" s="22"/>
      <c r="N60" s="18"/>
    </row>
    <row r="61" spans="1:14" ht="18.75" customHeight="1" x14ac:dyDescent="0.25">
      <c r="A61" s="20" t="s">
        <v>106</v>
      </c>
      <c r="B61" s="39" t="s">
        <v>73</v>
      </c>
      <c r="C61" s="22">
        <v>862.31799999999998</v>
      </c>
      <c r="D61" s="22">
        <v>861.66100000000006</v>
      </c>
      <c r="E61" s="18">
        <f t="shared" si="0"/>
        <v>0.65699999999992542</v>
      </c>
      <c r="F61" s="22"/>
      <c r="G61" s="22"/>
      <c r="H61" s="18"/>
      <c r="I61" s="22"/>
      <c r="J61" s="22"/>
      <c r="K61" s="18"/>
      <c r="L61" s="22"/>
      <c r="M61" s="22"/>
      <c r="N61" s="18"/>
    </row>
    <row r="62" spans="1:14" ht="18.75" customHeight="1" x14ac:dyDescent="0.25">
      <c r="A62" s="20" t="s">
        <v>107</v>
      </c>
      <c r="B62" s="36" t="s">
        <v>59</v>
      </c>
      <c r="C62" s="18">
        <f>+C63+C68</f>
        <v>-533.30000000000007</v>
      </c>
      <c r="D62" s="18">
        <f>+D63+D68</f>
        <v>84.600000000000023</v>
      </c>
      <c r="E62" s="18">
        <f t="shared" si="0"/>
        <v>-617.90000000000009</v>
      </c>
      <c r="F62" s="18"/>
      <c r="G62" s="18"/>
      <c r="H62" s="18"/>
      <c r="I62" s="18"/>
      <c r="J62" s="18"/>
      <c r="K62" s="18"/>
      <c r="L62" s="18"/>
      <c r="M62" s="18"/>
      <c r="N62" s="18"/>
    </row>
    <row r="63" spans="1:14" ht="18.75" customHeight="1" x14ac:dyDescent="0.25">
      <c r="A63" s="20" t="s">
        <v>108</v>
      </c>
      <c r="B63" s="37" t="s">
        <v>61</v>
      </c>
      <c r="C63" s="18">
        <f>SUM(C64:C67)</f>
        <v>81</v>
      </c>
      <c r="D63" s="18">
        <f>SUM(D64:D67)</f>
        <v>27</v>
      </c>
      <c r="E63" s="18">
        <f t="shared" si="0"/>
        <v>54</v>
      </c>
      <c r="F63" s="18"/>
      <c r="G63" s="18"/>
      <c r="H63" s="18"/>
      <c r="I63" s="18"/>
      <c r="J63" s="18"/>
      <c r="K63" s="18"/>
      <c r="L63" s="18"/>
      <c r="M63" s="18"/>
      <c r="N63" s="18"/>
    </row>
    <row r="64" spans="1:14" ht="18.75" customHeight="1" x14ac:dyDescent="0.25">
      <c r="A64" s="20" t="s">
        <v>109</v>
      </c>
      <c r="B64" s="39" t="s">
        <v>92</v>
      </c>
      <c r="C64" s="22">
        <v>0</v>
      </c>
      <c r="D64" s="22">
        <v>0</v>
      </c>
      <c r="E64" s="18">
        <f t="shared" si="0"/>
        <v>0</v>
      </c>
      <c r="F64" s="22"/>
      <c r="G64" s="22"/>
      <c r="H64" s="18"/>
      <c r="I64" s="22"/>
      <c r="J64" s="22"/>
      <c r="K64" s="18"/>
      <c r="L64" s="22"/>
      <c r="M64" s="22"/>
      <c r="N64" s="18"/>
    </row>
    <row r="65" spans="1:14" ht="18.75" customHeight="1" x14ac:dyDescent="0.25">
      <c r="A65" s="20" t="s">
        <v>110</v>
      </c>
      <c r="B65" s="39" t="s">
        <v>94</v>
      </c>
      <c r="C65" s="22">
        <v>3</v>
      </c>
      <c r="D65" s="22">
        <v>0</v>
      </c>
      <c r="E65" s="18">
        <f t="shared" si="0"/>
        <v>3</v>
      </c>
      <c r="F65" s="22"/>
      <c r="G65" s="22"/>
      <c r="H65" s="18"/>
      <c r="I65" s="22"/>
      <c r="J65" s="22"/>
      <c r="K65" s="18"/>
      <c r="L65" s="22"/>
      <c r="M65" s="22"/>
      <c r="N65" s="18"/>
    </row>
    <row r="66" spans="1:14" ht="18.75" customHeight="1" x14ac:dyDescent="0.25">
      <c r="A66" s="20" t="s">
        <v>111</v>
      </c>
      <c r="B66" s="39" t="s">
        <v>71</v>
      </c>
      <c r="C66" s="22">
        <v>0</v>
      </c>
      <c r="D66" s="22">
        <v>0</v>
      </c>
      <c r="E66" s="18">
        <f t="shared" si="0"/>
        <v>0</v>
      </c>
      <c r="F66" s="22"/>
      <c r="G66" s="22"/>
      <c r="H66" s="18"/>
      <c r="I66" s="22"/>
      <c r="J66" s="22"/>
      <c r="K66" s="18"/>
      <c r="L66" s="22"/>
      <c r="M66" s="22"/>
      <c r="N66" s="18"/>
    </row>
    <row r="67" spans="1:14" ht="18.75" customHeight="1" x14ac:dyDescent="0.25">
      <c r="A67" s="20" t="s">
        <v>112</v>
      </c>
      <c r="B67" s="39" t="s">
        <v>73</v>
      </c>
      <c r="C67" s="22">
        <v>78</v>
      </c>
      <c r="D67" s="22">
        <v>27</v>
      </c>
      <c r="E67" s="18">
        <f t="shared" si="0"/>
        <v>51</v>
      </c>
      <c r="F67" s="22"/>
      <c r="G67" s="22"/>
      <c r="H67" s="18"/>
      <c r="I67" s="22"/>
      <c r="J67" s="22"/>
      <c r="K67" s="18"/>
      <c r="L67" s="22"/>
      <c r="M67" s="22"/>
      <c r="N67" s="18"/>
    </row>
    <row r="68" spans="1:14" ht="18.75" customHeight="1" x14ac:dyDescent="0.25">
      <c r="A68" s="20" t="s">
        <v>113</v>
      </c>
      <c r="B68" s="37" t="s">
        <v>63</v>
      </c>
      <c r="C68" s="18">
        <f>SUM(C69:C72)</f>
        <v>-614.30000000000007</v>
      </c>
      <c r="D68" s="18">
        <f>SUM(D69:D72)</f>
        <v>57.60000000000003</v>
      </c>
      <c r="E68" s="18">
        <f t="shared" si="0"/>
        <v>-671.90000000000009</v>
      </c>
      <c r="F68" s="18"/>
      <c r="G68" s="18"/>
      <c r="H68" s="18"/>
      <c r="I68" s="18"/>
      <c r="J68" s="18"/>
      <c r="K68" s="18"/>
      <c r="L68" s="18"/>
      <c r="M68" s="18"/>
      <c r="N68" s="18"/>
    </row>
    <row r="69" spans="1:14" ht="18.75" customHeight="1" x14ac:dyDescent="0.25">
      <c r="A69" s="20" t="s">
        <v>114</v>
      </c>
      <c r="B69" s="39" t="s">
        <v>92</v>
      </c>
      <c r="C69" s="22">
        <v>-818.2</v>
      </c>
      <c r="D69" s="22">
        <v>0</v>
      </c>
      <c r="E69" s="18">
        <f t="shared" si="0"/>
        <v>-818.2</v>
      </c>
      <c r="F69" s="22"/>
      <c r="G69" s="22"/>
      <c r="H69" s="18"/>
      <c r="I69" s="22"/>
      <c r="J69" s="22"/>
      <c r="K69" s="18"/>
      <c r="L69" s="22"/>
      <c r="M69" s="22"/>
      <c r="N69" s="18"/>
    </row>
    <row r="70" spans="1:14" ht="18.75" customHeight="1" x14ac:dyDescent="0.25">
      <c r="A70" s="20" t="s">
        <v>115</v>
      </c>
      <c r="B70" s="39" t="s">
        <v>94</v>
      </c>
      <c r="C70" s="22">
        <v>51.399999999999991</v>
      </c>
      <c r="D70" s="22">
        <v>148.4</v>
      </c>
      <c r="E70" s="18">
        <f t="shared" si="0"/>
        <v>-97.000000000000014</v>
      </c>
      <c r="F70" s="22"/>
      <c r="G70" s="22"/>
      <c r="H70" s="18"/>
      <c r="I70" s="22"/>
      <c r="J70" s="22"/>
      <c r="K70" s="18"/>
      <c r="L70" s="22"/>
      <c r="M70" s="22"/>
      <c r="N70" s="18"/>
    </row>
    <row r="71" spans="1:14" ht="18.75" customHeight="1" x14ac:dyDescent="0.25">
      <c r="A71" s="20" t="s">
        <v>116</v>
      </c>
      <c r="B71" s="39" t="s">
        <v>71</v>
      </c>
      <c r="C71" s="22">
        <v>0</v>
      </c>
      <c r="D71" s="22">
        <v>-69.899999999999977</v>
      </c>
      <c r="E71" s="18">
        <f t="shared" ref="E71:E92" si="1">+C71-D71</f>
        <v>69.899999999999977</v>
      </c>
      <c r="F71" s="22"/>
      <c r="G71" s="22"/>
      <c r="H71" s="18"/>
      <c r="I71" s="22"/>
      <c r="J71" s="22"/>
      <c r="K71" s="18"/>
      <c r="L71" s="22"/>
      <c r="M71" s="22"/>
      <c r="N71" s="18"/>
    </row>
    <row r="72" spans="1:14" ht="18.75" customHeight="1" x14ac:dyDescent="0.25">
      <c r="A72" s="20" t="s">
        <v>117</v>
      </c>
      <c r="B72" s="39" t="s">
        <v>73</v>
      </c>
      <c r="C72" s="22">
        <v>152.50000000000003</v>
      </c>
      <c r="D72" s="22">
        <v>-20.9</v>
      </c>
      <c r="E72" s="18">
        <f t="shared" si="1"/>
        <v>173.40000000000003</v>
      </c>
      <c r="F72" s="22"/>
      <c r="G72" s="22"/>
      <c r="H72" s="18"/>
      <c r="I72" s="22"/>
      <c r="J72" s="22"/>
      <c r="K72" s="18"/>
      <c r="L72" s="22"/>
      <c r="M72" s="22"/>
      <c r="N72" s="18"/>
    </row>
    <row r="73" spans="1:14" ht="18.75" customHeight="1" x14ac:dyDescent="0.25">
      <c r="A73" s="20" t="s">
        <v>118</v>
      </c>
      <c r="B73" s="36" t="s">
        <v>119</v>
      </c>
      <c r="C73" s="40"/>
      <c r="D73" s="40"/>
      <c r="E73" s="18">
        <f>SUM(E74:E77)</f>
        <v>118.919</v>
      </c>
      <c r="F73" s="40"/>
      <c r="G73" s="40"/>
      <c r="H73" s="18"/>
      <c r="I73" s="40"/>
      <c r="J73" s="40"/>
      <c r="K73" s="18"/>
      <c r="L73" s="40"/>
      <c r="M73" s="40"/>
      <c r="N73" s="18"/>
    </row>
    <row r="74" spans="1:14" ht="18.75" customHeight="1" x14ac:dyDescent="0.25">
      <c r="A74" s="20" t="s">
        <v>120</v>
      </c>
      <c r="B74" s="39" t="s">
        <v>92</v>
      </c>
      <c r="C74" s="40"/>
      <c r="D74" s="40"/>
      <c r="E74" s="22">
        <v>47.599999999999994</v>
      </c>
      <c r="F74" s="40"/>
      <c r="G74" s="40"/>
      <c r="H74" s="22"/>
      <c r="I74" s="40"/>
      <c r="J74" s="40"/>
      <c r="K74" s="22"/>
      <c r="L74" s="40"/>
      <c r="M74" s="40"/>
      <c r="N74" s="22"/>
    </row>
    <row r="75" spans="1:14" ht="18.75" customHeight="1" x14ac:dyDescent="0.25">
      <c r="A75" s="20" t="s">
        <v>121</v>
      </c>
      <c r="B75" s="39" t="s">
        <v>94</v>
      </c>
      <c r="C75" s="40"/>
      <c r="D75" s="40"/>
      <c r="E75" s="22">
        <v>35.200000000000003</v>
      </c>
      <c r="F75" s="40"/>
      <c r="G75" s="40"/>
      <c r="H75" s="22"/>
      <c r="I75" s="40"/>
      <c r="J75" s="40"/>
      <c r="K75" s="22"/>
      <c r="L75" s="40"/>
      <c r="M75" s="40"/>
      <c r="N75" s="22"/>
    </row>
    <row r="76" spans="1:14" ht="18.75" customHeight="1" x14ac:dyDescent="0.25">
      <c r="A76" s="20" t="s">
        <v>122</v>
      </c>
      <c r="B76" s="39" t="s">
        <v>71</v>
      </c>
      <c r="C76" s="40"/>
      <c r="D76" s="40"/>
      <c r="E76" s="22">
        <v>0</v>
      </c>
      <c r="F76" s="40"/>
      <c r="G76" s="40"/>
      <c r="H76" s="22"/>
      <c r="I76" s="40"/>
      <c r="J76" s="40"/>
      <c r="K76" s="22"/>
      <c r="L76" s="40"/>
      <c r="M76" s="40"/>
      <c r="N76" s="22"/>
    </row>
    <row r="77" spans="1:14" ht="18.75" customHeight="1" x14ac:dyDescent="0.25">
      <c r="A77" s="20" t="s">
        <v>123</v>
      </c>
      <c r="B77" s="39" t="s">
        <v>73</v>
      </c>
      <c r="C77" s="40"/>
      <c r="D77" s="40"/>
      <c r="E77" s="22">
        <v>36.119</v>
      </c>
      <c r="F77" s="40"/>
      <c r="G77" s="40"/>
      <c r="H77" s="22"/>
      <c r="I77" s="40"/>
      <c r="J77" s="40"/>
      <c r="K77" s="22"/>
      <c r="L77" s="40"/>
      <c r="M77" s="40"/>
      <c r="N77" s="22"/>
    </row>
    <row r="78" spans="1:14" ht="18.75" customHeight="1" x14ac:dyDescent="0.25">
      <c r="A78" s="20" t="s">
        <v>124</v>
      </c>
      <c r="B78" s="36" t="s">
        <v>65</v>
      </c>
      <c r="C78" s="18">
        <f>SUM(C80:C83)</f>
        <v>-974.64699999999982</v>
      </c>
      <c r="D78" s="18">
        <f>SUM(D80:D83)</f>
        <v>-1375.1469999999999</v>
      </c>
      <c r="E78" s="18">
        <f t="shared" si="1"/>
        <v>400.50000000000011</v>
      </c>
      <c r="F78" s="18"/>
      <c r="G78" s="18"/>
      <c r="H78" s="18"/>
      <c r="I78" s="18"/>
      <c r="J78" s="18"/>
      <c r="K78" s="18"/>
      <c r="L78" s="18"/>
      <c r="M78" s="18"/>
      <c r="N78" s="18"/>
    </row>
    <row r="79" spans="1:14" ht="18.75" customHeight="1" x14ac:dyDescent="0.3">
      <c r="A79" s="41"/>
      <c r="B79" s="42" t="s">
        <v>125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 ht="18.75" customHeight="1" x14ac:dyDescent="0.25">
      <c r="A80" s="20" t="s">
        <v>126</v>
      </c>
      <c r="B80" s="39" t="s">
        <v>92</v>
      </c>
      <c r="C80" s="22">
        <v>-2100.8000000000002</v>
      </c>
      <c r="D80" s="22">
        <v>-1397.6</v>
      </c>
      <c r="E80" s="18">
        <f t="shared" si="1"/>
        <v>-703.20000000000027</v>
      </c>
      <c r="F80" s="22"/>
      <c r="G80" s="22"/>
      <c r="H80" s="18"/>
      <c r="I80" s="22"/>
      <c r="J80" s="22"/>
      <c r="K80" s="18"/>
      <c r="L80" s="22"/>
      <c r="M80" s="22"/>
      <c r="N80" s="18"/>
    </row>
    <row r="81" spans="1:14" ht="18.75" customHeight="1" x14ac:dyDescent="0.25">
      <c r="A81" s="20" t="s">
        <v>127</v>
      </c>
      <c r="B81" s="39" t="s">
        <v>94</v>
      </c>
      <c r="C81" s="22">
        <v>-218.19999999999987</v>
      </c>
      <c r="D81" s="22">
        <v>-222.2</v>
      </c>
      <c r="E81" s="18">
        <f t="shared" si="1"/>
        <v>4.0000000000001137</v>
      </c>
      <c r="F81" s="22"/>
      <c r="G81" s="22"/>
      <c r="H81" s="18"/>
      <c r="I81" s="22"/>
      <c r="J81" s="22"/>
      <c r="K81" s="18"/>
      <c r="L81" s="22"/>
      <c r="M81" s="22"/>
      <c r="N81" s="18"/>
    </row>
    <row r="82" spans="1:14" ht="18.75" customHeight="1" x14ac:dyDescent="0.25">
      <c r="A82" s="20" t="s">
        <v>128</v>
      </c>
      <c r="B82" s="39" t="s">
        <v>71</v>
      </c>
      <c r="C82" s="22">
        <v>923.73300000000006</v>
      </c>
      <c r="D82" s="22">
        <v>16.179999999999978</v>
      </c>
      <c r="E82" s="18">
        <f t="shared" si="1"/>
        <v>907.55300000000011</v>
      </c>
      <c r="F82" s="22"/>
      <c r="G82" s="22"/>
      <c r="H82" s="18"/>
      <c r="I82" s="22"/>
      <c r="J82" s="22"/>
      <c r="K82" s="18"/>
      <c r="L82" s="22"/>
      <c r="M82" s="22"/>
      <c r="N82" s="18"/>
    </row>
    <row r="83" spans="1:14" ht="18.75" customHeight="1" x14ac:dyDescent="0.25">
      <c r="A83" s="20" t="s">
        <v>129</v>
      </c>
      <c r="B83" s="39" t="s">
        <v>73</v>
      </c>
      <c r="C83" s="22">
        <v>420.62</v>
      </c>
      <c r="D83" s="22">
        <v>228.47300000000001</v>
      </c>
      <c r="E83" s="18">
        <f t="shared" si="1"/>
        <v>192.14699999999999</v>
      </c>
      <c r="F83" s="22"/>
      <c r="G83" s="22"/>
      <c r="H83" s="18"/>
      <c r="I83" s="22"/>
      <c r="J83" s="22"/>
      <c r="K83" s="18"/>
      <c r="L83" s="22"/>
      <c r="M83" s="22"/>
      <c r="N83" s="18"/>
    </row>
    <row r="84" spans="1:14" ht="18.75" customHeight="1" x14ac:dyDescent="0.3">
      <c r="A84" s="41"/>
      <c r="B84" s="42" t="s">
        <v>130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1:14" ht="18.75" customHeight="1" x14ac:dyDescent="0.25">
      <c r="A85" s="20" t="s">
        <v>131</v>
      </c>
      <c r="B85" s="39" t="s">
        <v>132</v>
      </c>
      <c r="C85" s="22">
        <v>8.0120000000000005</v>
      </c>
      <c r="D85" s="22">
        <v>0</v>
      </c>
      <c r="E85" s="18">
        <f t="shared" ref="E85:E90" si="2">+C85-D85</f>
        <v>8.0120000000000005</v>
      </c>
      <c r="F85" s="22"/>
      <c r="G85" s="22"/>
      <c r="H85" s="18"/>
      <c r="I85" s="22"/>
      <c r="J85" s="22"/>
      <c r="K85" s="18"/>
      <c r="L85" s="22"/>
      <c r="M85" s="22"/>
      <c r="N85" s="18"/>
    </row>
    <row r="86" spans="1:14" ht="18.75" customHeight="1" x14ac:dyDescent="0.25">
      <c r="A86" s="20" t="s">
        <v>133</v>
      </c>
      <c r="B86" s="39" t="s">
        <v>134</v>
      </c>
      <c r="C86" s="22">
        <v>-1277.8589999999999</v>
      </c>
      <c r="D86" s="22">
        <v>-2748.645</v>
      </c>
      <c r="E86" s="18">
        <f t="shared" si="2"/>
        <v>1470.7860000000001</v>
      </c>
      <c r="F86" s="22"/>
      <c r="G86" s="22"/>
      <c r="H86" s="18"/>
      <c r="I86" s="22"/>
      <c r="J86" s="22"/>
      <c r="K86" s="18"/>
      <c r="L86" s="22"/>
      <c r="M86" s="22"/>
      <c r="N86" s="18"/>
    </row>
    <row r="87" spans="1:14" ht="18.75" customHeight="1" x14ac:dyDescent="0.25">
      <c r="A87" s="20" t="s">
        <v>135</v>
      </c>
      <c r="B87" s="39" t="s">
        <v>136</v>
      </c>
      <c r="C87" s="22">
        <v>-31.947000000000017</v>
      </c>
      <c r="D87" s="22">
        <v>1013.402</v>
      </c>
      <c r="E87" s="18">
        <f t="shared" si="2"/>
        <v>-1045.3490000000002</v>
      </c>
      <c r="F87" s="22"/>
      <c r="G87" s="22"/>
      <c r="H87" s="18"/>
      <c r="I87" s="22"/>
      <c r="J87" s="22"/>
      <c r="K87" s="18"/>
      <c r="L87" s="22"/>
      <c r="M87" s="22"/>
      <c r="N87" s="18"/>
    </row>
    <row r="88" spans="1:14" ht="18.75" customHeight="1" x14ac:dyDescent="0.25">
      <c r="A88" s="20" t="s">
        <v>137</v>
      </c>
      <c r="B88" s="39" t="s">
        <v>138</v>
      </c>
      <c r="C88" s="22">
        <v>17.399999999999999</v>
      </c>
      <c r="D88" s="22">
        <v>2.9</v>
      </c>
      <c r="E88" s="18">
        <f t="shared" si="2"/>
        <v>14.499999999999998</v>
      </c>
      <c r="F88" s="22"/>
      <c r="G88" s="22"/>
      <c r="H88" s="18"/>
      <c r="I88" s="22"/>
      <c r="J88" s="22"/>
      <c r="K88" s="18"/>
      <c r="L88" s="22"/>
      <c r="M88" s="22"/>
      <c r="N88" s="18"/>
    </row>
    <row r="89" spans="1:14" ht="18.75" customHeight="1" x14ac:dyDescent="0.25">
      <c r="A89" s="20" t="s">
        <v>139</v>
      </c>
      <c r="B89" s="39" t="s">
        <v>140</v>
      </c>
      <c r="C89" s="22">
        <v>242.85900000000001</v>
      </c>
      <c r="D89" s="22">
        <v>214.90799999999999</v>
      </c>
      <c r="E89" s="18">
        <f t="shared" si="2"/>
        <v>27.951000000000022</v>
      </c>
      <c r="F89" s="22"/>
      <c r="G89" s="22"/>
      <c r="H89" s="18"/>
      <c r="I89" s="22"/>
      <c r="J89" s="22"/>
      <c r="K89" s="18"/>
      <c r="L89" s="22"/>
      <c r="M89" s="22"/>
      <c r="N89" s="18"/>
    </row>
    <row r="90" spans="1:14" ht="18.75" customHeight="1" x14ac:dyDescent="0.25">
      <c r="A90" s="20" t="s">
        <v>141</v>
      </c>
      <c r="B90" s="39" t="s">
        <v>142</v>
      </c>
      <c r="C90" s="22">
        <v>66.888000000000005</v>
      </c>
      <c r="D90" s="22">
        <v>142.28800000000001</v>
      </c>
      <c r="E90" s="18">
        <f t="shared" si="2"/>
        <v>-75.400000000000006</v>
      </c>
      <c r="F90" s="22"/>
      <c r="G90" s="22"/>
      <c r="H90" s="18"/>
      <c r="I90" s="22"/>
      <c r="J90" s="22"/>
      <c r="K90" s="18"/>
      <c r="L90" s="22"/>
      <c r="M90" s="22"/>
      <c r="N90" s="18"/>
    </row>
    <row r="91" spans="1:14" ht="18.75" customHeight="1" x14ac:dyDescent="0.25">
      <c r="A91" s="20" t="s">
        <v>143</v>
      </c>
      <c r="B91" s="39" t="s">
        <v>144</v>
      </c>
      <c r="C91" s="40"/>
      <c r="D91" s="22">
        <v>0</v>
      </c>
      <c r="E91" s="18">
        <f t="shared" si="1"/>
        <v>0</v>
      </c>
      <c r="F91" s="40"/>
      <c r="G91" s="22"/>
      <c r="H91" s="18"/>
      <c r="I91" s="40"/>
      <c r="J91" s="22"/>
      <c r="K91" s="18"/>
      <c r="L91" s="40"/>
      <c r="M91" s="22"/>
      <c r="N91" s="18"/>
    </row>
    <row r="92" spans="1:14" ht="18.75" customHeight="1" x14ac:dyDescent="0.25">
      <c r="A92" s="20" t="s">
        <v>145</v>
      </c>
      <c r="B92" s="36" t="s">
        <v>67</v>
      </c>
      <c r="C92" s="22">
        <v>1081.4000000000001</v>
      </c>
      <c r="D92" s="40"/>
      <c r="E92" s="18">
        <f t="shared" si="1"/>
        <v>1081.4000000000001</v>
      </c>
      <c r="F92" s="22"/>
      <c r="G92" s="40"/>
      <c r="H92" s="18"/>
      <c r="I92" s="22"/>
      <c r="J92" s="40"/>
      <c r="K92" s="18"/>
      <c r="L92" s="22"/>
      <c r="M92" s="40"/>
      <c r="N92" s="18"/>
    </row>
    <row r="93" spans="1:14" ht="18.75" customHeight="1" x14ac:dyDescent="0.25">
      <c r="A93" s="16" t="s">
        <v>146</v>
      </c>
      <c r="B93" s="43" t="s">
        <v>147</v>
      </c>
      <c r="C93" s="40"/>
      <c r="D93" s="40"/>
      <c r="E93" s="18">
        <f>+E45-E7-E41</f>
        <v>-356.25780652312181</v>
      </c>
      <c r="F93" s="40"/>
      <c r="G93" s="40"/>
      <c r="H93" s="18"/>
      <c r="I93" s="40"/>
      <c r="J93" s="40"/>
      <c r="K93" s="18"/>
      <c r="L93" s="40"/>
      <c r="M93" s="40"/>
      <c r="N93" s="18"/>
    </row>
    <row r="94" spans="1:14" s="44" customFormat="1" ht="18.75" customHeight="1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s="44" customFormat="1" ht="18.75" customHeight="1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s="44" customFormat="1" ht="18.75" customHeight="1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s="44" customFormat="1" ht="18.75" customHeight="1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s="44" customFormat="1" ht="18.75" customHeight="1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s="44" customFormat="1" ht="18.75" customHeight="1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s="44" customFormat="1" ht="18.7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s="44" customFormat="1" ht="18.7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s="44" customFormat="1" ht="18.75" customHeight="1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s="44" customFormat="1" ht="18.75" customHeight="1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s="44" customFormat="1" ht="18.75" customHeight="1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s="44" customFormat="1" ht="18.7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s="44" customFormat="1" ht="18.75" customHeight="1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s="44" customFormat="1" ht="18.75" customHeight="1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s="44" customFormat="1" ht="18.75" customHeight="1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s="44" customFormat="1" ht="18.75" customHeight="1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s="44" customFormat="1" ht="18.75" customHeight="1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s="44" customFormat="1" ht="18.75" customHeigh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s="44" customFormat="1" ht="18.75" customHeight="1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s="44" customFormat="1" ht="18.75" customHeigh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s="44" customFormat="1" ht="18.75" customHeight="1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s="44" customFormat="1" ht="18.75" customHeight="1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s="44" customFormat="1" ht="18.75" customHeight="1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s="44" customFormat="1" ht="18.75" customHeight="1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s="44" customFormat="1" ht="18.75" customHeight="1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s="44" customFormat="1" ht="18.75" customHeight="1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s="44" customFormat="1" ht="18.75" customHeight="1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s="44" customFormat="1" ht="18.75" customHeight="1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s="44" customFormat="1" ht="18.75" customHeight="1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s="44" customFormat="1" ht="18.75" customHeight="1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s="44" customFormat="1" ht="18.75" customHeight="1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s="44" customFormat="1" ht="18.75" customHeight="1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s="44" customFormat="1" ht="18.75" customHeight="1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s="44" customFormat="1" ht="18.75" customHeight="1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s="44" customFormat="1" ht="18.75" customHeight="1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s="44" customFormat="1" ht="18.75" customHeight="1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s="44" customFormat="1" ht="18.75" customHeight="1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s="44" customFormat="1" ht="18.75" customHeigh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s="44" customFormat="1" ht="18.75" customHeight="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s="44" customFormat="1" ht="18.75" customHeight="1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s="44" customFormat="1" ht="18.75" customHeight="1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s="44" customFormat="1" ht="18.75" customHeight="1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s="44" customFormat="1" ht="18.75" customHeight="1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s="44" customFormat="1" ht="18.75" customHeight="1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s="44" customFormat="1" ht="18.75" customHeight="1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s="44" customFormat="1" ht="18.75" customHeight="1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s="44" customFormat="1" ht="18.75" customHeight="1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s="44" customFormat="1" ht="18.75" customHeight="1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s="44" customFormat="1" ht="18.75" customHeight="1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s="44" customFormat="1" ht="18.75" customHeight="1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s="44" customFormat="1" ht="18.75" customHeight="1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s="44" customFormat="1" ht="18.75" customHeight="1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s="44" customFormat="1" ht="18.75" customHeight="1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s="44" customFormat="1" ht="18.75" customHeight="1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s="44" customFormat="1" ht="18.75" customHeight="1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s="44" customFormat="1" ht="18.75" customHeight="1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s="44" customFormat="1" ht="18.75" customHeight="1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</sheetData>
  <conditionalFormatting sqref="C5">
    <cfRule type="duplicateValues" dxfId="133" priority="133" stopIfTrue="1"/>
    <cfRule type="duplicateValues" dxfId="132" priority="134" stopIfTrue="1"/>
  </conditionalFormatting>
  <conditionalFormatting sqref="D5">
    <cfRule type="duplicateValues" dxfId="131" priority="131" stopIfTrue="1"/>
    <cfRule type="duplicateValues" dxfId="130" priority="132" stopIfTrue="1"/>
  </conditionalFormatting>
  <conditionalFormatting sqref="E5">
    <cfRule type="duplicateValues" dxfId="129" priority="129" stopIfTrue="1"/>
    <cfRule type="duplicateValues" dxfId="128" priority="130" stopIfTrue="1"/>
  </conditionalFormatting>
  <conditionalFormatting sqref="C44">
    <cfRule type="duplicateValues" dxfId="127" priority="127" stopIfTrue="1"/>
    <cfRule type="duplicateValues" dxfId="126" priority="128" stopIfTrue="1"/>
  </conditionalFormatting>
  <conditionalFormatting sqref="D44">
    <cfRule type="duplicateValues" dxfId="125" priority="125" stopIfTrue="1"/>
    <cfRule type="duplicateValues" dxfId="124" priority="126" stopIfTrue="1"/>
  </conditionalFormatting>
  <conditionalFormatting sqref="E44">
    <cfRule type="duplicateValues" dxfId="123" priority="123" stopIfTrue="1"/>
    <cfRule type="duplicateValues" dxfId="122" priority="124" stopIfTrue="1"/>
  </conditionalFormatting>
  <conditionalFormatting sqref="F5">
    <cfRule type="duplicateValues" dxfId="93" priority="93" stopIfTrue="1"/>
    <cfRule type="duplicateValues" dxfId="92" priority="94" stopIfTrue="1"/>
  </conditionalFormatting>
  <conditionalFormatting sqref="G5">
    <cfRule type="duplicateValues" dxfId="91" priority="91" stopIfTrue="1"/>
    <cfRule type="duplicateValues" dxfId="90" priority="92" stopIfTrue="1"/>
  </conditionalFormatting>
  <conditionalFormatting sqref="H5">
    <cfRule type="duplicateValues" dxfId="89" priority="89" stopIfTrue="1"/>
    <cfRule type="duplicateValues" dxfId="88" priority="90" stopIfTrue="1"/>
  </conditionalFormatting>
  <conditionalFormatting sqref="I5">
    <cfRule type="duplicateValues" dxfId="87" priority="87" stopIfTrue="1"/>
    <cfRule type="duplicateValues" dxfId="86" priority="88" stopIfTrue="1"/>
  </conditionalFormatting>
  <conditionalFormatting sqref="J5">
    <cfRule type="duplicateValues" dxfId="85" priority="85" stopIfTrue="1"/>
    <cfRule type="duplicateValues" dxfId="84" priority="86" stopIfTrue="1"/>
  </conditionalFormatting>
  <conditionalFormatting sqref="K5">
    <cfRule type="duplicateValues" dxfId="83" priority="83" stopIfTrue="1"/>
    <cfRule type="duplicateValues" dxfId="82" priority="84" stopIfTrue="1"/>
  </conditionalFormatting>
  <conditionalFormatting sqref="L5">
    <cfRule type="duplicateValues" dxfId="81" priority="81" stopIfTrue="1"/>
    <cfRule type="duplicateValues" dxfId="80" priority="82" stopIfTrue="1"/>
  </conditionalFormatting>
  <conditionalFormatting sqref="M5">
    <cfRule type="duplicateValues" dxfId="79" priority="79" stopIfTrue="1"/>
    <cfRule type="duplicateValues" dxfId="78" priority="80" stopIfTrue="1"/>
  </conditionalFormatting>
  <conditionalFormatting sqref="N5">
    <cfRule type="duplicateValues" dxfId="77" priority="77" stopIfTrue="1"/>
    <cfRule type="duplicateValues" dxfId="76" priority="78" stopIfTrue="1"/>
  </conditionalFormatting>
  <conditionalFormatting sqref="F44">
    <cfRule type="duplicateValues" dxfId="17" priority="17" stopIfTrue="1"/>
    <cfRule type="duplicateValues" dxfId="16" priority="18" stopIfTrue="1"/>
  </conditionalFormatting>
  <conditionalFormatting sqref="G44">
    <cfRule type="duplicateValues" dxfId="15" priority="15" stopIfTrue="1"/>
    <cfRule type="duplicateValues" dxfId="14" priority="16" stopIfTrue="1"/>
  </conditionalFormatting>
  <conditionalFormatting sqref="H44">
    <cfRule type="duplicateValues" dxfId="13" priority="13" stopIfTrue="1"/>
    <cfRule type="duplicateValues" dxfId="12" priority="14" stopIfTrue="1"/>
  </conditionalFormatting>
  <conditionalFormatting sqref="I44">
    <cfRule type="duplicateValues" dxfId="11" priority="11" stopIfTrue="1"/>
    <cfRule type="duplicateValues" dxfId="10" priority="12" stopIfTrue="1"/>
  </conditionalFormatting>
  <conditionalFormatting sqref="J44">
    <cfRule type="duplicateValues" dxfId="9" priority="9" stopIfTrue="1"/>
    <cfRule type="duplicateValues" dxfId="8" priority="10" stopIfTrue="1"/>
  </conditionalFormatting>
  <conditionalFormatting sqref="K44">
    <cfRule type="duplicateValues" dxfId="7" priority="7" stopIfTrue="1"/>
    <cfRule type="duplicateValues" dxfId="6" priority="8" stopIfTrue="1"/>
  </conditionalFormatting>
  <conditionalFormatting sqref="L44">
    <cfRule type="duplicateValues" dxfId="5" priority="5" stopIfTrue="1"/>
    <cfRule type="duplicateValues" dxfId="4" priority="6" stopIfTrue="1"/>
  </conditionalFormatting>
  <conditionalFormatting sqref="M44">
    <cfRule type="duplicateValues" dxfId="3" priority="3" stopIfTrue="1"/>
    <cfRule type="duplicateValues" dxfId="2" priority="4" stopIfTrue="1"/>
  </conditionalFormatting>
  <conditionalFormatting sqref="N44">
    <cfRule type="duplicateValues" dxfId="1" priority="1" stopIfTrue="1"/>
    <cfRule type="duplicateValues" dxfId="0" priority="2" stopIfTrue="1"/>
  </conditionalFormatting>
  <pageMargins left="0.70866141732283472" right="0.70866141732283472" top="0.74803149606299213" bottom="0.74803149606299213" header="0.31496062992125984" footer="0.31496062992125984"/>
  <pageSetup paperSize="9" scale="12" firstPageNumber="5" fitToHeight="0" orientation="portrait" useFirstPageNumber="1" r:id="rId1"/>
  <headerFooter>
    <oddFooter>&amp;CS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QBOP_2015</vt:lpstr>
    </vt:vector>
  </TitlesOfParts>
  <Company>NARODNA BANKA SLOVENSKA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</dc:creator>
  <cp:lastModifiedBy> Furka</cp:lastModifiedBy>
  <dcterms:created xsi:type="dcterms:W3CDTF">2015-06-25T11:02:48Z</dcterms:created>
  <dcterms:modified xsi:type="dcterms:W3CDTF">2015-06-25T11:03:25Z</dcterms:modified>
</cp:coreProperties>
</file>