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/>
  <mc:AlternateContent xmlns:mc="http://schemas.openxmlformats.org/markup-compatibility/2006">
    <mc:Choice Requires="x15">
      <x15ac:absPath xmlns:x15ac="http://schemas.microsoft.com/office/spreadsheetml/2010/11/ac" url="C:\Users\breno.oliveira\Desktop\"/>
    </mc:Choice>
  </mc:AlternateContent>
  <bookViews>
    <workbookView xWindow="0" yWindow="0" windowWidth="20490" windowHeight="7680" activeTab="2"/>
  </bookViews>
  <sheets>
    <sheet name="K-Vizinhos + Próximos" sheetId="1" r:id="rId1"/>
    <sheet name="Normalização" sheetId="2" r:id="rId2"/>
    <sheet name="LDA e QDA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" i="3" l="1"/>
  <c r="O8" i="3"/>
  <c r="O13" i="3" s="1"/>
  <c r="O23" i="3"/>
  <c r="O22" i="3"/>
  <c r="O21" i="3"/>
  <c r="O20" i="3"/>
  <c r="O25" i="3" s="1"/>
  <c r="O19" i="3"/>
  <c r="O24" i="3" s="1"/>
  <c r="O10" i="3"/>
  <c r="O9" i="3"/>
  <c r="O7" i="3"/>
  <c r="O12" i="3" s="1"/>
  <c r="B22" i="3"/>
  <c r="B21" i="3"/>
  <c r="B25" i="3" s="1"/>
  <c r="B20" i="3"/>
  <c r="B24" i="3" s="1"/>
  <c r="B19" i="3"/>
  <c r="B23" i="3" s="1"/>
  <c r="B18" i="3"/>
  <c r="C25" i="3"/>
  <c r="C24" i="3"/>
  <c r="C23" i="3"/>
  <c r="C22" i="3"/>
  <c r="C21" i="3"/>
  <c r="C20" i="3"/>
  <c r="C19" i="3"/>
  <c r="C8" i="3"/>
  <c r="C13" i="3" s="1"/>
  <c r="C11" i="3"/>
  <c r="B12" i="3"/>
  <c r="B13" i="3"/>
  <c r="B11" i="3"/>
  <c r="B10" i="3"/>
  <c r="B9" i="3"/>
  <c r="B8" i="3"/>
  <c r="B7" i="3"/>
  <c r="B6" i="3"/>
  <c r="C12" i="3"/>
  <c r="C10" i="3"/>
  <c r="C9" i="3"/>
  <c r="C7" i="3"/>
  <c r="F3" i="2"/>
  <c r="F12" i="2"/>
  <c r="F11" i="2"/>
  <c r="F10" i="2"/>
  <c r="F9" i="2"/>
  <c r="F8" i="2"/>
  <c r="F7" i="2"/>
  <c r="F6" i="2"/>
  <c r="F5" i="2"/>
  <c r="F4" i="2"/>
  <c r="G12" i="2"/>
  <c r="G11" i="2"/>
  <c r="G10" i="2"/>
  <c r="G9" i="2"/>
  <c r="G8" i="2"/>
  <c r="G7" i="2"/>
  <c r="G6" i="2"/>
  <c r="G5" i="2"/>
  <c r="G4" i="2"/>
  <c r="G3" i="2"/>
  <c r="B14" i="2" l="1"/>
  <c r="B13" i="2"/>
</calcChain>
</file>

<file path=xl/sharedStrings.xml><?xml version="1.0" encoding="utf-8"?>
<sst xmlns="http://schemas.openxmlformats.org/spreadsheetml/2006/main" count="12" uniqueCount="10">
  <si>
    <t>Renda</t>
  </si>
  <si>
    <t>Cartão</t>
  </si>
  <si>
    <t>Y</t>
  </si>
  <si>
    <t>Variável de Entrada X</t>
  </si>
  <si>
    <t>Saída Y</t>
  </si>
  <si>
    <t>Despesa</t>
  </si>
  <si>
    <t>Por Desvio</t>
  </si>
  <si>
    <t>Linear</t>
  </si>
  <si>
    <t xml:space="preserve"> = média</t>
  </si>
  <si>
    <t xml:space="preserve"> = desvio padrão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</si>
</sst>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B050"/>
      <name val="Calibri"/>
      <family val="2"/>
      <scheme val="minor"/>
    </font>
    <font>
      <i/>
      <sz val="10"/>
      <color theme="1" tint="0.249977111117893"/>
      <name val="Calibri"/>
      <family val="2"/>
      <scheme val="minor"/>
    </font>
    <font>
      <b/>
      <i/>
      <sz val="11"/>
      <color theme="9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9" fontId="0" fillId="0" borderId="0" xfId="2" applyFont="1"/>
    <xf numFmtId="3" fontId="0" fillId="0" borderId="4" xfId="0" applyNumberFormat="1" applyBorder="1" applyAlignment="1">
      <alignment horizontal="center" vertical="center" wrapText="1"/>
    </xf>
    <xf numFmtId="3" fontId="0" fillId="0" borderId="3" xfId="0" applyNumberFormat="1" applyBorder="1" applyAlignment="1">
      <alignment horizontal="center" vertical="center" wrapText="1"/>
    </xf>
    <xf numFmtId="0" fontId="0" fillId="0" borderId="0" xfId="0" applyAlignment="1">
      <alignment horizontal="center"/>
    </xf>
    <xf numFmtId="3" fontId="3" fillId="0" borderId="3" xfId="0" applyNumberFormat="1" applyFont="1" applyBorder="1" applyAlignment="1">
      <alignment horizontal="center" vertical="center" wrapText="1"/>
    </xf>
    <xf numFmtId="3" fontId="5" fillId="0" borderId="3" xfId="0" applyNumberFormat="1" applyFont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43" fontId="0" fillId="0" borderId="8" xfId="1" applyFont="1" applyBorder="1"/>
    <xf numFmtId="43" fontId="0" fillId="0" borderId="9" xfId="1" applyFont="1" applyBorder="1"/>
    <xf numFmtId="43" fontId="0" fillId="0" borderId="10" xfId="1" applyFont="1" applyBorder="1"/>
    <xf numFmtId="43" fontId="0" fillId="0" borderId="4" xfId="1" applyFont="1" applyBorder="1"/>
    <xf numFmtId="0" fontId="2" fillId="3" borderId="11" xfId="0" applyFont="1" applyFill="1" applyBorder="1" applyAlignment="1">
      <alignment horizontal="center"/>
    </xf>
    <xf numFmtId="43" fontId="0" fillId="0" borderId="12" xfId="1" applyFont="1" applyBorder="1"/>
    <xf numFmtId="43" fontId="0" fillId="0" borderId="3" xfId="1" applyFont="1" applyBorder="1"/>
    <xf numFmtId="43" fontId="6" fillId="0" borderId="0" xfId="0" applyNumberFormat="1" applyFont="1"/>
    <xf numFmtId="0" fontId="6" fillId="0" borderId="0" xfId="0" applyFont="1"/>
    <xf numFmtId="43" fontId="6" fillId="0" borderId="0" xfId="1" applyFont="1"/>
    <xf numFmtId="0" fontId="0" fillId="0" borderId="5" xfId="0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43" fontId="7" fillId="5" borderId="12" xfId="1" applyFont="1" applyFill="1" applyBorder="1"/>
    <xf numFmtId="43" fontId="7" fillId="5" borderId="9" xfId="1" applyFont="1" applyFill="1" applyBorder="1"/>
    <xf numFmtId="43" fontId="7" fillId="5" borderId="3" xfId="1" applyFont="1" applyFill="1" applyBorder="1"/>
    <xf numFmtId="43" fontId="7" fillId="5" borderId="4" xfId="1" applyFont="1" applyFill="1" applyBorder="1"/>
    <xf numFmtId="43" fontId="0" fillId="0" borderId="0" xfId="1" applyFont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'K-Vizinhos + Próximos'!$C$3</c:f>
              <c:strCache>
                <c:ptCount val="1"/>
                <c:pt idx="0">
                  <c:v>Cartão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381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7BB-430A-8D91-60840E880475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00B050"/>
                </a:solidFill>
                <a:ln w="381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D7BB-430A-8D91-60840E880475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FF0000"/>
                </a:solidFill>
                <a:ln w="381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7BB-430A-8D91-60840E880475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0000"/>
                </a:solidFill>
                <a:ln w="381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D7BB-430A-8D91-60840E880475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00B050"/>
                </a:solidFill>
                <a:ln w="381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7BB-430A-8D91-60840E880475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00B050"/>
                </a:solidFill>
                <a:ln w="381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D7BB-430A-8D91-60840E880475}"/>
              </c:ext>
            </c:extLst>
          </c:dPt>
          <c:xVal>
            <c:numRef>
              <c:f>'K-Vizinhos + Próximos'!$B$4:$B$11</c:f>
              <c:numCache>
                <c:formatCode>#,##0</c:formatCode>
                <c:ptCount val="8"/>
                <c:pt idx="0">
                  <c:v>1000</c:v>
                </c:pt>
                <c:pt idx="1">
                  <c:v>7000</c:v>
                </c:pt>
                <c:pt idx="2">
                  <c:v>2000</c:v>
                </c:pt>
                <c:pt idx="3">
                  <c:v>3000</c:v>
                </c:pt>
                <c:pt idx="4">
                  <c:v>5500</c:v>
                </c:pt>
                <c:pt idx="5">
                  <c:v>5000</c:v>
                </c:pt>
                <c:pt idx="6">
                  <c:v>3500</c:v>
                </c:pt>
                <c:pt idx="7">
                  <c:v>5500</c:v>
                </c:pt>
              </c:numCache>
            </c:numRef>
          </c:xVal>
          <c:yVal>
            <c:numRef>
              <c:f>'K-Vizinhos + Próximos'!$C$4:$C$11</c:f>
              <c:numCache>
                <c:formatCode>#,##0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1500</c:v>
                </c:pt>
                <c:pt idx="3">
                  <c:v>2500</c:v>
                </c:pt>
                <c:pt idx="4">
                  <c:v>3500</c:v>
                </c:pt>
                <c:pt idx="5">
                  <c:v>3000</c:v>
                </c:pt>
                <c:pt idx="6">
                  <c:v>2000</c:v>
                </c:pt>
                <c:pt idx="7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BB-430A-8D91-60840E880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195904"/>
        <c:axId val="409790256"/>
      </c:scatterChart>
      <c:valAx>
        <c:axId val="40019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9790256"/>
        <c:crosses val="autoZero"/>
        <c:crossBetween val="midCat"/>
      </c:valAx>
      <c:valAx>
        <c:axId val="40979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019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Por Desvio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Normalização!$F$3:$F$12</c:f>
              <c:numCache>
                <c:formatCode>_(* #,##0.00_);_(* \(#,##0.00\);_(* "-"??_);_(@_)</c:formatCode>
                <c:ptCount val="10"/>
                <c:pt idx="0">
                  <c:v>-0.75113796532335431</c:v>
                </c:pt>
                <c:pt idx="1">
                  <c:v>0.13255375858647428</c:v>
                </c:pt>
                <c:pt idx="2">
                  <c:v>1.0162454824963028</c:v>
                </c:pt>
                <c:pt idx="3">
                  <c:v>-0.30929210336843999</c:v>
                </c:pt>
                <c:pt idx="4">
                  <c:v>-0.30929210336843999</c:v>
                </c:pt>
                <c:pt idx="5">
                  <c:v>-0.75113796532335431</c:v>
                </c:pt>
                <c:pt idx="6">
                  <c:v>1.0162454824963028</c:v>
                </c:pt>
                <c:pt idx="7">
                  <c:v>-1.1929838272782685</c:v>
                </c:pt>
                <c:pt idx="8">
                  <c:v>1.8999372064061313</c:v>
                </c:pt>
                <c:pt idx="9">
                  <c:v>-0.75113796532335431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95-4F5A-8254-5B3DA5D12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778895"/>
        <c:axId val="338090255"/>
      </c:scatterChart>
      <c:valAx>
        <c:axId val="28677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8090255"/>
        <c:crosses val="autoZero"/>
        <c:crossBetween val="midCat"/>
      </c:valAx>
      <c:valAx>
        <c:axId val="33809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6778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Normalização!$G$3:$G$12</c:f>
              <c:numCache>
                <c:formatCode>_(* #,##0.00_);_(* \(#,##0.00\);_(* "-"??_);_(@_)</c:formatCode>
                <c:ptCount val="10"/>
                <c:pt idx="0">
                  <c:v>0.14285714285714285</c:v>
                </c:pt>
                <c:pt idx="1">
                  <c:v>0.42857142857142855</c:v>
                </c:pt>
                <c:pt idx="2">
                  <c:v>0.7142857142857143</c:v>
                </c:pt>
                <c:pt idx="3">
                  <c:v>0.2857142857142857</c:v>
                </c:pt>
                <c:pt idx="4">
                  <c:v>0.2857142857142857</c:v>
                </c:pt>
                <c:pt idx="5">
                  <c:v>0.14285714285714285</c:v>
                </c:pt>
                <c:pt idx="6">
                  <c:v>0.7142857142857143</c:v>
                </c:pt>
                <c:pt idx="7">
                  <c:v>0</c:v>
                </c:pt>
                <c:pt idx="8">
                  <c:v>1</c:v>
                </c:pt>
                <c:pt idx="9">
                  <c:v>0.14285714285714285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95-4F5A-8254-5B3DA5D12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778895"/>
        <c:axId val="338090255"/>
      </c:scatterChart>
      <c:valAx>
        <c:axId val="28677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8090255"/>
        <c:crosses val="autoZero"/>
        <c:crossBetween val="midCat"/>
      </c:valAx>
      <c:valAx>
        <c:axId val="33809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6778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LDA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dPt>
            <c:idx val="12"/>
            <c:marker>
              <c:symbol val="x"/>
              <c:size val="5"/>
              <c:spPr>
                <a:noFill/>
                <a:ln w="9525" cap="flat" cmpd="sng" algn="ctr">
                  <a:solidFill>
                    <a:schemeClr val="accent1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E9D0-4D06-A0DA-718E59D2B885}"/>
              </c:ext>
            </c:extLst>
          </c:dPt>
          <c:dPt>
            <c:idx val="13"/>
            <c:marker>
              <c:symbol val="x"/>
              <c:size val="5"/>
              <c:spPr>
                <a:noFill/>
                <a:ln w="9525" cap="flat" cmpd="sng" algn="ctr">
                  <a:solidFill>
                    <a:schemeClr val="accent1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E9D0-4D06-A0DA-718E59D2B885}"/>
              </c:ext>
            </c:extLst>
          </c:dPt>
          <c:dPt>
            <c:idx val="14"/>
            <c:marker>
              <c:symbol val="x"/>
              <c:size val="5"/>
              <c:spPr>
                <a:noFill/>
                <a:ln w="9525" cap="flat" cmpd="sng" algn="ctr">
                  <a:solidFill>
                    <a:schemeClr val="accent1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9D0-4D06-A0DA-718E59D2B885}"/>
              </c:ext>
            </c:extLst>
          </c:dPt>
          <c:dPt>
            <c:idx val="15"/>
            <c:marker>
              <c:symbol val="x"/>
              <c:size val="5"/>
              <c:spPr>
                <a:noFill/>
                <a:ln w="9525" cap="flat" cmpd="sng" algn="ctr">
                  <a:solidFill>
                    <a:schemeClr val="accent1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9D0-4D06-A0DA-718E59D2B885}"/>
              </c:ext>
            </c:extLst>
          </c:dPt>
          <c:dPt>
            <c:idx val="16"/>
            <c:marker>
              <c:symbol val="x"/>
              <c:size val="5"/>
              <c:spPr>
                <a:noFill/>
                <a:ln w="9525" cap="flat" cmpd="sng" algn="ctr">
                  <a:solidFill>
                    <a:schemeClr val="accent1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E9D0-4D06-A0DA-718E59D2B885}"/>
              </c:ext>
            </c:extLst>
          </c:dPt>
          <c:dPt>
            <c:idx val="17"/>
            <c:marker>
              <c:symbol val="x"/>
              <c:size val="5"/>
              <c:spPr>
                <a:noFill/>
                <a:ln w="9525" cap="flat" cmpd="sng" algn="ctr">
                  <a:solidFill>
                    <a:schemeClr val="accent1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9D0-4D06-A0DA-718E59D2B885}"/>
              </c:ext>
            </c:extLst>
          </c:dPt>
          <c:dPt>
            <c:idx val="18"/>
            <c:marker>
              <c:symbol val="x"/>
              <c:size val="5"/>
              <c:spPr>
                <a:noFill/>
                <a:ln w="9525" cap="flat" cmpd="sng" algn="ctr">
                  <a:solidFill>
                    <a:schemeClr val="accent1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E9D0-4D06-A0DA-718E59D2B885}"/>
              </c:ext>
            </c:extLst>
          </c:dPt>
          <c:dPt>
            <c:idx val="19"/>
            <c:marker>
              <c:symbol val="x"/>
              <c:size val="5"/>
              <c:spPr>
                <a:noFill/>
                <a:ln w="9525" cap="flat" cmpd="sng" algn="ctr">
                  <a:solidFill>
                    <a:schemeClr val="accent1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E9D0-4D06-A0DA-718E59D2B885}"/>
              </c:ext>
            </c:extLst>
          </c:dPt>
          <c:dPt>
            <c:idx val="20"/>
            <c:marker>
              <c:symbol val="x"/>
              <c:size val="5"/>
              <c:spPr>
                <a:noFill/>
                <a:ln w="9525" cap="flat" cmpd="sng" algn="ctr">
                  <a:solidFill>
                    <a:schemeClr val="accent1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E9D0-4D06-A0DA-718E59D2B885}"/>
              </c:ext>
            </c:extLst>
          </c:dPt>
          <c:dPt>
            <c:idx val="21"/>
            <c:marker>
              <c:symbol val="x"/>
              <c:size val="5"/>
              <c:spPr>
                <a:noFill/>
                <a:ln w="9525" cap="flat" cmpd="sng" algn="ctr">
                  <a:solidFill>
                    <a:schemeClr val="accent1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E9D0-4D06-A0DA-718E59D2B885}"/>
              </c:ext>
            </c:extLst>
          </c:dPt>
          <c:dPt>
            <c:idx val="22"/>
            <c:marker>
              <c:symbol val="x"/>
              <c:size val="5"/>
              <c:spPr>
                <a:noFill/>
                <a:ln w="9525" cap="flat" cmpd="sng" algn="ctr">
                  <a:solidFill>
                    <a:schemeClr val="accent1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E9D0-4D06-A0DA-718E59D2B885}"/>
              </c:ext>
            </c:extLst>
          </c:dPt>
          <c:dPt>
            <c:idx val="23"/>
            <c:marker>
              <c:symbol val="x"/>
              <c:size val="5"/>
              <c:spPr>
                <a:noFill/>
                <a:ln w="9525" cap="flat" cmpd="sng" algn="ctr">
                  <a:solidFill>
                    <a:schemeClr val="accent1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E9D0-4D06-A0DA-718E59D2B885}"/>
              </c:ext>
            </c:extLst>
          </c:dPt>
          <c:xVal>
            <c:numRef>
              <c:f>'LDA e QDA'!$B$2:$B$25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1.33</c:v>
                </c:pt>
                <c:pt idx="5">
                  <c:v>2.66</c:v>
                </c:pt>
                <c:pt idx="6">
                  <c:v>3.99</c:v>
                </c:pt>
                <c:pt idx="7">
                  <c:v>5.32</c:v>
                </c:pt>
                <c:pt idx="8">
                  <c:v>1.7689000000000001</c:v>
                </c:pt>
                <c:pt idx="9">
                  <c:v>1.44</c:v>
                </c:pt>
                <c:pt idx="10">
                  <c:v>0.96</c:v>
                </c:pt>
                <c:pt idx="11">
                  <c:v>2.16</c:v>
                </c:pt>
                <c:pt idx="12">
                  <c:v>10</c:v>
                </c:pt>
                <c:pt idx="13">
                  <c:v>9</c:v>
                </c:pt>
                <c:pt idx="14">
                  <c:v>8</c:v>
                </c:pt>
                <c:pt idx="15">
                  <c:v>7</c:v>
                </c:pt>
                <c:pt idx="16">
                  <c:v>12</c:v>
                </c:pt>
                <c:pt idx="17">
                  <c:v>10.799999999999999</c:v>
                </c:pt>
                <c:pt idx="18">
                  <c:v>9.6</c:v>
                </c:pt>
                <c:pt idx="19">
                  <c:v>8.4</c:v>
                </c:pt>
                <c:pt idx="20">
                  <c:v>14.399999999999999</c:v>
                </c:pt>
                <c:pt idx="21">
                  <c:v>12.959999999999999</c:v>
                </c:pt>
                <c:pt idx="22">
                  <c:v>11.52</c:v>
                </c:pt>
                <c:pt idx="23">
                  <c:v>10.08</c:v>
                </c:pt>
              </c:numCache>
            </c:numRef>
          </c:xVal>
          <c:yVal>
            <c:numRef>
              <c:f>'LDA e QDA'!$C$2:$C$25</c:f>
              <c:numCache>
                <c:formatCode>General</c:formatCode>
                <c:ptCount val="24"/>
                <c:pt idx="0">
                  <c:v>0.5</c:v>
                </c:pt>
                <c:pt idx="1">
                  <c:v>1</c:v>
                </c:pt>
                <c:pt idx="2">
                  <c:v>0.3</c:v>
                </c:pt>
                <c:pt idx="3">
                  <c:v>0.4</c:v>
                </c:pt>
                <c:pt idx="4">
                  <c:v>1.2</c:v>
                </c:pt>
                <c:pt idx="5">
                  <c:v>0.66500000000000004</c:v>
                </c:pt>
                <c:pt idx="6">
                  <c:v>0.95000000000000007</c:v>
                </c:pt>
                <c:pt idx="7">
                  <c:v>0.39900000000000002</c:v>
                </c:pt>
                <c:pt idx="8">
                  <c:v>0.53200000000000003</c:v>
                </c:pt>
                <c:pt idx="9">
                  <c:v>1.5960000000000001</c:v>
                </c:pt>
                <c:pt idx="10">
                  <c:v>0.88445000000000007</c:v>
                </c:pt>
                <c:pt idx="11">
                  <c:v>0.42116666666666669</c:v>
                </c:pt>
                <c:pt idx="12">
                  <c:v>15</c:v>
                </c:pt>
                <c:pt idx="13">
                  <c:v>10</c:v>
                </c:pt>
                <c:pt idx="14">
                  <c:v>20</c:v>
                </c:pt>
                <c:pt idx="15">
                  <c:v>17</c:v>
                </c:pt>
                <c:pt idx="16">
                  <c:v>7.9</c:v>
                </c:pt>
                <c:pt idx="17">
                  <c:v>16.5</c:v>
                </c:pt>
                <c:pt idx="18">
                  <c:v>11</c:v>
                </c:pt>
                <c:pt idx="19">
                  <c:v>22</c:v>
                </c:pt>
                <c:pt idx="20">
                  <c:v>18.700000000000003</c:v>
                </c:pt>
                <c:pt idx="21">
                  <c:v>8.6900000000000013</c:v>
                </c:pt>
                <c:pt idx="22">
                  <c:v>18.150000000000002</c:v>
                </c:pt>
                <c:pt idx="23">
                  <c:v>12.100000000000001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D0-4D06-A0DA-718E59D2B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389743"/>
        <c:axId val="340597775"/>
      </c:scatterChart>
      <c:valAx>
        <c:axId val="29538974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40597775"/>
        <c:crosses val="autoZero"/>
        <c:crossBetween val="midCat"/>
      </c:valAx>
      <c:valAx>
        <c:axId val="34059777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95389743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dPt>
            <c:idx val="4"/>
            <c:marker>
              <c:symbol val="x"/>
              <c:size val="5"/>
              <c:spPr>
                <a:noFill/>
                <a:ln w="9525" cap="flat" cmpd="sng" algn="ctr">
                  <a:solidFill>
                    <a:schemeClr val="accent1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8F4F-491F-8DD6-D335BED4C63C}"/>
              </c:ext>
            </c:extLst>
          </c:dPt>
          <c:dPt>
            <c:idx val="5"/>
            <c:marker>
              <c:symbol val="x"/>
              <c:size val="5"/>
              <c:spPr>
                <a:noFill/>
                <a:ln w="9525" cap="flat" cmpd="sng" algn="ctr">
                  <a:solidFill>
                    <a:schemeClr val="accent1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8F4F-491F-8DD6-D335BED4C63C}"/>
              </c:ext>
            </c:extLst>
          </c:dPt>
          <c:dPt>
            <c:idx val="6"/>
            <c:marker>
              <c:symbol val="x"/>
              <c:size val="5"/>
              <c:spPr>
                <a:noFill/>
                <a:ln w="9525" cap="flat" cmpd="sng" algn="ctr">
                  <a:solidFill>
                    <a:schemeClr val="accent1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8F4F-491F-8DD6-D335BED4C63C}"/>
              </c:ext>
            </c:extLst>
          </c:dPt>
          <c:dPt>
            <c:idx val="7"/>
            <c:marker>
              <c:symbol val="x"/>
              <c:size val="5"/>
              <c:spPr>
                <a:noFill/>
                <a:ln w="9525" cap="flat" cmpd="sng" algn="ctr">
                  <a:solidFill>
                    <a:schemeClr val="accent1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8F4F-491F-8DD6-D335BED4C63C}"/>
              </c:ext>
            </c:extLst>
          </c:dPt>
          <c:dPt>
            <c:idx val="15"/>
            <c:marker>
              <c:symbol val="x"/>
              <c:size val="5"/>
              <c:spPr>
                <a:noFill/>
                <a:ln w="9525" cap="flat" cmpd="sng" algn="ctr">
                  <a:solidFill>
                    <a:schemeClr val="accent1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F4F-491F-8DD6-D335BED4C63C}"/>
              </c:ext>
            </c:extLst>
          </c:dPt>
          <c:dPt>
            <c:idx val="16"/>
            <c:marker>
              <c:symbol val="x"/>
              <c:size val="5"/>
              <c:spPr>
                <a:noFill/>
                <a:ln w="9525" cap="flat" cmpd="sng" algn="ctr">
                  <a:solidFill>
                    <a:schemeClr val="accent1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8F4F-491F-8DD6-D335BED4C63C}"/>
              </c:ext>
            </c:extLst>
          </c:dPt>
          <c:dPt>
            <c:idx val="17"/>
            <c:marker>
              <c:symbol val="x"/>
              <c:size val="5"/>
              <c:spPr>
                <a:noFill/>
                <a:ln w="9525" cap="flat" cmpd="sng" algn="ctr">
                  <a:solidFill>
                    <a:schemeClr val="accent1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8F4F-491F-8DD6-D335BED4C63C}"/>
              </c:ext>
            </c:extLst>
          </c:dPt>
          <c:dPt>
            <c:idx val="18"/>
            <c:marker>
              <c:symbol val="x"/>
              <c:size val="5"/>
              <c:spPr>
                <a:noFill/>
                <a:ln w="9525" cap="flat" cmpd="sng" algn="ctr">
                  <a:solidFill>
                    <a:schemeClr val="accent1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8F4F-491F-8DD6-D335BED4C63C}"/>
              </c:ext>
            </c:extLst>
          </c:dPt>
          <c:xVal>
            <c:numRef>
              <c:f>'LDA e QDA'!$N$2:$N$25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'LDA e QDA'!$O$2:$O$25</c:f>
              <c:numCache>
                <c:formatCode>_(* #,##0.00_);_(* \(#,##0.00\);_(* "-"??_);_(@_)</c:formatCode>
                <c:ptCount val="24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0.9</c:v>
                </c:pt>
                <c:pt idx="4">
                  <c:v>1.2</c:v>
                </c:pt>
                <c:pt idx="5">
                  <c:v>3.99</c:v>
                </c:pt>
                <c:pt idx="6">
                  <c:v>1.33</c:v>
                </c:pt>
                <c:pt idx="7">
                  <c:v>5.32</c:v>
                </c:pt>
                <c:pt idx="8">
                  <c:v>1.1970000000000001</c:v>
                </c:pt>
                <c:pt idx="9">
                  <c:v>18</c:v>
                </c:pt>
                <c:pt idx="10">
                  <c:v>5.3067000000000002</c:v>
                </c:pt>
                <c:pt idx="11">
                  <c:v>0.58963333333333334</c:v>
                </c:pt>
                <c:pt idx="12">
                  <c:v>15</c:v>
                </c:pt>
                <c:pt idx="13">
                  <c:v>10</c:v>
                </c:pt>
                <c:pt idx="14">
                  <c:v>20</c:v>
                </c:pt>
                <c:pt idx="15">
                  <c:v>17</c:v>
                </c:pt>
                <c:pt idx="16">
                  <c:v>7.9</c:v>
                </c:pt>
                <c:pt idx="17">
                  <c:v>16.5</c:v>
                </c:pt>
                <c:pt idx="18">
                  <c:v>11</c:v>
                </c:pt>
                <c:pt idx="19">
                  <c:v>22</c:v>
                </c:pt>
                <c:pt idx="20">
                  <c:v>18.700000000000003</c:v>
                </c:pt>
                <c:pt idx="21">
                  <c:v>8.6900000000000013</c:v>
                </c:pt>
                <c:pt idx="22">
                  <c:v>18.150000000000002</c:v>
                </c:pt>
                <c:pt idx="23">
                  <c:v>12.100000000000001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F4F-491F-8DD6-D335BED4C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389743"/>
        <c:axId val="340597775"/>
      </c:scatterChart>
      <c:valAx>
        <c:axId val="29538974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40597775"/>
        <c:crosses val="autoZero"/>
        <c:crossBetween val="midCat"/>
      </c:valAx>
      <c:valAx>
        <c:axId val="34059777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crossAx val="295389743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</xdr:row>
      <xdr:rowOff>152400</xdr:rowOff>
    </xdr:from>
    <xdr:to>
      <xdr:col>11</xdr:col>
      <xdr:colOff>276225</xdr:colOff>
      <xdr:row>10</xdr:row>
      <xdr:rowOff>190500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DA727D1-04A7-4CE9-B465-7E29E8E997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95250</xdr:colOff>
      <xdr:row>1</xdr:row>
      <xdr:rowOff>38100</xdr:rowOff>
    </xdr:from>
    <xdr:to>
      <xdr:col>18</xdr:col>
      <xdr:colOff>47625</xdr:colOff>
      <xdr:row>11</xdr:row>
      <xdr:rowOff>104775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573BA52-9102-42FC-93AF-B432DDE423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5479" t="26306" r="23344" b="46738"/>
        <a:stretch/>
      </xdr:blipFill>
      <xdr:spPr>
        <a:xfrm>
          <a:off x="5219700" y="238125"/>
          <a:ext cx="6657975" cy="1971675"/>
        </a:xfrm>
        <a:prstGeom prst="rect">
          <a:avLst/>
        </a:prstGeom>
        <a:ln w="19050">
          <a:solidFill>
            <a:srgbClr val="00B050"/>
          </a:solidFill>
        </a:ln>
      </xdr:spPr>
    </xdr:pic>
    <xdr:clientData/>
  </xdr:twoCellAnchor>
  <xdr:twoCellAnchor>
    <xdr:from>
      <xdr:col>4</xdr:col>
      <xdr:colOff>581024</xdr:colOff>
      <xdr:row>12</xdr:row>
      <xdr:rowOff>19050</xdr:rowOff>
    </xdr:from>
    <xdr:to>
      <xdr:col>10</xdr:col>
      <xdr:colOff>552449</xdr:colOff>
      <xdr:row>23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BCBA462-6C98-4976-BD46-9EC6DCE5F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47624</xdr:colOff>
      <xdr:row>12</xdr:row>
      <xdr:rowOff>28575</xdr:rowOff>
    </xdr:from>
    <xdr:to>
      <xdr:col>17</xdr:col>
      <xdr:colOff>361949</xdr:colOff>
      <xdr:row>23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9DD99A3-4186-493E-AB90-FD1BD3543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</xdr:row>
      <xdr:rowOff>0</xdr:rowOff>
    </xdr:from>
    <xdr:to>
      <xdr:col>10</xdr:col>
      <xdr:colOff>571500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00E1F12-7CA7-4438-BA69-D6CD710F3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352425</xdr:colOff>
      <xdr:row>3</xdr:row>
      <xdr:rowOff>104775</xdr:rowOff>
    </xdr:from>
    <xdr:to>
      <xdr:col>10</xdr:col>
      <xdr:colOff>257175</xdr:colOff>
      <xdr:row>12</xdr:row>
      <xdr:rowOff>38100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CC512BC3-0EA9-487B-B719-29F38D47C5A3}"/>
            </a:ext>
          </a:extLst>
        </xdr:cNvPr>
        <xdr:cNvSpPr/>
      </xdr:nvSpPr>
      <xdr:spPr>
        <a:xfrm>
          <a:off x="4010025" y="676275"/>
          <a:ext cx="2343150" cy="1647825"/>
        </a:xfrm>
        <a:prstGeom prst="ellipse">
          <a:avLst/>
        </a:prstGeom>
        <a:noFill/>
        <a:ln w="38100"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485775</xdr:colOff>
      <xdr:row>13</xdr:row>
      <xdr:rowOff>47625</xdr:rowOff>
    </xdr:from>
    <xdr:to>
      <xdr:col>6</xdr:col>
      <xdr:colOff>161925</xdr:colOff>
      <xdr:row>15</xdr:row>
      <xdr:rowOff>38101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A9368EBB-323C-4691-B87A-284EBFB69E82}"/>
            </a:ext>
          </a:extLst>
        </xdr:cNvPr>
        <xdr:cNvSpPr/>
      </xdr:nvSpPr>
      <xdr:spPr>
        <a:xfrm>
          <a:off x="2314575" y="2524125"/>
          <a:ext cx="1504950" cy="371476"/>
        </a:xfrm>
        <a:prstGeom prst="ellipse">
          <a:avLst/>
        </a:prstGeom>
        <a:noFill/>
        <a:ln w="38100">
          <a:solidFill>
            <a:schemeClr val="accent2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266700</xdr:colOff>
      <xdr:row>1</xdr:row>
      <xdr:rowOff>0</xdr:rowOff>
    </xdr:from>
    <xdr:to>
      <xdr:col>22</xdr:col>
      <xdr:colOff>571500</xdr:colOff>
      <xdr:row>15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833A8AE-B4AF-4205-B1D4-FDCAF33BD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85726</xdr:colOff>
      <xdr:row>5</xdr:row>
      <xdr:rowOff>114299</xdr:rowOff>
    </xdr:from>
    <xdr:to>
      <xdr:col>20</xdr:col>
      <xdr:colOff>57150</xdr:colOff>
      <xdr:row>14</xdr:row>
      <xdr:rowOff>161924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F87BBFEC-C91A-42C7-B352-76CC258F768D}"/>
            </a:ext>
          </a:extLst>
        </xdr:cNvPr>
        <xdr:cNvSpPr/>
      </xdr:nvSpPr>
      <xdr:spPr>
        <a:xfrm>
          <a:off x="10448926" y="1066799"/>
          <a:ext cx="1800224" cy="1762125"/>
        </a:xfrm>
        <a:prstGeom prst="ellipse">
          <a:avLst/>
        </a:prstGeom>
        <a:noFill/>
        <a:ln w="38100">
          <a:solidFill>
            <a:schemeClr val="accent4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"/>
  <sheetViews>
    <sheetView showGridLines="0" workbookViewId="0">
      <selection activeCell="N8" sqref="N8"/>
    </sheetView>
  </sheetViews>
  <sheetFormatPr defaultRowHeight="15" x14ac:dyDescent="0.25"/>
  <cols>
    <col min="2" max="3" width="11" customWidth="1"/>
    <col min="5" max="5" width="11" customWidth="1"/>
  </cols>
  <sheetData>
    <row r="2" spans="2:6" ht="15.75" thickBot="1" x14ac:dyDescent="0.3">
      <c r="B2" s="21" t="s">
        <v>3</v>
      </c>
      <c r="C2" s="21"/>
      <c r="E2" s="6" t="s">
        <v>4</v>
      </c>
    </row>
    <row r="3" spans="2:6" ht="15.75" thickBot="1" x14ac:dyDescent="0.3">
      <c r="B3" s="1" t="s">
        <v>0</v>
      </c>
      <c r="C3" s="2" t="s">
        <v>1</v>
      </c>
      <c r="E3" s="1" t="s">
        <v>2</v>
      </c>
    </row>
    <row r="4" spans="2:6" ht="15.75" thickBot="1" x14ac:dyDescent="0.3">
      <c r="B4" s="5">
        <v>1000</v>
      </c>
      <c r="C4" s="4">
        <v>1000</v>
      </c>
      <c r="E4" s="7">
        <v>2</v>
      </c>
      <c r="F4" s="3"/>
    </row>
    <row r="5" spans="2:6" ht="15.75" thickBot="1" x14ac:dyDescent="0.3">
      <c r="B5" s="5">
        <v>7000</v>
      </c>
      <c r="C5" s="4">
        <v>2000</v>
      </c>
      <c r="E5" s="8">
        <v>1</v>
      </c>
      <c r="F5" s="3"/>
    </row>
    <row r="6" spans="2:6" ht="15.75" thickBot="1" x14ac:dyDescent="0.3">
      <c r="B6" s="5">
        <v>2000</v>
      </c>
      <c r="C6" s="4">
        <v>1500</v>
      </c>
      <c r="E6" s="7">
        <v>2</v>
      </c>
      <c r="F6" s="3"/>
    </row>
    <row r="7" spans="2:6" ht="15.75" thickBot="1" x14ac:dyDescent="0.3">
      <c r="B7" s="5">
        <v>3000</v>
      </c>
      <c r="C7" s="4">
        <v>2500</v>
      </c>
      <c r="E7" s="7">
        <v>2</v>
      </c>
      <c r="F7" s="3"/>
    </row>
    <row r="8" spans="2:6" ht="15.75" thickBot="1" x14ac:dyDescent="0.3">
      <c r="B8" s="5">
        <v>5500</v>
      </c>
      <c r="C8" s="4">
        <v>3500</v>
      </c>
      <c r="E8" s="8">
        <v>1</v>
      </c>
      <c r="F8" s="3"/>
    </row>
    <row r="9" spans="2:6" ht="15.75" thickBot="1" x14ac:dyDescent="0.3">
      <c r="B9" s="5">
        <v>5000</v>
      </c>
      <c r="C9" s="4">
        <v>3000</v>
      </c>
      <c r="E9" s="8">
        <v>1</v>
      </c>
      <c r="F9" s="3"/>
    </row>
    <row r="10" spans="2:6" ht="15.75" thickBot="1" x14ac:dyDescent="0.3">
      <c r="B10" s="5">
        <v>3500</v>
      </c>
      <c r="C10" s="4">
        <v>2000</v>
      </c>
      <c r="E10" s="5"/>
      <c r="F10" s="3"/>
    </row>
    <row r="11" spans="2:6" ht="15.75" thickBot="1" x14ac:dyDescent="0.3">
      <c r="B11" s="5">
        <v>5500</v>
      </c>
      <c r="C11" s="4">
        <v>2000</v>
      </c>
      <c r="E11" s="5"/>
      <c r="F11" s="3"/>
    </row>
  </sheetData>
  <mergeCells count="1">
    <mergeCell ref="B2:C2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"/>
  <sheetViews>
    <sheetView showGridLines="0" workbookViewId="0">
      <selection activeCell="C24" sqref="C24"/>
    </sheetView>
  </sheetViews>
  <sheetFormatPr defaultRowHeight="15" x14ac:dyDescent="0.25"/>
  <cols>
    <col min="2" max="4" width="11.7109375" customWidth="1"/>
    <col min="6" max="7" width="11.7109375" customWidth="1"/>
  </cols>
  <sheetData>
    <row r="1" spans="2:7" ht="15.75" thickBot="1" x14ac:dyDescent="0.3"/>
    <row r="2" spans="2:7" x14ac:dyDescent="0.25">
      <c r="B2" s="9" t="s">
        <v>5</v>
      </c>
      <c r="C2" s="15" t="s">
        <v>6</v>
      </c>
      <c r="D2" s="10" t="s">
        <v>7</v>
      </c>
      <c r="F2" s="22" t="s">
        <v>6</v>
      </c>
      <c r="G2" s="23" t="s">
        <v>7</v>
      </c>
    </row>
    <row r="3" spans="2:7" x14ac:dyDescent="0.25">
      <c r="B3" s="11">
        <v>1000</v>
      </c>
      <c r="C3" s="16">
        <v>-0.75</v>
      </c>
      <c r="D3" s="12">
        <v>0.14000000000000001</v>
      </c>
      <c r="F3" s="24">
        <f>(B3-AVERAGE($B$3:$B$12))/_xlfn.STDEV.S($B$3:$B$12)</f>
        <v>-0.75113796532335431</v>
      </c>
      <c r="G3" s="25">
        <f>(B3-MIN($B$3:$B$12))/(MAX($B$3:$B$12)-MIN($B$3:$B$12))</f>
        <v>0.14285714285714285</v>
      </c>
    </row>
    <row r="4" spans="2:7" x14ac:dyDescent="0.25">
      <c r="B4" s="11">
        <v>2000</v>
      </c>
      <c r="C4" s="16">
        <v>0.13</v>
      </c>
      <c r="D4" s="12">
        <v>0.43</v>
      </c>
      <c r="F4" s="24">
        <f t="shared" ref="F4:F12" si="0">(B4-AVERAGE($B$3:$B$12))/_xlfn.STDEV.S($B$3:$B$12)</f>
        <v>0.13255375858647428</v>
      </c>
      <c r="G4" s="25">
        <f t="shared" ref="G4:G12" si="1">(B4-MIN($B$3:$B$12))/(MAX($B$3:$B$12)-MIN($B$3:$B$12))</f>
        <v>0.42857142857142855</v>
      </c>
    </row>
    <row r="5" spans="2:7" x14ac:dyDescent="0.25">
      <c r="B5" s="11">
        <v>3000</v>
      </c>
      <c r="C5" s="16">
        <v>1.02</v>
      </c>
      <c r="D5" s="12">
        <v>0.71</v>
      </c>
      <c r="F5" s="24">
        <f t="shared" si="0"/>
        <v>1.0162454824963028</v>
      </c>
      <c r="G5" s="25">
        <f t="shared" si="1"/>
        <v>0.7142857142857143</v>
      </c>
    </row>
    <row r="6" spans="2:7" x14ac:dyDescent="0.25">
      <c r="B6" s="11">
        <v>1500</v>
      </c>
      <c r="C6" s="16">
        <v>-0.31</v>
      </c>
      <c r="D6" s="12">
        <v>0.28999999999999998</v>
      </c>
      <c r="F6" s="24">
        <f t="shared" si="0"/>
        <v>-0.30929210336843999</v>
      </c>
      <c r="G6" s="25">
        <f t="shared" si="1"/>
        <v>0.2857142857142857</v>
      </c>
    </row>
    <row r="7" spans="2:7" x14ac:dyDescent="0.25">
      <c r="B7" s="11">
        <v>1500</v>
      </c>
      <c r="C7" s="16">
        <v>-0.31</v>
      </c>
      <c r="D7" s="12">
        <v>0.28999999999999998</v>
      </c>
      <c r="F7" s="24">
        <f t="shared" si="0"/>
        <v>-0.30929210336843999</v>
      </c>
      <c r="G7" s="25">
        <f t="shared" si="1"/>
        <v>0.2857142857142857</v>
      </c>
    </row>
    <row r="8" spans="2:7" x14ac:dyDescent="0.25">
      <c r="B8" s="11">
        <v>1000</v>
      </c>
      <c r="C8" s="16">
        <v>-0.75</v>
      </c>
      <c r="D8" s="12">
        <v>0.14000000000000001</v>
      </c>
      <c r="F8" s="24">
        <f t="shared" si="0"/>
        <v>-0.75113796532335431</v>
      </c>
      <c r="G8" s="25">
        <f t="shared" si="1"/>
        <v>0.14285714285714285</v>
      </c>
    </row>
    <row r="9" spans="2:7" x14ac:dyDescent="0.25">
      <c r="B9" s="11">
        <v>3000</v>
      </c>
      <c r="C9" s="16">
        <v>1.02</v>
      </c>
      <c r="D9" s="12">
        <v>0.71</v>
      </c>
      <c r="F9" s="24">
        <f t="shared" si="0"/>
        <v>1.0162454824963028</v>
      </c>
      <c r="G9" s="25">
        <f t="shared" si="1"/>
        <v>0.7142857142857143</v>
      </c>
    </row>
    <row r="10" spans="2:7" x14ac:dyDescent="0.25">
      <c r="B10" s="11">
        <v>500</v>
      </c>
      <c r="C10" s="16">
        <v>-1.19</v>
      </c>
      <c r="D10" s="12">
        <v>0</v>
      </c>
      <c r="F10" s="24">
        <f t="shared" si="0"/>
        <v>-1.1929838272782685</v>
      </c>
      <c r="G10" s="25">
        <f t="shared" si="1"/>
        <v>0</v>
      </c>
    </row>
    <row r="11" spans="2:7" x14ac:dyDescent="0.25">
      <c r="B11" s="11">
        <v>4000</v>
      </c>
      <c r="C11" s="16">
        <v>1.9</v>
      </c>
      <c r="D11" s="12">
        <v>1</v>
      </c>
      <c r="F11" s="24">
        <f t="shared" si="0"/>
        <v>1.8999372064061313</v>
      </c>
      <c r="G11" s="25">
        <f t="shared" si="1"/>
        <v>1</v>
      </c>
    </row>
    <row r="12" spans="2:7" ht="15.75" thickBot="1" x14ac:dyDescent="0.3">
      <c r="B12" s="13">
        <v>1000</v>
      </c>
      <c r="C12" s="17">
        <v>0.75</v>
      </c>
      <c r="D12" s="14">
        <v>0.14000000000000001</v>
      </c>
      <c r="F12" s="26">
        <f t="shared" si="0"/>
        <v>-0.75113796532335431</v>
      </c>
      <c r="G12" s="27">
        <f t="shared" si="1"/>
        <v>0.14285714285714285</v>
      </c>
    </row>
    <row r="13" spans="2:7" x14ac:dyDescent="0.25">
      <c r="B13" s="18">
        <f>AVERAGE(B3:B12)</f>
        <v>1850</v>
      </c>
      <c r="C13" s="19" t="s">
        <v>8</v>
      </c>
    </row>
    <row r="14" spans="2:7" x14ac:dyDescent="0.25">
      <c r="B14" s="20">
        <f>_xlfn.STDEV.S(B3:B12)</f>
        <v>1131.6163464511969</v>
      </c>
      <c r="C14" s="19" t="s">
        <v>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5"/>
  <sheetViews>
    <sheetView showGridLines="0" tabSelected="1" workbookViewId="0">
      <selection activeCell="S21" sqref="S21"/>
    </sheetView>
  </sheetViews>
  <sheetFormatPr defaultRowHeight="15" x14ac:dyDescent="0.25"/>
  <sheetData>
    <row r="2" spans="2:15" x14ac:dyDescent="0.25">
      <c r="B2">
        <v>1</v>
      </c>
      <c r="C2">
        <v>0.5</v>
      </c>
      <c r="N2">
        <v>1</v>
      </c>
      <c r="O2" s="28">
        <v>3</v>
      </c>
    </row>
    <row r="3" spans="2:15" x14ac:dyDescent="0.25">
      <c r="B3">
        <v>2</v>
      </c>
      <c r="C3">
        <v>1</v>
      </c>
      <c r="N3">
        <v>2</v>
      </c>
      <c r="O3" s="28">
        <v>1</v>
      </c>
    </row>
    <row r="4" spans="2:15" x14ac:dyDescent="0.25">
      <c r="B4">
        <v>3</v>
      </c>
      <c r="C4">
        <v>0.3</v>
      </c>
      <c r="N4">
        <v>3</v>
      </c>
      <c r="O4" s="28">
        <v>4</v>
      </c>
    </row>
    <row r="5" spans="2:15" x14ac:dyDescent="0.25">
      <c r="B5">
        <v>4</v>
      </c>
      <c r="C5">
        <v>0.4</v>
      </c>
      <c r="N5">
        <v>4</v>
      </c>
      <c r="O5" s="28">
        <v>0.9</v>
      </c>
    </row>
    <row r="6" spans="2:15" x14ac:dyDescent="0.25">
      <c r="B6">
        <f>B2*1.33</f>
        <v>1.33</v>
      </c>
      <c r="C6">
        <v>1.2</v>
      </c>
      <c r="N6">
        <v>5</v>
      </c>
      <c r="O6" s="28">
        <v>1.2</v>
      </c>
    </row>
    <row r="7" spans="2:15" x14ac:dyDescent="0.25">
      <c r="B7">
        <f>B3*1.33</f>
        <v>2.66</v>
      </c>
      <c r="C7">
        <f>C2*1.33</f>
        <v>0.66500000000000004</v>
      </c>
      <c r="N7">
        <v>6</v>
      </c>
      <c r="O7" s="28">
        <f>O2*1.33</f>
        <v>3.99</v>
      </c>
    </row>
    <row r="8" spans="2:15" x14ac:dyDescent="0.25">
      <c r="B8">
        <f>B4*1.33</f>
        <v>3.99</v>
      </c>
      <c r="C8">
        <f>C3*1.33/0.7/2</f>
        <v>0.95000000000000007</v>
      </c>
      <c r="N8">
        <v>7</v>
      </c>
      <c r="O8" s="28">
        <f>O3*1.33</f>
        <v>1.33</v>
      </c>
    </row>
    <row r="9" spans="2:15" x14ac:dyDescent="0.25">
      <c r="B9">
        <f>B5*1.33</f>
        <v>5.32</v>
      </c>
      <c r="C9">
        <f t="shared" ref="C8:C13" si="0">C4*1.33</f>
        <v>0.39900000000000002</v>
      </c>
      <c r="N9">
        <v>8</v>
      </c>
      <c r="O9" s="28">
        <f t="shared" ref="O9:O12" si="1">O4*1.33</f>
        <v>5.32</v>
      </c>
    </row>
    <row r="10" spans="2:15" x14ac:dyDescent="0.25">
      <c r="B10">
        <f>B6*1.33</f>
        <v>1.7689000000000001</v>
      </c>
      <c r="C10">
        <f t="shared" si="0"/>
        <v>0.53200000000000003</v>
      </c>
      <c r="N10">
        <v>9</v>
      </c>
      <c r="O10" s="28">
        <f t="shared" si="1"/>
        <v>1.1970000000000001</v>
      </c>
    </row>
    <row r="11" spans="2:15" x14ac:dyDescent="0.25">
      <c r="B11">
        <f>B2*1.44</f>
        <v>1.44</v>
      </c>
      <c r="C11">
        <f t="shared" si="0"/>
        <v>1.5960000000000001</v>
      </c>
      <c r="N11">
        <v>10</v>
      </c>
      <c r="O11" s="28">
        <f>O6*15</f>
        <v>18</v>
      </c>
    </row>
    <row r="12" spans="2:15" x14ac:dyDescent="0.25">
      <c r="B12">
        <f>B3*1.44/3</f>
        <v>0.96</v>
      </c>
      <c r="C12">
        <f t="shared" si="0"/>
        <v>0.88445000000000007</v>
      </c>
      <c r="N12">
        <v>11</v>
      </c>
      <c r="O12" s="28">
        <f t="shared" si="1"/>
        <v>5.3067000000000002</v>
      </c>
    </row>
    <row r="13" spans="2:15" x14ac:dyDescent="0.25">
      <c r="B13">
        <f>B4*1.44/2</f>
        <v>2.16</v>
      </c>
      <c r="C13">
        <f>C8*1.33/1.5/2</f>
        <v>0.42116666666666669</v>
      </c>
      <c r="N13">
        <v>12</v>
      </c>
      <c r="O13" s="28">
        <f>O8*1.33/1.5/2</f>
        <v>0.58963333333333334</v>
      </c>
    </row>
    <row r="14" spans="2:15" x14ac:dyDescent="0.25">
      <c r="B14">
        <v>10</v>
      </c>
      <c r="C14">
        <v>15</v>
      </c>
      <c r="N14">
        <v>1</v>
      </c>
      <c r="O14" s="28">
        <v>15</v>
      </c>
    </row>
    <row r="15" spans="2:15" x14ac:dyDescent="0.25">
      <c r="B15">
        <v>9</v>
      </c>
      <c r="C15">
        <v>10</v>
      </c>
      <c r="N15">
        <v>2</v>
      </c>
      <c r="O15" s="28">
        <v>10</v>
      </c>
    </row>
    <row r="16" spans="2:15" x14ac:dyDescent="0.25">
      <c r="B16">
        <v>8</v>
      </c>
      <c r="C16">
        <v>20</v>
      </c>
      <c r="N16">
        <v>3</v>
      </c>
      <c r="O16" s="28">
        <v>20</v>
      </c>
    </row>
    <row r="17" spans="2:15" x14ac:dyDescent="0.25">
      <c r="B17">
        <v>7</v>
      </c>
      <c r="C17">
        <v>17</v>
      </c>
      <c r="N17">
        <v>4</v>
      </c>
      <c r="O17" s="28">
        <v>17</v>
      </c>
    </row>
    <row r="18" spans="2:15" x14ac:dyDescent="0.25">
      <c r="B18">
        <f>B14*1.2</f>
        <v>12</v>
      </c>
      <c r="C18">
        <v>7.9</v>
      </c>
      <c r="N18">
        <v>5</v>
      </c>
      <c r="O18" s="28">
        <v>7.9</v>
      </c>
    </row>
    <row r="19" spans="2:15" x14ac:dyDescent="0.25">
      <c r="B19">
        <f t="shared" ref="B19:B25" si="2">B15*1.2</f>
        <v>10.799999999999999</v>
      </c>
      <c r="C19">
        <f>C14*1.1</f>
        <v>16.5</v>
      </c>
      <c r="N19">
        <v>6</v>
      </c>
      <c r="O19" s="28">
        <f>O14*1.1</f>
        <v>16.5</v>
      </c>
    </row>
    <row r="20" spans="2:15" x14ac:dyDescent="0.25">
      <c r="B20">
        <f t="shared" si="2"/>
        <v>9.6</v>
      </c>
      <c r="C20">
        <f>C15*1.1</f>
        <v>11</v>
      </c>
      <c r="N20">
        <v>7</v>
      </c>
      <c r="O20" s="28">
        <f>O15*1.1</f>
        <v>11</v>
      </c>
    </row>
    <row r="21" spans="2:15" x14ac:dyDescent="0.25">
      <c r="B21">
        <f t="shared" si="2"/>
        <v>8.4</v>
      </c>
      <c r="C21">
        <f>C16*1.1</f>
        <v>22</v>
      </c>
      <c r="N21">
        <v>8</v>
      </c>
      <c r="O21" s="28">
        <f>O16*1.1</f>
        <v>22</v>
      </c>
    </row>
    <row r="22" spans="2:15" x14ac:dyDescent="0.25">
      <c r="B22">
        <f t="shared" si="2"/>
        <v>14.399999999999999</v>
      </c>
      <c r="C22">
        <f>C17*1.1</f>
        <v>18.700000000000003</v>
      </c>
      <c r="N22">
        <v>9</v>
      </c>
      <c r="O22" s="28">
        <f>O17*1.1</f>
        <v>18.700000000000003</v>
      </c>
    </row>
    <row r="23" spans="2:15" x14ac:dyDescent="0.25">
      <c r="B23">
        <f t="shared" si="2"/>
        <v>12.959999999999999</v>
      </c>
      <c r="C23">
        <f>C18*1.1</f>
        <v>8.6900000000000013</v>
      </c>
      <c r="N23">
        <v>10</v>
      </c>
      <c r="O23" s="28">
        <f>O18*1.1</f>
        <v>8.6900000000000013</v>
      </c>
    </row>
    <row r="24" spans="2:15" x14ac:dyDescent="0.25">
      <c r="B24">
        <f t="shared" si="2"/>
        <v>11.52</v>
      </c>
      <c r="C24">
        <f>C19*1.1</f>
        <v>18.150000000000002</v>
      </c>
      <c r="N24">
        <v>11</v>
      </c>
      <c r="O24" s="28">
        <f>O19*1.1</f>
        <v>18.150000000000002</v>
      </c>
    </row>
    <row r="25" spans="2:15" x14ac:dyDescent="0.25">
      <c r="B25">
        <f t="shared" si="2"/>
        <v>10.08</v>
      </c>
      <c r="C25">
        <f>C20*1.1</f>
        <v>12.100000000000001</v>
      </c>
      <c r="N25">
        <v>12</v>
      </c>
      <c r="O25" s="28">
        <f>O20*1.1</f>
        <v>12.100000000000001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K-Vizinhos + Próximos</vt:lpstr>
      <vt:lpstr>Normalização</vt:lpstr>
      <vt:lpstr>LDA e QDA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Breno Oliveira</dc:creator>
  <cp:lastModifiedBy>Breno Oliveira</cp:lastModifiedBy>
  <dcterms:created xsi:type="dcterms:W3CDTF">2017-04-04T22:17:14Z</dcterms:created>
  <dcterms:modified xsi:type="dcterms:W3CDTF">2017-04-05T18:06:44Z</dcterms:modified>
</cp:coreProperties>
</file>