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ansu\Downloads\"/>
    </mc:Choice>
  </mc:AlternateContent>
  <bookViews>
    <workbookView xWindow="0" yWindow="0" windowWidth="20490" windowHeight="9045" activeTab="1"/>
  </bookViews>
  <sheets>
    <sheet name="Ex1" sheetId="14" r:id="rId1"/>
    <sheet name="Ex2" sheetId="15" r:id="rId2"/>
    <sheet name="Ex3" sheetId="4" r:id="rId3"/>
    <sheet name="Ex4" sheetId="2" r:id="rId4"/>
    <sheet name="Ex4 - Análise" sheetId="19" r:id="rId5"/>
    <sheet name="Ex5" sheetId="3" r:id="rId6"/>
    <sheet name="Ex5 - Análise" sheetId="18" r:id="rId7"/>
    <sheet name="Ex6" sheetId="13" r:id="rId8"/>
    <sheet name="Ex7" sheetId="20" r:id="rId9"/>
    <sheet name="Ex8" sheetId="21" r:id="rId10"/>
    <sheet name="Ex8 - Análise" sheetId="23" r:id="rId11"/>
    <sheet name="Opcionais" sheetId="22" r:id="rId12"/>
  </sheets>
  <externalReferences>
    <externalReference r:id="rId13"/>
    <externalReference r:id="rId14"/>
  </externalReferences>
  <definedNames>
    <definedName name="_xlnm._FilterDatabase" localSheetId="9" hidden="1">'Ex8'!$D$1:$D$887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4" l="1"/>
  <c r="B773" i="23" a="1"/>
  <c r="A774" i="23" a="1"/>
  <c r="A774" i="23" s="1"/>
  <c r="A777" i="23"/>
  <c r="U19" i="23"/>
  <c r="B3" i="23"/>
  <c r="C3" i="23"/>
  <c r="D3" i="23"/>
  <c r="E3" i="23"/>
  <c r="F3" i="23"/>
  <c r="A3" i="23"/>
  <c r="A4" i="23" a="1"/>
  <c r="A776" i="23" l="1"/>
  <c r="A779" i="23"/>
  <c r="A775" i="23"/>
  <c r="A778" i="23"/>
  <c r="A4" i="23"/>
  <c r="E4" i="23"/>
  <c r="A5" i="23"/>
  <c r="E5" i="23"/>
  <c r="A6" i="23"/>
  <c r="E6" i="23"/>
  <c r="A7" i="23"/>
  <c r="E7" i="23"/>
  <c r="A8" i="23"/>
  <c r="E8" i="23"/>
  <c r="A9" i="23"/>
  <c r="E9" i="23"/>
  <c r="A10" i="23"/>
  <c r="E10" i="23"/>
  <c r="A11" i="23"/>
  <c r="E11" i="23"/>
  <c r="A12" i="23"/>
  <c r="E12" i="23"/>
  <c r="A13" i="23"/>
  <c r="E13" i="23"/>
  <c r="A14" i="23"/>
  <c r="E14" i="23"/>
  <c r="A15" i="23"/>
  <c r="E15" i="23"/>
  <c r="A16" i="23"/>
  <c r="E16" i="23"/>
  <c r="A17" i="23"/>
  <c r="E17" i="23"/>
  <c r="A18" i="23"/>
  <c r="E18" i="23"/>
  <c r="A19" i="23"/>
  <c r="E19" i="23"/>
  <c r="A20" i="23"/>
  <c r="E20" i="23"/>
  <c r="A21" i="23"/>
  <c r="E21" i="23"/>
  <c r="A22" i="23"/>
  <c r="E22" i="23"/>
  <c r="A23" i="23"/>
  <c r="E23" i="23"/>
  <c r="A24" i="23"/>
  <c r="E24" i="23"/>
  <c r="A25" i="23"/>
  <c r="E25" i="23"/>
  <c r="A26" i="23"/>
  <c r="E26" i="23"/>
  <c r="A27" i="23"/>
  <c r="E27" i="23"/>
  <c r="A28" i="23"/>
  <c r="E28" i="23"/>
  <c r="A29" i="23"/>
  <c r="E29" i="23"/>
  <c r="A30" i="23"/>
  <c r="E30" i="23"/>
  <c r="A31" i="23"/>
  <c r="E31" i="23"/>
  <c r="A32" i="23"/>
  <c r="E32" i="23"/>
  <c r="A33" i="23"/>
  <c r="E33" i="23"/>
  <c r="A34" i="23"/>
  <c r="E34" i="23"/>
  <c r="A35" i="23"/>
  <c r="E35" i="23"/>
  <c r="A36" i="23"/>
  <c r="E36" i="23"/>
  <c r="A37" i="23"/>
  <c r="E37" i="23"/>
  <c r="A38" i="23"/>
  <c r="E38" i="23"/>
  <c r="A39" i="23"/>
  <c r="E39" i="23"/>
  <c r="A40" i="23"/>
  <c r="E40" i="23"/>
  <c r="A41" i="23"/>
  <c r="E41" i="23"/>
  <c r="A42" i="23"/>
  <c r="E42" i="23"/>
  <c r="A43" i="23"/>
  <c r="E43" i="23"/>
  <c r="A44" i="23"/>
  <c r="E44" i="23"/>
  <c r="A45" i="23"/>
  <c r="E45" i="23"/>
  <c r="A46" i="23"/>
  <c r="C4" i="23"/>
  <c r="G4" i="23"/>
  <c r="C5" i="23"/>
  <c r="G5" i="23"/>
  <c r="C6" i="23"/>
  <c r="G6" i="23"/>
  <c r="C7" i="23"/>
  <c r="G7" i="23"/>
  <c r="C8" i="23"/>
  <c r="G8" i="23"/>
  <c r="C9" i="23"/>
  <c r="G9" i="23"/>
  <c r="C10" i="23"/>
  <c r="G10" i="23"/>
  <c r="C11" i="23"/>
  <c r="G11" i="23"/>
  <c r="C12" i="23"/>
  <c r="G12" i="23"/>
  <c r="C13" i="23"/>
  <c r="G13" i="23"/>
  <c r="C14" i="23"/>
  <c r="G14" i="23"/>
  <c r="C15" i="23"/>
  <c r="G15" i="23"/>
  <c r="C16" i="23"/>
  <c r="G16" i="23"/>
  <c r="C17" i="23"/>
  <c r="G17" i="23"/>
  <c r="C18" i="23"/>
  <c r="G18" i="23"/>
  <c r="C19" i="23"/>
  <c r="G19" i="23"/>
  <c r="C20" i="23"/>
  <c r="G20" i="23"/>
  <c r="C21" i="23"/>
  <c r="G21" i="23"/>
  <c r="C22" i="23"/>
  <c r="G22" i="23"/>
  <c r="C23" i="23"/>
  <c r="G23" i="23"/>
  <c r="C24" i="23"/>
  <c r="G24" i="23"/>
  <c r="C25" i="23"/>
  <c r="G25" i="23"/>
  <c r="C26" i="23"/>
  <c r="G26" i="23"/>
  <c r="C27" i="23"/>
  <c r="G27" i="23"/>
  <c r="C28" i="23"/>
  <c r="G28" i="23"/>
  <c r="C29" i="23"/>
  <c r="G29" i="23"/>
  <c r="C30" i="23"/>
  <c r="G30" i="23"/>
  <c r="C31" i="23"/>
  <c r="G31" i="23"/>
  <c r="C32" i="23"/>
  <c r="G32" i="23"/>
  <c r="C33" i="23"/>
  <c r="G33" i="23"/>
  <c r="C34" i="23"/>
  <c r="G34" i="23"/>
  <c r="C35" i="23"/>
  <c r="G35" i="23"/>
  <c r="C36" i="23"/>
  <c r="G36" i="23"/>
  <c r="C37" i="23"/>
  <c r="G37" i="23"/>
  <c r="C38" i="23"/>
  <c r="G38" i="23"/>
  <c r="C39" i="23"/>
  <c r="G39" i="23"/>
  <c r="C40" i="23"/>
  <c r="G40" i="23"/>
  <c r="C41" i="23"/>
  <c r="G41" i="23"/>
  <c r="C42" i="23"/>
  <c r="G42" i="23"/>
  <c r="C43" i="23"/>
  <c r="G43" i="23"/>
  <c r="C44" i="23"/>
  <c r="G44" i="23"/>
  <c r="C45" i="23"/>
  <c r="G45" i="23"/>
  <c r="C46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G46" i="23"/>
  <c r="C47" i="23"/>
  <c r="G47" i="23"/>
  <c r="C48" i="23"/>
  <c r="G48" i="23"/>
  <c r="C49" i="23"/>
  <c r="G49" i="23"/>
  <c r="C50" i="23"/>
  <c r="G50" i="23"/>
  <c r="C51" i="23"/>
  <c r="G51" i="23"/>
  <c r="C52" i="23"/>
  <c r="G52" i="23"/>
  <c r="C53" i="23"/>
  <c r="G53" i="23"/>
  <c r="C54" i="23"/>
  <c r="G54" i="23"/>
  <c r="C55" i="23"/>
  <c r="G55" i="23"/>
  <c r="C56" i="23"/>
  <c r="G56" i="23"/>
  <c r="C57" i="23"/>
  <c r="G57" i="23"/>
  <c r="C58" i="23"/>
  <c r="G58" i="23"/>
  <c r="C59" i="23"/>
  <c r="G59" i="23"/>
  <c r="C60" i="23"/>
  <c r="G60" i="23"/>
  <c r="C61" i="23"/>
  <c r="G61" i="23"/>
  <c r="C62" i="23"/>
  <c r="G62" i="23"/>
  <c r="C63" i="23"/>
  <c r="G63" i="23"/>
  <c r="C64" i="23"/>
  <c r="G64" i="23"/>
  <c r="C65" i="23"/>
  <c r="G65" i="23"/>
  <c r="C66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E46" i="23"/>
  <c r="A47" i="23"/>
  <c r="E47" i="23"/>
  <c r="A48" i="23"/>
  <c r="E48" i="23"/>
  <c r="A49" i="23"/>
  <c r="E49" i="23"/>
  <c r="A50" i="23"/>
  <c r="E50" i="23"/>
  <c r="A51" i="23"/>
  <c r="E51" i="23"/>
  <c r="A52" i="23"/>
  <c r="E52" i="23"/>
  <c r="A53" i="23"/>
  <c r="E53" i="23"/>
  <c r="A54" i="23"/>
  <c r="E54" i="23"/>
  <c r="A55" i="23"/>
  <c r="E55" i="23"/>
  <c r="A56" i="23"/>
  <c r="E56" i="23"/>
  <c r="A57" i="23"/>
  <c r="E57" i="23"/>
  <c r="A58" i="23"/>
  <c r="E58" i="23"/>
  <c r="A59" i="23"/>
  <c r="E59" i="23"/>
  <c r="A60" i="23"/>
  <c r="E60" i="23"/>
  <c r="A61" i="23"/>
  <c r="E61" i="23"/>
  <c r="A62" i="23"/>
  <c r="E62" i="23"/>
  <c r="A63" i="23"/>
  <c r="E63" i="23"/>
  <c r="A64" i="23"/>
  <c r="E64" i="23"/>
  <c r="A65" i="23"/>
  <c r="E65" i="23"/>
  <c r="A66" i="23"/>
  <c r="E66" i="23"/>
  <c r="A67" i="23"/>
  <c r="E67" i="23"/>
  <c r="D4" i="23"/>
  <c r="D6" i="23"/>
  <c r="D8" i="23"/>
  <c r="D10" i="23"/>
  <c r="D12" i="23"/>
  <c r="D14" i="23"/>
  <c r="D16" i="23"/>
  <c r="D18" i="23"/>
  <c r="D20" i="23"/>
  <c r="D22" i="23"/>
  <c r="D24" i="23"/>
  <c r="D26" i="23"/>
  <c r="D28" i="23"/>
  <c r="D30" i="23"/>
  <c r="D32" i="23"/>
  <c r="D34" i="23"/>
  <c r="D36" i="23"/>
  <c r="D38" i="23"/>
  <c r="D40" i="23"/>
  <c r="D42" i="23"/>
  <c r="D44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B67" i="23"/>
  <c r="G67" i="23"/>
  <c r="C68" i="23"/>
  <c r="G68" i="23"/>
  <c r="C69" i="23"/>
  <c r="G69" i="23"/>
  <c r="C70" i="23"/>
  <c r="G70" i="23"/>
  <c r="C71" i="23"/>
  <c r="G71" i="23"/>
  <c r="C72" i="23"/>
  <c r="G72" i="23"/>
  <c r="C73" i="23"/>
  <c r="G73" i="23"/>
  <c r="C74" i="23"/>
  <c r="G74" i="23"/>
  <c r="C75" i="23"/>
  <c r="G75" i="23"/>
  <c r="C76" i="23"/>
  <c r="G76" i="23"/>
  <c r="C77" i="23"/>
  <c r="G77" i="23"/>
  <c r="C78" i="23"/>
  <c r="G78" i="23"/>
  <c r="C79" i="23"/>
  <c r="G79" i="23"/>
  <c r="C80" i="23"/>
  <c r="G80" i="23"/>
  <c r="I80" i="23" s="1"/>
  <c r="J80" i="23" s="1"/>
  <c r="C81" i="23"/>
  <c r="G81" i="23"/>
  <c r="C82" i="23"/>
  <c r="G82" i="23"/>
  <c r="I82" i="23" s="1"/>
  <c r="J82" i="23" s="1"/>
  <c r="C83" i="23"/>
  <c r="G83" i="23"/>
  <c r="C84" i="23"/>
  <c r="G84" i="23"/>
  <c r="I84" i="23" s="1"/>
  <c r="J84" i="23" s="1"/>
  <c r="C85" i="23"/>
  <c r="G85" i="23"/>
  <c r="I85" i="23" s="1"/>
  <c r="J85" i="23" s="1"/>
  <c r="C86" i="23"/>
  <c r="G86" i="23"/>
  <c r="I86" i="23" s="1"/>
  <c r="J86" i="23" s="1"/>
  <c r="C87" i="23"/>
  <c r="G87" i="23"/>
  <c r="I87" i="23" s="1"/>
  <c r="J87" i="23" s="1"/>
  <c r="C88" i="23"/>
  <c r="G88" i="23"/>
  <c r="C89" i="23"/>
  <c r="G89" i="23"/>
  <c r="C90" i="23"/>
  <c r="G90" i="23"/>
  <c r="C91" i="23"/>
  <c r="G91" i="23"/>
  <c r="C92" i="23"/>
  <c r="G92" i="23"/>
  <c r="C93" i="23"/>
  <c r="G93" i="23"/>
  <c r="C94" i="23"/>
  <c r="G94" i="23"/>
  <c r="C95" i="23"/>
  <c r="G95" i="23"/>
  <c r="C96" i="23"/>
  <c r="G96" i="23"/>
  <c r="C97" i="23"/>
  <c r="G97" i="23"/>
  <c r="C98" i="23"/>
  <c r="G98" i="23"/>
  <c r="C99" i="23"/>
  <c r="G99" i="23"/>
  <c r="C100" i="23"/>
  <c r="G100" i="23"/>
  <c r="C101" i="23"/>
  <c r="H4" i="23"/>
  <c r="H6" i="23"/>
  <c r="H8" i="23"/>
  <c r="H10" i="23"/>
  <c r="H12" i="23"/>
  <c r="H14" i="23"/>
  <c r="H16" i="23"/>
  <c r="H18" i="23"/>
  <c r="H20" i="23"/>
  <c r="H22" i="23"/>
  <c r="H24" i="23"/>
  <c r="H26" i="23"/>
  <c r="H28" i="23"/>
  <c r="H30" i="23"/>
  <c r="H32" i="23"/>
  <c r="H34" i="23"/>
  <c r="H36" i="23"/>
  <c r="H38" i="23"/>
  <c r="H40" i="23"/>
  <c r="H42" i="23"/>
  <c r="H44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C67" i="23"/>
  <c r="H67" i="23"/>
  <c r="D68" i="23"/>
  <c r="H68" i="23"/>
  <c r="D69" i="23"/>
  <c r="H69" i="23"/>
  <c r="D70" i="23"/>
  <c r="H70" i="23"/>
  <c r="D71" i="23"/>
  <c r="H71" i="23"/>
  <c r="D72" i="23"/>
  <c r="H72" i="23"/>
  <c r="D73" i="23"/>
  <c r="H73" i="23"/>
  <c r="D74" i="23"/>
  <c r="H74" i="23"/>
  <c r="D75" i="23"/>
  <c r="H75" i="23"/>
  <c r="D76" i="23"/>
  <c r="H76" i="23"/>
  <c r="D77" i="23"/>
  <c r="H77" i="23"/>
  <c r="D78" i="23"/>
  <c r="H78" i="23"/>
  <c r="D79" i="23"/>
  <c r="H79" i="23"/>
  <c r="D80" i="23"/>
  <c r="H80" i="23"/>
  <c r="D81" i="23"/>
  <c r="H81" i="23"/>
  <c r="D82" i="23"/>
  <c r="H82" i="23"/>
  <c r="D83" i="23"/>
  <c r="H83" i="23"/>
  <c r="D84" i="23"/>
  <c r="H84" i="23"/>
  <c r="D85" i="23"/>
  <c r="H85" i="23"/>
  <c r="D86" i="23"/>
  <c r="H86" i="23"/>
  <c r="D87" i="23"/>
  <c r="H87" i="23"/>
  <c r="D88" i="23"/>
  <c r="D5" i="23"/>
  <c r="D7" i="23"/>
  <c r="D9" i="23"/>
  <c r="D11" i="23"/>
  <c r="D13" i="23"/>
  <c r="D15" i="23"/>
  <c r="D17" i="23"/>
  <c r="D19" i="23"/>
  <c r="D21" i="23"/>
  <c r="D23" i="23"/>
  <c r="D25" i="23"/>
  <c r="D27" i="23"/>
  <c r="D29" i="23"/>
  <c r="D31" i="23"/>
  <c r="D33" i="23"/>
  <c r="D35" i="23"/>
  <c r="D37" i="23"/>
  <c r="D39" i="23"/>
  <c r="D41" i="23"/>
  <c r="D43" i="23"/>
  <c r="D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G66" i="23"/>
  <c r="I66" i="23" s="1"/>
  <c r="J66" i="23" s="1"/>
  <c r="D67" i="23"/>
  <c r="A68" i="23"/>
  <c r="E68" i="23"/>
  <c r="A69" i="23"/>
  <c r="E69" i="23"/>
  <c r="A70" i="23"/>
  <c r="E70" i="23"/>
  <c r="A71" i="23"/>
  <c r="E71" i="23"/>
  <c r="A72" i="23"/>
  <c r="E72" i="23"/>
  <c r="A73" i="23"/>
  <c r="E73" i="23"/>
  <c r="A74" i="23"/>
  <c r="E74" i="23"/>
  <c r="A75" i="23"/>
  <c r="E75" i="23"/>
  <c r="A76" i="23"/>
  <c r="E76" i="23"/>
  <c r="A77" i="23"/>
  <c r="E77" i="23"/>
  <c r="A78" i="23"/>
  <c r="E78" i="23"/>
  <c r="A79" i="23"/>
  <c r="E79" i="23"/>
  <c r="A80" i="23"/>
  <c r="E80" i="23"/>
  <c r="A81" i="23"/>
  <c r="E81" i="23"/>
  <c r="A82" i="23"/>
  <c r="E82" i="23"/>
  <c r="A83" i="23"/>
  <c r="E83" i="23"/>
  <c r="A84" i="23"/>
  <c r="E84" i="23"/>
  <c r="A85" i="23"/>
  <c r="E85" i="23"/>
  <c r="A86" i="23"/>
  <c r="E86" i="23"/>
  <c r="A87" i="23"/>
  <c r="E87" i="23"/>
  <c r="A88" i="23"/>
  <c r="E88" i="23"/>
  <c r="A89" i="23"/>
  <c r="E89" i="23"/>
  <c r="A90" i="23"/>
  <c r="E90" i="23"/>
  <c r="A91" i="23"/>
  <c r="E91" i="23"/>
  <c r="A92" i="23"/>
  <c r="E92" i="23"/>
  <c r="A93" i="23"/>
  <c r="E93" i="23"/>
  <c r="A94" i="23"/>
  <c r="E94" i="23"/>
  <c r="A95" i="23"/>
  <c r="E95" i="23"/>
  <c r="A96" i="23"/>
  <c r="E96" i="23"/>
  <c r="A97" i="23"/>
  <c r="E97" i="23"/>
  <c r="A98" i="23"/>
  <c r="E98" i="23"/>
  <c r="A99" i="23"/>
  <c r="E99" i="23"/>
  <c r="H5" i="23"/>
  <c r="H13" i="23"/>
  <c r="H21" i="23"/>
  <c r="H29" i="23"/>
  <c r="H37" i="23"/>
  <c r="H45" i="23"/>
  <c r="B50" i="23"/>
  <c r="B54" i="23"/>
  <c r="B58" i="23"/>
  <c r="B62" i="23"/>
  <c r="B66" i="23"/>
  <c r="F68" i="23"/>
  <c r="F70" i="23"/>
  <c r="F72" i="23"/>
  <c r="F74" i="23"/>
  <c r="F76" i="23"/>
  <c r="F78" i="23"/>
  <c r="F80" i="23"/>
  <c r="F82" i="23"/>
  <c r="F84" i="23"/>
  <c r="F86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D100" i="23"/>
  <c r="A101" i="23"/>
  <c r="F101" i="23"/>
  <c r="B102" i="23"/>
  <c r="F102" i="23"/>
  <c r="B103" i="23"/>
  <c r="F103" i="23"/>
  <c r="B104" i="23"/>
  <c r="F104" i="23"/>
  <c r="B105" i="23"/>
  <c r="F105" i="23"/>
  <c r="B106" i="23"/>
  <c r="F106" i="23"/>
  <c r="B107" i="23"/>
  <c r="F107" i="23"/>
  <c r="B108" i="23"/>
  <c r="F108" i="23"/>
  <c r="B109" i="23"/>
  <c r="F109" i="23"/>
  <c r="B110" i="23"/>
  <c r="F110" i="23"/>
  <c r="B111" i="23"/>
  <c r="F111" i="23"/>
  <c r="B112" i="23"/>
  <c r="F112" i="23"/>
  <c r="B113" i="23"/>
  <c r="F113" i="23"/>
  <c r="B114" i="23"/>
  <c r="F114" i="23"/>
  <c r="B115" i="23"/>
  <c r="F115" i="23"/>
  <c r="B116" i="23"/>
  <c r="F116" i="23"/>
  <c r="B117" i="23"/>
  <c r="F117" i="23"/>
  <c r="B118" i="23"/>
  <c r="F118" i="23"/>
  <c r="B119" i="23"/>
  <c r="F119" i="23"/>
  <c r="B120" i="23"/>
  <c r="F120" i="23"/>
  <c r="B121" i="23"/>
  <c r="F121" i="23"/>
  <c r="B122" i="23"/>
  <c r="F122" i="23"/>
  <c r="B123" i="23"/>
  <c r="F123" i="23"/>
  <c r="B124" i="23"/>
  <c r="F124" i="23"/>
  <c r="B125" i="23"/>
  <c r="F125" i="23"/>
  <c r="B126" i="23"/>
  <c r="H7" i="23"/>
  <c r="H15" i="23"/>
  <c r="H23" i="23"/>
  <c r="H31" i="23"/>
  <c r="H39" i="23"/>
  <c r="B47" i="23"/>
  <c r="B51" i="23"/>
  <c r="B55" i="23"/>
  <c r="B59" i="23"/>
  <c r="B63" i="23"/>
  <c r="H66" i="23"/>
  <c r="B69" i="23"/>
  <c r="B71" i="23"/>
  <c r="B73" i="23"/>
  <c r="B75" i="23"/>
  <c r="B77" i="23"/>
  <c r="B79" i="23"/>
  <c r="B81" i="23"/>
  <c r="B83" i="23"/>
  <c r="B85" i="23"/>
  <c r="B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E100" i="23"/>
  <c r="B101" i="23"/>
  <c r="G101" i="23"/>
  <c r="I101" i="23" s="1"/>
  <c r="J101" i="23" s="1"/>
  <c r="C102" i="23"/>
  <c r="G102" i="23"/>
  <c r="I102" i="23" s="1"/>
  <c r="J102" i="23" s="1"/>
  <c r="C103" i="23"/>
  <c r="G103" i="23"/>
  <c r="I103" i="23" s="1"/>
  <c r="J103" i="23" s="1"/>
  <c r="C104" i="23"/>
  <c r="G104" i="23"/>
  <c r="I104" i="23" s="1"/>
  <c r="J104" i="23" s="1"/>
  <c r="C105" i="23"/>
  <c r="G105" i="23"/>
  <c r="I105" i="23" s="1"/>
  <c r="J105" i="23" s="1"/>
  <c r="C106" i="23"/>
  <c r="G106" i="23"/>
  <c r="I106" i="23" s="1"/>
  <c r="J106" i="23" s="1"/>
  <c r="C107" i="23"/>
  <c r="G107" i="23"/>
  <c r="I107" i="23" s="1"/>
  <c r="J107" i="23" s="1"/>
  <c r="C108" i="23"/>
  <c r="G108" i="23"/>
  <c r="I108" i="23" s="1"/>
  <c r="J108" i="23" s="1"/>
  <c r="C109" i="23"/>
  <c r="G109" i="23"/>
  <c r="I109" i="23" s="1"/>
  <c r="J109" i="23" s="1"/>
  <c r="C110" i="23"/>
  <c r="G110" i="23"/>
  <c r="I110" i="23" s="1"/>
  <c r="J110" i="23" s="1"/>
  <c r="C111" i="23"/>
  <c r="G111" i="23"/>
  <c r="I111" i="23" s="1"/>
  <c r="J111" i="23" s="1"/>
  <c r="C112" i="23"/>
  <c r="G112" i="23"/>
  <c r="I112" i="23" s="1"/>
  <c r="J112" i="23" s="1"/>
  <c r="C113" i="23"/>
  <c r="G113" i="23"/>
  <c r="I113" i="23" s="1"/>
  <c r="J113" i="23" s="1"/>
  <c r="C114" i="23"/>
  <c r="G114" i="23"/>
  <c r="I114" i="23" s="1"/>
  <c r="J114" i="23" s="1"/>
  <c r="C115" i="23"/>
  <c r="G115" i="23"/>
  <c r="I115" i="23" s="1"/>
  <c r="J115" i="23" s="1"/>
  <c r="C116" i="23"/>
  <c r="G116" i="23"/>
  <c r="I116" i="23" s="1"/>
  <c r="J116" i="23" s="1"/>
  <c r="C117" i="23"/>
  <c r="G117" i="23"/>
  <c r="I117" i="23" s="1"/>
  <c r="J117" i="23" s="1"/>
  <c r="C118" i="23"/>
  <c r="G118" i="23"/>
  <c r="I118" i="23" s="1"/>
  <c r="J118" i="23" s="1"/>
  <c r="C119" i="23"/>
  <c r="G119" i="23"/>
  <c r="I119" i="23" s="1"/>
  <c r="J119" i="23" s="1"/>
  <c r="C120" i="23"/>
  <c r="G120" i="23"/>
  <c r="I120" i="23" s="1"/>
  <c r="J120" i="23" s="1"/>
  <c r="C121" i="23"/>
  <c r="G121" i="23"/>
  <c r="I121" i="23" s="1"/>
  <c r="J121" i="23" s="1"/>
  <c r="C122" i="23"/>
  <c r="G122" i="23"/>
  <c r="I122" i="23" s="1"/>
  <c r="J122" i="23" s="1"/>
  <c r="C123" i="23"/>
  <c r="G123" i="23"/>
  <c r="I123" i="23" s="1"/>
  <c r="J123" i="23" s="1"/>
  <c r="C124" i="23"/>
  <c r="G124" i="23"/>
  <c r="I124" i="23" s="1"/>
  <c r="J124" i="23" s="1"/>
  <c r="C125" i="23"/>
  <c r="G125" i="23"/>
  <c r="I125" i="23" s="1"/>
  <c r="J125" i="23" s="1"/>
  <c r="C126" i="23"/>
  <c r="G126" i="23"/>
  <c r="I126" i="23" s="1"/>
  <c r="J126" i="23" s="1"/>
  <c r="C127" i="23"/>
  <c r="G127" i="23"/>
  <c r="I127" i="23" s="1"/>
  <c r="J127" i="23" s="1"/>
  <c r="C128" i="23"/>
  <c r="G128" i="23"/>
  <c r="C129" i="23"/>
  <c r="G129" i="23"/>
  <c r="I129" i="23" s="1"/>
  <c r="J129" i="23" s="1"/>
  <c r="C130" i="23"/>
  <c r="G130" i="23"/>
  <c r="C131" i="23"/>
  <c r="G131" i="23"/>
  <c r="I131" i="23" s="1"/>
  <c r="J131" i="23" s="1"/>
  <c r="C132" i="23"/>
  <c r="G132" i="23"/>
  <c r="C133" i="23"/>
  <c r="G133" i="23"/>
  <c r="I133" i="23" s="1"/>
  <c r="J133" i="23" s="1"/>
  <c r="C134" i="23"/>
  <c r="H9" i="23"/>
  <c r="H17" i="23"/>
  <c r="H25" i="23"/>
  <c r="H33" i="23"/>
  <c r="H41" i="23"/>
  <c r="B48" i="23"/>
  <c r="B52" i="23"/>
  <c r="B56" i="23"/>
  <c r="B60" i="23"/>
  <c r="B64" i="23"/>
  <c r="F67" i="23"/>
  <c r="F69" i="23"/>
  <c r="F71" i="23"/>
  <c r="F73" i="23"/>
  <c r="F75" i="23"/>
  <c r="F77" i="23"/>
  <c r="F79" i="23"/>
  <c r="F81" i="23"/>
  <c r="F83" i="23"/>
  <c r="F85" i="23"/>
  <c r="F87" i="23"/>
  <c r="B89" i="23"/>
  <c r="B90" i="23"/>
  <c r="B91" i="23"/>
  <c r="B92" i="23"/>
  <c r="B93" i="23"/>
  <c r="B94" i="23"/>
  <c r="B95" i="23"/>
  <c r="B96" i="23"/>
  <c r="B97" i="23"/>
  <c r="B98" i="23"/>
  <c r="B99" i="23"/>
  <c r="A100" i="23"/>
  <c r="F100" i="23"/>
  <c r="D101" i="23"/>
  <c r="H101" i="23"/>
  <c r="D102" i="23"/>
  <c r="H102" i="23"/>
  <c r="D103" i="23"/>
  <c r="H103" i="23"/>
  <c r="D104" i="23"/>
  <c r="H104" i="23"/>
  <c r="D105" i="23"/>
  <c r="H105" i="23"/>
  <c r="D106" i="23"/>
  <c r="H106" i="23"/>
  <c r="D107" i="23"/>
  <c r="H107" i="23"/>
  <c r="D108" i="23"/>
  <c r="H108" i="23"/>
  <c r="D109" i="23"/>
  <c r="H109" i="23"/>
  <c r="D110" i="23"/>
  <c r="H110" i="23"/>
  <c r="D111" i="23"/>
  <c r="H111" i="23"/>
  <c r="D112" i="23"/>
  <c r="H112" i="23"/>
  <c r="D113" i="23"/>
  <c r="H113" i="23"/>
  <c r="D114" i="23"/>
  <c r="H114" i="23"/>
  <c r="D115" i="23"/>
  <c r="H115" i="23"/>
  <c r="D116" i="23"/>
  <c r="H116" i="23"/>
  <c r="D117" i="23"/>
  <c r="H117" i="23"/>
  <c r="D118" i="23"/>
  <c r="H118" i="23"/>
  <c r="D119" i="23"/>
  <c r="H119" i="23"/>
  <c r="D120" i="23"/>
  <c r="H120" i="23"/>
  <c r="D121" i="23"/>
  <c r="H121" i="23"/>
  <c r="D122" i="23"/>
  <c r="H122" i="23"/>
  <c r="D123" i="23"/>
  <c r="H123" i="23"/>
  <c r="D124" i="23"/>
  <c r="H124" i="23"/>
  <c r="D125" i="23"/>
  <c r="H125" i="23"/>
  <c r="D126" i="23"/>
  <c r="H126" i="23"/>
  <c r="H11" i="23"/>
  <c r="H19" i="23"/>
  <c r="H27" i="23"/>
  <c r="H35" i="23"/>
  <c r="H43" i="23"/>
  <c r="B49" i="23"/>
  <c r="B53" i="23"/>
  <c r="B57" i="23"/>
  <c r="B61" i="23"/>
  <c r="B65" i="23"/>
  <c r="B68" i="23"/>
  <c r="B70" i="23"/>
  <c r="B72" i="23"/>
  <c r="B74" i="23"/>
  <c r="B76" i="23"/>
  <c r="B78" i="23"/>
  <c r="B80" i="23"/>
  <c r="B82" i="23"/>
  <c r="B84" i="23"/>
  <c r="B86" i="23"/>
  <c r="B88" i="23"/>
  <c r="D89" i="23"/>
  <c r="D90" i="23"/>
  <c r="D91" i="23"/>
  <c r="D92" i="23"/>
  <c r="D93" i="23"/>
  <c r="D94" i="23"/>
  <c r="D95" i="23"/>
  <c r="D96" i="23"/>
  <c r="D97" i="23"/>
  <c r="D98" i="23"/>
  <c r="D99" i="23"/>
  <c r="B100" i="23"/>
  <c r="H100" i="23"/>
  <c r="E101" i="23"/>
  <c r="A102" i="23"/>
  <c r="E102" i="23"/>
  <c r="A103" i="23"/>
  <c r="E103" i="23"/>
  <c r="A104" i="23"/>
  <c r="E104" i="23"/>
  <c r="A105" i="23"/>
  <c r="E105" i="23"/>
  <c r="A106" i="23"/>
  <c r="E106" i="23"/>
  <c r="A107" i="23"/>
  <c r="E107" i="23"/>
  <c r="A108" i="23"/>
  <c r="E108" i="23"/>
  <c r="A109" i="23"/>
  <c r="E109" i="23"/>
  <c r="A110" i="23"/>
  <c r="E110" i="23"/>
  <c r="A111" i="23"/>
  <c r="E111" i="23"/>
  <c r="A112" i="23"/>
  <c r="E112" i="23"/>
  <c r="A113" i="23"/>
  <c r="E113" i="23"/>
  <c r="A114" i="23"/>
  <c r="E114" i="23"/>
  <c r="A115" i="23"/>
  <c r="E115" i="23"/>
  <c r="A116" i="23"/>
  <c r="E116" i="23"/>
  <c r="A117" i="23"/>
  <c r="E117" i="23"/>
  <c r="A118" i="23"/>
  <c r="E118" i="23"/>
  <c r="A119" i="23"/>
  <c r="E119" i="23"/>
  <c r="A120" i="23"/>
  <c r="E120" i="23"/>
  <c r="A121" i="23"/>
  <c r="E121" i="23"/>
  <c r="A122" i="23"/>
  <c r="E122" i="23"/>
  <c r="A123" i="23"/>
  <c r="E123" i="23"/>
  <c r="A124" i="23"/>
  <c r="E124" i="23"/>
  <c r="A125" i="23"/>
  <c r="E125" i="23"/>
  <c r="A126" i="23"/>
  <c r="E126" i="23"/>
  <c r="A127" i="23"/>
  <c r="E127" i="23"/>
  <c r="A128" i="23"/>
  <c r="E128" i="23"/>
  <c r="A129" i="23"/>
  <c r="E129" i="23"/>
  <c r="A130" i="23"/>
  <c r="E130" i="23"/>
  <c r="A131" i="23"/>
  <c r="E131" i="23"/>
  <c r="A132" i="23"/>
  <c r="E132" i="23"/>
  <c r="A133" i="23"/>
  <c r="E133" i="23"/>
  <c r="A134" i="23"/>
  <c r="F126" i="23"/>
  <c r="H127" i="23"/>
  <c r="H128" i="23"/>
  <c r="H129" i="23"/>
  <c r="H130" i="23"/>
  <c r="H131" i="23"/>
  <c r="H132" i="23"/>
  <c r="H133" i="23"/>
  <c r="F134" i="23"/>
  <c r="B135" i="23"/>
  <c r="F135" i="23"/>
  <c r="B136" i="23"/>
  <c r="F136" i="23"/>
  <c r="B137" i="23"/>
  <c r="F137" i="23"/>
  <c r="B138" i="23"/>
  <c r="F138" i="23"/>
  <c r="B139" i="23"/>
  <c r="F139" i="23"/>
  <c r="B140" i="23"/>
  <c r="F140" i="23"/>
  <c r="B141" i="23"/>
  <c r="F141" i="23"/>
  <c r="B142" i="23"/>
  <c r="F142" i="23"/>
  <c r="B143" i="23"/>
  <c r="F143" i="23"/>
  <c r="B144" i="23"/>
  <c r="F144" i="23"/>
  <c r="B145" i="23"/>
  <c r="F145" i="23"/>
  <c r="B146" i="23"/>
  <c r="F146" i="23"/>
  <c r="B147" i="23"/>
  <c r="F147" i="23"/>
  <c r="B148" i="23"/>
  <c r="F148" i="23"/>
  <c r="B149" i="23"/>
  <c r="F149" i="23"/>
  <c r="B150" i="23"/>
  <c r="F150" i="23"/>
  <c r="B151" i="23"/>
  <c r="F151" i="23"/>
  <c r="B152" i="23"/>
  <c r="F152" i="23"/>
  <c r="B153" i="23"/>
  <c r="F153" i="23"/>
  <c r="B154" i="23"/>
  <c r="F154" i="23"/>
  <c r="B155" i="23"/>
  <c r="F155" i="23"/>
  <c r="B156" i="23"/>
  <c r="F156" i="23"/>
  <c r="B157" i="23"/>
  <c r="F157" i="23"/>
  <c r="B158" i="23"/>
  <c r="F158" i="23"/>
  <c r="B159" i="23"/>
  <c r="F159" i="23"/>
  <c r="B160" i="23"/>
  <c r="F160" i="23"/>
  <c r="B161" i="23"/>
  <c r="F161" i="23"/>
  <c r="B162" i="23"/>
  <c r="F162" i="23"/>
  <c r="B163" i="23"/>
  <c r="F163" i="23"/>
  <c r="B164" i="23"/>
  <c r="F164" i="23"/>
  <c r="B165" i="23"/>
  <c r="F165" i="23"/>
  <c r="B166" i="23"/>
  <c r="F166" i="23"/>
  <c r="B167" i="23"/>
  <c r="F167" i="23"/>
  <c r="B168" i="23"/>
  <c r="F168" i="23"/>
  <c r="B169" i="23"/>
  <c r="F169" i="23"/>
  <c r="B170" i="23"/>
  <c r="F170" i="23"/>
  <c r="B171" i="23"/>
  <c r="F171" i="23"/>
  <c r="B172" i="23"/>
  <c r="F172" i="23"/>
  <c r="B173" i="23"/>
  <c r="F173" i="23"/>
  <c r="B174" i="23"/>
  <c r="F174" i="23"/>
  <c r="B175" i="23"/>
  <c r="F175" i="23"/>
  <c r="B176" i="23"/>
  <c r="F176" i="23"/>
  <c r="B177" i="23"/>
  <c r="F177" i="23"/>
  <c r="B178" i="23"/>
  <c r="F178" i="23"/>
  <c r="B179" i="23"/>
  <c r="F179" i="23"/>
  <c r="B180" i="23"/>
  <c r="F180" i="23"/>
  <c r="B181" i="23"/>
  <c r="F181" i="23"/>
  <c r="B182" i="23"/>
  <c r="F182" i="23"/>
  <c r="B183" i="23"/>
  <c r="F183" i="23"/>
  <c r="B184" i="23"/>
  <c r="F184" i="23"/>
  <c r="B185" i="23"/>
  <c r="F185" i="23"/>
  <c r="B186" i="23"/>
  <c r="F186" i="23"/>
  <c r="B187" i="23"/>
  <c r="F187" i="23"/>
  <c r="B188" i="23"/>
  <c r="F188" i="23"/>
  <c r="B189" i="23"/>
  <c r="F189" i="23"/>
  <c r="B190" i="23"/>
  <c r="F190" i="23"/>
  <c r="B191" i="23"/>
  <c r="F191" i="23"/>
  <c r="B192" i="23"/>
  <c r="F192" i="23"/>
  <c r="B193" i="23"/>
  <c r="F193" i="23"/>
  <c r="B194" i="23"/>
  <c r="F194" i="23"/>
  <c r="B195" i="23"/>
  <c r="F195" i="23"/>
  <c r="B196" i="23"/>
  <c r="F196" i="23"/>
  <c r="B197" i="23"/>
  <c r="F197" i="23"/>
  <c r="B198" i="23"/>
  <c r="F198" i="23"/>
  <c r="B199" i="23"/>
  <c r="F199" i="23"/>
  <c r="B200" i="23"/>
  <c r="F200" i="23"/>
  <c r="B201" i="23"/>
  <c r="F201" i="23"/>
  <c r="B202" i="23"/>
  <c r="F202" i="23"/>
  <c r="B203" i="23"/>
  <c r="F203" i="23"/>
  <c r="B204" i="23"/>
  <c r="F204" i="23"/>
  <c r="B205" i="23"/>
  <c r="F205" i="23"/>
  <c r="B206" i="23"/>
  <c r="F206" i="23"/>
  <c r="B207" i="23"/>
  <c r="F207" i="23"/>
  <c r="B208" i="23"/>
  <c r="F208" i="23"/>
  <c r="B209" i="23"/>
  <c r="F209" i="23"/>
  <c r="B210" i="23"/>
  <c r="F210" i="23"/>
  <c r="B127" i="23"/>
  <c r="B128" i="23"/>
  <c r="B129" i="23"/>
  <c r="B130" i="23"/>
  <c r="B131" i="23"/>
  <c r="B132" i="23"/>
  <c r="B133" i="23"/>
  <c r="B134" i="23"/>
  <c r="G134" i="23"/>
  <c r="C135" i="23"/>
  <c r="G135" i="23"/>
  <c r="C136" i="23"/>
  <c r="G136" i="23"/>
  <c r="C137" i="23"/>
  <c r="G137" i="23"/>
  <c r="C138" i="23"/>
  <c r="G138" i="23"/>
  <c r="C139" i="23"/>
  <c r="G139" i="23"/>
  <c r="C140" i="23"/>
  <c r="G140" i="23"/>
  <c r="C141" i="23"/>
  <c r="G141" i="23"/>
  <c r="C142" i="23"/>
  <c r="G142" i="23"/>
  <c r="C143" i="23"/>
  <c r="G143" i="23"/>
  <c r="C144" i="23"/>
  <c r="G144" i="23"/>
  <c r="C145" i="23"/>
  <c r="G145" i="23"/>
  <c r="C146" i="23"/>
  <c r="G146" i="23"/>
  <c r="C147" i="23"/>
  <c r="G147" i="23"/>
  <c r="C148" i="23"/>
  <c r="G148" i="23"/>
  <c r="C149" i="23"/>
  <c r="G149" i="23"/>
  <c r="C150" i="23"/>
  <c r="G150" i="23"/>
  <c r="C151" i="23"/>
  <c r="G151" i="23"/>
  <c r="C152" i="23"/>
  <c r="G152" i="23"/>
  <c r="C153" i="23"/>
  <c r="G153" i="23"/>
  <c r="C154" i="23"/>
  <c r="G154" i="23"/>
  <c r="C155" i="23"/>
  <c r="G155" i="23"/>
  <c r="C156" i="23"/>
  <c r="G156" i="23"/>
  <c r="C157" i="23"/>
  <c r="G157" i="23"/>
  <c r="C158" i="23"/>
  <c r="G158" i="23"/>
  <c r="C159" i="23"/>
  <c r="G159" i="23"/>
  <c r="C160" i="23"/>
  <c r="G160" i="23"/>
  <c r="C161" i="23"/>
  <c r="G161" i="23"/>
  <c r="C162" i="23"/>
  <c r="G162" i="23"/>
  <c r="C163" i="23"/>
  <c r="G163" i="23"/>
  <c r="C164" i="23"/>
  <c r="G164" i="23"/>
  <c r="C165" i="23"/>
  <c r="G165" i="23"/>
  <c r="C166" i="23"/>
  <c r="G166" i="23"/>
  <c r="C167" i="23"/>
  <c r="G167" i="23"/>
  <c r="C168" i="23"/>
  <c r="G168" i="23"/>
  <c r="C169" i="23"/>
  <c r="G169" i="23"/>
  <c r="C170" i="23"/>
  <c r="G170" i="23"/>
  <c r="C171" i="23"/>
  <c r="G171" i="23"/>
  <c r="C172" i="23"/>
  <c r="G172" i="23"/>
  <c r="C173" i="23"/>
  <c r="G173" i="23"/>
  <c r="C174" i="23"/>
  <c r="G174" i="23"/>
  <c r="C175" i="23"/>
  <c r="G175" i="23"/>
  <c r="C176" i="23"/>
  <c r="G176" i="23"/>
  <c r="C177" i="23"/>
  <c r="G177" i="23"/>
  <c r="C178" i="23"/>
  <c r="G178" i="23"/>
  <c r="C179" i="23"/>
  <c r="G179" i="23"/>
  <c r="C180" i="23"/>
  <c r="G180" i="23"/>
  <c r="C181" i="23"/>
  <c r="G181" i="23"/>
  <c r="C182" i="23"/>
  <c r="G182" i="23"/>
  <c r="C183" i="23"/>
  <c r="G183" i="23"/>
  <c r="C184" i="23"/>
  <c r="G184" i="23"/>
  <c r="C185" i="23"/>
  <c r="G185" i="23"/>
  <c r="C186" i="23"/>
  <c r="G186" i="23"/>
  <c r="C187" i="23"/>
  <c r="G187" i="23"/>
  <c r="C188" i="23"/>
  <c r="G188" i="23"/>
  <c r="C189" i="23"/>
  <c r="G189" i="23"/>
  <c r="C190" i="23"/>
  <c r="G190" i="23"/>
  <c r="C191" i="23"/>
  <c r="G191" i="23"/>
  <c r="C192" i="23"/>
  <c r="G192" i="23"/>
  <c r="C193" i="23"/>
  <c r="G193" i="23"/>
  <c r="C194" i="23"/>
  <c r="G194" i="23"/>
  <c r="C195" i="23"/>
  <c r="G195" i="23"/>
  <c r="C196" i="23"/>
  <c r="G196" i="23"/>
  <c r="C197" i="23"/>
  <c r="G197" i="23"/>
  <c r="C198" i="23"/>
  <c r="G198" i="23"/>
  <c r="C199" i="23"/>
  <c r="G199" i="23"/>
  <c r="C200" i="23"/>
  <c r="G200" i="23"/>
  <c r="C201" i="23"/>
  <c r="G201" i="23"/>
  <c r="C202" i="23"/>
  <c r="G202" i="23"/>
  <c r="C203" i="23"/>
  <c r="G203" i="23"/>
  <c r="C204" i="23"/>
  <c r="G204" i="23"/>
  <c r="C205" i="23"/>
  <c r="G205" i="23"/>
  <c r="C206" i="23"/>
  <c r="G206" i="23"/>
  <c r="C207" i="23"/>
  <c r="G207" i="23"/>
  <c r="C208" i="23"/>
  <c r="G208" i="23"/>
  <c r="C209" i="23"/>
  <c r="G209" i="23"/>
  <c r="C210" i="23"/>
  <c r="G210" i="23"/>
  <c r="C211" i="23"/>
  <c r="G211" i="23"/>
  <c r="C212" i="23"/>
  <c r="G212" i="23"/>
  <c r="D127" i="23"/>
  <c r="D128" i="23"/>
  <c r="D129" i="23"/>
  <c r="D130" i="23"/>
  <c r="D131" i="23"/>
  <c r="D132" i="23"/>
  <c r="D133" i="23"/>
  <c r="D134" i="23"/>
  <c r="H134" i="23"/>
  <c r="D135" i="23"/>
  <c r="H135" i="23"/>
  <c r="D136" i="23"/>
  <c r="H136" i="23"/>
  <c r="D137" i="23"/>
  <c r="H137" i="23"/>
  <c r="D138" i="23"/>
  <c r="H138" i="23"/>
  <c r="D139" i="23"/>
  <c r="H139" i="23"/>
  <c r="D140" i="23"/>
  <c r="H140" i="23"/>
  <c r="D141" i="23"/>
  <c r="H141" i="23"/>
  <c r="D142" i="23"/>
  <c r="H142" i="23"/>
  <c r="D143" i="23"/>
  <c r="H143" i="23"/>
  <c r="D144" i="23"/>
  <c r="H144" i="23"/>
  <c r="D145" i="23"/>
  <c r="H145" i="23"/>
  <c r="D146" i="23"/>
  <c r="H146" i="23"/>
  <c r="D147" i="23"/>
  <c r="H147" i="23"/>
  <c r="D148" i="23"/>
  <c r="H148" i="23"/>
  <c r="D149" i="23"/>
  <c r="H149" i="23"/>
  <c r="D150" i="23"/>
  <c r="H150" i="23"/>
  <c r="D151" i="23"/>
  <c r="H151" i="23"/>
  <c r="D152" i="23"/>
  <c r="H152" i="23"/>
  <c r="D153" i="23"/>
  <c r="H153" i="23"/>
  <c r="D154" i="23"/>
  <c r="H154" i="23"/>
  <c r="D155" i="23"/>
  <c r="H155" i="23"/>
  <c r="D156" i="23"/>
  <c r="H156" i="23"/>
  <c r="D157" i="23"/>
  <c r="H157" i="23"/>
  <c r="D158" i="23"/>
  <c r="H158" i="23"/>
  <c r="D159" i="23"/>
  <c r="H159" i="23"/>
  <c r="D160" i="23"/>
  <c r="H160" i="23"/>
  <c r="D161" i="23"/>
  <c r="H161" i="23"/>
  <c r="D162" i="23"/>
  <c r="H162" i="23"/>
  <c r="D163" i="23"/>
  <c r="H163" i="23"/>
  <c r="D164" i="23"/>
  <c r="H164" i="23"/>
  <c r="D165" i="23"/>
  <c r="H165" i="23"/>
  <c r="D166" i="23"/>
  <c r="H166" i="23"/>
  <c r="D167" i="23"/>
  <c r="H167" i="23"/>
  <c r="D168" i="23"/>
  <c r="H168" i="23"/>
  <c r="D169" i="23"/>
  <c r="H169" i="23"/>
  <c r="D170" i="23"/>
  <c r="H170" i="23"/>
  <c r="D171" i="23"/>
  <c r="H171" i="23"/>
  <c r="D172" i="23"/>
  <c r="H172" i="23"/>
  <c r="D173" i="23"/>
  <c r="H173" i="23"/>
  <c r="D174" i="23"/>
  <c r="H174" i="23"/>
  <c r="D175" i="23"/>
  <c r="H175" i="23"/>
  <c r="D176" i="23"/>
  <c r="H176" i="23"/>
  <c r="D177" i="23"/>
  <c r="H177" i="23"/>
  <c r="D178" i="23"/>
  <c r="H178" i="23"/>
  <c r="D179" i="23"/>
  <c r="H179" i="23"/>
  <c r="D180" i="23"/>
  <c r="H180" i="23"/>
  <c r="D181" i="23"/>
  <c r="H181" i="23"/>
  <c r="D182" i="23"/>
  <c r="H182" i="23"/>
  <c r="D183" i="23"/>
  <c r="H183" i="23"/>
  <c r="D184" i="23"/>
  <c r="H184" i="23"/>
  <c r="D185" i="23"/>
  <c r="H185" i="23"/>
  <c r="D186" i="23"/>
  <c r="H186" i="23"/>
  <c r="D187" i="23"/>
  <c r="H187" i="23"/>
  <c r="D188" i="23"/>
  <c r="H188" i="23"/>
  <c r="D189" i="23"/>
  <c r="H189" i="23"/>
  <c r="D190" i="23"/>
  <c r="H190" i="23"/>
  <c r="D191" i="23"/>
  <c r="H191" i="23"/>
  <c r="D192" i="23"/>
  <c r="H192" i="23"/>
  <c r="D193" i="23"/>
  <c r="H193" i="23"/>
  <c r="D194" i="23"/>
  <c r="H194" i="23"/>
  <c r="D195" i="23"/>
  <c r="H195" i="23"/>
  <c r="D196" i="23"/>
  <c r="H196" i="23"/>
  <c r="D197" i="23"/>
  <c r="H197" i="23"/>
  <c r="D198" i="23"/>
  <c r="H198" i="23"/>
  <c r="D199" i="23"/>
  <c r="H199" i="23"/>
  <c r="D200" i="23"/>
  <c r="H200" i="23"/>
  <c r="D201" i="23"/>
  <c r="H201" i="23"/>
  <c r="D202" i="23"/>
  <c r="H202" i="23"/>
  <c r="D203" i="23"/>
  <c r="H203" i="23"/>
  <c r="D204" i="23"/>
  <c r="H204" i="23"/>
  <c r="D205" i="23"/>
  <c r="H205" i="23"/>
  <c r="D206" i="23"/>
  <c r="H206" i="23"/>
  <c r="D207" i="23"/>
  <c r="H207" i="23"/>
  <c r="D208" i="23"/>
  <c r="H208" i="23"/>
  <c r="D209" i="23"/>
  <c r="H209" i="23"/>
  <c r="D210" i="23"/>
  <c r="H210" i="23"/>
  <c r="D211" i="23"/>
  <c r="F127" i="23"/>
  <c r="F128" i="23"/>
  <c r="F129" i="23"/>
  <c r="F130" i="23"/>
  <c r="F131" i="23"/>
  <c r="F132" i="23"/>
  <c r="F133" i="23"/>
  <c r="E134" i="23"/>
  <c r="A135" i="23"/>
  <c r="E135" i="23"/>
  <c r="A136" i="23"/>
  <c r="E136" i="23"/>
  <c r="A137" i="23"/>
  <c r="E137" i="23"/>
  <c r="A138" i="23"/>
  <c r="E138" i="23"/>
  <c r="A139" i="23"/>
  <c r="E139" i="23"/>
  <c r="A140" i="23"/>
  <c r="E140" i="23"/>
  <c r="A141" i="23"/>
  <c r="E141" i="23"/>
  <c r="A142" i="23"/>
  <c r="E142" i="23"/>
  <c r="A143" i="23"/>
  <c r="E143" i="23"/>
  <c r="A144" i="23"/>
  <c r="E144" i="23"/>
  <c r="A145" i="23"/>
  <c r="E145" i="23"/>
  <c r="A146" i="23"/>
  <c r="E146" i="23"/>
  <c r="A147" i="23"/>
  <c r="E147" i="23"/>
  <c r="A148" i="23"/>
  <c r="E148" i="23"/>
  <c r="A149" i="23"/>
  <c r="E149" i="23"/>
  <c r="A150" i="23"/>
  <c r="E150" i="23"/>
  <c r="A151" i="23"/>
  <c r="E151" i="23"/>
  <c r="A152" i="23"/>
  <c r="E152" i="23"/>
  <c r="A153" i="23"/>
  <c r="E153" i="23"/>
  <c r="A154" i="23"/>
  <c r="E154" i="23"/>
  <c r="A155" i="23"/>
  <c r="E155" i="23"/>
  <c r="A156" i="23"/>
  <c r="E156" i="23"/>
  <c r="A157" i="23"/>
  <c r="E157" i="23"/>
  <c r="A158" i="23"/>
  <c r="E158" i="23"/>
  <c r="A159" i="23"/>
  <c r="E159" i="23"/>
  <c r="A160" i="23"/>
  <c r="E160" i="23"/>
  <c r="A161" i="23"/>
  <c r="E161" i="23"/>
  <c r="A162" i="23"/>
  <c r="E162" i="23"/>
  <c r="A163" i="23"/>
  <c r="E163" i="23"/>
  <c r="A164" i="23"/>
  <c r="E164" i="23"/>
  <c r="A165" i="23"/>
  <c r="E165" i="23"/>
  <c r="A166" i="23"/>
  <c r="E166" i="23"/>
  <c r="A167" i="23"/>
  <c r="E167" i="23"/>
  <c r="A168" i="23"/>
  <c r="E168" i="23"/>
  <c r="A169" i="23"/>
  <c r="E169" i="23"/>
  <c r="A170" i="23"/>
  <c r="E170" i="23"/>
  <c r="A171" i="23"/>
  <c r="E171" i="23"/>
  <c r="A172" i="23"/>
  <c r="E172" i="23"/>
  <c r="A173" i="23"/>
  <c r="E173" i="23"/>
  <c r="A174" i="23"/>
  <c r="E174" i="23"/>
  <c r="A175" i="23"/>
  <c r="E175" i="23"/>
  <c r="A176" i="23"/>
  <c r="E176" i="23"/>
  <c r="A177" i="23"/>
  <c r="E177" i="23"/>
  <c r="A178" i="23"/>
  <c r="E178" i="23"/>
  <c r="A179" i="23"/>
  <c r="E179" i="23"/>
  <c r="A180" i="23"/>
  <c r="E180" i="23"/>
  <c r="A181" i="23"/>
  <c r="E181" i="23"/>
  <c r="A182" i="23"/>
  <c r="E182" i="23"/>
  <c r="A183" i="23"/>
  <c r="E183" i="23"/>
  <c r="A184" i="23"/>
  <c r="E184" i="23"/>
  <c r="A185" i="23"/>
  <c r="E185" i="23"/>
  <c r="A186" i="23"/>
  <c r="E186" i="23"/>
  <c r="A187" i="23"/>
  <c r="E187" i="23"/>
  <c r="A188" i="23"/>
  <c r="E188" i="23"/>
  <c r="A189" i="23"/>
  <c r="E189" i="23"/>
  <c r="A190" i="23"/>
  <c r="E190" i="23"/>
  <c r="A191" i="23"/>
  <c r="E191" i="23"/>
  <c r="A192" i="23"/>
  <c r="E192" i="23"/>
  <c r="A193" i="23"/>
  <c r="E193" i="23"/>
  <c r="A194" i="23"/>
  <c r="E194" i="23"/>
  <c r="A195" i="23"/>
  <c r="E195" i="23"/>
  <c r="A196" i="23"/>
  <c r="E196" i="23"/>
  <c r="A197" i="23"/>
  <c r="E197" i="23"/>
  <c r="A198" i="23"/>
  <c r="E198" i="23"/>
  <c r="A199" i="23"/>
  <c r="E199" i="23"/>
  <c r="A200" i="23"/>
  <c r="E200" i="23"/>
  <c r="A201" i="23"/>
  <c r="E201" i="23"/>
  <c r="A202" i="23"/>
  <c r="E202" i="23"/>
  <c r="A203" i="23"/>
  <c r="E203" i="23"/>
  <c r="A204" i="23"/>
  <c r="E204" i="23"/>
  <c r="A205" i="23"/>
  <c r="E205" i="23"/>
  <c r="A206" i="23"/>
  <c r="E206" i="23"/>
  <c r="A207" i="23"/>
  <c r="E207" i="23"/>
  <c r="A208" i="23"/>
  <c r="E208" i="23"/>
  <c r="A209" i="23"/>
  <c r="E209" i="23"/>
  <c r="A210" i="23"/>
  <c r="E210" i="23"/>
  <c r="A211" i="23"/>
  <c r="E211" i="23"/>
  <c r="A212" i="23"/>
  <c r="E212" i="23"/>
  <c r="A213" i="23"/>
  <c r="E213" i="23"/>
  <c r="A214" i="23"/>
  <c r="E214" i="23"/>
  <c r="A215" i="23"/>
  <c r="E215" i="23"/>
  <c r="H211" i="23"/>
  <c r="H212" i="23"/>
  <c r="F213" i="23"/>
  <c r="C214" i="23"/>
  <c r="H214" i="23"/>
  <c r="F215" i="23"/>
  <c r="B216" i="23"/>
  <c r="F216" i="23"/>
  <c r="B217" i="23"/>
  <c r="F217" i="23"/>
  <c r="B218" i="23"/>
  <c r="F218" i="23"/>
  <c r="B219" i="23"/>
  <c r="F219" i="23"/>
  <c r="B220" i="23"/>
  <c r="F220" i="23"/>
  <c r="B221" i="23"/>
  <c r="F221" i="23"/>
  <c r="B222" i="23"/>
  <c r="F222" i="23"/>
  <c r="B223" i="23"/>
  <c r="F223" i="23"/>
  <c r="B224" i="23"/>
  <c r="F224" i="23"/>
  <c r="B225" i="23"/>
  <c r="F225" i="23"/>
  <c r="B226" i="23"/>
  <c r="F226" i="23"/>
  <c r="B227" i="23"/>
  <c r="F227" i="23"/>
  <c r="B228" i="23"/>
  <c r="F228" i="23"/>
  <c r="B229" i="23"/>
  <c r="F229" i="23"/>
  <c r="B230" i="23"/>
  <c r="F230" i="23"/>
  <c r="B231" i="23"/>
  <c r="F231" i="23"/>
  <c r="B232" i="23"/>
  <c r="F232" i="23"/>
  <c r="B233" i="23"/>
  <c r="F233" i="23"/>
  <c r="B234" i="23"/>
  <c r="F234" i="23"/>
  <c r="B235" i="23"/>
  <c r="F235" i="23"/>
  <c r="B236" i="23"/>
  <c r="F236" i="23"/>
  <c r="B237" i="23"/>
  <c r="F237" i="23"/>
  <c r="B238" i="23"/>
  <c r="F238" i="23"/>
  <c r="B239" i="23"/>
  <c r="F239" i="23"/>
  <c r="B240" i="23"/>
  <c r="F240" i="23"/>
  <c r="B241" i="23"/>
  <c r="F241" i="23"/>
  <c r="B242" i="23"/>
  <c r="F242" i="23"/>
  <c r="B243" i="23"/>
  <c r="F243" i="23"/>
  <c r="B244" i="23"/>
  <c r="F244" i="23"/>
  <c r="B245" i="23"/>
  <c r="F245" i="23"/>
  <c r="B246" i="23"/>
  <c r="F246" i="23"/>
  <c r="B247" i="23"/>
  <c r="F247" i="23"/>
  <c r="B248" i="23"/>
  <c r="F248" i="23"/>
  <c r="B249" i="23"/>
  <c r="F249" i="23"/>
  <c r="B250" i="23"/>
  <c r="F250" i="23"/>
  <c r="B251" i="23"/>
  <c r="F251" i="23"/>
  <c r="B252" i="23"/>
  <c r="F252" i="23"/>
  <c r="B253" i="23"/>
  <c r="F253" i="23"/>
  <c r="B254" i="23"/>
  <c r="F254" i="23"/>
  <c r="B255" i="23"/>
  <c r="F255" i="23"/>
  <c r="B256" i="23"/>
  <c r="F256" i="23"/>
  <c r="B257" i="23"/>
  <c r="F257" i="23"/>
  <c r="B258" i="23"/>
  <c r="F258" i="23"/>
  <c r="B259" i="23"/>
  <c r="F259" i="23"/>
  <c r="B260" i="23"/>
  <c r="F260" i="23"/>
  <c r="B261" i="23"/>
  <c r="F261" i="23"/>
  <c r="B262" i="23"/>
  <c r="F262" i="23"/>
  <c r="B263" i="23"/>
  <c r="F263" i="23"/>
  <c r="B264" i="23"/>
  <c r="F264" i="23"/>
  <c r="B265" i="23"/>
  <c r="F265" i="23"/>
  <c r="B266" i="23"/>
  <c r="F266" i="23"/>
  <c r="B267" i="23"/>
  <c r="F267" i="23"/>
  <c r="B268" i="23"/>
  <c r="F268" i="23"/>
  <c r="B269" i="23"/>
  <c r="F269" i="23"/>
  <c r="B270" i="23"/>
  <c r="F270" i="23"/>
  <c r="B271" i="23"/>
  <c r="F271" i="23"/>
  <c r="B272" i="23"/>
  <c r="F272" i="23"/>
  <c r="B273" i="23"/>
  <c r="F273" i="23"/>
  <c r="B274" i="23"/>
  <c r="F274" i="23"/>
  <c r="B275" i="23"/>
  <c r="F275" i="23"/>
  <c r="B276" i="23"/>
  <c r="F276" i="23"/>
  <c r="B277" i="23"/>
  <c r="F277" i="23"/>
  <c r="B278" i="23"/>
  <c r="F278" i="23"/>
  <c r="B279" i="23"/>
  <c r="F279" i="23"/>
  <c r="B280" i="23"/>
  <c r="F280" i="23"/>
  <c r="B281" i="23"/>
  <c r="F281" i="23"/>
  <c r="B282" i="23"/>
  <c r="F282" i="23"/>
  <c r="B283" i="23"/>
  <c r="F283" i="23"/>
  <c r="B284" i="23"/>
  <c r="F284" i="23"/>
  <c r="B285" i="23"/>
  <c r="F285" i="23"/>
  <c r="B286" i="23"/>
  <c r="F286" i="23"/>
  <c r="B287" i="23"/>
  <c r="F287" i="23"/>
  <c r="B288" i="23"/>
  <c r="F288" i="23"/>
  <c r="B289" i="23"/>
  <c r="F289" i="23"/>
  <c r="B290" i="23"/>
  <c r="F290" i="23"/>
  <c r="B291" i="23"/>
  <c r="F291" i="23"/>
  <c r="B292" i="23"/>
  <c r="F292" i="23"/>
  <c r="B293" i="23"/>
  <c r="F293" i="23"/>
  <c r="B294" i="23"/>
  <c r="F294" i="23"/>
  <c r="B295" i="23"/>
  <c r="F295" i="23"/>
  <c r="B296" i="23"/>
  <c r="F296" i="23"/>
  <c r="B297" i="23"/>
  <c r="F297" i="23"/>
  <c r="B212" i="23"/>
  <c r="B213" i="23"/>
  <c r="G213" i="23"/>
  <c r="D214" i="23"/>
  <c r="B215" i="23"/>
  <c r="G215" i="23"/>
  <c r="C216" i="23"/>
  <c r="G216" i="23"/>
  <c r="C217" i="23"/>
  <c r="G217" i="23"/>
  <c r="C218" i="23"/>
  <c r="G218" i="23"/>
  <c r="C219" i="23"/>
  <c r="G219" i="23"/>
  <c r="C220" i="23"/>
  <c r="G220" i="23"/>
  <c r="C221" i="23"/>
  <c r="G221" i="23"/>
  <c r="C222" i="23"/>
  <c r="G222" i="23"/>
  <c r="C223" i="23"/>
  <c r="G223" i="23"/>
  <c r="C224" i="23"/>
  <c r="G224" i="23"/>
  <c r="C225" i="23"/>
  <c r="G225" i="23"/>
  <c r="C226" i="23"/>
  <c r="G226" i="23"/>
  <c r="C227" i="23"/>
  <c r="G227" i="23"/>
  <c r="C228" i="23"/>
  <c r="G228" i="23"/>
  <c r="C229" i="23"/>
  <c r="G229" i="23"/>
  <c r="C230" i="23"/>
  <c r="G230" i="23"/>
  <c r="C231" i="23"/>
  <c r="G231" i="23"/>
  <c r="C232" i="23"/>
  <c r="G232" i="23"/>
  <c r="C233" i="23"/>
  <c r="G233" i="23"/>
  <c r="C234" i="23"/>
  <c r="G234" i="23"/>
  <c r="C235" i="23"/>
  <c r="G235" i="23"/>
  <c r="C236" i="23"/>
  <c r="G236" i="23"/>
  <c r="C237" i="23"/>
  <c r="G237" i="23"/>
  <c r="C238" i="23"/>
  <c r="G238" i="23"/>
  <c r="C239" i="23"/>
  <c r="G239" i="23"/>
  <c r="I239" i="23" s="1"/>
  <c r="J239" i="23" s="1"/>
  <c r="C240" i="23"/>
  <c r="G240" i="23"/>
  <c r="C241" i="23"/>
  <c r="G241" i="23"/>
  <c r="I241" i="23" s="1"/>
  <c r="J241" i="23" s="1"/>
  <c r="C242" i="23"/>
  <c r="G242" i="23"/>
  <c r="C243" i="23"/>
  <c r="G243" i="23"/>
  <c r="I243" i="23" s="1"/>
  <c r="J243" i="23" s="1"/>
  <c r="C244" i="23"/>
  <c r="G244" i="23"/>
  <c r="C245" i="23"/>
  <c r="G245" i="23"/>
  <c r="I245" i="23" s="1"/>
  <c r="J245" i="23" s="1"/>
  <c r="C246" i="23"/>
  <c r="G246" i="23"/>
  <c r="C247" i="23"/>
  <c r="G247" i="23"/>
  <c r="I247" i="23" s="1"/>
  <c r="J247" i="23" s="1"/>
  <c r="C248" i="23"/>
  <c r="G248" i="23"/>
  <c r="C249" i="23"/>
  <c r="G249" i="23"/>
  <c r="I249" i="23" s="1"/>
  <c r="J249" i="23" s="1"/>
  <c r="C250" i="23"/>
  <c r="G250" i="23"/>
  <c r="C251" i="23"/>
  <c r="G251" i="23"/>
  <c r="I251" i="23" s="1"/>
  <c r="J251" i="23" s="1"/>
  <c r="C252" i="23"/>
  <c r="G252" i="23"/>
  <c r="C253" i="23"/>
  <c r="G253" i="23"/>
  <c r="I253" i="23" s="1"/>
  <c r="J253" i="23" s="1"/>
  <c r="C254" i="23"/>
  <c r="G254" i="23"/>
  <c r="C255" i="23"/>
  <c r="G255" i="23"/>
  <c r="I255" i="23" s="1"/>
  <c r="J255" i="23" s="1"/>
  <c r="C256" i="23"/>
  <c r="G256" i="23"/>
  <c r="C257" i="23"/>
  <c r="G257" i="23"/>
  <c r="I257" i="23" s="1"/>
  <c r="J257" i="23" s="1"/>
  <c r="C258" i="23"/>
  <c r="G258" i="23"/>
  <c r="C259" i="23"/>
  <c r="G259" i="23"/>
  <c r="I259" i="23" s="1"/>
  <c r="J259" i="23" s="1"/>
  <c r="C260" i="23"/>
  <c r="G260" i="23"/>
  <c r="C261" i="23"/>
  <c r="G261" i="23"/>
  <c r="I261" i="23" s="1"/>
  <c r="J261" i="23" s="1"/>
  <c r="C262" i="23"/>
  <c r="G262" i="23"/>
  <c r="C263" i="23"/>
  <c r="G263" i="23"/>
  <c r="I263" i="23" s="1"/>
  <c r="J263" i="23" s="1"/>
  <c r="C264" i="23"/>
  <c r="G264" i="23"/>
  <c r="C265" i="23"/>
  <c r="G265" i="23"/>
  <c r="I265" i="23" s="1"/>
  <c r="J265" i="23" s="1"/>
  <c r="C266" i="23"/>
  <c r="G266" i="23"/>
  <c r="C267" i="23"/>
  <c r="G267" i="23"/>
  <c r="I267" i="23" s="1"/>
  <c r="J267" i="23" s="1"/>
  <c r="C268" i="23"/>
  <c r="G268" i="23"/>
  <c r="C269" i="23"/>
  <c r="G269" i="23"/>
  <c r="I269" i="23" s="1"/>
  <c r="J269" i="23" s="1"/>
  <c r="C270" i="23"/>
  <c r="G270" i="23"/>
  <c r="C271" i="23"/>
  <c r="G271" i="23"/>
  <c r="I271" i="23" s="1"/>
  <c r="J271" i="23" s="1"/>
  <c r="C272" i="23"/>
  <c r="G272" i="23"/>
  <c r="C273" i="23"/>
  <c r="G273" i="23"/>
  <c r="I273" i="23" s="1"/>
  <c r="J273" i="23" s="1"/>
  <c r="C274" i="23"/>
  <c r="G274" i="23"/>
  <c r="C275" i="23"/>
  <c r="G275" i="23"/>
  <c r="I275" i="23" s="1"/>
  <c r="J275" i="23" s="1"/>
  <c r="C276" i="23"/>
  <c r="G276" i="23"/>
  <c r="C277" i="23"/>
  <c r="G277" i="23"/>
  <c r="I277" i="23" s="1"/>
  <c r="J277" i="23" s="1"/>
  <c r="C278" i="23"/>
  <c r="G278" i="23"/>
  <c r="C279" i="23"/>
  <c r="G279" i="23"/>
  <c r="I279" i="23" s="1"/>
  <c r="J279" i="23" s="1"/>
  <c r="C280" i="23"/>
  <c r="G280" i="23"/>
  <c r="C281" i="23"/>
  <c r="G281" i="23"/>
  <c r="I281" i="23" s="1"/>
  <c r="J281" i="23" s="1"/>
  <c r="C282" i="23"/>
  <c r="G282" i="23"/>
  <c r="C283" i="23"/>
  <c r="G283" i="23"/>
  <c r="I283" i="23" s="1"/>
  <c r="J283" i="23" s="1"/>
  <c r="C284" i="23"/>
  <c r="G284" i="23"/>
  <c r="C285" i="23"/>
  <c r="G285" i="23"/>
  <c r="I285" i="23" s="1"/>
  <c r="J285" i="23" s="1"/>
  <c r="C286" i="23"/>
  <c r="G286" i="23"/>
  <c r="C287" i="23"/>
  <c r="G287" i="23"/>
  <c r="I287" i="23" s="1"/>
  <c r="J287" i="23" s="1"/>
  <c r="C288" i="23"/>
  <c r="G288" i="23"/>
  <c r="C289" i="23"/>
  <c r="G289" i="23"/>
  <c r="I289" i="23" s="1"/>
  <c r="J289" i="23" s="1"/>
  <c r="C290" i="23"/>
  <c r="G290" i="23"/>
  <c r="C291" i="23"/>
  <c r="G291" i="23"/>
  <c r="I291" i="23" s="1"/>
  <c r="J291" i="23" s="1"/>
  <c r="C292" i="23"/>
  <c r="G292" i="23"/>
  <c r="C293" i="23"/>
  <c r="G293" i="23"/>
  <c r="I293" i="23" s="1"/>
  <c r="J293" i="23" s="1"/>
  <c r="C294" i="23"/>
  <c r="G294" i="23"/>
  <c r="C295" i="23"/>
  <c r="G295" i="23"/>
  <c r="I295" i="23" s="1"/>
  <c r="J295" i="23" s="1"/>
  <c r="C296" i="23"/>
  <c r="B211" i="23"/>
  <c r="C213" i="23"/>
  <c r="F214" i="23"/>
  <c r="H215" i="23"/>
  <c r="H216" i="23"/>
  <c r="H217" i="23"/>
  <c r="H218" i="23"/>
  <c r="H219" i="23"/>
  <c r="H220" i="23"/>
  <c r="H221" i="23"/>
  <c r="H222" i="23"/>
  <c r="H223" i="23"/>
  <c r="H224" i="23"/>
  <c r="H225" i="23"/>
  <c r="H226" i="23"/>
  <c r="H227" i="23"/>
  <c r="H228" i="23"/>
  <c r="H229" i="23"/>
  <c r="H230" i="23"/>
  <c r="H231" i="23"/>
  <c r="H232" i="23"/>
  <c r="H233" i="23"/>
  <c r="H234" i="23"/>
  <c r="H235" i="23"/>
  <c r="H236" i="23"/>
  <c r="H237" i="23"/>
  <c r="H238" i="23"/>
  <c r="H239" i="23"/>
  <c r="H240" i="23"/>
  <c r="H241" i="23"/>
  <c r="H242" i="23"/>
  <c r="H243" i="23"/>
  <c r="H244" i="23"/>
  <c r="H245" i="23"/>
  <c r="H246" i="23"/>
  <c r="H247" i="23"/>
  <c r="H248" i="23"/>
  <c r="H249" i="23"/>
  <c r="H250" i="23"/>
  <c r="H251" i="23"/>
  <c r="H252" i="23"/>
  <c r="H253" i="23"/>
  <c r="H254" i="23"/>
  <c r="H255" i="23"/>
  <c r="H256" i="23"/>
  <c r="H257" i="23"/>
  <c r="H258" i="23"/>
  <c r="H259" i="23"/>
  <c r="H260" i="23"/>
  <c r="H261" i="23"/>
  <c r="H262" i="23"/>
  <c r="H263" i="23"/>
  <c r="H264" i="23"/>
  <c r="H265" i="23"/>
  <c r="H266" i="23"/>
  <c r="H267" i="23"/>
  <c r="H268" i="23"/>
  <c r="H269" i="23"/>
  <c r="H270" i="23"/>
  <c r="H271" i="23"/>
  <c r="H272" i="23"/>
  <c r="H273" i="23"/>
  <c r="H274" i="23"/>
  <c r="H275" i="23"/>
  <c r="H276" i="23"/>
  <c r="H277" i="23"/>
  <c r="H278" i="23"/>
  <c r="H279" i="23"/>
  <c r="H280" i="23"/>
  <c r="H281" i="23"/>
  <c r="H282" i="23"/>
  <c r="H283" i="23"/>
  <c r="H284" i="23"/>
  <c r="H285" i="23"/>
  <c r="H286" i="23"/>
  <c r="H287" i="23"/>
  <c r="H288" i="23"/>
  <c r="H289" i="23"/>
  <c r="H290" i="23"/>
  <c r="H291" i="23"/>
  <c r="H292" i="23"/>
  <c r="H293" i="23"/>
  <c r="H294" i="23"/>
  <c r="H295" i="23"/>
  <c r="G296" i="23"/>
  <c r="D297" i="23"/>
  <c r="A298" i="23"/>
  <c r="E298" i="23"/>
  <c r="A299" i="23"/>
  <c r="E299" i="23"/>
  <c r="A300" i="23"/>
  <c r="E300" i="23"/>
  <c r="A301" i="23"/>
  <c r="E301" i="23"/>
  <c r="A302" i="23"/>
  <c r="E302" i="23"/>
  <c r="A303" i="23"/>
  <c r="E303" i="23"/>
  <c r="A304" i="23"/>
  <c r="E304" i="23"/>
  <c r="A305" i="23"/>
  <c r="E305" i="23"/>
  <c r="A306" i="23"/>
  <c r="E306" i="23"/>
  <c r="A307" i="23"/>
  <c r="E307" i="23"/>
  <c r="A308" i="23"/>
  <c r="E308" i="23"/>
  <c r="A309" i="23"/>
  <c r="E309" i="23"/>
  <c r="A310" i="23"/>
  <c r="E310" i="23"/>
  <c r="A311" i="23"/>
  <c r="E311" i="23"/>
  <c r="A312" i="23"/>
  <c r="E312" i="23"/>
  <c r="A313" i="23"/>
  <c r="E313" i="23"/>
  <c r="A314" i="23"/>
  <c r="E314" i="23"/>
  <c r="A315" i="23"/>
  <c r="E315" i="23"/>
  <c r="A316" i="23"/>
  <c r="E316" i="23"/>
  <c r="A317" i="23"/>
  <c r="E317" i="23"/>
  <c r="A318" i="23"/>
  <c r="E318" i="23"/>
  <c r="A319" i="23"/>
  <c r="E319" i="23"/>
  <c r="A320" i="23"/>
  <c r="E320" i="23"/>
  <c r="A321" i="23"/>
  <c r="E321" i="23"/>
  <c r="A322" i="23"/>
  <c r="E322" i="23"/>
  <c r="A323" i="23"/>
  <c r="E323" i="23"/>
  <c r="A324" i="23"/>
  <c r="E324" i="23"/>
  <c r="A325" i="23"/>
  <c r="E325" i="23"/>
  <c r="A326" i="23"/>
  <c r="E326" i="23"/>
  <c r="A327" i="23"/>
  <c r="E327" i="23"/>
  <c r="A328" i="23"/>
  <c r="E328" i="23"/>
  <c r="A329" i="23"/>
  <c r="E329" i="23"/>
  <c r="A330" i="23"/>
  <c r="E330" i="23"/>
  <c r="A331" i="23"/>
  <c r="E331" i="23"/>
  <c r="A332" i="23"/>
  <c r="E332" i="23"/>
  <c r="A333" i="23"/>
  <c r="E333" i="23"/>
  <c r="A334" i="23"/>
  <c r="E334" i="23"/>
  <c r="A335" i="23"/>
  <c r="E335" i="23"/>
  <c r="A336" i="23"/>
  <c r="E336" i="23"/>
  <c r="F211" i="23"/>
  <c r="D213" i="23"/>
  <c r="G214" i="23"/>
  <c r="I214" i="23" s="1"/>
  <c r="J214" i="23" s="1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H296" i="23"/>
  <c r="E297" i="23"/>
  <c r="B298" i="23"/>
  <c r="F298" i="23"/>
  <c r="B299" i="23"/>
  <c r="F299" i="23"/>
  <c r="B300" i="23"/>
  <c r="F300" i="23"/>
  <c r="B301" i="23"/>
  <c r="F301" i="23"/>
  <c r="B302" i="23"/>
  <c r="F302" i="23"/>
  <c r="B303" i="23"/>
  <c r="F303" i="23"/>
  <c r="B304" i="23"/>
  <c r="F304" i="23"/>
  <c r="B305" i="23"/>
  <c r="F305" i="23"/>
  <c r="B306" i="23"/>
  <c r="F306" i="23"/>
  <c r="B307" i="23"/>
  <c r="F307" i="23"/>
  <c r="B308" i="23"/>
  <c r="F308" i="23"/>
  <c r="B309" i="23"/>
  <c r="F309" i="23"/>
  <c r="B310" i="23"/>
  <c r="F310" i="23"/>
  <c r="B311" i="23"/>
  <c r="F311" i="23"/>
  <c r="B312" i="23"/>
  <c r="F312" i="23"/>
  <c r="B313" i="23"/>
  <c r="F313" i="23"/>
  <c r="B314" i="23"/>
  <c r="F314" i="23"/>
  <c r="B315" i="23"/>
  <c r="F315" i="23"/>
  <c r="B316" i="23"/>
  <c r="F316" i="23"/>
  <c r="B317" i="23"/>
  <c r="F317" i="23"/>
  <c r="B318" i="23"/>
  <c r="F318" i="23"/>
  <c r="B319" i="23"/>
  <c r="F319" i="23"/>
  <c r="B320" i="23"/>
  <c r="F320" i="23"/>
  <c r="B321" i="23"/>
  <c r="F321" i="23"/>
  <c r="B322" i="23"/>
  <c r="F322" i="23"/>
  <c r="B323" i="23"/>
  <c r="F323" i="23"/>
  <c r="B324" i="23"/>
  <c r="F324" i="23"/>
  <c r="B325" i="23"/>
  <c r="F325" i="23"/>
  <c r="B326" i="23"/>
  <c r="F326" i="23"/>
  <c r="B327" i="23"/>
  <c r="F327" i="23"/>
  <c r="B328" i="23"/>
  <c r="F328" i="23"/>
  <c r="B329" i="23"/>
  <c r="F329" i="23"/>
  <c r="B330" i="23"/>
  <c r="F330" i="23"/>
  <c r="B331" i="23"/>
  <c r="F331" i="23"/>
  <c r="B332" i="23"/>
  <c r="F332" i="23"/>
  <c r="B333" i="23"/>
  <c r="F333" i="23"/>
  <c r="B334" i="23"/>
  <c r="F334" i="23"/>
  <c r="B335" i="23"/>
  <c r="F335" i="23"/>
  <c r="B336" i="23"/>
  <c r="F336" i="23"/>
  <c r="B337" i="23"/>
  <c r="D212" i="23"/>
  <c r="H213" i="23"/>
  <c r="C215" i="23"/>
  <c r="D216" i="23"/>
  <c r="D217" i="23"/>
  <c r="D218" i="23"/>
  <c r="D219" i="23"/>
  <c r="D220" i="23"/>
  <c r="D221" i="23"/>
  <c r="D222" i="23"/>
  <c r="D223" i="23"/>
  <c r="D224" i="23"/>
  <c r="D225" i="23"/>
  <c r="D226" i="23"/>
  <c r="D227" i="23"/>
  <c r="D228" i="23"/>
  <c r="D229" i="23"/>
  <c r="D230" i="23"/>
  <c r="D231" i="23"/>
  <c r="D232" i="23"/>
  <c r="D233" i="23"/>
  <c r="D234" i="23"/>
  <c r="D235" i="23"/>
  <c r="D236" i="23"/>
  <c r="D237" i="23"/>
  <c r="D238" i="23"/>
  <c r="D239" i="23"/>
  <c r="D240" i="23"/>
  <c r="D241" i="23"/>
  <c r="D242" i="23"/>
  <c r="D243" i="23"/>
  <c r="D244" i="23"/>
  <c r="D245" i="23"/>
  <c r="D246" i="23"/>
  <c r="D247" i="23"/>
  <c r="D248" i="23"/>
  <c r="D249" i="23"/>
  <c r="D250" i="23"/>
  <c r="D251" i="23"/>
  <c r="D252" i="23"/>
  <c r="D253" i="23"/>
  <c r="D254" i="23"/>
  <c r="D255" i="23"/>
  <c r="D256" i="23"/>
  <c r="D257" i="23"/>
  <c r="D258" i="23"/>
  <c r="D259" i="23"/>
  <c r="D260" i="23"/>
  <c r="D261" i="23"/>
  <c r="D262" i="23"/>
  <c r="D263" i="23"/>
  <c r="D264" i="23"/>
  <c r="D265" i="23"/>
  <c r="D266" i="23"/>
  <c r="D267" i="23"/>
  <c r="D268" i="23"/>
  <c r="D269" i="23"/>
  <c r="D270" i="23"/>
  <c r="D271" i="23"/>
  <c r="D272" i="23"/>
  <c r="D273" i="23"/>
  <c r="D274" i="23"/>
  <c r="D275" i="23"/>
  <c r="D276" i="23"/>
  <c r="D277" i="23"/>
  <c r="D278" i="23"/>
  <c r="D279" i="23"/>
  <c r="D280" i="23"/>
  <c r="D281" i="23"/>
  <c r="D282" i="23"/>
  <c r="D283" i="23"/>
  <c r="D284" i="23"/>
  <c r="D285" i="23"/>
  <c r="D286" i="23"/>
  <c r="D287" i="23"/>
  <c r="D288" i="23"/>
  <c r="D289" i="23"/>
  <c r="D290" i="23"/>
  <c r="D291" i="23"/>
  <c r="D292" i="23"/>
  <c r="D293" i="23"/>
  <c r="D294" i="23"/>
  <c r="D295" i="23"/>
  <c r="D296" i="23"/>
  <c r="A297" i="23"/>
  <c r="G297" i="23"/>
  <c r="I297" i="23" s="1"/>
  <c r="J297" i="23" s="1"/>
  <c r="C298" i="23"/>
  <c r="G298" i="23"/>
  <c r="C299" i="23"/>
  <c r="G299" i="23"/>
  <c r="I299" i="23" s="1"/>
  <c r="J299" i="23" s="1"/>
  <c r="C300" i="23"/>
  <c r="G300" i="23"/>
  <c r="C301" i="23"/>
  <c r="G301" i="23"/>
  <c r="I301" i="23" s="1"/>
  <c r="J301" i="23" s="1"/>
  <c r="C302" i="23"/>
  <c r="G302" i="23"/>
  <c r="C303" i="23"/>
  <c r="G303" i="23"/>
  <c r="I303" i="23" s="1"/>
  <c r="J303" i="23" s="1"/>
  <c r="C304" i="23"/>
  <c r="G304" i="23"/>
  <c r="C305" i="23"/>
  <c r="G305" i="23"/>
  <c r="I305" i="23" s="1"/>
  <c r="J305" i="23" s="1"/>
  <c r="C306" i="23"/>
  <c r="G306" i="23"/>
  <c r="C307" i="23"/>
  <c r="G307" i="23"/>
  <c r="I307" i="23" s="1"/>
  <c r="J307" i="23" s="1"/>
  <c r="C308" i="23"/>
  <c r="G308" i="23"/>
  <c r="C309" i="23"/>
  <c r="G309" i="23"/>
  <c r="I309" i="23" s="1"/>
  <c r="J309" i="23" s="1"/>
  <c r="C310" i="23"/>
  <c r="G310" i="23"/>
  <c r="C311" i="23"/>
  <c r="G311" i="23"/>
  <c r="I311" i="23" s="1"/>
  <c r="J311" i="23" s="1"/>
  <c r="C312" i="23"/>
  <c r="G312" i="23"/>
  <c r="C313" i="23"/>
  <c r="G313" i="23"/>
  <c r="I313" i="23" s="1"/>
  <c r="J313" i="23" s="1"/>
  <c r="C314" i="23"/>
  <c r="G314" i="23"/>
  <c r="I314" i="23" s="1"/>
  <c r="J314" i="23" s="1"/>
  <c r="C315" i="23"/>
  <c r="G315" i="23"/>
  <c r="I315" i="23" s="1"/>
  <c r="J315" i="23" s="1"/>
  <c r="C316" i="23"/>
  <c r="G316" i="23"/>
  <c r="I316" i="23" s="1"/>
  <c r="J316" i="23" s="1"/>
  <c r="C317" i="23"/>
  <c r="G317" i="23"/>
  <c r="I317" i="23" s="1"/>
  <c r="J317" i="23" s="1"/>
  <c r="C318" i="23"/>
  <c r="G318" i="23"/>
  <c r="I318" i="23" s="1"/>
  <c r="J318" i="23" s="1"/>
  <c r="C319" i="23"/>
  <c r="G319" i="23"/>
  <c r="I319" i="23" s="1"/>
  <c r="J319" i="23" s="1"/>
  <c r="C320" i="23"/>
  <c r="G320" i="23"/>
  <c r="I320" i="23" s="1"/>
  <c r="J320" i="23" s="1"/>
  <c r="C321" i="23"/>
  <c r="G321" i="23"/>
  <c r="I321" i="23" s="1"/>
  <c r="J321" i="23" s="1"/>
  <c r="C322" i="23"/>
  <c r="G322" i="23"/>
  <c r="I322" i="23" s="1"/>
  <c r="J322" i="23" s="1"/>
  <c r="C323" i="23"/>
  <c r="G323" i="23"/>
  <c r="I323" i="23" s="1"/>
  <c r="J323" i="23" s="1"/>
  <c r="C324" i="23"/>
  <c r="G324" i="23"/>
  <c r="I324" i="23" s="1"/>
  <c r="J324" i="23" s="1"/>
  <c r="C325" i="23"/>
  <c r="G325" i="23"/>
  <c r="I325" i="23" s="1"/>
  <c r="J325" i="23" s="1"/>
  <c r="C326" i="23"/>
  <c r="G326" i="23"/>
  <c r="I326" i="23" s="1"/>
  <c r="J326" i="23" s="1"/>
  <c r="C327" i="23"/>
  <c r="G327" i="23"/>
  <c r="I327" i="23" s="1"/>
  <c r="J327" i="23" s="1"/>
  <c r="C328" i="23"/>
  <c r="G328" i="23"/>
  <c r="I328" i="23" s="1"/>
  <c r="J328" i="23" s="1"/>
  <c r="C329" i="23"/>
  <c r="G329" i="23"/>
  <c r="I329" i="23" s="1"/>
  <c r="J329" i="23" s="1"/>
  <c r="C330" i="23"/>
  <c r="G330" i="23"/>
  <c r="I330" i="23" s="1"/>
  <c r="J330" i="23" s="1"/>
  <c r="C331" i="23"/>
  <c r="G331" i="23"/>
  <c r="I331" i="23" s="1"/>
  <c r="J331" i="23" s="1"/>
  <c r="C332" i="23"/>
  <c r="G332" i="23"/>
  <c r="I332" i="23" s="1"/>
  <c r="J332" i="23" s="1"/>
  <c r="C333" i="23"/>
  <c r="G333" i="23"/>
  <c r="I333" i="23" s="1"/>
  <c r="J333" i="23" s="1"/>
  <c r="C334" i="23"/>
  <c r="G334" i="23"/>
  <c r="I334" i="23" s="1"/>
  <c r="J334" i="23" s="1"/>
  <c r="C335" i="23"/>
  <c r="G335" i="23"/>
  <c r="I335" i="23" s="1"/>
  <c r="J335" i="23" s="1"/>
  <c r="C336" i="23"/>
  <c r="G336" i="23"/>
  <c r="I336" i="23" s="1"/>
  <c r="J336" i="23" s="1"/>
  <c r="C337" i="23"/>
  <c r="G337" i="23"/>
  <c r="I337" i="23" s="1"/>
  <c r="J337" i="23" s="1"/>
  <c r="C338" i="23"/>
  <c r="G338" i="23"/>
  <c r="I338" i="23" s="1"/>
  <c r="J338" i="23" s="1"/>
  <c r="C339" i="23"/>
  <c r="G339" i="23"/>
  <c r="I339" i="23" s="1"/>
  <c r="J339" i="23" s="1"/>
  <c r="C340" i="23"/>
  <c r="G340" i="23"/>
  <c r="I340" i="23" s="1"/>
  <c r="J340" i="23" s="1"/>
  <c r="C341" i="23"/>
  <c r="G341" i="23"/>
  <c r="I341" i="23" s="1"/>
  <c r="J341" i="23" s="1"/>
  <c r="C342" i="23"/>
  <c r="G342" i="23"/>
  <c r="I342" i="23" s="1"/>
  <c r="J342" i="23" s="1"/>
  <c r="C343" i="23"/>
  <c r="G343" i="23"/>
  <c r="I343" i="23" s="1"/>
  <c r="J343" i="23" s="1"/>
  <c r="C344" i="23"/>
  <c r="G344" i="23"/>
  <c r="I344" i="23" s="1"/>
  <c r="J344" i="23" s="1"/>
  <c r="C345" i="23"/>
  <c r="G345" i="23"/>
  <c r="I345" i="23" s="1"/>
  <c r="J345" i="23" s="1"/>
  <c r="C346" i="23"/>
  <c r="G346" i="23"/>
  <c r="I346" i="23" s="1"/>
  <c r="J346" i="23" s="1"/>
  <c r="C347" i="23"/>
  <c r="G347" i="23"/>
  <c r="I347" i="23" s="1"/>
  <c r="J347" i="23" s="1"/>
  <c r="C348" i="23"/>
  <c r="G348" i="23"/>
  <c r="I348" i="23" s="1"/>
  <c r="J348" i="23" s="1"/>
  <c r="C349" i="23"/>
  <c r="G349" i="23"/>
  <c r="I349" i="23" s="1"/>
  <c r="J349" i="23" s="1"/>
  <c r="C350" i="23"/>
  <c r="G350" i="23"/>
  <c r="I350" i="23" s="1"/>
  <c r="J350" i="23" s="1"/>
  <c r="C351" i="23"/>
  <c r="G351" i="23"/>
  <c r="I351" i="23" s="1"/>
  <c r="J351" i="23" s="1"/>
  <c r="C352" i="23"/>
  <c r="G352" i="23"/>
  <c r="I352" i="23" s="1"/>
  <c r="J352" i="23" s="1"/>
  <c r="C353" i="23"/>
  <c r="G353" i="23"/>
  <c r="I353" i="23" s="1"/>
  <c r="J353" i="23" s="1"/>
  <c r="C354" i="23"/>
  <c r="G354" i="23"/>
  <c r="I354" i="23" s="1"/>
  <c r="J354" i="23" s="1"/>
  <c r="C355" i="23"/>
  <c r="G355" i="23"/>
  <c r="I355" i="23" s="1"/>
  <c r="J355" i="23" s="1"/>
  <c r="C356" i="23"/>
  <c r="G356" i="23"/>
  <c r="I356" i="23" s="1"/>
  <c r="J356" i="23" s="1"/>
  <c r="C357" i="23"/>
  <c r="G357" i="23"/>
  <c r="I357" i="23" s="1"/>
  <c r="J357" i="23" s="1"/>
  <c r="C358" i="23"/>
  <c r="G358" i="23"/>
  <c r="I358" i="23" s="1"/>
  <c r="J358" i="23" s="1"/>
  <c r="C359" i="23"/>
  <c r="G359" i="23"/>
  <c r="I359" i="23" s="1"/>
  <c r="J359" i="23" s="1"/>
  <c r="C360" i="23"/>
  <c r="G360" i="23"/>
  <c r="I360" i="23" s="1"/>
  <c r="J360" i="23" s="1"/>
  <c r="C361" i="23"/>
  <c r="G361" i="23"/>
  <c r="I361" i="23" s="1"/>
  <c r="J361" i="23" s="1"/>
  <c r="C362" i="23"/>
  <c r="G362" i="23"/>
  <c r="I362" i="23" s="1"/>
  <c r="J362" i="23" s="1"/>
  <c r="C363" i="23"/>
  <c r="G363" i="23"/>
  <c r="I363" i="23" s="1"/>
  <c r="J363" i="23" s="1"/>
  <c r="C364" i="23"/>
  <c r="G364" i="23"/>
  <c r="I364" i="23" s="1"/>
  <c r="J364" i="23" s="1"/>
  <c r="C365" i="23"/>
  <c r="G365" i="23"/>
  <c r="I365" i="23" s="1"/>
  <c r="J365" i="23" s="1"/>
  <c r="C366" i="23"/>
  <c r="G366" i="23"/>
  <c r="I366" i="23" s="1"/>
  <c r="J366" i="23" s="1"/>
  <c r="C367" i="23"/>
  <c r="G367" i="23"/>
  <c r="I367" i="23" s="1"/>
  <c r="J367" i="23" s="1"/>
  <c r="C368" i="23"/>
  <c r="G368" i="23"/>
  <c r="I368" i="23" s="1"/>
  <c r="J368" i="23" s="1"/>
  <c r="C369" i="23"/>
  <c r="G369" i="23"/>
  <c r="I369" i="23" s="1"/>
  <c r="J369" i="23" s="1"/>
  <c r="C370" i="23"/>
  <c r="G370" i="23"/>
  <c r="I370" i="23" s="1"/>
  <c r="J370" i="23" s="1"/>
  <c r="C371" i="23"/>
  <c r="G371" i="23"/>
  <c r="I371" i="23" s="1"/>
  <c r="J371" i="23" s="1"/>
  <c r="C372" i="23"/>
  <c r="G372" i="23"/>
  <c r="I372" i="23" s="1"/>
  <c r="J372" i="23" s="1"/>
  <c r="C373" i="23"/>
  <c r="G373" i="23"/>
  <c r="I373" i="23" s="1"/>
  <c r="J373" i="23" s="1"/>
  <c r="C374" i="23"/>
  <c r="G374" i="23"/>
  <c r="I374" i="23" s="1"/>
  <c r="J374" i="23" s="1"/>
  <c r="C375" i="23"/>
  <c r="G375" i="23"/>
  <c r="I375" i="23" s="1"/>
  <c r="J375" i="23" s="1"/>
  <c r="C376" i="23"/>
  <c r="G376" i="23"/>
  <c r="I376" i="23" s="1"/>
  <c r="J376" i="23" s="1"/>
  <c r="C377" i="23"/>
  <c r="G377" i="23"/>
  <c r="I377" i="23" s="1"/>
  <c r="J377" i="23" s="1"/>
  <c r="C378" i="23"/>
  <c r="G378" i="23"/>
  <c r="I378" i="23" s="1"/>
  <c r="J378" i="23" s="1"/>
  <c r="C379" i="23"/>
  <c r="G379" i="23"/>
  <c r="I379" i="23" s="1"/>
  <c r="J379" i="23" s="1"/>
  <c r="C380" i="23"/>
  <c r="G380" i="23"/>
  <c r="I380" i="23" s="1"/>
  <c r="J380" i="23" s="1"/>
  <c r="C381" i="23"/>
  <c r="G381" i="23"/>
  <c r="I381" i="23" s="1"/>
  <c r="J381" i="23" s="1"/>
  <c r="C382" i="23"/>
  <c r="G382" i="23"/>
  <c r="I382" i="23" s="1"/>
  <c r="J382" i="23" s="1"/>
  <c r="C383" i="23"/>
  <c r="G383" i="23"/>
  <c r="I383" i="23" s="1"/>
  <c r="J383" i="23" s="1"/>
  <c r="C384" i="23"/>
  <c r="G384" i="23"/>
  <c r="I384" i="23" s="1"/>
  <c r="J384" i="23" s="1"/>
  <c r="C385" i="23"/>
  <c r="G385" i="23"/>
  <c r="I385" i="23" s="1"/>
  <c r="J385" i="23" s="1"/>
  <c r="C386" i="23"/>
  <c r="G386" i="23"/>
  <c r="I386" i="23" s="1"/>
  <c r="J386" i="23" s="1"/>
  <c r="C387" i="23"/>
  <c r="G387" i="23"/>
  <c r="I387" i="23" s="1"/>
  <c r="J387" i="23" s="1"/>
  <c r="C388" i="23"/>
  <c r="G388" i="23"/>
  <c r="I388" i="23" s="1"/>
  <c r="J388" i="23" s="1"/>
  <c r="C389" i="23"/>
  <c r="G389" i="23"/>
  <c r="I389" i="23" s="1"/>
  <c r="J389" i="23" s="1"/>
  <c r="C390" i="23"/>
  <c r="G390" i="23"/>
  <c r="I390" i="23" s="1"/>
  <c r="J390" i="23" s="1"/>
  <c r="C391" i="23"/>
  <c r="G391" i="23"/>
  <c r="I391" i="23" s="1"/>
  <c r="J391" i="23" s="1"/>
  <c r="C392" i="23"/>
  <c r="G392" i="23"/>
  <c r="I392" i="23" s="1"/>
  <c r="J392" i="23" s="1"/>
  <c r="C393" i="23"/>
  <c r="G393" i="23"/>
  <c r="I393" i="23" s="1"/>
  <c r="J393" i="23" s="1"/>
  <c r="C394" i="23"/>
  <c r="G394" i="23"/>
  <c r="I394" i="23" s="1"/>
  <c r="J394" i="23" s="1"/>
  <c r="C395" i="23"/>
  <c r="G395" i="23"/>
  <c r="I395" i="23" s="1"/>
  <c r="J395" i="23" s="1"/>
  <c r="C396" i="23"/>
  <c r="G396" i="23"/>
  <c r="I396" i="23" s="1"/>
  <c r="J396" i="23" s="1"/>
  <c r="C397" i="23"/>
  <c r="G397" i="23"/>
  <c r="I397" i="23" s="1"/>
  <c r="J397" i="23" s="1"/>
  <c r="C398" i="23"/>
  <c r="G398" i="23"/>
  <c r="I398" i="23" s="1"/>
  <c r="J398" i="23" s="1"/>
  <c r="C399" i="23"/>
  <c r="G399" i="23"/>
  <c r="I399" i="23" s="1"/>
  <c r="J399" i="23" s="1"/>
  <c r="C400" i="23"/>
  <c r="G400" i="23"/>
  <c r="I400" i="23" s="1"/>
  <c r="J400" i="23" s="1"/>
  <c r="C401" i="23"/>
  <c r="G401" i="23"/>
  <c r="I401" i="23" s="1"/>
  <c r="J401" i="23" s="1"/>
  <c r="C402" i="23"/>
  <c r="G402" i="23"/>
  <c r="I402" i="23" s="1"/>
  <c r="J402" i="23" s="1"/>
  <c r="C403" i="23"/>
  <c r="G403" i="23"/>
  <c r="I403" i="23" s="1"/>
  <c r="J403" i="23" s="1"/>
  <c r="C404" i="23"/>
  <c r="G404" i="23"/>
  <c r="I404" i="23" s="1"/>
  <c r="J404" i="23" s="1"/>
  <c r="C405" i="23"/>
  <c r="G405" i="23"/>
  <c r="I405" i="23" s="1"/>
  <c r="J405" i="23" s="1"/>
  <c r="C406" i="23"/>
  <c r="G406" i="23"/>
  <c r="I406" i="23" s="1"/>
  <c r="J406" i="23" s="1"/>
  <c r="C407" i="23"/>
  <c r="G407" i="23"/>
  <c r="I407" i="23" s="1"/>
  <c r="J407" i="23" s="1"/>
  <c r="C408" i="23"/>
  <c r="G408" i="23"/>
  <c r="I408" i="23" s="1"/>
  <c r="J408" i="23" s="1"/>
  <c r="C409" i="23"/>
  <c r="G409" i="23"/>
  <c r="I409" i="23" s="1"/>
  <c r="J409" i="23" s="1"/>
  <c r="C410" i="23"/>
  <c r="G410" i="23"/>
  <c r="I410" i="23" s="1"/>
  <c r="J410" i="23" s="1"/>
  <c r="C411" i="23"/>
  <c r="G411" i="23"/>
  <c r="I411" i="23" s="1"/>
  <c r="J411" i="23" s="1"/>
  <c r="C412" i="23"/>
  <c r="G412" i="23"/>
  <c r="I412" i="23" s="1"/>
  <c r="J412" i="23" s="1"/>
  <c r="C413" i="23"/>
  <c r="G413" i="23"/>
  <c r="I413" i="23" s="1"/>
  <c r="J413" i="23" s="1"/>
  <c r="C414" i="23"/>
  <c r="G414" i="23"/>
  <c r="I414" i="23" s="1"/>
  <c r="J414" i="23" s="1"/>
  <c r="C415" i="23"/>
  <c r="G415" i="23"/>
  <c r="I415" i="23" s="1"/>
  <c r="J415" i="23" s="1"/>
  <c r="C416" i="23"/>
  <c r="G416" i="23"/>
  <c r="I416" i="23" s="1"/>
  <c r="J416" i="23" s="1"/>
  <c r="C417" i="23"/>
  <c r="G417" i="23"/>
  <c r="I417" i="23" s="1"/>
  <c r="J417" i="23" s="1"/>
  <c r="C418" i="23"/>
  <c r="G418" i="23"/>
  <c r="I418" i="23" s="1"/>
  <c r="J418" i="23" s="1"/>
  <c r="C419" i="23"/>
  <c r="G419" i="23"/>
  <c r="I419" i="23" s="1"/>
  <c r="J419" i="23" s="1"/>
  <c r="C420" i="23"/>
  <c r="G420" i="23"/>
  <c r="I420" i="23" s="1"/>
  <c r="J420" i="23" s="1"/>
  <c r="C421" i="23"/>
  <c r="G421" i="23"/>
  <c r="I421" i="23" s="1"/>
  <c r="J421" i="23" s="1"/>
  <c r="C422" i="23"/>
  <c r="G422" i="23"/>
  <c r="I422" i="23" s="1"/>
  <c r="J422" i="23" s="1"/>
  <c r="C423" i="23"/>
  <c r="G423" i="23"/>
  <c r="I423" i="23" s="1"/>
  <c r="J423" i="23" s="1"/>
  <c r="C424" i="23"/>
  <c r="G424" i="23"/>
  <c r="I424" i="23" s="1"/>
  <c r="J424" i="23" s="1"/>
  <c r="C425" i="23"/>
  <c r="F212" i="23"/>
  <c r="B214" i="23"/>
  <c r="D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C297" i="23"/>
  <c r="H297" i="23"/>
  <c r="D298" i="23"/>
  <c r="H298" i="23"/>
  <c r="D299" i="23"/>
  <c r="H299" i="23"/>
  <c r="D300" i="23"/>
  <c r="H300" i="23"/>
  <c r="D301" i="23"/>
  <c r="H301" i="23"/>
  <c r="D302" i="23"/>
  <c r="H302" i="23"/>
  <c r="D303" i="23"/>
  <c r="H303" i="23"/>
  <c r="D304" i="23"/>
  <c r="H304" i="23"/>
  <c r="D305" i="23"/>
  <c r="H305" i="23"/>
  <c r="D306" i="23"/>
  <c r="H306" i="23"/>
  <c r="D307" i="23"/>
  <c r="H307" i="23"/>
  <c r="D308" i="23"/>
  <c r="H308" i="23"/>
  <c r="D309" i="23"/>
  <c r="H309" i="23"/>
  <c r="D310" i="23"/>
  <c r="H310" i="23"/>
  <c r="D311" i="23"/>
  <c r="H311" i="23"/>
  <c r="D312" i="23"/>
  <c r="H312" i="23"/>
  <c r="D313" i="23"/>
  <c r="H313" i="23"/>
  <c r="D314" i="23"/>
  <c r="H314" i="23"/>
  <c r="D315" i="23"/>
  <c r="H315" i="23"/>
  <c r="D316" i="23"/>
  <c r="H316" i="23"/>
  <c r="D317" i="23"/>
  <c r="H317" i="23"/>
  <c r="D318" i="23"/>
  <c r="H318" i="23"/>
  <c r="D319" i="23"/>
  <c r="H319" i="23"/>
  <c r="D320" i="23"/>
  <c r="H320" i="23"/>
  <c r="D321" i="23"/>
  <c r="H321" i="23"/>
  <c r="D322" i="23"/>
  <c r="H322" i="23"/>
  <c r="D323" i="23"/>
  <c r="H323" i="23"/>
  <c r="D324" i="23"/>
  <c r="H324" i="23"/>
  <c r="D325" i="23"/>
  <c r="H325" i="23"/>
  <c r="D326" i="23"/>
  <c r="H326" i="23"/>
  <c r="D327" i="23"/>
  <c r="H327" i="23"/>
  <c r="D328" i="23"/>
  <c r="H328" i="23"/>
  <c r="D329" i="23"/>
  <c r="H329" i="23"/>
  <c r="D330" i="23"/>
  <c r="H330" i="23"/>
  <c r="D331" i="23"/>
  <c r="H331" i="23"/>
  <c r="D332" i="23"/>
  <c r="H332" i="23"/>
  <c r="D333" i="23"/>
  <c r="H333" i="23"/>
  <c r="D334" i="23"/>
  <c r="H334" i="23"/>
  <c r="D335" i="23"/>
  <c r="H335" i="23"/>
  <c r="D336" i="23"/>
  <c r="H336" i="23"/>
  <c r="D337" i="23"/>
  <c r="H337" i="23"/>
  <c r="D338" i="23"/>
  <c r="H338" i="23"/>
  <c r="D339" i="23"/>
  <c r="H339" i="23"/>
  <c r="D340" i="23"/>
  <c r="H340" i="23"/>
  <c r="D341" i="23"/>
  <c r="H341" i="23"/>
  <c r="D342" i="23"/>
  <c r="H342" i="23"/>
  <c r="D343" i="23"/>
  <c r="H343" i="23"/>
  <c r="D344" i="23"/>
  <c r="H344" i="23"/>
  <c r="D345" i="23"/>
  <c r="H345" i="23"/>
  <c r="D346" i="23"/>
  <c r="H346" i="23"/>
  <c r="D347" i="23"/>
  <c r="H347" i="23"/>
  <c r="D348" i="23"/>
  <c r="H348" i="23"/>
  <c r="D349" i="23"/>
  <c r="H349" i="23"/>
  <c r="D350" i="23"/>
  <c r="H350" i="23"/>
  <c r="D351" i="23"/>
  <c r="H351" i="23"/>
  <c r="D352" i="23"/>
  <c r="H352" i="23"/>
  <c r="D353" i="23"/>
  <c r="H353" i="23"/>
  <c r="D354" i="23"/>
  <c r="H354" i="23"/>
  <c r="D355" i="23"/>
  <c r="H355" i="23"/>
  <c r="D356" i="23"/>
  <c r="H356" i="23"/>
  <c r="D357" i="23"/>
  <c r="H357" i="23"/>
  <c r="D358" i="23"/>
  <c r="H358" i="23"/>
  <c r="D359" i="23"/>
  <c r="H359" i="23"/>
  <c r="D360" i="23"/>
  <c r="H360" i="23"/>
  <c r="D361" i="23"/>
  <c r="H361" i="23"/>
  <c r="D362" i="23"/>
  <c r="H362" i="23"/>
  <c r="D363" i="23"/>
  <c r="H363" i="23"/>
  <c r="D364" i="23"/>
  <c r="H364" i="23"/>
  <c r="D365" i="23"/>
  <c r="H365" i="23"/>
  <c r="D366" i="23"/>
  <c r="H366" i="23"/>
  <c r="D367" i="23"/>
  <c r="H367" i="23"/>
  <c r="D368" i="23"/>
  <c r="H368" i="23"/>
  <c r="D369" i="23"/>
  <c r="H369" i="23"/>
  <c r="D370" i="23"/>
  <c r="H370" i="23"/>
  <c r="D371" i="23"/>
  <c r="H371" i="23"/>
  <c r="D372" i="23"/>
  <c r="H372" i="23"/>
  <c r="D373" i="23"/>
  <c r="H373" i="23"/>
  <c r="D374" i="23"/>
  <c r="H374" i="23"/>
  <c r="D375" i="23"/>
  <c r="H375" i="23"/>
  <c r="D376" i="23"/>
  <c r="H376" i="23"/>
  <c r="D377" i="23"/>
  <c r="H377" i="23"/>
  <c r="D378" i="23"/>
  <c r="H378" i="23"/>
  <c r="D379" i="23"/>
  <c r="H379" i="23"/>
  <c r="D380" i="23"/>
  <c r="H380" i="23"/>
  <c r="D381" i="23"/>
  <c r="H381" i="23"/>
  <c r="D382" i="23"/>
  <c r="H382" i="23"/>
  <c r="D383" i="23"/>
  <c r="H383" i="23"/>
  <c r="D384" i="23"/>
  <c r="H384" i="23"/>
  <c r="D385" i="23"/>
  <c r="H385" i="23"/>
  <c r="D386" i="23"/>
  <c r="H386" i="23"/>
  <c r="D387" i="23"/>
  <c r="H387" i="23"/>
  <c r="D388" i="23"/>
  <c r="H388" i="23"/>
  <c r="D389" i="23"/>
  <c r="H389" i="23"/>
  <c r="D390" i="23"/>
  <c r="H390" i="23"/>
  <c r="D391" i="23"/>
  <c r="H391" i="23"/>
  <c r="D392" i="23"/>
  <c r="H392" i="23"/>
  <c r="D393" i="23"/>
  <c r="H393" i="23"/>
  <c r="D394" i="23"/>
  <c r="H394" i="23"/>
  <c r="D395" i="23"/>
  <c r="H395" i="23"/>
  <c r="D396" i="23"/>
  <c r="H396" i="23"/>
  <c r="D397" i="23"/>
  <c r="H397" i="23"/>
  <c r="D398" i="23"/>
  <c r="H398" i="23"/>
  <c r="D399" i="23"/>
  <c r="H399" i="23"/>
  <c r="D400" i="23"/>
  <c r="H400" i="23"/>
  <c r="D401" i="23"/>
  <c r="H401" i="23"/>
  <c r="D402" i="23"/>
  <c r="H402" i="23"/>
  <c r="D403" i="23"/>
  <c r="H403" i="23"/>
  <c r="D404" i="23"/>
  <c r="H404" i="23"/>
  <c r="D405" i="23"/>
  <c r="H405" i="23"/>
  <c r="D406" i="23"/>
  <c r="H406" i="23"/>
  <c r="D407" i="23"/>
  <c r="H407" i="23"/>
  <c r="D408" i="23"/>
  <c r="H408" i="23"/>
  <c r="D409" i="23"/>
  <c r="H409" i="23"/>
  <c r="D410" i="23"/>
  <c r="H410" i="23"/>
  <c r="D411" i="23"/>
  <c r="H411" i="23"/>
  <c r="D412" i="23"/>
  <c r="H412" i="23"/>
  <c r="D413" i="23"/>
  <c r="H413" i="23"/>
  <c r="D414" i="23"/>
  <c r="H414" i="23"/>
  <c r="D415" i="23"/>
  <c r="H415" i="23"/>
  <c r="D416" i="23"/>
  <c r="H416" i="23"/>
  <c r="D417" i="23"/>
  <c r="H417" i="23"/>
  <c r="D418" i="23"/>
  <c r="H418" i="23"/>
  <c r="D419" i="23"/>
  <c r="H419" i="23"/>
  <c r="D420" i="23"/>
  <c r="H420" i="23"/>
  <c r="D421" i="23"/>
  <c r="H421" i="23"/>
  <c r="D422" i="23"/>
  <c r="H422" i="23"/>
  <c r="D423" i="23"/>
  <c r="H423" i="23"/>
  <c r="D424" i="23"/>
  <c r="H424" i="23"/>
  <c r="D425" i="23"/>
  <c r="A337" i="23"/>
  <c r="B338" i="23"/>
  <c r="B339" i="23"/>
  <c r="B340" i="23"/>
  <c r="B341" i="23"/>
  <c r="B342" i="23"/>
  <c r="B343" i="23"/>
  <c r="B344" i="23"/>
  <c r="B345" i="23"/>
  <c r="B346" i="23"/>
  <c r="B347" i="23"/>
  <c r="B348" i="23"/>
  <c r="B349" i="23"/>
  <c r="B350" i="23"/>
  <c r="B351" i="23"/>
  <c r="B352" i="23"/>
  <c r="B353" i="23"/>
  <c r="B354" i="23"/>
  <c r="B355" i="23"/>
  <c r="B356" i="23"/>
  <c r="B357" i="23"/>
  <c r="B358" i="23"/>
  <c r="B359" i="23"/>
  <c r="B360" i="23"/>
  <c r="B361" i="23"/>
  <c r="B362" i="23"/>
  <c r="B363" i="23"/>
  <c r="B364" i="23"/>
  <c r="B365" i="23"/>
  <c r="B366" i="23"/>
  <c r="B367" i="23"/>
  <c r="B368" i="23"/>
  <c r="B369" i="23"/>
  <c r="B370" i="23"/>
  <c r="B371" i="23"/>
  <c r="B372" i="23"/>
  <c r="B373" i="23"/>
  <c r="B374" i="23"/>
  <c r="B375" i="23"/>
  <c r="B376" i="23"/>
  <c r="B377" i="23"/>
  <c r="B378" i="23"/>
  <c r="B379" i="23"/>
  <c r="B380" i="23"/>
  <c r="B381" i="23"/>
  <c r="B382" i="23"/>
  <c r="B383" i="23"/>
  <c r="B384" i="23"/>
  <c r="B385" i="23"/>
  <c r="B386" i="23"/>
  <c r="B387" i="23"/>
  <c r="B388" i="23"/>
  <c r="B389" i="23"/>
  <c r="B390" i="23"/>
  <c r="B391" i="23"/>
  <c r="B392" i="23"/>
  <c r="B393" i="23"/>
  <c r="B394" i="23"/>
  <c r="B395" i="23"/>
  <c r="B396" i="23"/>
  <c r="B397" i="23"/>
  <c r="B398" i="23"/>
  <c r="B399" i="23"/>
  <c r="B400" i="23"/>
  <c r="B401" i="23"/>
  <c r="B402" i="23"/>
  <c r="B403" i="23"/>
  <c r="B404" i="23"/>
  <c r="B405" i="23"/>
  <c r="B406" i="23"/>
  <c r="B407" i="23"/>
  <c r="B408" i="23"/>
  <c r="B409" i="23"/>
  <c r="B410" i="23"/>
  <c r="B411" i="23"/>
  <c r="B412" i="23"/>
  <c r="B413" i="23"/>
  <c r="B414" i="23"/>
  <c r="B415" i="23"/>
  <c r="B416" i="23"/>
  <c r="B417" i="23"/>
  <c r="B418" i="23"/>
  <c r="B419" i="23"/>
  <c r="B420" i="23"/>
  <c r="B421" i="23"/>
  <c r="B422" i="23"/>
  <c r="B423" i="23"/>
  <c r="B424" i="23"/>
  <c r="B425" i="23"/>
  <c r="H425" i="23"/>
  <c r="D426" i="23"/>
  <c r="H426" i="23"/>
  <c r="D427" i="23"/>
  <c r="H427" i="23"/>
  <c r="D428" i="23"/>
  <c r="H428" i="23"/>
  <c r="D429" i="23"/>
  <c r="H429" i="23"/>
  <c r="D430" i="23"/>
  <c r="H430" i="23"/>
  <c r="D431" i="23"/>
  <c r="H431" i="23"/>
  <c r="D432" i="23"/>
  <c r="H432" i="23"/>
  <c r="D433" i="23"/>
  <c r="H433" i="23"/>
  <c r="D434" i="23"/>
  <c r="H434" i="23"/>
  <c r="D435" i="23"/>
  <c r="H435" i="23"/>
  <c r="D436" i="23"/>
  <c r="H436" i="23"/>
  <c r="D437" i="23"/>
  <c r="H437" i="23"/>
  <c r="D438" i="23"/>
  <c r="H438" i="23"/>
  <c r="D439" i="23"/>
  <c r="H439" i="23"/>
  <c r="D440" i="23"/>
  <c r="H440" i="23"/>
  <c r="D441" i="23"/>
  <c r="H441" i="23"/>
  <c r="D442" i="23"/>
  <c r="H442" i="23"/>
  <c r="D443" i="23"/>
  <c r="H443" i="23"/>
  <c r="D444" i="23"/>
  <c r="H444" i="23"/>
  <c r="D445" i="23"/>
  <c r="H445" i="23"/>
  <c r="D446" i="23"/>
  <c r="H446" i="23"/>
  <c r="D447" i="23"/>
  <c r="H447" i="23"/>
  <c r="D448" i="23"/>
  <c r="H448" i="23"/>
  <c r="D449" i="23"/>
  <c r="H449" i="23"/>
  <c r="D450" i="23"/>
  <c r="H450" i="23"/>
  <c r="D451" i="23"/>
  <c r="H451" i="23"/>
  <c r="D452" i="23"/>
  <c r="H452" i="23"/>
  <c r="D453" i="23"/>
  <c r="H453" i="23"/>
  <c r="D454" i="23"/>
  <c r="H454" i="23"/>
  <c r="D455" i="23"/>
  <c r="H455" i="23"/>
  <c r="D456" i="23"/>
  <c r="H456" i="23"/>
  <c r="D457" i="23"/>
  <c r="H457" i="23"/>
  <c r="D458" i="23"/>
  <c r="H458" i="23"/>
  <c r="D459" i="23"/>
  <c r="H459" i="23"/>
  <c r="D460" i="23"/>
  <c r="H460" i="23"/>
  <c r="D461" i="23"/>
  <c r="H461" i="23"/>
  <c r="D462" i="23"/>
  <c r="H462" i="23"/>
  <c r="D463" i="23"/>
  <c r="H463" i="23"/>
  <c r="D464" i="23"/>
  <c r="H464" i="23"/>
  <c r="D465" i="23"/>
  <c r="H465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A426" i="23"/>
  <c r="E426" i="23"/>
  <c r="A427" i="23"/>
  <c r="E427" i="23"/>
  <c r="A428" i="23"/>
  <c r="E428" i="23"/>
  <c r="A429" i="23"/>
  <c r="E429" i="23"/>
  <c r="A430" i="23"/>
  <c r="E430" i="23"/>
  <c r="A431" i="23"/>
  <c r="E431" i="23"/>
  <c r="A432" i="23"/>
  <c r="E432" i="23"/>
  <c r="A433" i="23"/>
  <c r="E433" i="23"/>
  <c r="A434" i="23"/>
  <c r="E434" i="23"/>
  <c r="A435" i="23"/>
  <c r="E435" i="23"/>
  <c r="A436" i="23"/>
  <c r="E436" i="23"/>
  <c r="A437" i="23"/>
  <c r="E437" i="23"/>
  <c r="A438" i="23"/>
  <c r="E438" i="23"/>
  <c r="A439" i="23"/>
  <c r="E439" i="23"/>
  <c r="A440" i="23"/>
  <c r="E440" i="23"/>
  <c r="A441" i="23"/>
  <c r="E441" i="23"/>
  <c r="A442" i="23"/>
  <c r="E442" i="23"/>
  <c r="A443" i="23"/>
  <c r="E443" i="23"/>
  <c r="A444" i="23"/>
  <c r="E444" i="23"/>
  <c r="A445" i="23"/>
  <c r="E445" i="23"/>
  <c r="A446" i="23"/>
  <c r="E446" i="23"/>
  <c r="A447" i="23"/>
  <c r="E447" i="23"/>
  <c r="A448" i="23"/>
  <c r="E448" i="23"/>
  <c r="A449" i="23"/>
  <c r="E449" i="23"/>
  <c r="A450" i="23"/>
  <c r="E450" i="23"/>
  <c r="A451" i="23"/>
  <c r="E451" i="23"/>
  <c r="A452" i="23"/>
  <c r="E452" i="23"/>
  <c r="A453" i="23"/>
  <c r="E453" i="23"/>
  <c r="A454" i="23"/>
  <c r="E454" i="23"/>
  <c r="A455" i="23"/>
  <c r="E455" i="23"/>
  <c r="A456" i="23"/>
  <c r="E456" i="23"/>
  <c r="A457" i="23"/>
  <c r="E457" i="23"/>
  <c r="A458" i="23"/>
  <c r="E458" i="23"/>
  <c r="A459" i="23"/>
  <c r="E459" i="23"/>
  <c r="A460" i="23"/>
  <c r="E460" i="23"/>
  <c r="A461" i="23"/>
  <c r="E461" i="23"/>
  <c r="A462" i="23"/>
  <c r="E462" i="23"/>
  <c r="A463" i="23"/>
  <c r="E463" i="23"/>
  <c r="A464" i="23"/>
  <c r="E464" i="23"/>
  <c r="A465" i="23"/>
  <c r="E465" i="23"/>
  <c r="A466" i="23"/>
  <c r="F337" i="23"/>
  <c r="F338" i="23"/>
  <c r="F339" i="23"/>
  <c r="F340" i="23"/>
  <c r="F341" i="23"/>
  <c r="F342" i="23"/>
  <c r="F343" i="23"/>
  <c r="F344" i="23"/>
  <c r="F345" i="23"/>
  <c r="F346" i="23"/>
  <c r="F347" i="23"/>
  <c r="F348" i="23"/>
  <c r="F349" i="23"/>
  <c r="F350" i="23"/>
  <c r="F351" i="23"/>
  <c r="F352" i="23"/>
  <c r="F353" i="23"/>
  <c r="F354" i="23"/>
  <c r="F355" i="23"/>
  <c r="F356" i="23"/>
  <c r="F357" i="23"/>
  <c r="F358" i="23"/>
  <c r="F359" i="23"/>
  <c r="F360" i="23"/>
  <c r="F361" i="23"/>
  <c r="F362" i="23"/>
  <c r="F363" i="23"/>
  <c r="F364" i="23"/>
  <c r="F365" i="23"/>
  <c r="F366" i="23"/>
  <c r="F367" i="23"/>
  <c r="F368" i="23"/>
  <c r="F369" i="23"/>
  <c r="F370" i="23"/>
  <c r="F371" i="23"/>
  <c r="F372" i="23"/>
  <c r="F373" i="23"/>
  <c r="F374" i="23"/>
  <c r="F375" i="23"/>
  <c r="F376" i="23"/>
  <c r="F377" i="23"/>
  <c r="F378" i="23"/>
  <c r="F379" i="23"/>
  <c r="F380" i="23"/>
  <c r="F381" i="23"/>
  <c r="F382" i="23"/>
  <c r="F383" i="23"/>
  <c r="F384" i="23"/>
  <c r="F385" i="23"/>
  <c r="F386" i="23"/>
  <c r="F387" i="23"/>
  <c r="F388" i="23"/>
  <c r="F389" i="23"/>
  <c r="F390" i="23"/>
  <c r="F391" i="23"/>
  <c r="F392" i="23"/>
  <c r="F393" i="23"/>
  <c r="F394" i="23"/>
  <c r="F395" i="23"/>
  <c r="F396" i="23"/>
  <c r="F397" i="23"/>
  <c r="F398" i="23"/>
  <c r="F399" i="23"/>
  <c r="F400" i="23"/>
  <c r="F401" i="23"/>
  <c r="F402" i="23"/>
  <c r="F403" i="23"/>
  <c r="F404" i="23"/>
  <c r="F405" i="23"/>
  <c r="F406" i="23"/>
  <c r="F407" i="23"/>
  <c r="F408" i="23"/>
  <c r="F409" i="23"/>
  <c r="F410" i="23"/>
  <c r="F411" i="23"/>
  <c r="F412" i="23"/>
  <c r="F413" i="23"/>
  <c r="F414" i="23"/>
  <c r="F415" i="23"/>
  <c r="F416" i="23"/>
  <c r="F417" i="23"/>
  <c r="F418" i="23"/>
  <c r="F419" i="23"/>
  <c r="F420" i="23"/>
  <c r="F421" i="23"/>
  <c r="F422" i="23"/>
  <c r="F423" i="23"/>
  <c r="F424" i="23"/>
  <c r="F425" i="23"/>
  <c r="B426" i="23"/>
  <c r="F426" i="23"/>
  <c r="B427" i="23"/>
  <c r="F427" i="23"/>
  <c r="B428" i="23"/>
  <c r="F428" i="23"/>
  <c r="B429" i="23"/>
  <c r="F429" i="23"/>
  <c r="B430" i="23"/>
  <c r="F430" i="23"/>
  <c r="B431" i="23"/>
  <c r="F431" i="23"/>
  <c r="B432" i="23"/>
  <c r="F432" i="23"/>
  <c r="B433" i="23"/>
  <c r="F433" i="23"/>
  <c r="B434" i="23"/>
  <c r="F434" i="23"/>
  <c r="B435" i="23"/>
  <c r="F435" i="23"/>
  <c r="B436" i="23"/>
  <c r="F436" i="23"/>
  <c r="B437" i="23"/>
  <c r="F437" i="23"/>
  <c r="B438" i="23"/>
  <c r="F438" i="23"/>
  <c r="B439" i="23"/>
  <c r="F439" i="23"/>
  <c r="B440" i="23"/>
  <c r="F440" i="23"/>
  <c r="B441" i="23"/>
  <c r="F441" i="23"/>
  <c r="B442" i="23"/>
  <c r="F442" i="23"/>
  <c r="B443" i="23"/>
  <c r="F443" i="23"/>
  <c r="B444" i="23"/>
  <c r="F444" i="23"/>
  <c r="B445" i="23"/>
  <c r="F445" i="23"/>
  <c r="B446" i="23"/>
  <c r="F446" i="23"/>
  <c r="B447" i="23"/>
  <c r="F447" i="23"/>
  <c r="B448" i="23"/>
  <c r="F448" i="23"/>
  <c r="B449" i="23"/>
  <c r="F449" i="23"/>
  <c r="B450" i="23"/>
  <c r="F450" i="23"/>
  <c r="B451" i="23"/>
  <c r="F451" i="23"/>
  <c r="B452" i="23"/>
  <c r="F452" i="23"/>
  <c r="B453" i="23"/>
  <c r="F453" i="23"/>
  <c r="B454" i="23"/>
  <c r="F454" i="23"/>
  <c r="B455" i="23"/>
  <c r="F455" i="23"/>
  <c r="B456" i="23"/>
  <c r="F456" i="23"/>
  <c r="B457" i="23"/>
  <c r="F457" i="23"/>
  <c r="B458" i="23"/>
  <c r="F458" i="23"/>
  <c r="B459" i="23"/>
  <c r="F459" i="23"/>
  <c r="B460" i="23"/>
  <c r="F460" i="23"/>
  <c r="B461" i="23"/>
  <c r="F461" i="23"/>
  <c r="B462" i="23"/>
  <c r="F462" i="23"/>
  <c r="B463" i="23"/>
  <c r="F463" i="23"/>
  <c r="B464" i="23"/>
  <c r="F464" i="23"/>
  <c r="B465" i="23"/>
  <c r="F465" i="23"/>
  <c r="B466" i="23"/>
  <c r="F466" i="23"/>
  <c r="B467" i="23"/>
  <c r="F467" i="23"/>
  <c r="B468" i="23"/>
  <c r="F468" i="23"/>
  <c r="B469" i="23"/>
  <c r="F469" i="23"/>
  <c r="B470" i="23"/>
  <c r="F470" i="23"/>
  <c r="B471" i="23"/>
  <c r="F471" i="23"/>
  <c r="B472" i="23"/>
  <c r="F472" i="23"/>
  <c r="B473" i="23"/>
  <c r="F473" i="23"/>
  <c r="B474" i="23"/>
  <c r="F474" i="23"/>
  <c r="B475" i="23"/>
  <c r="F475" i="23"/>
  <c r="B476" i="23"/>
  <c r="F476" i="23"/>
  <c r="B477" i="23"/>
  <c r="F477" i="23"/>
  <c r="B478" i="23"/>
  <c r="F478" i="23"/>
  <c r="B479" i="23"/>
  <c r="F479" i="23"/>
  <c r="B480" i="23"/>
  <c r="F480" i="23"/>
  <c r="B481" i="23"/>
  <c r="F481" i="23"/>
  <c r="B482" i="23"/>
  <c r="F482" i="23"/>
  <c r="B483" i="23"/>
  <c r="F483" i="23"/>
  <c r="B484" i="23"/>
  <c r="F484" i="23"/>
  <c r="B485" i="23"/>
  <c r="F485" i="23"/>
  <c r="B486" i="23"/>
  <c r="F486" i="23"/>
  <c r="B487" i="23"/>
  <c r="F487" i="23"/>
  <c r="B488" i="23"/>
  <c r="F488" i="23"/>
  <c r="B489" i="23"/>
  <c r="F489" i="23"/>
  <c r="B490" i="23"/>
  <c r="F490" i="23"/>
  <c r="B491" i="23"/>
  <c r="F491" i="23"/>
  <c r="B492" i="23"/>
  <c r="F492" i="23"/>
  <c r="B493" i="23"/>
  <c r="F493" i="23"/>
  <c r="B494" i="23"/>
  <c r="F494" i="23"/>
  <c r="B495" i="23"/>
  <c r="F495" i="23"/>
  <c r="B496" i="23"/>
  <c r="F496" i="23"/>
  <c r="B497" i="23"/>
  <c r="F497" i="23"/>
  <c r="B498" i="23"/>
  <c r="F498" i="23"/>
  <c r="B499" i="23"/>
  <c r="F499" i="23"/>
  <c r="B500" i="23"/>
  <c r="F500" i="23"/>
  <c r="B501" i="23"/>
  <c r="F501" i="23"/>
  <c r="B502" i="23"/>
  <c r="F502" i="23"/>
  <c r="B503" i="23"/>
  <c r="F503" i="23"/>
  <c r="B504" i="23"/>
  <c r="F504" i="23"/>
  <c r="B505" i="23"/>
  <c r="F505" i="23"/>
  <c r="B506" i="23"/>
  <c r="F506" i="23"/>
  <c r="B507" i="23"/>
  <c r="F507" i="23"/>
  <c r="B508" i="23"/>
  <c r="F508" i="23"/>
  <c r="B509" i="23"/>
  <c r="F509" i="23"/>
  <c r="B510" i="23"/>
  <c r="F510" i="23"/>
  <c r="B511" i="23"/>
  <c r="F511" i="23"/>
  <c r="B512" i="23"/>
  <c r="F512" i="23"/>
  <c r="B513" i="23"/>
  <c r="F513" i="23"/>
  <c r="B514" i="23"/>
  <c r="F514" i="23"/>
  <c r="B515" i="23"/>
  <c r="F515" i="23"/>
  <c r="B516" i="23"/>
  <c r="F516" i="23"/>
  <c r="B517" i="23"/>
  <c r="F517" i="23"/>
  <c r="B518" i="23"/>
  <c r="F518" i="23"/>
  <c r="B519" i="23"/>
  <c r="F519" i="23"/>
  <c r="B520" i="23"/>
  <c r="F520" i="23"/>
  <c r="B521" i="23"/>
  <c r="F521" i="23"/>
  <c r="B522" i="23"/>
  <c r="F522" i="23"/>
  <c r="B523" i="23"/>
  <c r="F523" i="23"/>
  <c r="B524" i="23"/>
  <c r="F524" i="23"/>
  <c r="B525" i="23"/>
  <c r="F525" i="23"/>
  <c r="B526" i="23"/>
  <c r="F526" i="23"/>
  <c r="B527" i="23"/>
  <c r="F527" i="23"/>
  <c r="B528" i="23"/>
  <c r="F528" i="23"/>
  <c r="B529" i="23"/>
  <c r="F529" i="23"/>
  <c r="B530" i="23"/>
  <c r="F530" i="23"/>
  <c r="B531" i="23"/>
  <c r="F531" i="23"/>
  <c r="B532" i="23"/>
  <c r="F532" i="23"/>
  <c r="B533" i="23"/>
  <c r="F533" i="23"/>
  <c r="B534" i="23"/>
  <c r="F534" i="23"/>
  <c r="B535" i="23"/>
  <c r="F535" i="23"/>
  <c r="B536" i="23"/>
  <c r="F536" i="23"/>
  <c r="B537" i="23"/>
  <c r="F537" i="23"/>
  <c r="B538" i="23"/>
  <c r="F538" i="23"/>
  <c r="B539" i="23"/>
  <c r="F539" i="23"/>
  <c r="B540" i="23"/>
  <c r="F540" i="23"/>
  <c r="B541" i="23"/>
  <c r="F541" i="23"/>
  <c r="B542" i="23"/>
  <c r="F542" i="23"/>
  <c r="B543" i="23"/>
  <c r="F543" i="23"/>
  <c r="B544" i="23"/>
  <c r="F544" i="23"/>
  <c r="B545" i="23"/>
  <c r="F545" i="23"/>
  <c r="B546" i="23"/>
  <c r="F546" i="23"/>
  <c r="B547" i="23"/>
  <c r="F547" i="23"/>
  <c r="B548" i="23"/>
  <c r="F548" i="23"/>
  <c r="B549" i="23"/>
  <c r="F549" i="23"/>
  <c r="B550" i="23"/>
  <c r="F550" i="23"/>
  <c r="B551" i="23"/>
  <c r="F551" i="23"/>
  <c r="B552" i="23"/>
  <c r="F552" i="23"/>
  <c r="B553" i="23"/>
  <c r="F553" i="23"/>
  <c r="B554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G425" i="23"/>
  <c r="C426" i="23"/>
  <c r="G426" i="23"/>
  <c r="C427" i="23"/>
  <c r="G427" i="23"/>
  <c r="C428" i="23"/>
  <c r="G428" i="23"/>
  <c r="C429" i="23"/>
  <c r="G429" i="23"/>
  <c r="C430" i="23"/>
  <c r="G430" i="23"/>
  <c r="C431" i="23"/>
  <c r="G431" i="23"/>
  <c r="C432" i="23"/>
  <c r="G432" i="23"/>
  <c r="C433" i="23"/>
  <c r="G433" i="23"/>
  <c r="C434" i="23"/>
  <c r="G434" i="23"/>
  <c r="C435" i="23"/>
  <c r="G435" i="23"/>
  <c r="C436" i="23"/>
  <c r="G436" i="23"/>
  <c r="C437" i="23"/>
  <c r="G437" i="23"/>
  <c r="C438" i="23"/>
  <c r="G438" i="23"/>
  <c r="C439" i="23"/>
  <c r="G439" i="23"/>
  <c r="C440" i="23"/>
  <c r="G440" i="23"/>
  <c r="C441" i="23"/>
  <c r="G441" i="23"/>
  <c r="C442" i="23"/>
  <c r="G442" i="23"/>
  <c r="C443" i="23"/>
  <c r="G443" i="23"/>
  <c r="C444" i="23"/>
  <c r="G444" i="23"/>
  <c r="C445" i="23"/>
  <c r="G445" i="23"/>
  <c r="C446" i="23"/>
  <c r="G446" i="23"/>
  <c r="C447" i="23"/>
  <c r="G447" i="23"/>
  <c r="C448" i="23"/>
  <c r="G448" i="23"/>
  <c r="C449" i="23"/>
  <c r="G449" i="23"/>
  <c r="C450" i="23"/>
  <c r="G450" i="23"/>
  <c r="C451" i="23"/>
  <c r="G451" i="23"/>
  <c r="C452" i="23"/>
  <c r="G452" i="23"/>
  <c r="C453" i="23"/>
  <c r="G453" i="23"/>
  <c r="C454" i="23"/>
  <c r="G454" i="23"/>
  <c r="C455" i="23"/>
  <c r="G455" i="23"/>
  <c r="C456" i="23"/>
  <c r="G456" i="23"/>
  <c r="C457" i="23"/>
  <c r="G457" i="23"/>
  <c r="C458" i="23"/>
  <c r="G458" i="23"/>
  <c r="C459" i="23"/>
  <c r="G459" i="23"/>
  <c r="C460" i="23"/>
  <c r="G460" i="23"/>
  <c r="C461" i="23"/>
  <c r="G461" i="23"/>
  <c r="C462" i="23"/>
  <c r="G462" i="23"/>
  <c r="C463" i="23"/>
  <c r="G463" i="23"/>
  <c r="C464" i="23"/>
  <c r="G464" i="23"/>
  <c r="C465" i="23"/>
  <c r="G465" i="23"/>
  <c r="C466" i="23"/>
  <c r="G466" i="23"/>
  <c r="C467" i="23"/>
  <c r="G467" i="23"/>
  <c r="C468" i="23"/>
  <c r="G468" i="23"/>
  <c r="C469" i="23"/>
  <c r="G469" i="23"/>
  <c r="C470" i="23"/>
  <c r="G470" i="23"/>
  <c r="C471" i="23"/>
  <c r="G471" i="23"/>
  <c r="C472" i="23"/>
  <c r="G472" i="23"/>
  <c r="C473" i="23"/>
  <c r="G473" i="23"/>
  <c r="C474" i="23"/>
  <c r="G474" i="23"/>
  <c r="C475" i="23"/>
  <c r="G475" i="23"/>
  <c r="C476" i="23"/>
  <c r="G476" i="23"/>
  <c r="C477" i="23"/>
  <c r="G477" i="23"/>
  <c r="C478" i="23"/>
  <c r="G478" i="23"/>
  <c r="C479" i="23"/>
  <c r="G479" i="23"/>
  <c r="C480" i="23"/>
  <c r="G480" i="23"/>
  <c r="C481" i="23"/>
  <c r="G481" i="23"/>
  <c r="C482" i="23"/>
  <c r="G482" i="23"/>
  <c r="C483" i="23"/>
  <c r="G483" i="23"/>
  <c r="C484" i="23"/>
  <c r="G484" i="23"/>
  <c r="C485" i="23"/>
  <c r="G485" i="23"/>
  <c r="C486" i="23"/>
  <c r="G486" i="23"/>
  <c r="C487" i="23"/>
  <c r="G487" i="23"/>
  <c r="C488" i="23"/>
  <c r="G488" i="23"/>
  <c r="C489" i="23"/>
  <c r="G489" i="23"/>
  <c r="C490" i="23"/>
  <c r="G490" i="23"/>
  <c r="C491" i="23"/>
  <c r="G491" i="23"/>
  <c r="C492" i="23"/>
  <c r="G492" i="23"/>
  <c r="C493" i="23"/>
  <c r="G493" i="23"/>
  <c r="C494" i="23"/>
  <c r="G494" i="23"/>
  <c r="C495" i="23"/>
  <c r="G495" i="23"/>
  <c r="C496" i="23"/>
  <c r="G496" i="23"/>
  <c r="C497" i="23"/>
  <c r="G497" i="23"/>
  <c r="C498" i="23"/>
  <c r="G498" i="23"/>
  <c r="C499" i="23"/>
  <c r="G499" i="23"/>
  <c r="C500" i="23"/>
  <c r="G500" i="23"/>
  <c r="C501" i="23"/>
  <c r="G501" i="23"/>
  <c r="C502" i="23"/>
  <c r="G502" i="23"/>
  <c r="C503" i="23"/>
  <c r="G503" i="23"/>
  <c r="C504" i="23"/>
  <c r="G504" i="23"/>
  <c r="C505" i="23"/>
  <c r="G505" i="23"/>
  <c r="C506" i="23"/>
  <c r="G506" i="23"/>
  <c r="C507" i="23"/>
  <c r="G507" i="23"/>
  <c r="C508" i="23"/>
  <c r="G508" i="23"/>
  <c r="C509" i="23"/>
  <c r="G509" i="23"/>
  <c r="C510" i="23"/>
  <c r="G510" i="23"/>
  <c r="C511" i="23"/>
  <c r="G511" i="23"/>
  <c r="C512" i="23"/>
  <c r="G512" i="23"/>
  <c r="C513" i="23"/>
  <c r="G513" i="23"/>
  <c r="C514" i="23"/>
  <c r="G514" i="23"/>
  <c r="C515" i="23"/>
  <c r="G515" i="23"/>
  <c r="C516" i="23"/>
  <c r="G516" i="23"/>
  <c r="C517" i="23"/>
  <c r="G517" i="23"/>
  <c r="C518" i="23"/>
  <c r="G518" i="23"/>
  <c r="C519" i="23"/>
  <c r="G519" i="23"/>
  <c r="C520" i="23"/>
  <c r="G520" i="23"/>
  <c r="C521" i="23"/>
  <c r="G521" i="23"/>
  <c r="C522" i="23"/>
  <c r="G522" i="23"/>
  <c r="C523" i="23"/>
  <c r="G523" i="23"/>
  <c r="C524" i="23"/>
  <c r="G524" i="23"/>
  <c r="C525" i="23"/>
  <c r="G525" i="23"/>
  <c r="C526" i="23"/>
  <c r="G526" i="23"/>
  <c r="C527" i="23"/>
  <c r="G527" i="23"/>
  <c r="C528" i="23"/>
  <c r="G528" i="23"/>
  <c r="C529" i="23"/>
  <c r="G529" i="23"/>
  <c r="C530" i="23"/>
  <c r="G530" i="23"/>
  <c r="C531" i="23"/>
  <c r="G531" i="23"/>
  <c r="C532" i="23"/>
  <c r="G532" i="23"/>
  <c r="C533" i="23"/>
  <c r="G533" i="23"/>
  <c r="C534" i="23"/>
  <c r="G534" i="23"/>
  <c r="C535" i="23"/>
  <c r="G535" i="23"/>
  <c r="C536" i="23"/>
  <c r="G536" i="23"/>
  <c r="C537" i="23"/>
  <c r="G537" i="23"/>
  <c r="C538" i="23"/>
  <c r="G538" i="23"/>
  <c r="C539" i="23"/>
  <c r="G539" i="23"/>
  <c r="C540" i="23"/>
  <c r="G540" i="23"/>
  <c r="C541" i="23"/>
  <c r="G541" i="23"/>
  <c r="C542" i="23"/>
  <c r="G542" i="23"/>
  <c r="C543" i="23"/>
  <c r="G543" i="23"/>
  <c r="C544" i="23"/>
  <c r="G544" i="23"/>
  <c r="C545" i="23"/>
  <c r="G545" i="23"/>
  <c r="C546" i="23"/>
  <c r="G546" i="23"/>
  <c r="C547" i="23"/>
  <c r="G547" i="23"/>
  <c r="C548" i="23"/>
  <c r="G548" i="23"/>
  <c r="C549" i="23"/>
  <c r="G549" i="23"/>
  <c r="C550" i="23"/>
  <c r="G550" i="23"/>
  <c r="C551" i="23"/>
  <c r="G551" i="23"/>
  <c r="C552" i="23"/>
  <c r="G552" i="23"/>
  <c r="C553" i="23"/>
  <c r="G553" i="23"/>
  <c r="C554" i="23"/>
  <c r="G554" i="23"/>
  <c r="C555" i="23"/>
  <c r="G555" i="23"/>
  <c r="C556" i="23"/>
  <c r="G556" i="23"/>
  <c r="C557" i="23"/>
  <c r="G557" i="23"/>
  <c r="C558" i="23"/>
  <c r="G558" i="23"/>
  <c r="C559" i="23"/>
  <c r="G559" i="23"/>
  <c r="D466" i="23"/>
  <c r="D467" i="23"/>
  <c r="D468" i="23"/>
  <c r="D469" i="23"/>
  <c r="D470" i="23"/>
  <c r="D471" i="23"/>
  <c r="D472" i="23"/>
  <c r="D473" i="23"/>
  <c r="D474" i="23"/>
  <c r="D475" i="23"/>
  <c r="D476" i="23"/>
  <c r="D477" i="23"/>
  <c r="D478" i="23"/>
  <c r="D479" i="23"/>
  <c r="D480" i="23"/>
  <c r="D481" i="23"/>
  <c r="D482" i="23"/>
  <c r="D483" i="23"/>
  <c r="D484" i="23"/>
  <c r="D485" i="23"/>
  <c r="D486" i="23"/>
  <c r="D487" i="23"/>
  <c r="D488" i="23"/>
  <c r="D489" i="23"/>
  <c r="D490" i="23"/>
  <c r="D491" i="23"/>
  <c r="D492" i="23"/>
  <c r="D493" i="23"/>
  <c r="D494" i="23"/>
  <c r="D495" i="23"/>
  <c r="D496" i="23"/>
  <c r="D497" i="23"/>
  <c r="D498" i="23"/>
  <c r="D499" i="23"/>
  <c r="D500" i="23"/>
  <c r="D501" i="23"/>
  <c r="D502" i="23"/>
  <c r="D503" i="23"/>
  <c r="D504" i="23"/>
  <c r="D505" i="23"/>
  <c r="D506" i="23"/>
  <c r="D507" i="23"/>
  <c r="D508" i="23"/>
  <c r="D509" i="23"/>
  <c r="D510" i="23"/>
  <c r="D511" i="23"/>
  <c r="D512" i="23"/>
  <c r="D513" i="23"/>
  <c r="D514" i="23"/>
  <c r="D515" i="23"/>
  <c r="D516" i="23"/>
  <c r="D517" i="23"/>
  <c r="D518" i="23"/>
  <c r="D519" i="23"/>
  <c r="D520" i="23"/>
  <c r="D521" i="23"/>
  <c r="D522" i="23"/>
  <c r="D523" i="23"/>
  <c r="D524" i="23"/>
  <c r="D525" i="23"/>
  <c r="D526" i="23"/>
  <c r="D527" i="23"/>
  <c r="D528" i="23"/>
  <c r="D529" i="23"/>
  <c r="D530" i="23"/>
  <c r="D531" i="23"/>
  <c r="D532" i="23"/>
  <c r="D533" i="23"/>
  <c r="D534" i="23"/>
  <c r="D535" i="23"/>
  <c r="D536" i="23"/>
  <c r="D537" i="23"/>
  <c r="D538" i="23"/>
  <c r="D539" i="23"/>
  <c r="D540" i="23"/>
  <c r="D541" i="23"/>
  <c r="D542" i="23"/>
  <c r="D543" i="23"/>
  <c r="D544" i="23"/>
  <c r="D545" i="23"/>
  <c r="D546" i="23"/>
  <c r="D547" i="23"/>
  <c r="D548" i="23"/>
  <c r="D549" i="23"/>
  <c r="D550" i="23"/>
  <c r="D551" i="23"/>
  <c r="D552" i="23"/>
  <c r="D553" i="23"/>
  <c r="D554" i="23"/>
  <c r="A555" i="23"/>
  <c r="F555" i="23"/>
  <c r="D556" i="23"/>
  <c r="A557" i="23"/>
  <c r="F557" i="23"/>
  <c r="D558" i="23"/>
  <c r="A559" i="23"/>
  <c r="F559" i="23"/>
  <c r="C560" i="23"/>
  <c r="G560" i="23"/>
  <c r="I560" i="23" s="1"/>
  <c r="J560" i="23" s="1"/>
  <c r="C561" i="23"/>
  <c r="G561" i="23"/>
  <c r="I561" i="23" s="1"/>
  <c r="J561" i="23" s="1"/>
  <c r="C562" i="23"/>
  <c r="G562" i="23"/>
  <c r="I562" i="23" s="1"/>
  <c r="J562" i="23" s="1"/>
  <c r="C563" i="23"/>
  <c r="G563" i="23"/>
  <c r="I563" i="23" s="1"/>
  <c r="J563" i="23" s="1"/>
  <c r="C564" i="23"/>
  <c r="G564" i="23"/>
  <c r="I564" i="23" s="1"/>
  <c r="J564" i="23" s="1"/>
  <c r="C565" i="23"/>
  <c r="G565" i="23"/>
  <c r="I565" i="23" s="1"/>
  <c r="J565" i="23" s="1"/>
  <c r="C566" i="23"/>
  <c r="G566" i="23"/>
  <c r="I566" i="23" s="1"/>
  <c r="J566" i="23" s="1"/>
  <c r="C567" i="23"/>
  <c r="G567" i="23"/>
  <c r="I567" i="23" s="1"/>
  <c r="J567" i="23" s="1"/>
  <c r="C568" i="23"/>
  <c r="G568" i="23"/>
  <c r="I568" i="23" s="1"/>
  <c r="J568" i="23" s="1"/>
  <c r="C569" i="23"/>
  <c r="G569" i="23"/>
  <c r="I569" i="23" s="1"/>
  <c r="J569" i="23" s="1"/>
  <c r="C570" i="23"/>
  <c r="G570" i="23"/>
  <c r="I570" i="23" s="1"/>
  <c r="J570" i="23" s="1"/>
  <c r="C571" i="23"/>
  <c r="G571" i="23"/>
  <c r="I571" i="23" s="1"/>
  <c r="J571" i="23" s="1"/>
  <c r="C572" i="23"/>
  <c r="G572" i="23"/>
  <c r="I572" i="23" s="1"/>
  <c r="J572" i="23" s="1"/>
  <c r="C573" i="23"/>
  <c r="G573" i="23"/>
  <c r="I573" i="23" s="1"/>
  <c r="J573" i="23" s="1"/>
  <c r="C574" i="23"/>
  <c r="G574" i="23"/>
  <c r="I574" i="23" s="1"/>
  <c r="J574" i="23" s="1"/>
  <c r="C575" i="23"/>
  <c r="G575" i="23"/>
  <c r="I575" i="23" s="1"/>
  <c r="J575" i="23" s="1"/>
  <c r="C576" i="23"/>
  <c r="G576" i="23"/>
  <c r="I576" i="23" s="1"/>
  <c r="J576" i="23" s="1"/>
  <c r="C577" i="23"/>
  <c r="G577" i="23"/>
  <c r="I577" i="23" s="1"/>
  <c r="J577" i="23" s="1"/>
  <c r="C578" i="23"/>
  <c r="G578" i="23"/>
  <c r="I578" i="23" s="1"/>
  <c r="J578" i="23" s="1"/>
  <c r="C579" i="23"/>
  <c r="G579" i="23"/>
  <c r="I579" i="23" s="1"/>
  <c r="J579" i="23" s="1"/>
  <c r="C580" i="23"/>
  <c r="G580" i="23"/>
  <c r="I580" i="23" s="1"/>
  <c r="J580" i="23" s="1"/>
  <c r="C581" i="23"/>
  <c r="G581" i="23"/>
  <c r="I581" i="23" s="1"/>
  <c r="J581" i="23" s="1"/>
  <c r="C582" i="23"/>
  <c r="G582" i="23"/>
  <c r="I582" i="23" s="1"/>
  <c r="J582" i="23" s="1"/>
  <c r="C583" i="23"/>
  <c r="G583" i="23"/>
  <c r="I583" i="23" s="1"/>
  <c r="J583" i="23" s="1"/>
  <c r="C584" i="23"/>
  <c r="G584" i="23"/>
  <c r="I584" i="23" s="1"/>
  <c r="J584" i="23" s="1"/>
  <c r="C585" i="23"/>
  <c r="G585" i="23"/>
  <c r="I585" i="23" s="1"/>
  <c r="J585" i="23" s="1"/>
  <c r="C586" i="23"/>
  <c r="G586" i="23"/>
  <c r="I586" i="23" s="1"/>
  <c r="J586" i="23" s="1"/>
  <c r="C587" i="23"/>
  <c r="G587" i="23"/>
  <c r="I587" i="23" s="1"/>
  <c r="J587" i="23" s="1"/>
  <c r="C588" i="23"/>
  <c r="G588" i="23"/>
  <c r="I588" i="23" s="1"/>
  <c r="J588" i="23" s="1"/>
  <c r="C589" i="23"/>
  <c r="G589" i="23"/>
  <c r="I589" i="23" s="1"/>
  <c r="J589" i="23" s="1"/>
  <c r="C590" i="23"/>
  <c r="G590" i="23"/>
  <c r="I590" i="23" s="1"/>
  <c r="J590" i="23" s="1"/>
  <c r="C591" i="23"/>
  <c r="G591" i="23"/>
  <c r="I591" i="23" s="1"/>
  <c r="J591" i="23" s="1"/>
  <c r="C592" i="23"/>
  <c r="G592" i="23"/>
  <c r="I592" i="23" s="1"/>
  <c r="J592" i="23" s="1"/>
  <c r="C593" i="23"/>
  <c r="G593" i="23"/>
  <c r="I593" i="23" s="1"/>
  <c r="J593" i="23" s="1"/>
  <c r="C594" i="23"/>
  <c r="G594" i="23"/>
  <c r="I594" i="23" s="1"/>
  <c r="J594" i="23" s="1"/>
  <c r="C595" i="23"/>
  <c r="G595" i="23"/>
  <c r="I595" i="23" s="1"/>
  <c r="J595" i="23" s="1"/>
  <c r="C596" i="23"/>
  <c r="G596" i="23"/>
  <c r="I596" i="23" s="1"/>
  <c r="J596" i="23" s="1"/>
  <c r="C597" i="23"/>
  <c r="G597" i="23"/>
  <c r="I597" i="23" s="1"/>
  <c r="J597" i="23" s="1"/>
  <c r="C598" i="23"/>
  <c r="G598" i="23"/>
  <c r="I598" i="23" s="1"/>
  <c r="J598" i="23" s="1"/>
  <c r="C599" i="23"/>
  <c r="G599" i="23"/>
  <c r="I599" i="23" s="1"/>
  <c r="J599" i="23" s="1"/>
  <c r="C600" i="23"/>
  <c r="G600" i="23"/>
  <c r="I600" i="23" s="1"/>
  <c r="J600" i="23" s="1"/>
  <c r="C601" i="23"/>
  <c r="G601" i="23"/>
  <c r="I601" i="23" s="1"/>
  <c r="J601" i="23" s="1"/>
  <c r="C602" i="23"/>
  <c r="G602" i="23"/>
  <c r="I602" i="23" s="1"/>
  <c r="J602" i="23" s="1"/>
  <c r="C603" i="23"/>
  <c r="G603" i="23"/>
  <c r="I603" i="23" s="1"/>
  <c r="J603" i="23" s="1"/>
  <c r="C604" i="23"/>
  <c r="G604" i="23"/>
  <c r="I604" i="23" s="1"/>
  <c r="J604" i="23" s="1"/>
  <c r="C605" i="23"/>
  <c r="G605" i="23"/>
  <c r="I605" i="23" s="1"/>
  <c r="J605" i="23" s="1"/>
  <c r="C606" i="23"/>
  <c r="G606" i="23"/>
  <c r="I606" i="23" s="1"/>
  <c r="J606" i="23" s="1"/>
  <c r="C607" i="23"/>
  <c r="G607" i="23"/>
  <c r="I607" i="23" s="1"/>
  <c r="J607" i="23" s="1"/>
  <c r="C608" i="23"/>
  <c r="G608" i="23"/>
  <c r="I608" i="23" s="1"/>
  <c r="J608" i="23" s="1"/>
  <c r="C609" i="23"/>
  <c r="G609" i="23"/>
  <c r="I609" i="23" s="1"/>
  <c r="J609" i="23" s="1"/>
  <c r="C610" i="23"/>
  <c r="G610" i="23"/>
  <c r="I610" i="23" s="1"/>
  <c r="J610" i="23" s="1"/>
  <c r="C611" i="23"/>
  <c r="G611" i="23"/>
  <c r="I611" i="23" s="1"/>
  <c r="J611" i="23" s="1"/>
  <c r="C612" i="23"/>
  <c r="G612" i="23"/>
  <c r="I612" i="23" s="1"/>
  <c r="J612" i="23" s="1"/>
  <c r="C613" i="23"/>
  <c r="G613" i="23"/>
  <c r="I613" i="23" s="1"/>
  <c r="J613" i="23" s="1"/>
  <c r="C614" i="23"/>
  <c r="G614" i="23"/>
  <c r="I614" i="23" s="1"/>
  <c r="J614" i="23" s="1"/>
  <c r="C615" i="23"/>
  <c r="G615" i="23"/>
  <c r="I615" i="23" s="1"/>
  <c r="J615" i="23" s="1"/>
  <c r="C616" i="23"/>
  <c r="G616" i="23"/>
  <c r="I616" i="23" s="1"/>
  <c r="J616" i="23" s="1"/>
  <c r="C617" i="23"/>
  <c r="G617" i="23"/>
  <c r="I617" i="23" s="1"/>
  <c r="J617" i="23" s="1"/>
  <c r="C618" i="23"/>
  <c r="G618" i="23"/>
  <c r="I618" i="23" s="1"/>
  <c r="J618" i="23" s="1"/>
  <c r="C619" i="23"/>
  <c r="G619" i="23"/>
  <c r="I619" i="23" s="1"/>
  <c r="J619" i="23" s="1"/>
  <c r="C620" i="23"/>
  <c r="G620" i="23"/>
  <c r="I620" i="23" s="1"/>
  <c r="J620" i="23" s="1"/>
  <c r="C621" i="23"/>
  <c r="G621" i="23"/>
  <c r="I621" i="23" s="1"/>
  <c r="J621" i="23" s="1"/>
  <c r="C622" i="23"/>
  <c r="G622" i="23"/>
  <c r="I622" i="23" s="1"/>
  <c r="J622" i="23" s="1"/>
  <c r="C623" i="23"/>
  <c r="G623" i="23"/>
  <c r="I623" i="23" s="1"/>
  <c r="J623" i="23" s="1"/>
  <c r="C624" i="23"/>
  <c r="G624" i="23"/>
  <c r="I624" i="23" s="1"/>
  <c r="J624" i="23" s="1"/>
  <c r="C625" i="23"/>
  <c r="G625" i="23"/>
  <c r="I625" i="23" s="1"/>
  <c r="J625" i="23" s="1"/>
  <c r="C626" i="23"/>
  <c r="G626" i="23"/>
  <c r="I626" i="23" s="1"/>
  <c r="J626" i="23" s="1"/>
  <c r="C627" i="23"/>
  <c r="G627" i="23"/>
  <c r="I627" i="23" s="1"/>
  <c r="J627" i="23" s="1"/>
  <c r="C628" i="23"/>
  <c r="G628" i="23"/>
  <c r="I628" i="23" s="1"/>
  <c r="J628" i="23" s="1"/>
  <c r="C629" i="23"/>
  <c r="G629" i="23"/>
  <c r="I629" i="23" s="1"/>
  <c r="J629" i="23" s="1"/>
  <c r="C630" i="23"/>
  <c r="G630" i="23"/>
  <c r="I630" i="23" s="1"/>
  <c r="J630" i="23" s="1"/>
  <c r="C631" i="23"/>
  <c r="G631" i="23"/>
  <c r="I631" i="23" s="1"/>
  <c r="J631" i="23" s="1"/>
  <c r="C632" i="23"/>
  <c r="G632" i="23"/>
  <c r="I632" i="23" s="1"/>
  <c r="J632" i="23" s="1"/>
  <c r="C633" i="23"/>
  <c r="G633" i="23"/>
  <c r="I633" i="23" s="1"/>
  <c r="J633" i="23" s="1"/>
  <c r="C634" i="23"/>
  <c r="G634" i="23"/>
  <c r="I634" i="23" s="1"/>
  <c r="J634" i="23" s="1"/>
  <c r="C635" i="23"/>
  <c r="G635" i="23"/>
  <c r="I635" i="23" s="1"/>
  <c r="J635" i="23" s="1"/>
  <c r="C636" i="23"/>
  <c r="G636" i="23"/>
  <c r="I636" i="23" s="1"/>
  <c r="J636" i="23" s="1"/>
  <c r="C637" i="23"/>
  <c r="G637" i="23"/>
  <c r="I637" i="23" s="1"/>
  <c r="J637" i="23" s="1"/>
  <c r="C638" i="23"/>
  <c r="G638" i="23"/>
  <c r="I638" i="23" s="1"/>
  <c r="J638" i="23" s="1"/>
  <c r="C639" i="23"/>
  <c r="G639" i="23"/>
  <c r="I639" i="23" s="1"/>
  <c r="J639" i="23" s="1"/>
  <c r="C640" i="23"/>
  <c r="G640" i="23"/>
  <c r="I640" i="23" s="1"/>
  <c r="J640" i="23" s="1"/>
  <c r="C641" i="23"/>
  <c r="G641" i="23"/>
  <c r="I641" i="23" s="1"/>
  <c r="J641" i="23" s="1"/>
  <c r="C642" i="23"/>
  <c r="G642" i="23"/>
  <c r="I642" i="23" s="1"/>
  <c r="J642" i="23" s="1"/>
  <c r="C643" i="23"/>
  <c r="G643" i="23"/>
  <c r="I643" i="23" s="1"/>
  <c r="J643" i="23" s="1"/>
  <c r="C644" i="23"/>
  <c r="G644" i="23"/>
  <c r="I644" i="23" s="1"/>
  <c r="J644" i="23" s="1"/>
  <c r="C645" i="23"/>
  <c r="G645" i="23"/>
  <c r="I645" i="23" s="1"/>
  <c r="J645" i="23" s="1"/>
  <c r="C646" i="23"/>
  <c r="G646" i="23"/>
  <c r="I646" i="23" s="1"/>
  <c r="J646" i="23" s="1"/>
  <c r="C647" i="23"/>
  <c r="G647" i="23"/>
  <c r="I647" i="23" s="1"/>
  <c r="J647" i="23" s="1"/>
  <c r="C648" i="23"/>
  <c r="G648" i="23"/>
  <c r="I648" i="23" s="1"/>
  <c r="J648" i="23" s="1"/>
  <c r="C649" i="23"/>
  <c r="G649" i="23"/>
  <c r="I649" i="23" s="1"/>
  <c r="J649" i="23" s="1"/>
  <c r="C650" i="23"/>
  <c r="G650" i="23"/>
  <c r="I650" i="23" s="1"/>
  <c r="J650" i="23" s="1"/>
  <c r="C651" i="23"/>
  <c r="G651" i="23"/>
  <c r="I651" i="23" s="1"/>
  <c r="J651" i="23" s="1"/>
  <c r="C652" i="23"/>
  <c r="G652" i="23"/>
  <c r="I652" i="23" s="1"/>
  <c r="J652" i="23" s="1"/>
  <c r="C653" i="23"/>
  <c r="G653" i="23"/>
  <c r="I653" i="23" s="1"/>
  <c r="J653" i="23" s="1"/>
  <c r="C654" i="23"/>
  <c r="G654" i="23"/>
  <c r="I654" i="23" s="1"/>
  <c r="J654" i="23" s="1"/>
  <c r="C655" i="23"/>
  <c r="G655" i="23"/>
  <c r="I655" i="23" s="1"/>
  <c r="J655" i="23" s="1"/>
  <c r="C656" i="23"/>
  <c r="G656" i="23"/>
  <c r="I656" i="23" s="1"/>
  <c r="J656" i="23" s="1"/>
  <c r="C657" i="23"/>
  <c r="G657" i="23"/>
  <c r="I657" i="23" s="1"/>
  <c r="J657" i="23" s="1"/>
  <c r="C658" i="23"/>
  <c r="G658" i="23"/>
  <c r="I658" i="23" s="1"/>
  <c r="J658" i="23" s="1"/>
  <c r="C659" i="23"/>
  <c r="G659" i="23"/>
  <c r="I659" i="23" s="1"/>
  <c r="J659" i="23" s="1"/>
  <c r="C660" i="23"/>
  <c r="G660" i="23"/>
  <c r="I660" i="23" s="1"/>
  <c r="J660" i="23" s="1"/>
  <c r="C661" i="23"/>
  <c r="G661" i="23"/>
  <c r="I661" i="23" s="1"/>
  <c r="J661" i="23" s="1"/>
  <c r="C662" i="23"/>
  <c r="G662" i="23"/>
  <c r="I662" i="23" s="1"/>
  <c r="J662" i="23" s="1"/>
  <c r="C663" i="23"/>
  <c r="G663" i="23"/>
  <c r="I663" i="23" s="1"/>
  <c r="J663" i="23" s="1"/>
  <c r="C664" i="23"/>
  <c r="G664" i="23"/>
  <c r="I664" i="23" s="1"/>
  <c r="J664" i="23" s="1"/>
  <c r="C665" i="23"/>
  <c r="C666" i="23"/>
  <c r="G666" i="23"/>
  <c r="C667" i="23"/>
  <c r="G667" i="23"/>
  <c r="C668" i="23"/>
  <c r="C669" i="23"/>
  <c r="G669" i="23"/>
  <c r="I669" i="23" s="1"/>
  <c r="J669" i="23" s="1"/>
  <c r="C670" i="23"/>
  <c r="G670" i="23"/>
  <c r="I670" i="23" s="1"/>
  <c r="J670" i="23" s="1"/>
  <c r="C671" i="23"/>
  <c r="G671" i="23"/>
  <c r="I671" i="23" s="1"/>
  <c r="J671" i="23" s="1"/>
  <c r="C672" i="23"/>
  <c r="G672" i="23"/>
  <c r="I672" i="23" s="1"/>
  <c r="J672" i="23" s="1"/>
  <c r="C673" i="23"/>
  <c r="G673" i="23"/>
  <c r="I673" i="23" s="1"/>
  <c r="J673" i="23" s="1"/>
  <c r="C674" i="23"/>
  <c r="G674" i="23"/>
  <c r="I674" i="23" s="1"/>
  <c r="J674" i="23" s="1"/>
  <c r="C675" i="23"/>
  <c r="G675" i="23"/>
  <c r="I675" i="23" s="1"/>
  <c r="J675" i="23" s="1"/>
  <c r="C676" i="23"/>
  <c r="G676" i="23"/>
  <c r="I676" i="23" s="1"/>
  <c r="J676" i="23" s="1"/>
  <c r="C677" i="23"/>
  <c r="G677" i="23"/>
  <c r="I677" i="23" s="1"/>
  <c r="J677" i="23" s="1"/>
  <c r="C678" i="23"/>
  <c r="G678" i="23"/>
  <c r="I678" i="23" s="1"/>
  <c r="J678" i="23" s="1"/>
  <c r="C679" i="23"/>
  <c r="G679" i="23"/>
  <c r="I679" i="23" s="1"/>
  <c r="J679" i="23" s="1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B555" i="23"/>
  <c r="H555" i="23"/>
  <c r="E556" i="23"/>
  <c r="B557" i="23"/>
  <c r="H557" i="23"/>
  <c r="E558" i="23"/>
  <c r="B559" i="23"/>
  <c r="H559" i="23"/>
  <c r="D560" i="23"/>
  <c r="H560" i="23"/>
  <c r="D561" i="23"/>
  <c r="H561" i="23"/>
  <c r="D562" i="23"/>
  <c r="H562" i="23"/>
  <c r="D563" i="23"/>
  <c r="H563" i="23"/>
  <c r="D564" i="23"/>
  <c r="H564" i="23"/>
  <c r="D565" i="23"/>
  <c r="H565" i="23"/>
  <c r="D566" i="23"/>
  <c r="H566" i="23"/>
  <c r="D567" i="23"/>
  <c r="H567" i="23"/>
  <c r="D568" i="23"/>
  <c r="H568" i="23"/>
  <c r="D569" i="23"/>
  <c r="H569" i="23"/>
  <c r="D570" i="23"/>
  <c r="H570" i="23"/>
  <c r="D571" i="23"/>
  <c r="H571" i="23"/>
  <c r="D572" i="23"/>
  <c r="H572" i="23"/>
  <c r="D573" i="23"/>
  <c r="H573" i="23"/>
  <c r="D574" i="23"/>
  <c r="H574" i="23"/>
  <c r="D575" i="23"/>
  <c r="H575" i="23"/>
  <c r="D576" i="23"/>
  <c r="H576" i="23"/>
  <c r="D577" i="23"/>
  <c r="H577" i="23"/>
  <c r="D578" i="23"/>
  <c r="H578" i="23"/>
  <c r="D579" i="23"/>
  <c r="H579" i="23"/>
  <c r="D580" i="23"/>
  <c r="H580" i="23"/>
  <c r="D581" i="23"/>
  <c r="H581" i="23"/>
  <c r="D582" i="23"/>
  <c r="H582" i="23"/>
  <c r="D583" i="23"/>
  <c r="H583" i="23"/>
  <c r="D584" i="23"/>
  <c r="H584" i="23"/>
  <c r="D585" i="23"/>
  <c r="H585" i="23"/>
  <c r="D586" i="23"/>
  <c r="H586" i="23"/>
  <c r="D587" i="23"/>
  <c r="H587" i="23"/>
  <c r="D588" i="23"/>
  <c r="H588" i="23"/>
  <c r="D589" i="23"/>
  <c r="H589" i="23"/>
  <c r="D590" i="23"/>
  <c r="H590" i="23"/>
  <c r="D591" i="23"/>
  <c r="H591" i="23"/>
  <c r="D592" i="23"/>
  <c r="H592" i="23"/>
  <c r="D593" i="23"/>
  <c r="H593" i="23"/>
  <c r="D594" i="23"/>
  <c r="H594" i="23"/>
  <c r="D595" i="23"/>
  <c r="H595" i="23"/>
  <c r="D596" i="23"/>
  <c r="H596" i="23"/>
  <c r="D597" i="23"/>
  <c r="H597" i="23"/>
  <c r="D598" i="23"/>
  <c r="H598" i="23"/>
  <c r="D599" i="23"/>
  <c r="H599" i="23"/>
  <c r="D600" i="23"/>
  <c r="H600" i="23"/>
  <c r="D601" i="23"/>
  <c r="H601" i="23"/>
  <c r="D602" i="23"/>
  <c r="H602" i="23"/>
  <c r="D603" i="23"/>
  <c r="H603" i="23"/>
  <c r="D604" i="23"/>
  <c r="H604" i="23"/>
  <c r="D605" i="23"/>
  <c r="H605" i="23"/>
  <c r="D606" i="23"/>
  <c r="H606" i="23"/>
  <c r="D607" i="23"/>
  <c r="H607" i="23"/>
  <c r="D608" i="23"/>
  <c r="H608" i="23"/>
  <c r="D609" i="23"/>
  <c r="H609" i="23"/>
  <c r="D610" i="23"/>
  <c r="H610" i="23"/>
  <c r="D611" i="23"/>
  <c r="H611" i="23"/>
  <c r="D612" i="23"/>
  <c r="H612" i="23"/>
  <c r="D613" i="23"/>
  <c r="H613" i="23"/>
  <c r="D614" i="23"/>
  <c r="H614" i="23"/>
  <c r="D615" i="23"/>
  <c r="H615" i="23"/>
  <c r="D616" i="23"/>
  <c r="H616" i="23"/>
  <c r="D617" i="23"/>
  <c r="H617" i="23"/>
  <c r="D618" i="23"/>
  <c r="H618" i="23"/>
  <c r="D619" i="23"/>
  <c r="H619" i="23"/>
  <c r="D620" i="23"/>
  <c r="H620" i="23"/>
  <c r="D621" i="23"/>
  <c r="H621" i="23"/>
  <c r="D622" i="23"/>
  <c r="H622" i="23"/>
  <c r="D623" i="23"/>
  <c r="H623" i="23"/>
  <c r="D624" i="23"/>
  <c r="H624" i="23"/>
  <c r="D625" i="23"/>
  <c r="H625" i="23"/>
  <c r="D626" i="23"/>
  <c r="H626" i="23"/>
  <c r="D627" i="23"/>
  <c r="H627" i="23"/>
  <c r="D628" i="23"/>
  <c r="H628" i="23"/>
  <c r="D629" i="23"/>
  <c r="H629" i="23"/>
  <c r="D630" i="23"/>
  <c r="H630" i="23"/>
  <c r="D631" i="23"/>
  <c r="H631" i="23"/>
  <c r="D632" i="23"/>
  <c r="H632" i="23"/>
  <c r="D633" i="23"/>
  <c r="H633" i="23"/>
  <c r="D634" i="23"/>
  <c r="H634" i="23"/>
  <c r="D635" i="23"/>
  <c r="H635" i="23"/>
  <c r="D636" i="23"/>
  <c r="H636" i="23"/>
  <c r="D637" i="23"/>
  <c r="H637" i="23"/>
  <c r="D638" i="23"/>
  <c r="H638" i="23"/>
  <c r="D639" i="23"/>
  <c r="H639" i="23"/>
  <c r="D640" i="23"/>
  <c r="H640" i="23"/>
  <c r="D641" i="23"/>
  <c r="H641" i="23"/>
  <c r="D642" i="23"/>
  <c r="H642" i="23"/>
  <c r="D643" i="23"/>
  <c r="H643" i="23"/>
  <c r="D644" i="23"/>
  <c r="H644" i="23"/>
  <c r="D645" i="23"/>
  <c r="H645" i="23"/>
  <c r="D646" i="23"/>
  <c r="H646" i="23"/>
  <c r="D647" i="23"/>
  <c r="H647" i="23"/>
  <c r="D648" i="23"/>
  <c r="H648" i="23"/>
  <c r="D649" i="23"/>
  <c r="H649" i="23"/>
  <c r="D650" i="23"/>
  <c r="H650" i="23"/>
  <c r="D651" i="23"/>
  <c r="H651" i="23"/>
  <c r="D652" i="23"/>
  <c r="H652" i="23"/>
  <c r="D653" i="23"/>
  <c r="H653" i="23"/>
  <c r="D654" i="23"/>
  <c r="H654" i="23"/>
  <c r="D655" i="23"/>
  <c r="H655" i="23"/>
  <c r="D656" i="23"/>
  <c r="H656" i="23"/>
  <c r="D657" i="23"/>
  <c r="H657" i="23"/>
  <c r="D658" i="23"/>
  <c r="H658" i="23"/>
  <c r="D659" i="23"/>
  <c r="H659" i="23"/>
  <c r="D660" i="23"/>
  <c r="H660" i="23"/>
  <c r="D661" i="23"/>
  <c r="H661" i="23"/>
  <c r="D662" i="23"/>
  <c r="H662" i="23"/>
  <c r="D663" i="23"/>
  <c r="H663" i="23"/>
  <c r="D664" i="23"/>
  <c r="H664" i="23"/>
  <c r="D665" i="23"/>
  <c r="H665" i="23"/>
  <c r="D666" i="23"/>
  <c r="H666" i="23"/>
  <c r="D667" i="23"/>
  <c r="H667" i="23"/>
  <c r="D668" i="23"/>
  <c r="H668" i="23"/>
  <c r="D669" i="23"/>
  <c r="H669" i="23"/>
  <c r="D670" i="23"/>
  <c r="H670" i="23"/>
  <c r="D671" i="23"/>
  <c r="H671" i="23"/>
  <c r="D672" i="23"/>
  <c r="H672" i="23"/>
  <c r="D673" i="23"/>
  <c r="H673" i="23"/>
  <c r="D674" i="23"/>
  <c r="H674" i="23"/>
  <c r="D675" i="23"/>
  <c r="H675" i="23"/>
  <c r="D676" i="23"/>
  <c r="H676" i="23"/>
  <c r="D677" i="23"/>
  <c r="H677" i="23"/>
  <c r="D678" i="23"/>
  <c r="H678" i="23"/>
  <c r="D679" i="23"/>
  <c r="H679" i="23"/>
  <c r="D680" i="23"/>
  <c r="H680" i="23"/>
  <c r="D681" i="23"/>
  <c r="H681" i="23"/>
  <c r="H466" i="23"/>
  <c r="H467" i="23"/>
  <c r="H468" i="23"/>
  <c r="H469" i="23"/>
  <c r="H470" i="23"/>
  <c r="H471" i="23"/>
  <c r="H472" i="23"/>
  <c r="H473" i="23"/>
  <c r="H474" i="23"/>
  <c r="H475" i="23"/>
  <c r="H476" i="23"/>
  <c r="H477" i="23"/>
  <c r="H478" i="23"/>
  <c r="H479" i="23"/>
  <c r="H480" i="23"/>
  <c r="H481" i="23"/>
  <c r="H482" i="23"/>
  <c r="H483" i="23"/>
  <c r="H484" i="23"/>
  <c r="H485" i="23"/>
  <c r="H486" i="23"/>
  <c r="H487" i="23"/>
  <c r="H488" i="23"/>
  <c r="H489" i="23"/>
  <c r="H490" i="23"/>
  <c r="H491" i="23"/>
  <c r="H492" i="23"/>
  <c r="H493" i="23"/>
  <c r="H494" i="23"/>
  <c r="H495" i="23"/>
  <c r="H496" i="23"/>
  <c r="H497" i="23"/>
  <c r="H498" i="23"/>
  <c r="H499" i="23"/>
  <c r="H500" i="23"/>
  <c r="H501" i="23"/>
  <c r="H502" i="23"/>
  <c r="H503" i="23"/>
  <c r="H504" i="23"/>
  <c r="H505" i="23"/>
  <c r="H506" i="23"/>
  <c r="H507" i="23"/>
  <c r="H508" i="23"/>
  <c r="H509" i="23"/>
  <c r="H510" i="23"/>
  <c r="H511" i="23"/>
  <c r="H512" i="23"/>
  <c r="H513" i="23"/>
  <c r="H514" i="23"/>
  <c r="H515" i="23"/>
  <c r="H516" i="23"/>
  <c r="H517" i="23"/>
  <c r="H518" i="23"/>
  <c r="H519" i="23"/>
  <c r="H520" i="23"/>
  <c r="H521" i="23"/>
  <c r="H522" i="23"/>
  <c r="H523" i="23"/>
  <c r="H524" i="23"/>
  <c r="H525" i="23"/>
  <c r="H526" i="23"/>
  <c r="H527" i="23"/>
  <c r="H528" i="23"/>
  <c r="H529" i="23"/>
  <c r="H530" i="23"/>
  <c r="H531" i="23"/>
  <c r="H532" i="23"/>
  <c r="H533" i="23"/>
  <c r="H534" i="23"/>
  <c r="H535" i="23"/>
  <c r="H536" i="23"/>
  <c r="H537" i="23"/>
  <c r="H538" i="23"/>
  <c r="H539" i="23"/>
  <c r="H540" i="23"/>
  <c r="H541" i="23"/>
  <c r="H542" i="23"/>
  <c r="H543" i="23"/>
  <c r="H544" i="23"/>
  <c r="H545" i="23"/>
  <c r="H546" i="23"/>
  <c r="H547" i="23"/>
  <c r="H548" i="23"/>
  <c r="H549" i="23"/>
  <c r="H550" i="23"/>
  <c r="H551" i="23"/>
  <c r="H552" i="23"/>
  <c r="H553" i="23"/>
  <c r="F554" i="23"/>
  <c r="D555" i="23"/>
  <c r="A556" i="23"/>
  <c r="F556" i="23"/>
  <c r="D557" i="23"/>
  <c r="A558" i="23"/>
  <c r="F558" i="23"/>
  <c r="D559" i="23"/>
  <c r="A560" i="23"/>
  <c r="E560" i="23"/>
  <c r="A561" i="23"/>
  <c r="E561" i="23"/>
  <c r="A562" i="23"/>
  <c r="E562" i="23"/>
  <c r="A563" i="23"/>
  <c r="E563" i="23"/>
  <c r="A564" i="23"/>
  <c r="E564" i="23"/>
  <c r="A565" i="23"/>
  <c r="E565" i="23"/>
  <c r="A566" i="23"/>
  <c r="E566" i="23"/>
  <c r="A567" i="23"/>
  <c r="E567" i="23"/>
  <c r="A568" i="23"/>
  <c r="E568" i="23"/>
  <c r="A569" i="23"/>
  <c r="E569" i="23"/>
  <c r="A570" i="23"/>
  <c r="E570" i="23"/>
  <c r="A571" i="23"/>
  <c r="E571" i="23"/>
  <c r="A572" i="23"/>
  <c r="E572" i="23"/>
  <c r="A573" i="23"/>
  <c r="E573" i="23"/>
  <c r="A574" i="23"/>
  <c r="E574" i="23"/>
  <c r="A575" i="23"/>
  <c r="E575" i="23"/>
  <c r="A576" i="23"/>
  <c r="E576" i="23"/>
  <c r="A577" i="23"/>
  <c r="E577" i="23"/>
  <c r="A578" i="23"/>
  <c r="E578" i="23"/>
  <c r="A579" i="23"/>
  <c r="E579" i="23"/>
  <c r="A580" i="23"/>
  <c r="E580" i="23"/>
  <c r="A581" i="23"/>
  <c r="E581" i="23"/>
  <c r="A582" i="23"/>
  <c r="E582" i="23"/>
  <c r="A583" i="23"/>
  <c r="E583" i="23"/>
  <c r="A584" i="23"/>
  <c r="E584" i="23"/>
  <c r="A585" i="23"/>
  <c r="E585" i="23"/>
  <c r="A586" i="23"/>
  <c r="E586" i="23"/>
  <c r="A587" i="23"/>
  <c r="E587" i="23"/>
  <c r="A588" i="23"/>
  <c r="E588" i="23"/>
  <c r="A589" i="23"/>
  <c r="E589" i="23"/>
  <c r="A590" i="23"/>
  <c r="E590" i="23"/>
  <c r="A591" i="23"/>
  <c r="E591" i="23"/>
  <c r="A592" i="23"/>
  <c r="E592" i="23"/>
  <c r="A593" i="23"/>
  <c r="E593" i="23"/>
  <c r="A594" i="23"/>
  <c r="E594" i="23"/>
  <c r="A595" i="23"/>
  <c r="E595" i="23"/>
  <c r="A596" i="23"/>
  <c r="E596" i="23"/>
  <c r="A597" i="23"/>
  <c r="E597" i="23"/>
  <c r="A598" i="23"/>
  <c r="E598" i="23"/>
  <c r="A599" i="23"/>
  <c r="E599" i="23"/>
  <c r="A600" i="23"/>
  <c r="E600" i="23"/>
  <c r="A601" i="23"/>
  <c r="E601" i="23"/>
  <c r="A602" i="23"/>
  <c r="E602" i="23"/>
  <c r="A603" i="23"/>
  <c r="E603" i="23"/>
  <c r="A604" i="23"/>
  <c r="E604" i="23"/>
  <c r="A605" i="23"/>
  <c r="E605" i="23"/>
  <c r="A606" i="23"/>
  <c r="E606" i="23"/>
  <c r="A607" i="23"/>
  <c r="E607" i="23"/>
  <c r="A608" i="23"/>
  <c r="E608" i="23"/>
  <c r="A609" i="23"/>
  <c r="E609" i="23"/>
  <c r="A610" i="23"/>
  <c r="E610" i="23"/>
  <c r="A611" i="23"/>
  <c r="E611" i="23"/>
  <c r="A612" i="23"/>
  <c r="E612" i="23"/>
  <c r="A613" i="23"/>
  <c r="E613" i="23"/>
  <c r="A614" i="23"/>
  <c r="E614" i="23"/>
  <c r="A615" i="23"/>
  <c r="E615" i="23"/>
  <c r="A616" i="23"/>
  <c r="E616" i="23"/>
  <c r="A617" i="23"/>
  <c r="E617" i="23"/>
  <c r="A618" i="23"/>
  <c r="E618" i="23"/>
  <c r="A619" i="23"/>
  <c r="E619" i="23"/>
  <c r="A620" i="23"/>
  <c r="E620" i="23"/>
  <c r="A621" i="23"/>
  <c r="E621" i="23"/>
  <c r="A622" i="23"/>
  <c r="E622" i="23"/>
  <c r="A623" i="23"/>
  <c r="E623" i="23"/>
  <c r="A624" i="23"/>
  <c r="E624" i="23"/>
  <c r="A625" i="23"/>
  <c r="E625" i="23"/>
  <c r="A626" i="23"/>
  <c r="E626" i="23"/>
  <c r="A627" i="23"/>
  <c r="E627" i="23"/>
  <c r="A628" i="23"/>
  <c r="E628" i="23"/>
  <c r="A629" i="23"/>
  <c r="E629" i="23"/>
  <c r="A630" i="23"/>
  <c r="E630" i="23"/>
  <c r="A631" i="23"/>
  <c r="E631" i="23"/>
  <c r="A632" i="23"/>
  <c r="E632" i="23"/>
  <c r="A633" i="23"/>
  <c r="E633" i="23"/>
  <c r="A634" i="23"/>
  <c r="E634" i="23"/>
  <c r="A635" i="23"/>
  <c r="E635" i="23"/>
  <c r="A636" i="23"/>
  <c r="E636" i="23"/>
  <c r="A637" i="23"/>
  <c r="E637" i="23"/>
  <c r="A638" i="23"/>
  <c r="E638" i="23"/>
  <c r="A639" i="23"/>
  <c r="E639" i="23"/>
  <c r="A640" i="23"/>
  <c r="E640" i="23"/>
  <c r="A641" i="23"/>
  <c r="E641" i="23"/>
  <c r="A642" i="23"/>
  <c r="E642" i="23"/>
  <c r="A643" i="23"/>
  <c r="E643" i="23"/>
  <c r="A644" i="23"/>
  <c r="E644" i="23"/>
  <c r="A645" i="23"/>
  <c r="E645" i="23"/>
  <c r="A646" i="23"/>
  <c r="E646" i="23"/>
  <c r="A647" i="23"/>
  <c r="E647" i="23"/>
  <c r="A648" i="23"/>
  <c r="E648" i="23"/>
  <c r="A649" i="23"/>
  <c r="E649" i="23"/>
  <c r="A650" i="23"/>
  <c r="E650" i="23"/>
  <c r="A651" i="23"/>
  <c r="E651" i="23"/>
  <c r="A652" i="23"/>
  <c r="E652" i="23"/>
  <c r="A653" i="23"/>
  <c r="E653" i="23"/>
  <c r="A654" i="23"/>
  <c r="E654" i="23"/>
  <c r="A655" i="23"/>
  <c r="E655" i="23"/>
  <c r="A656" i="23"/>
  <c r="E656" i="23"/>
  <c r="A657" i="23"/>
  <c r="E657" i="23"/>
  <c r="A658" i="23"/>
  <c r="E658" i="23"/>
  <c r="A659" i="23"/>
  <c r="E659" i="23"/>
  <c r="A660" i="23"/>
  <c r="E660" i="23"/>
  <c r="A661" i="23"/>
  <c r="E661" i="23"/>
  <c r="A662" i="23"/>
  <c r="E662" i="23"/>
  <c r="A663" i="23"/>
  <c r="E663" i="23"/>
  <c r="A664" i="23"/>
  <c r="E664" i="23"/>
  <c r="A665" i="23"/>
  <c r="E665" i="23"/>
  <c r="A666" i="23"/>
  <c r="E666" i="23"/>
  <c r="A667" i="23"/>
  <c r="E667" i="23"/>
  <c r="A668" i="23"/>
  <c r="E668" i="23"/>
  <c r="A669" i="23"/>
  <c r="E669" i="23"/>
  <c r="A670" i="23"/>
  <c r="E670" i="23"/>
  <c r="A671" i="23"/>
  <c r="E671" i="23"/>
  <c r="A672" i="23"/>
  <c r="E672" i="23"/>
  <c r="A673" i="23"/>
  <c r="E673" i="23"/>
  <c r="A674" i="23"/>
  <c r="E674" i="23"/>
  <c r="A675" i="23"/>
  <c r="E675" i="23"/>
  <c r="A676" i="23"/>
  <c r="E676" i="23"/>
  <c r="A677" i="23"/>
  <c r="E677" i="23"/>
  <c r="A678" i="23"/>
  <c r="E678" i="23"/>
  <c r="A679" i="23"/>
  <c r="E679" i="23"/>
  <c r="A680" i="23"/>
  <c r="E680" i="23"/>
  <c r="A681" i="23"/>
  <c r="E681" i="23"/>
  <c r="A682" i="23"/>
  <c r="E682" i="23"/>
  <c r="A683" i="23"/>
  <c r="E683" i="23"/>
  <c r="A684" i="23"/>
  <c r="E684" i="23"/>
  <c r="A685" i="23"/>
  <c r="E685" i="23"/>
  <c r="A686" i="23"/>
  <c r="E686" i="23"/>
  <c r="A687" i="23"/>
  <c r="E687" i="23"/>
  <c r="A688" i="23"/>
  <c r="E688" i="23"/>
  <c r="A689" i="23"/>
  <c r="E689" i="23"/>
  <c r="A690" i="23"/>
  <c r="E690" i="23"/>
  <c r="A691" i="23"/>
  <c r="E691" i="23"/>
  <c r="A692" i="23"/>
  <c r="E692" i="23"/>
  <c r="A693" i="23"/>
  <c r="E693" i="23"/>
  <c r="A694" i="23"/>
  <c r="E694" i="23"/>
  <c r="A695" i="23"/>
  <c r="E695" i="23"/>
  <c r="A696" i="23"/>
  <c r="E696" i="23"/>
  <c r="A697" i="23"/>
  <c r="E697" i="23"/>
  <c r="A698" i="23"/>
  <c r="E698" i="23"/>
  <c r="A699" i="23"/>
  <c r="E699" i="23"/>
  <c r="A700" i="23"/>
  <c r="E700" i="23"/>
  <c r="A701" i="23"/>
  <c r="E701" i="23"/>
  <c r="A702" i="23"/>
  <c r="E702" i="23"/>
  <c r="A703" i="23"/>
  <c r="E703" i="23"/>
  <c r="A704" i="23"/>
  <c r="E704" i="23"/>
  <c r="A705" i="23"/>
  <c r="E705" i="23"/>
  <c r="A706" i="23"/>
  <c r="E706" i="23"/>
  <c r="A707" i="23"/>
  <c r="E707" i="23"/>
  <c r="A708" i="23"/>
  <c r="E708" i="23"/>
  <c r="A709" i="23"/>
  <c r="E709" i="23"/>
  <c r="A710" i="23"/>
  <c r="E710" i="23"/>
  <c r="A711" i="23"/>
  <c r="E711" i="23"/>
  <c r="A712" i="23"/>
  <c r="E712" i="23"/>
  <c r="A713" i="23"/>
  <c r="E713" i="23"/>
  <c r="A714" i="23"/>
  <c r="E714" i="23"/>
  <c r="A715" i="23"/>
  <c r="E715" i="23"/>
  <c r="A716" i="23"/>
  <c r="E716" i="23"/>
  <c r="A717" i="23"/>
  <c r="E717" i="23"/>
  <c r="A718" i="23"/>
  <c r="E718" i="23"/>
  <c r="A719" i="23"/>
  <c r="E719" i="23"/>
  <c r="A720" i="23"/>
  <c r="E720" i="23"/>
  <c r="A721" i="23"/>
  <c r="E721" i="23"/>
  <c r="A722" i="23"/>
  <c r="E722" i="23"/>
  <c r="A723" i="23"/>
  <c r="E723" i="23"/>
  <c r="A724" i="23"/>
  <c r="E724" i="23"/>
  <c r="A725" i="23"/>
  <c r="E725" i="23"/>
  <c r="A726" i="23"/>
  <c r="E726" i="23"/>
  <c r="A727" i="23"/>
  <c r="E727" i="23"/>
  <c r="A728" i="23"/>
  <c r="E728" i="23"/>
  <c r="A729" i="23"/>
  <c r="E729" i="23"/>
  <c r="A730" i="23"/>
  <c r="E730" i="23"/>
  <c r="A731" i="23"/>
  <c r="E731" i="23"/>
  <c r="A732" i="23"/>
  <c r="E732" i="23"/>
  <c r="A733" i="23"/>
  <c r="E733" i="23"/>
  <c r="A734" i="23"/>
  <c r="E734" i="23"/>
  <c r="A735" i="23"/>
  <c r="E735" i="23"/>
  <c r="A736" i="23"/>
  <c r="E736" i="23"/>
  <c r="A737" i="23"/>
  <c r="E737" i="23"/>
  <c r="A738" i="23"/>
  <c r="E738" i="23"/>
  <c r="A739" i="23"/>
  <c r="E739" i="23"/>
  <c r="A740" i="23"/>
  <c r="E740" i="23"/>
  <c r="A741" i="23"/>
  <c r="E741" i="23"/>
  <c r="A742" i="23"/>
  <c r="E742" i="23"/>
  <c r="A743" i="23"/>
  <c r="E743" i="23"/>
  <c r="A744" i="23"/>
  <c r="E744" i="23"/>
  <c r="A745" i="23"/>
  <c r="E745" i="23"/>
  <c r="A746" i="23"/>
  <c r="E746" i="23"/>
  <c r="A747" i="23"/>
  <c r="E747" i="23"/>
  <c r="A748" i="23"/>
  <c r="E748" i="23"/>
  <c r="A749" i="23"/>
  <c r="E749" i="23"/>
  <c r="A750" i="23"/>
  <c r="E750" i="23"/>
  <c r="A751" i="23"/>
  <c r="E751" i="23"/>
  <c r="A752" i="23"/>
  <c r="E752" i="23"/>
  <c r="A753" i="23"/>
  <c r="E753" i="23"/>
  <c r="A754" i="23"/>
  <c r="E754" i="23"/>
  <c r="A755" i="23"/>
  <c r="E755" i="23"/>
  <c r="A756" i="23"/>
  <c r="E756" i="23"/>
  <c r="A757" i="23"/>
  <c r="E757" i="23"/>
  <c r="A758" i="23"/>
  <c r="E758" i="23"/>
  <c r="A759" i="23"/>
  <c r="E759" i="23"/>
  <c r="A760" i="23"/>
  <c r="E760" i="23"/>
  <c r="A761" i="23"/>
  <c r="E761" i="23"/>
  <c r="A762" i="23"/>
  <c r="E762" i="23"/>
  <c r="A763" i="23"/>
  <c r="E763" i="23"/>
  <c r="A764" i="23"/>
  <c r="E764" i="23"/>
  <c r="A765" i="23"/>
  <c r="E765" i="23"/>
  <c r="A766" i="23"/>
  <c r="E766" i="23"/>
  <c r="A767" i="23"/>
  <c r="E767" i="23"/>
  <c r="A768" i="23"/>
  <c r="E768" i="23"/>
  <c r="A769" i="23"/>
  <c r="E769" i="23"/>
  <c r="G668" i="23"/>
  <c r="I668" i="23" s="1"/>
  <c r="J668" i="23" s="1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H554" i="23"/>
  <c r="E555" i="23"/>
  <c r="B556" i="23"/>
  <c r="H556" i="23"/>
  <c r="E557" i="23"/>
  <c r="B558" i="23"/>
  <c r="H558" i="23"/>
  <c r="E559" i="23"/>
  <c r="B560" i="23"/>
  <c r="F560" i="23"/>
  <c r="B561" i="23"/>
  <c r="F561" i="23"/>
  <c r="B562" i="23"/>
  <c r="F562" i="23"/>
  <c r="B563" i="23"/>
  <c r="F563" i="23"/>
  <c r="B564" i="23"/>
  <c r="F564" i="23"/>
  <c r="B565" i="23"/>
  <c r="F565" i="23"/>
  <c r="B566" i="23"/>
  <c r="F566" i="23"/>
  <c r="B567" i="23"/>
  <c r="F567" i="23"/>
  <c r="B568" i="23"/>
  <c r="F568" i="23"/>
  <c r="B569" i="23"/>
  <c r="F569" i="23"/>
  <c r="B570" i="23"/>
  <c r="F570" i="23"/>
  <c r="B571" i="23"/>
  <c r="F571" i="23"/>
  <c r="B572" i="23"/>
  <c r="F572" i="23"/>
  <c r="B573" i="23"/>
  <c r="F573" i="23"/>
  <c r="B574" i="23"/>
  <c r="F574" i="23"/>
  <c r="B575" i="23"/>
  <c r="F575" i="23"/>
  <c r="B576" i="23"/>
  <c r="F576" i="23"/>
  <c r="B577" i="23"/>
  <c r="F577" i="23"/>
  <c r="B578" i="23"/>
  <c r="F578" i="23"/>
  <c r="B579" i="23"/>
  <c r="F579" i="23"/>
  <c r="B580" i="23"/>
  <c r="F580" i="23"/>
  <c r="B581" i="23"/>
  <c r="F581" i="23"/>
  <c r="B582" i="23"/>
  <c r="F582" i="23"/>
  <c r="B583" i="23"/>
  <c r="F583" i="23"/>
  <c r="B584" i="23"/>
  <c r="F584" i="23"/>
  <c r="B585" i="23"/>
  <c r="F585" i="23"/>
  <c r="B586" i="23"/>
  <c r="F586" i="23"/>
  <c r="B587" i="23"/>
  <c r="F587" i="23"/>
  <c r="B588" i="23"/>
  <c r="F588" i="23"/>
  <c r="B589" i="23"/>
  <c r="F589" i="23"/>
  <c r="B590" i="23"/>
  <c r="F590" i="23"/>
  <c r="B591" i="23"/>
  <c r="F591" i="23"/>
  <c r="B592" i="23"/>
  <c r="F592" i="23"/>
  <c r="B593" i="23"/>
  <c r="F593" i="23"/>
  <c r="B594" i="23"/>
  <c r="F594" i="23"/>
  <c r="B595" i="23"/>
  <c r="F595" i="23"/>
  <c r="B596" i="23"/>
  <c r="F596" i="23"/>
  <c r="B597" i="23"/>
  <c r="F597" i="23"/>
  <c r="B598" i="23"/>
  <c r="F598" i="23"/>
  <c r="B599" i="23"/>
  <c r="F599" i="23"/>
  <c r="B600" i="23"/>
  <c r="F600" i="23"/>
  <c r="B601" i="23"/>
  <c r="F601" i="23"/>
  <c r="B602" i="23"/>
  <c r="F602" i="23"/>
  <c r="B603" i="23"/>
  <c r="F603" i="23"/>
  <c r="B604" i="23"/>
  <c r="F604" i="23"/>
  <c r="B605" i="23"/>
  <c r="F605" i="23"/>
  <c r="B606" i="23"/>
  <c r="F606" i="23"/>
  <c r="B607" i="23"/>
  <c r="F607" i="23"/>
  <c r="B608" i="23"/>
  <c r="F608" i="23"/>
  <c r="B609" i="23"/>
  <c r="F609" i="23"/>
  <c r="B610" i="23"/>
  <c r="F610" i="23"/>
  <c r="B611" i="23"/>
  <c r="F611" i="23"/>
  <c r="B612" i="23"/>
  <c r="F612" i="23"/>
  <c r="B613" i="23"/>
  <c r="F613" i="23"/>
  <c r="B614" i="23"/>
  <c r="F614" i="23"/>
  <c r="B615" i="23"/>
  <c r="F615" i="23"/>
  <c r="B616" i="23"/>
  <c r="F616" i="23"/>
  <c r="B617" i="23"/>
  <c r="F617" i="23"/>
  <c r="B618" i="23"/>
  <c r="F618" i="23"/>
  <c r="B619" i="23"/>
  <c r="F619" i="23"/>
  <c r="B620" i="23"/>
  <c r="F620" i="23"/>
  <c r="B621" i="23"/>
  <c r="F621" i="23"/>
  <c r="B622" i="23"/>
  <c r="F622" i="23"/>
  <c r="B623" i="23"/>
  <c r="F623" i="23"/>
  <c r="B624" i="23"/>
  <c r="F624" i="23"/>
  <c r="B625" i="23"/>
  <c r="F625" i="23"/>
  <c r="B626" i="23"/>
  <c r="F626" i="23"/>
  <c r="B627" i="23"/>
  <c r="F627" i="23"/>
  <c r="B628" i="23"/>
  <c r="F628" i="23"/>
  <c r="B629" i="23"/>
  <c r="F629" i="23"/>
  <c r="B630" i="23"/>
  <c r="F630" i="23"/>
  <c r="B631" i="23"/>
  <c r="F631" i="23"/>
  <c r="B632" i="23"/>
  <c r="F632" i="23"/>
  <c r="B633" i="23"/>
  <c r="F633" i="23"/>
  <c r="B634" i="23"/>
  <c r="F634" i="23"/>
  <c r="B635" i="23"/>
  <c r="F635" i="23"/>
  <c r="B636" i="23"/>
  <c r="F636" i="23"/>
  <c r="B637" i="23"/>
  <c r="F637" i="23"/>
  <c r="B638" i="23"/>
  <c r="F638" i="23"/>
  <c r="B639" i="23"/>
  <c r="F639" i="23"/>
  <c r="B640" i="23"/>
  <c r="F640" i="23"/>
  <c r="B641" i="23"/>
  <c r="F641" i="23"/>
  <c r="B642" i="23"/>
  <c r="F642" i="23"/>
  <c r="B643" i="23"/>
  <c r="F643" i="23"/>
  <c r="B644" i="23"/>
  <c r="F644" i="23"/>
  <c r="B645" i="23"/>
  <c r="F645" i="23"/>
  <c r="B646" i="23"/>
  <c r="F646" i="23"/>
  <c r="B647" i="23"/>
  <c r="F647" i="23"/>
  <c r="B648" i="23"/>
  <c r="F648" i="23"/>
  <c r="B649" i="23"/>
  <c r="F649" i="23"/>
  <c r="B650" i="23"/>
  <c r="F650" i="23"/>
  <c r="B651" i="23"/>
  <c r="F651" i="23"/>
  <c r="B652" i="23"/>
  <c r="F652" i="23"/>
  <c r="B653" i="23"/>
  <c r="F653" i="23"/>
  <c r="B654" i="23"/>
  <c r="F654" i="23"/>
  <c r="B655" i="23"/>
  <c r="F655" i="23"/>
  <c r="B656" i="23"/>
  <c r="F656" i="23"/>
  <c r="B657" i="23"/>
  <c r="F657" i="23"/>
  <c r="B658" i="23"/>
  <c r="F658" i="23"/>
  <c r="B659" i="23"/>
  <c r="F659" i="23"/>
  <c r="B660" i="23"/>
  <c r="F660" i="23"/>
  <c r="B661" i="23"/>
  <c r="F661" i="23"/>
  <c r="B662" i="23"/>
  <c r="F662" i="23"/>
  <c r="B663" i="23"/>
  <c r="F663" i="23"/>
  <c r="B664" i="23"/>
  <c r="F664" i="23"/>
  <c r="B665" i="23"/>
  <c r="F665" i="23"/>
  <c r="B666" i="23"/>
  <c r="F666" i="23"/>
  <c r="B667" i="23"/>
  <c r="F667" i="23"/>
  <c r="B668" i="23"/>
  <c r="F668" i="23"/>
  <c r="B669" i="23"/>
  <c r="F669" i="23"/>
  <c r="B670" i="23"/>
  <c r="F670" i="23"/>
  <c r="B671" i="23"/>
  <c r="F671" i="23"/>
  <c r="B672" i="23"/>
  <c r="F672" i="23"/>
  <c r="B673" i="23"/>
  <c r="F673" i="23"/>
  <c r="B674" i="23"/>
  <c r="F674" i="23"/>
  <c r="B675" i="23"/>
  <c r="F675" i="23"/>
  <c r="B676" i="23"/>
  <c r="F676" i="23"/>
  <c r="B677" i="23"/>
  <c r="F677" i="23"/>
  <c r="B678" i="23"/>
  <c r="F678" i="23"/>
  <c r="B679" i="23"/>
  <c r="F679" i="23"/>
  <c r="B680" i="23"/>
  <c r="F680" i="23"/>
  <c r="B681" i="23"/>
  <c r="F681" i="23"/>
  <c r="B682" i="23"/>
  <c r="F682" i="23"/>
  <c r="B683" i="23"/>
  <c r="F683" i="23"/>
  <c r="B684" i="23"/>
  <c r="F684" i="23"/>
  <c r="B685" i="23"/>
  <c r="F685" i="23"/>
  <c r="B686" i="23"/>
  <c r="F686" i="23"/>
  <c r="B687" i="23"/>
  <c r="F687" i="23"/>
  <c r="B688" i="23"/>
  <c r="F688" i="23"/>
  <c r="B689" i="23"/>
  <c r="F689" i="23"/>
  <c r="B690" i="23"/>
  <c r="F690" i="23"/>
  <c r="B691" i="23"/>
  <c r="F691" i="23"/>
  <c r="B692" i="23"/>
  <c r="F692" i="23"/>
  <c r="B693" i="23"/>
  <c r="F693" i="23"/>
  <c r="B694" i="23"/>
  <c r="F694" i="23"/>
  <c r="B695" i="23"/>
  <c r="F695" i="23"/>
  <c r="B696" i="23"/>
  <c r="F696" i="23"/>
  <c r="B697" i="23"/>
  <c r="F697" i="23"/>
  <c r="B698" i="23"/>
  <c r="F698" i="23"/>
  <c r="B699" i="23"/>
  <c r="F699" i="23"/>
  <c r="B700" i="23"/>
  <c r="F700" i="23"/>
  <c r="B701" i="23"/>
  <c r="F701" i="23"/>
  <c r="B702" i="23"/>
  <c r="F702" i="23"/>
  <c r="B703" i="23"/>
  <c r="F703" i="23"/>
  <c r="B704" i="23"/>
  <c r="F704" i="23"/>
  <c r="B705" i="23"/>
  <c r="F705" i="23"/>
  <c r="B706" i="23"/>
  <c r="F706" i="23"/>
  <c r="B707" i="23"/>
  <c r="F707" i="23"/>
  <c r="B708" i="23"/>
  <c r="F708" i="23"/>
  <c r="B709" i="23"/>
  <c r="F709" i="23"/>
  <c r="B710" i="23"/>
  <c r="F710" i="23"/>
  <c r="B711" i="23"/>
  <c r="F711" i="23"/>
  <c r="B712" i="23"/>
  <c r="F712" i="23"/>
  <c r="B713" i="23"/>
  <c r="F713" i="23"/>
  <c r="B714" i="23"/>
  <c r="F714" i="23"/>
  <c r="B715" i="23"/>
  <c r="F715" i="23"/>
  <c r="B716" i="23"/>
  <c r="F716" i="23"/>
  <c r="B717" i="23"/>
  <c r="F717" i="23"/>
  <c r="B718" i="23"/>
  <c r="F718" i="23"/>
  <c r="B719" i="23"/>
  <c r="F719" i="23"/>
  <c r="B720" i="23"/>
  <c r="F720" i="23"/>
  <c r="B721" i="23"/>
  <c r="F721" i="23"/>
  <c r="B722" i="23"/>
  <c r="F722" i="23"/>
  <c r="B723" i="23"/>
  <c r="F723" i="23"/>
  <c r="B724" i="23"/>
  <c r="F724" i="23"/>
  <c r="B725" i="23"/>
  <c r="F725" i="23"/>
  <c r="B726" i="23"/>
  <c r="F726" i="23"/>
  <c r="B727" i="23"/>
  <c r="F727" i="23"/>
  <c r="B728" i="23"/>
  <c r="F728" i="23"/>
  <c r="B729" i="23"/>
  <c r="F729" i="23"/>
  <c r="B730" i="23"/>
  <c r="F730" i="23"/>
  <c r="B731" i="23"/>
  <c r="F731" i="23"/>
  <c r="B732" i="23"/>
  <c r="F732" i="23"/>
  <c r="B733" i="23"/>
  <c r="F733" i="23"/>
  <c r="B734" i="23"/>
  <c r="F734" i="23"/>
  <c r="B735" i="23"/>
  <c r="F735" i="23"/>
  <c r="B736" i="23"/>
  <c r="F736" i="23"/>
  <c r="B737" i="23"/>
  <c r="F737" i="23"/>
  <c r="B738" i="23"/>
  <c r="F738" i="23"/>
  <c r="B739" i="23"/>
  <c r="F739" i="23"/>
  <c r="B740" i="23"/>
  <c r="F740" i="23"/>
  <c r="B741" i="23"/>
  <c r="F741" i="23"/>
  <c r="B742" i="23"/>
  <c r="F742" i="23"/>
  <c r="B743" i="23"/>
  <c r="F743" i="23"/>
  <c r="B744" i="23"/>
  <c r="F744" i="23"/>
  <c r="B745" i="23"/>
  <c r="F745" i="23"/>
  <c r="B746" i="23"/>
  <c r="F746" i="23"/>
  <c r="B747" i="23"/>
  <c r="F747" i="23"/>
  <c r="B748" i="23"/>
  <c r="F748" i="23"/>
  <c r="B749" i="23"/>
  <c r="F749" i="23"/>
  <c r="B750" i="23"/>
  <c r="F750" i="23"/>
  <c r="B751" i="23"/>
  <c r="F751" i="23"/>
  <c r="B752" i="23"/>
  <c r="F752" i="23"/>
  <c r="B753" i="23"/>
  <c r="F753" i="23"/>
  <c r="B754" i="23"/>
  <c r="F754" i="23"/>
  <c r="B755" i="23"/>
  <c r="F755" i="23"/>
  <c r="B756" i="23"/>
  <c r="F756" i="23"/>
  <c r="B757" i="23"/>
  <c r="F757" i="23"/>
  <c r="B758" i="23"/>
  <c r="F758" i="23"/>
  <c r="B759" i="23"/>
  <c r="F759" i="23"/>
  <c r="B760" i="23"/>
  <c r="F760" i="23"/>
  <c r="B761" i="23"/>
  <c r="F761" i="23"/>
  <c r="B762" i="23"/>
  <c r="F762" i="23"/>
  <c r="B763" i="23"/>
  <c r="F763" i="23"/>
  <c r="B764" i="23"/>
  <c r="F764" i="23"/>
  <c r="B765" i="23"/>
  <c r="F765" i="23"/>
  <c r="B766" i="23"/>
  <c r="F766" i="23"/>
  <c r="B767" i="23"/>
  <c r="F767" i="23"/>
  <c r="B768" i="23"/>
  <c r="F768" i="23"/>
  <c r="B769" i="23"/>
  <c r="F769" i="23"/>
  <c r="G665" i="23"/>
  <c r="I665" i="23" s="1"/>
  <c r="J665" i="23" s="1"/>
  <c r="C681" i="23"/>
  <c r="G682" i="23"/>
  <c r="G683" i="23"/>
  <c r="I683" i="23" s="1"/>
  <c r="J683" i="23" s="1"/>
  <c r="G684" i="23"/>
  <c r="G685" i="23"/>
  <c r="I685" i="23" s="1"/>
  <c r="J685" i="23" s="1"/>
  <c r="G686" i="23"/>
  <c r="G687" i="23"/>
  <c r="I687" i="23" s="1"/>
  <c r="J687" i="23" s="1"/>
  <c r="G688" i="23"/>
  <c r="G689" i="23"/>
  <c r="I689" i="23" s="1"/>
  <c r="J689" i="23" s="1"/>
  <c r="G690" i="23"/>
  <c r="G691" i="23"/>
  <c r="I691" i="23" s="1"/>
  <c r="J691" i="23" s="1"/>
  <c r="G692" i="23"/>
  <c r="G693" i="23"/>
  <c r="I693" i="23" s="1"/>
  <c r="J693" i="23" s="1"/>
  <c r="G694" i="23"/>
  <c r="G695" i="23"/>
  <c r="I695" i="23" s="1"/>
  <c r="J695" i="23" s="1"/>
  <c r="G696" i="23"/>
  <c r="G697" i="23"/>
  <c r="I697" i="23" s="1"/>
  <c r="J697" i="23" s="1"/>
  <c r="G698" i="23"/>
  <c r="G699" i="23"/>
  <c r="I699" i="23" s="1"/>
  <c r="J699" i="23" s="1"/>
  <c r="G700" i="23"/>
  <c r="G701" i="23"/>
  <c r="I701" i="23" s="1"/>
  <c r="J701" i="23" s="1"/>
  <c r="G702" i="23"/>
  <c r="G703" i="23"/>
  <c r="I703" i="23" s="1"/>
  <c r="J703" i="23" s="1"/>
  <c r="G704" i="23"/>
  <c r="G705" i="23"/>
  <c r="I705" i="23" s="1"/>
  <c r="J705" i="23" s="1"/>
  <c r="G706" i="23"/>
  <c r="G707" i="23"/>
  <c r="I707" i="23" s="1"/>
  <c r="J707" i="23" s="1"/>
  <c r="G708" i="23"/>
  <c r="G709" i="23"/>
  <c r="I709" i="23" s="1"/>
  <c r="J709" i="23" s="1"/>
  <c r="G710" i="23"/>
  <c r="G711" i="23"/>
  <c r="I711" i="23" s="1"/>
  <c r="J711" i="23" s="1"/>
  <c r="G712" i="23"/>
  <c r="G713" i="23"/>
  <c r="I713" i="23" s="1"/>
  <c r="J713" i="23" s="1"/>
  <c r="G714" i="23"/>
  <c r="G715" i="23"/>
  <c r="I715" i="23" s="1"/>
  <c r="J715" i="23" s="1"/>
  <c r="G716" i="23"/>
  <c r="G717" i="23"/>
  <c r="I717" i="23" s="1"/>
  <c r="J717" i="23" s="1"/>
  <c r="G718" i="23"/>
  <c r="G719" i="23"/>
  <c r="I719" i="23" s="1"/>
  <c r="J719" i="23" s="1"/>
  <c r="G720" i="23"/>
  <c r="G721" i="23"/>
  <c r="I721" i="23" s="1"/>
  <c r="J721" i="23" s="1"/>
  <c r="G722" i="23"/>
  <c r="G723" i="23"/>
  <c r="I723" i="23" s="1"/>
  <c r="J723" i="23" s="1"/>
  <c r="G724" i="23"/>
  <c r="G725" i="23"/>
  <c r="I725" i="23" s="1"/>
  <c r="J725" i="23" s="1"/>
  <c r="G726" i="23"/>
  <c r="G727" i="23"/>
  <c r="I727" i="23" s="1"/>
  <c r="J727" i="23" s="1"/>
  <c r="G728" i="23"/>
  <c r="G729" i="23"/>
  <c r="I729" i="23" s="1"/>
  <c r="J729" i="23" s="1"/>
  <c r="G730" i="23"/>
  <c r="G731" i="23"/>
  <c r="I731" i="23" s="1"/>
  <c r="J731" i="23" s="1"/>
  <c r="G732" i="23"/>
  <c r="G733" i="23"/>
  <c r="I733" i="23" s="1"/>
  <c r="J733" i="23" s="1"/>
  <c r="G734" i="23"/>
  <c r="G735" i="23"/>
  <c r="I735" i="23" s="1"/>
  <c r="J735" i="23" s="1"/>
  <c r="G736" i="23"/>
  <c r="G737" i="23"/>
  <c r="I737" i="23" s="1"/>
  <c r="J737" i="23" s="1"/>
  <c r="G738" i="23"/>
  <c r="G739" i="23"/>
  <c r="I739" i="23" s="1"/>
  <c r="J739" i="23" s="1"/>
  <c r="G740" i="23"/>
  <c r="G741" i="23"/>
  <c r="I741" i="23" s="1"/>
  <c r="J741" i="23" s="1"/>
  <c r="G742" i="23"/>
  <c r="G743" i="23"/>
  <c r="I743" i="23" s="1"/>
  <c r="J743" i="23" s="1"/>
  <c r="G744" i="23"/>
  <c r="G745" i="23"/>
  <c r="I745" i="23" s="1"/>
  <c r="J745" i="23" s="1"/>
  <c r="G746" i="23"/>
  <c r="G747" i="23"/>
  <c r="I747" i="23" s="1"/>
  <c r="J747" i="23" s="1"/>
  <c r="G748" i="23"/>
  <c r="G749" i="23"/>
  <c r="I749" i="23" s="1"/>
  <c r="J749" i="23" s="1"/>
  <c r="G750" i="23"/>
  <c r="G751" i="23"/>
  <c r="I751" i="23" s="1"/>
  <c r="J751" i="23" s="1"/>
  <c r="G752" i="23"/>
  <c r="G753" i="23"/>
  <c r="I753" i="23" s="1"/>
  <c r="J753" i="23" s="1"/>
  <c r="G754" i="23"/>
  <c r="G755" i="23"/>
  <c r="I755" i="23" s="1"/>
  <c r="J755" i="23" s="1"/>
  <c r="G756" i="23"/>
  <c r="G757" i="23"/>
  <c r="I757" i="23" s="1"/>
  <c r="J757" i="23" s="1"/>
  <c r="G758" i="23"/>
  <c r="G759" i="23"/>
  <c r="I759" i="23" s="1"/>
  <c r="J759" i="23" s="1"/>
  <c r="G760" i="23"/>
  <c r="G761" i="23"/>
  <c r="I761" i="23" s="1"/>
  <c r="J761" i="23" s="1"/>
  <c r="G762" i="23"/>
  <c r="G763" i="23"/>
  <c r="I763" i="23" s="1"/>
  <c r="J763" i="23" s="1"/>
  <c r="G764" i="23"/>
  <c r="G765" i="23"/>
  <c r="I765" i="23" s="1"/>
  <c r="J765" i="23" s="1"/>
  <c r="G766" i="23"/>
  <c r="G767" i="23"/>
  <c r="I767" i="23" s="1"/>
  <c r="J767" i="23" s="1"/>
  <c r="G768" i="23"/>
  <c r="G769" i="23"/>
  <c r="I769" i="23" s="1"/>
  <c r="J769" i="23" s="1"/>
  <c r="C693" i="23"/>
  <c r="C701" i="23"/>
  <c r="C704" i="23"/>
  <c r="C706" i="23"/>
  <c r="C708" i="23"/>
  <c r="C710" i="23"/>
  <c r="C712" i="23"/>
  <c r="C714" i="23"/>
  <c r="C716" i="23"/>
  <c r="C718" i="23"/>
  <c r="C720" i="23"/>
  <c r="C722" i="23"/>
  <c r="C724" i="23"/>
  <c r="C726" i="23"/>
  <c r="C728" i="23"/>
  <c r="C730" i="23"/>
  <c r="C732" i="23"/>
  <c r="C734" i="23"/>
  <c r="C736" i="23"/>
  <c r="C738" i="23"/>
  <c r="C740" i="23"/>
  <c r="C742" i="23"/>
  <c r="C744" i="23"/>
  <c r="C746" i="23"/>
  <c r="C748" i="23"/>
  <c r="C750" i="23"/>
  <c r="C752" i="23"/>
  <c r="C754" i="23"/>
  <c r="C756" i="23"/>
  <c r="C758" i="23"/>
  <c r="C760" i="23"/>
  <c r="C762" i="23"/>
  <c r="C765" i="23"/>
  <c r="C767" i="23"/>
  <c r="C769" i="23"/>
  <c r="G680" i="23"/>
  <c r="I680" i="23" s="1"/>
  <c r="J680" i="23" s="1"/>
  <c r="D684" i="23"/>
  <c r="D686" i="23"/>
  <c r="D688" i="23"/>
  <c r="D690" i="23"/>
  <c r="D692" i="23"/>
  <c r="D694" i="23"/>
  <c r="D696" i="23"/>
  <c r="D698" i="23"/>
  <c r="D700" i="23"/>
  <c r="D702" i="23"/>
  <c r="D704" i="23"/>
  <c r="D706" i="23"/>
  <c r="D708" i="23"/>
  <c r="D710" i="23"/>
  <c r="D712" i="23"/>
  <c r="D714" i="23"/>
  <c r="D716" i="23"/>
  <c r="D718" i="23"/>
  <c r="D720" i="23"/>
  <c r="D722" i="23"/>
  <c r="D724" i="23"/>
  <c r="D726" i="23"/>
  <c r="D728" i="23"/>
  <c r="D730" i="23"/>
  <c r="D732" i="23"/>
  <c r="D733" i="23"/>
  <c r="D735" i="23"/>
  <c r="D737" i="23"/>
  <c r="D739" i="23"/>
  <c r="D741" i="23"/>
  <c r="D743" i="23"/>
  <c r="D745" i="23"/>
  <c r="D747" i="23"/>
  <c r="D749" i="23"/>
  <c r="D751" i="23"/>
  <c r="D753" i="23"/>
  <c r="D755" i="23"/>
  <c r="D757" i="23"/>
  <c r="D759" i="23"/>
  <c r="D761" i="23"/>
  <c r="D763" i="23"/>
  <c r="D765" i="23"/>
  <c r="D767" i="23"/>
  <c r="D769" i="23"/>
  <c r="G681" i="23"/>
  <c r="I681" i="23" s="1"/>
  <c r="J681" i="23" s="1"/>
  <c r="H682" i="23"/>
  <c r="H683" i="23"/>
  <c r="H684" i="23"/>
  <c r="H685" i="23"/>
  <c r="H686" i="23"/>
  <c r="H687" i="23"/>
  <c r="H688" i="23"/>
  <c r="H689" i="23"/>
  <c r="H690" i="23"/>
  <c r="H691" i="23"/>
  <c r="H692" i="23"/>
  <c r="H693" i="23"/>
  <c r="H694" i="23"/>
  <c r="H695" i="23"/>
  <c r="H696" i="23"/>
  <c r="H697" i="23"/>
  <c r="H698" i="23"/>
  <c r="H699" i="23"/>
  <c r="H700" i="23"/>
  <c r="H701" i="23"/>
  <c r="H702" i="23"/>
  <c r="H703" i="23"/>
  <c r="H704" i="23"/>
  <c r="H705" i="23"/>
  <c r="H706" i="23"/>
  <c r="H707" i="23"/>
  <c r="H708" i="23"/>
  <c r="H709" i="23"/>
  <c r="H710" i="23"/>
  <c r="H711" i="23"/>
  <c r="H712" i="23"/>
  <c r="H713" i="23"/>
  <c r="H714" i="23"/>
  <c r="H715" i="23"/>
  <c r="H716" i="23"/>
  <c r="H717" i="23"/>
  <c r="H718" i="23"/>
  <c r="H719" i="23"/>
  <c r="H720" i="23"/>
  <c r="H721" i="23"/>
  <c r="H722" i="23"/>
  <c r="H723" i="23"/>
  <c r="H724" i="23"/>
  <c r="H725" i="23"/>
  <c r="H726" i="23"/>
  <c r="H727" i="23"/>
  <c r="H728" i="23"/>
  <c r="H729" i="23"/>
  <c r="H730" i="23"/>
  <c r="H731" i="23"/>
  <c r="H732" i="23"/>
  <c r="H733" i="23"/>
  <c r="H734" i="23"/>
  <c r="H735" i="23"/>
  <c r="H736" i="23"/>
  <c r="H737" i="23"/>
  <c r="H738" i="23"/>
  <c r="H739" i="23"/>
  <c r="H740" i="23"/>
  <c r="H741" i="23"/>
  <c r="H742" i="23"/>
  <c r="H743" i="23"/>
  <c r="H744" i="23"/>
  <c r="H745" i="23"/>
  <c r="H746" i="23"/>
  <c r="H747" i="23"/>
  <c r="H748" i="23"/>
  <c r="H749" i="23"/>
  <c r="H750" i="23"/>
  <c r="H751" i="23"/>
  <c r="H752" i="23"/>
  <c r="H753" i="23"/>
  <c r="H754" i="23"/>
  <c r="H755" i="23"/>
  <c r="H756" i="23"/>
  <c r="H757" i="23"/>
  <c r="H758" i="23"/>
  <c r="H759" i="23"/>
  <c r="H760" i="23"/>
  <c r="H761" i="23"/>
  <c r="H762" i="23"/>
  <c r="H763" i="23"/>
  <c r="H764" i="23"/>
  <c r="H765" i="23"/>
  <c r="H766" i="23"/>
  <c r="H767" i="23"/>
  <c r="H768" i="23"/>
  <c r="H769" i="23"/>
  <c r="C680" i="23"/>
  <c r="C682" i="23"/>
  <c r="C683" i="23"/>
  <c r="C684" i="23"/>
  <c r="C685" i="23"/>
  <c r="C686" i="23"/>
  <c r="C687" i="23"/>
  <c r="C688" i="23"/>
  <c r="C689" i="23"/>
  <c r="C690" i="23"/>
  <c r="C691" i="23"/>
  <c r="C692" i="23"/>
  <c r="C694" i="23"/>
  <c r="C695" i="23"/>
  <c r="C696" i="23"/>
  <c r="C697" i="23"/>
  <c r="C698" i="23"/>
  <c r="C699" i="23"/>
  <c r="C700" i="23"/>
  <c r="C702" i="23"/>
  <c r="C703" i="23"/>
  <c r="C705" i="23"/>
  <c r="C707" i="23"/>
  <c r="C709" i="23"/>
  <c r="C711" i="23"/>
  <c r="C713" i="23"/>
  <c r="C715" i="23"/>
  <c r="C717" i="23"/>
  <c r="C719" i="23"/>
  <c r="C721" i="23"/>
  <c r="C723" i="23"/>
  <c r="C725" i="23"/>
  <c r="C727" i="23"/>
  <c r="C729" i="23"/>
  <c r="C731" i="23"/>
  <c r="C733" i="23"/>
  <c r="C735" i="23"/>
  <c r="C737" i="23"/>
  <c r="C739" i="23"/>
  <c r="C741" i="23"/>
  <c r="C743" i="23"/>
  <c r="C745" i="23"/>
  <c r="C747" i="23"/>
  <c r="C749" i="23"/>
  <c r="C751" i="23"/>
  <c r="C753" i="23"/>
  <c r="C755" i="23"/>
  <c r="C757" i="23"/>
  <c r="C759" i="23"/>
  <c r="C761" i="23"/>
  <c r="C763" i="23"/>
  <c r="C764" i="23"/>
  <c r="C766" i="23"/>
  <c r="C768" i="23"/>
  <c r="D682" i="23"/>
  <c r="D683" i="23"/>
  <c r="D685" i="23"/>
  <c r="D687" i="23"/>
  <c r="D689" i="23"/>
  <c r="D691" i="23"/>
  <c r="D693" i="23"/>
  <c r="D695" i="23"/>
  <c r="D697" i="23"/>
  <c r="D699" i="23"/>
  <c r="D701" i="23"/>
  <c r="D703" i="23"/>
  <c r="D705" i="23"/>
  <c r="D707" i="23"/>
  <c r="D709" i="23"/>
  <c r="D711" i="23"/>
  <c r="D713" i="23"/>
  <c r="D715" i="23"/>
  <c r="D717" i="23"/>
  <c r="D719" i="23"/>
  <c r="D721" i="23"/>
  <c r="D723" i="23"/>
  <c r="D725" i="23"/>
  <c r="D727" i="23"/>
  <c r="D729" i="23"/>
  <c r="D731" i="23"/>
  <c r="D734" i="23"/>
  <c r="D736" i="23"/>
  <c r="D738" i="23"/>
  <c r="D740" i="23"/>
  <c r="D742" i="23"/>
  <c r="D744" i="23"/>
  <c r="D746" i="23"/>
  <c r="D748" i="23"/>
  <c r="D750" i="23"/>
  <c r="D752" i="23"/>
  <c r="D754" i="23"/>
  <c r="D756" i="23"/>
  <c r="D758" i="23"/>
  <c r="D760" i="23"/>
  <c r="D762" i="23"/>
  <c r="D764" i="23"/>
  <c r="D766" i="23"/>
  <c r="D768" i="23"/>
  <c r="R5" i="23" a="1"/>
  <c r="R6" i="23" l="1"/>
  <c r="B774" i="23" s="1"/>
  <c r="R8" i="23"/>
  <c r="B776" i="23" s="1"/>
  <c r="R10" i="23"/>
  <c r="B778" i="23" s="1"/>
  <c r="R5" i="23"/>
  <c r="K51" i="23" s="1"/>
  <c r="R7" i="23"/>
  <c r="B775" i="23" s="1"/>
  <c r="R9" i="23"/>
  <c r="B777" i="23" s="1"/>
  <c r="R11" i="23"/>
  <c r="B779" i="23" s="1"/>
  <c r="I237" i="23"/>
  <c r="J237" i="23" s="1"/>
  <c r="I235" i="23"/>
  <c r="J235" i="23" s="1"/>
  <c r="I233" i="23"/>
  <c r="J233" i="23" s="1"/>
  <c r="I231" i="23"/>
  <c r="J231" i="23" s="1"/>
  <c r="I229" i="23"/>
  <c r="J229" i="23" s="1"/>
  <c r="I227" i="23"/>
  <c r="J227" i="23" s="1"/>
  <c r="I225" i="23"/>
  <c r="J225" i="23" s="1"/>
  <c r="I223" i="23"/>
  <c r="J223" i="23" s="1"/>
  <c r="I221" i="23"/>
  <c r="J221" i="23" s="1"/>
  <c r="I219" i="23"/>
  <c r="J219" i="23" s="1"/>
  <c r="I217" i="23"/>
  <c r="J217" i="23" s="1"/>
  <c r="I215" i="23"/>
  <c r="J215" i="23" s="1"/>
  <c r="I212" i="23"/>
  <c r="J212" i="23" s="1"/>
  <c r="I210" i="23"/>
  <c r="J210" i="23" s="1"/>
  <c r="I208" i="23"/>
  <c r="J208" i="23" s="1"/>
  <c r="I206" i="23"/>
  <c r="J206" i="23" s="1"/>
  <c r="I204" i="23"/>
  <c r="J204" i="23" s="1"/>
  <c r="I202" i="23"/>
  <c r="J202" i="23" s="1"/>
  <c r="I200" i="23"/>
  <c r="J200" i="23" s="1"/>
  <c r="I198" i="23"/>
  <c r="J198" i="23" s="1"/>
  <c r="I196" i="23"/>
  <c r="J196" i="23" s="1"/>
  <c r="I194" i="23"/>
  <c r="J194" i="23" s="1"/>
  <c r="I192" i="23"/>
  <c r="J192" i="23" s="1"/>
  <c r="I190" i="23"/>
  <c r="J190" i="23" s="1"/>
  <c r="I188" i="23"/>
  <c r="J188" i="23" s="1"/>
  <c r="I186" i="23"/>
  <c r="J186" i="23" s="1"/>
  <c r="I184" i="23"/>
  <c r="J184" i="23" s="1"/>
  <c r="I182" i="23"/>
  <c r="J182" i="23" s="1"/>
  <c r="I180" i="23"/>
  <c r="J180" i="23" s="1"/>
  <c r="I178" i="23"/>
  <c r="J178" i="23" s="1"/>
  <c r="I176" i="23"/>
  <c r="J176" i="23" s="1"/>
  <c r="I174" i="23"/>
  <c r="J174" i="23" s="1"/>
  <c r="I172" i="23"/>
  <c r="J172" i="23" s="1"/>
  <c r="I170" i="23"/>
  <c r="J170" i="23" s="1"/>
  <c r="I168" i="23"/>
  <c r="J168" i="23" s="1"/>
  <c r="I166" i="23"/>
  <c r="J166" i="23" s="1"/>
  <c r="I164" i="23"/>
  <c r="J164" i="23" s="1"/>
  <c r="I162" i="23"/>
  <c r="J162" i="23" s="1"/>
  <c r="I160" i="23"/>
  <c r="J160" i="23" s="1"/>
  <c r="I158" i="23"/>
  <c r="J158" i="23" s="1"/>
  <c r="I156" i="23"/>
  <c r="J156" i="23" s="1"/>
  <c r="I154" i="23"/>
  <c r="J154" i="23" s="1"/>
  <c r="I152" i="23"/>
  <c r="J152" i="23" s="1"/>
  <c r="I150" i="23"/>
  <c r="J150" i="23" s="1"/>
  <c r="I148" i="23"/>
  <c r="J148" i="23" s="1"/>
  <c r="I146" i="23"/>
  <c r="J146" i="23" s="1"/>
  <c r="I144" i="23"/>
  <c r="J144" i="23" s="1"/>
  <c r="I142" i="23"/>
  <c r="J142" i="23" s="1"/>
  <c r="I140" i="23"/>
  <c r="J140" i="23" s="1"/>
  <c r="I138" i="23"/>
  <c r="J138" i="23" s="1"/>
  <c r="I136" i="23"/>
  <c r="J136" i="23" s="1"/>
  <c r="I134" i="23"/>
  <c r="J134" i="23" s="1"/>
  <c r="I44" i="23"/>
  <c r="J44" i="23" s="1"/>
  <c r="I42" i="23"/>
  <c r="J42" i="23" s="1"/>
  <c r="I40" i="23"/>
  <c r="J40" i="23" s="1"/>
  <c r="I38" i="23"/>
  <c r="J38" i="23" s="1"/>
  <c r="I36" i="23"/>
  <c r="J36" i="23" s="1"/>
  <c r="I34" i="23"/>
  <c r="J34" i="23" s="1"/>
  <c r="I32" i="23"/>
  <c r="J32" i="23" s="1"/>
  <c r="I30" i="23"/>
  <c r="J30" i="23" s="1"/>
  <c r="I28" i="23"/>
  <c r="J28" i="23" s="1"/>
  <c r="I26" i="23"/>
  <c r="J26" i="23" s="1"/>
  <c r="I24" i="23"/>
  <c r="J24" i="23" s="1"/>
  <c r="I22" i="23"/>
  <c r="J22" i="23" s="1"/>
  <c r="I20" i="23"/>
  <c r="J20" i="23" s="1"/>
  <c r="I18" i="23"/>
  <c r="J18" i="23" s="1"/>
  <c r="I16" i="23"/>
  <c r="J16" i="23" s="1"/>
  <c r="I14" i="23"/>
  <c r="J14" i="23" s="1"/>
  <c r="I12" i="23"/>
  <c r="J12" i="23" s="1"/>
  <c r="I10" i="23"/>
  <c r="J10" i="23" s="1"/>
  <c r="I8" i="23"/>
  <c r="J8" i="23" s="1"/>
  <c r="I6" i="23"/>
  <c r="J6" i="23" s="1"/>
  <c r="I4" i="23"/>
  <c r="G770" i="23"/>
  <c r="I766" i="23"/>
  <c r="J766" i="23" s="1"/>
  <c r="I762" i="23"/>
  <c r="J762" i="23" s="1"/>
  <c r="I758" i="23"/>
  <c r="J758" i="23" s="1"/>
  <c r="I754" i="23"/>
  <c r="J754" i="23" s="1"/>
  <c r="I750" i="23"/>
  <c r="J750" i="23" s="1"/>
  <c r="I746" i="23"/>
  <c r="J746" i="23" s="1"/>
  <c r="I742" i="23"/>
  <c r="J742" i="23" s="1"/>
  <c r="I738" i="23"/>
  <c r="J738" i="23" s="1"/>
  <c r="I734" i="23"/>
  <c r="J734" i="23" s="1"/>
  <c r="I730" i="23"/>
  <c r="J730" i="23" s="1"/>
  <c r="I726" i="23"/>
  <c r="J726" i="23" s="1"/>
  <c r="I722" i="23"/>
  <c r="J722" i="23" s="1"/>
  <c r="I718" i="23"/>
  <c r="J718" i="23" s="1"/>
  <c r="I714" i="23"/>
  <c r="J714" i="23" s="1"/>
  <c r="I710" i="23"/>
  <c r="J710" i="23" s="1"/>
  <c r="I706" i="23"/>
  <c r="J706" i="23" s="1"/>
  <c r="I702" i="23"/>
  <c r="J702" i="23" s="1"/>
  <c r="I698" i="23"/>
  <c r="J698" i="23" s="1"/>
  <c r="I694" i="23"/>
  <c r="J694" i="23" s="1"/>
  <c r="I690" i="23"/>
  <c r="J690" i="23" s="1"/>
  <c r="I686" i="23"/>
  <c r="J686" i="23" s="1"/>
  <c r="I682" i="23"/>
  <c r="J682" i="23" s="1"/>
  <c r="I667" i="23"/>
  <c r="J667" i="23" s="1"/>
  <c r="I559" i="23"/>
  <c r="J559" i="23" s="1"/>
  <c r="I557" i="23"/>
  <c r="J557" i="23" s="1"/>
  <c r="I555" i="23"/>
  <c r="J555" i="23" s="1"/>
  <c r="I553" i="23"/>
  <c r="J553" i="23" s="1"/>
  <c r="I551" i="23"/>
  <c r="J551" i="23" s="1"/>
  <c r="I549" i="23"/>
  <c r="J549" i="23" s="1"/>
  <c r="I547" i="23"/>
  <c r="J547" i="23" s="1"/>
  <c r="I545" i="23"/>
  <c r="J545" i="23" s="1"/>
  <c r="I543" i="23"/>
  <c r="J543" i="23" s="1"/>
  <c r="I541" i="23"/>
  <c r="J541" i="23" s="1"/>
  <c r="I539" i="23"/>
  <c r="J539" i="23" s="1"/>
  <c r="I537" i="23"/>
  <c r="J537" i="23" s="1"/>
  <c r="I535" i="23"/>
  <c r="J535" i="23" s="1"/>
  <c r="I533" i="23"/>
  <c r="J533" i="23" s="1"/>
  <c r="I531" i="23"/>
  <c r="J531" i="23" s="1"/>
  <c r="I529" i="23"/>
  <c r="J529" i="23" s="1"/>
  <c r="I527" i="23"/>
  <c r="J527" i="23" s="1"/>
  <c r="I525" i="23"/>
  <c r="J525" i="23" s="1"/>
  <c r="I523" i="23"/>
  <c r="J523" i="23" s="1"/>
  <c r="I521" i="23"/>
  <c r="J521" i="23" s="1"/>
  <c r="I519" i="23"/>
  <c r="J519" i="23" s="1"/>
  <c r="I517" i="23"/>
  <c r="J517" i="23" s="1"/>
  <c r="I515" i="23"/>
  <c r="J515" i="23" s="1"/>
  <c r="I513" i="23"/>
  <c r="J513" i="23" s="1"/>
  <c r="I511" i="23"/>
  <c r="J511" i="23" s="1"/>
  <c r="I509" i="23"/>
  <c r="J509" i="23" s="1"/>
  <c r="I507" i="23"/>
  <c r="J507" i="23" s="1"/>
  <c r="I505" i="23"/>
  <c r="J505" i="23" s="1"/>
  <c r="I503" i="23"/>
  <c r="J503" i="23" s="1"/>
  <c r="I501" i="23"/>
  <c r="J501" i="23" s="1"/>
  <c r="I499" i="23"/>
  <c r="J499" i="23" s="1"/>
  <c r="I497" i="23"/>
  <c r="J497" i="23" s="1"/>
  <c r="I495" i="23"/>
  <c r="J495" i="23" s="1"/>
  <c r="I493" i="23"/>
  <c r="J493" i="23" s="1"/>
  <c r="I491" i="23"/>
  <c r="J491" i="23" s="1"/>
  <c r="I489" i="23"/>
  <c r="J489" i="23" s="1"/>
  <c r="I487" i="23"/>
  <c r="J487" i="23" s="1"/>
  <c r="I485" i="23"/>
  <c r="J485" i="23" s="1"/>
  <c r="I483" i="23"/>
  <c r="J483" i="23" s="1"/>
  <c r="I481" i="23"/>
  <c r="J481" i="23" s="1"/>
  <c r="I479" i="23"/>
  <c r="J479" i="23" s="1"/>
  <c r="I477" i="23"/>
  <c r="J477" i="23" s="1"/>
  <c r="I475" i="23"/>
  <c r="J475" i="23" s="1"/>
  <c r="I473" i="23"/>
  <c r="J473" i="23" s="1"/>
  <c r="I471" i="23"/>
  <c r="J471" i="23" s="1"/>
  <c r="I469" i="23"/>
  <c r="J469" i="23" s="1"/>
  <c r="I467" i="23"/>
  <c r="J467" i="23" s="1"/>
  <c r="I465" i="23"/>
  <c r="J465" i="23" s="1"/>
  <c r="I463" i="23"/>
  <c r="J463" i="23" s="1"/>
  <c r="I461" i="23"/>
  <c r="J461" i="23" s="1"/>
  <c r="I459" i="23"/>
  <c r="J459" i="23" s="1"/>
  <c r="I457" i="23"/>
  <c r="J457" i="23" s="1"/>
  <c r="I455" i="23"/>
  <c r="J455" i="23" s="1"/>
  <c r="I453" i="23"/>
  <c r="J453" i="23" s="1"/>
  <c r="I451" i="23"/>
  <c r="J451" i="23" s="1"/>
  <c r="I449" i="23"/>
  <c r="J449" i="23" s="1"/>
  <c r="I447" i="23"/>
  <c r="J447" i="23" s="1"/>
  <c r="I445" i="23"/>
  <c r="J445" i="23" s="1"/>
  <c r="I443" i="23"/>
  <c r="J443" i="23" s="1"/>
  <c r="I441" i="23"/>
  <c r="J441" i="23" s="1"/>
  <c r="I439" i="23"/>
  <c r="J439" i="23" s="1"/>
  <c r="I437" i="23"/>
  <c r="J437" i="23" s="1"/>
  <c r="I435" i="23"/>
  <c r="J435" i="23" s="1"/>
  <c r="I433" i="23"/>
  <c r="J433" i="23" s="1"/>
  <c r="I431" i="23"/>
  <c r="J431" i="23" s="1"/>
  <c r="I429" i="23"/>
  <c r="J429" i="23" s="1"/>
  <c r="I427" i="23"/>
  <c r="J427" i="23" s="1"/>
  <c r="I425" i="23"/>
  <c r="J425" i="23" s="1"/>
  <c r="H770" i="23"/>
  <c r="AI6" i="23" s="1"/>
  <c r="I99" i="23"/>
  <c r="J99" i="23" s="1"/>
  <c r="I97" i="23"/>
  <c r="J97" i="23" s="1"/>
  <c r="I95" i="23"/>
  <c r="J95" i="23" s="1"/>
  <c r="I93" i="23"/>
  <c r="J93" i="23" s="1"/>
  <c r="I91" i="23"/>
  <c r="J91" i="23" s="1"/>
  <c r="I89" i="23"/>
  <c r="J89" i="23" s="1"/>
  <c r="I83" i="23"/>
  <c r="J83" i="23" s="1"/>
  <c r="I81" i="23"/>
  <c r="J81" i="23" s="1"/>
  <c r="I79" i="23"/>
  <c r="J79" i="23" s="1"/>
  <c r="I77" i="23"/>
  <c r="J77" i="23" s="1"/>
  <c r="I75" i="23"/>
  <c r="J75" i="23" s="1"/>
  <c r="I73" i="23"/>
  <c r="J73" i="23" s="1"/>
  <c r="I71" i="23"/>
  <c r="J71" i="23" s="1"/>
  <c r="I69" i="23"/>
  <c r="J69" i="23" s="1"/>
  <c r="I67" i="23"/>
  <c r="J67" i="23" s="1"/>
  <c r="I64" i="23"/>
  <c r="J64" i="23" s="1"/>
  <c r="I62" i="23"/>
  <c r="J62" i="23" s="1"/>
  <c r="I60" i="23"/>
  <c r="J60" i="23" s="1"/>
  <c r="I58" i="23"/>
  <c r="J58" i="23" s="1"/>
  <c r="I56" i="23"/>
  <c r="J56" i="23" s="1"/>
  <c r="I54" i="23"/>
  <c r="J54" i="23" s="1"/>
  <c r="I52" i="23"/>
  <c r="J52" i="23" s="1"/>
  <c r="I50" i="23"/>
  <c r="J50" i="23" s="1"/>
  <c r="I48" i="23"/>
  <c r="J48" i="23" s="1"/>
  <c r="I46" i="23"/>
  <c r="J46" i="23" s="1"/>
  <c r="I312" i="23"/>
  <c r="J312" i="23" s="1"/>
  <c r="I310" i="23"/>
  <c r="J310" i="23" s="1"/>
  <c r="I308" i="23"/>
  <c r="J308" i="23" s="1"/>
  <c r="I306" i="23"/>
  <c r="J306" i="23" s="1"/>
  <c r="I304" i="23"/>
  <c r="J304" i="23" s="1"/>
  <c r="I302" i="23"/>
  <c r="J302" i="23" s="1"/>
  <c r="I300" i="23"/>
  <c r="J300" i="23" s="1"/>
  <c r="I298" i="23"/>
  <c r="J298" i="23" s="1"/>
  <c r="I296" i="23"/>
  <c r="J296" i="23" s="1"/>
  <c r="I294" i="23"/>
  <c r="J294" i="23" s="1"/>
  <c r="I292" i="23"/>
  <c r="J292" i="23" s="1"/>
  <c r="I290" i="23"/>
  <c r="J290" i="23" s="1"/>
  <c r="I288" i="23"/>
  <c r="J288" i="23" s="1"/>
  <c r="I286" i="23"/>
  <c r="J286" i="23" s="1"/>
  <c r="I284" i="23"/>
  <c r="J284" i="23" s="1"/>
  <c r="I282" i="23"/>
  <c r="J282" i="23" s="1"/>
  <c r="I280" i="23"/>
  <c r="J280" i="23" s="1"/>
  <c r="I278" i="23"/>
  <c r="J278" i="23" s="1"/>
  <c r="I276" i="23"/>
  <c r="J276" i="23" s="1"/>
  <c r="I274" i="23"/>
  <c r="J274" i="23" s="1"/>
  <c r="I272" i="23"/>
  <c r="J272" i="23" s="1"/>
  <c r="I270" i="23"/>
  <c r="J270" i="23" s="1"/>
  <c r="I268" i="23"/>
  <c r="J268" i="23" s="1"/>
  <c r="I266" i="23"/>
  <c r="J266" i="23" s="1"/>
  <c r="I264" i="23"/>
  <c r="J264" i="23" s="1"/>
  <c r="I262" i="23"/>
  <c r="J262" i="23" s="1"/>
  <c r="I260" i="23"/>
  <c r="J260" i="23" s="1"/>
  <c r="I258" i="23"/>
  <c r="J258" i="23" s="1"/>
  <c r="I256" i="23"/>
  <c r="J256" i="23" s="1"/>
  <c r="I254" i="23"/>
  <c r="J254" i="23" s="1"/>
  <c r="I252" i="23"/>
  <c r="J252" i="23" s="1"/>
  <c r="I250" i="23"/>
  <c r="J250" i="23" s="1"/>
  <c r="I248" i="23"/>
  <c r="J248" i="23" s="1"/>
  <c r="I246" i="23"/>
  <c r="J246" i="23" s="1"/>
  <c r="I244" i="23"/>
  <c r="J244" i="23" s="1"/>
  <c r="I242" i="23"/>
  <c r="J242" i="23" s="1"/>
  <c r="I240" i="23"/>
  <c r="J240" i="23" s="1"/>
  <c r="I238" i="23"/>
  <c r="J238" i="23" s="1"/>
  <c r="I236" i="23"/>
  <c r="J236" i="23" s="1"/>
  <c r="I234" i="23"/>
  <c r="J234" i="23" s="1"/>
  <c r="I232" i="23"/>
  <c r="J232" i="23" s="1"/>
  <c r="I230" i="23"/>
  <c r="J230" i="23" s="1"/>
  <c r="I228" i="23"/>
  <c r="J228" i="23" s="1"/>
  <c r="I226" i="23"/>
  <c r="J226" i="23" s="1"/>
  <c r="I224" i="23"/>
  <c r="J224" i="23" s="1"/>
  <c r="I222" i="23"/>
  <c r="J222" i="23" s="1"/>
  <c r="I220" i="23"/>
  <c r="J220" i="23" s="1"/>
  <c r="I218" i="23"/>
  <c r="J218" i="23" s="1"/>
  <c r="I216" i="23"/>
  <c r="J216" i="23" s="1"/>
  <c r="I211" i="23"/>
  <c r="J211" i="23" s="1"/>
  <c r="I209" i="23"/>
  <c r="J209" i="23" s="1"/>
  <c r="I207" i="23"/>
  <c r="J207" i="23" s="1"/>
  <c r="I205" i="23"/>
  <c r="J205" i="23" s="1"/>
  <c r="I203" i="23"/>
  <c r="J203" i="23" s="1"/>
  <c r="I201" i="23"/>
  <c r="J201" i="23" s="1"/>
  <c r="I199" i="23"/>
  <c r="J199" i="23" s="1"/>
  <c r="I197" i="23"/>
  <c r="J197" i="23" s="1"/>
  <c r="I195" i="23"/>
  <c r="J195" i="23" s="1"/>
  <c r="I193" i="23"/>
  <c r="J193" i="23" s="1"/>
  <c r="I191" i="23"/>
  <c r="J191" i="23" s="1"/>
  <c r="I189" i="23"/>
  <c r="J189" i="23" s="1"/>
  <c r="I187" i="23"/>
  <c r="J187" i="23" s="1"/>
  <c r="I185" i="23"/>
  <c r="J185" i="23" s="1"/>
  <c r="I183" i="23"/>
  <c r="J183" i="23" s="1"/>
  <c r="I181" i="23"/>
  <c r="J181" i="23" s="1"/>
  <c r="I179" i="23"/>
  <c r="J179" i="23" s="1"/>
  <c r="I177" i="23"/>
  <c r="J177" i="23" s="1"/>
  <c r="I175" i="23"/>
  <c r="J175" i="23" s="1"/>
  <c r="I173" i="23"/>
  <c r="J173" i="23" s="1"/>
  <c r="I171" i="23"/>
  <c r="J171" i="23" s="1"/>
  <c r="I169" i="23"/>
  <c r="J169" i="23" s="1"/>
  <c r="I167" i="23"/>
  <c r="J167" i="23" s="1"/>
  <c r="I165" i="23"/>
  <c r="J165" i="23" s="1"/>
  <c r="I163" i="23"/>
  <c r="J163" i="23" s="1"/>
  <c r="I161" i="23"/>
  <c r="J161" i="23" s="1"/>
  <c r="I159" i="23"/>
  <c r="J159" i="23" s="1"/>
  <c r="I157" i="23"/>
  <c r="J157" i="23" s="1"/>
  <c r="I155" i="23"/>
  <c r="J155" i="23" s="1"/>
  <c r="I153" i="23"/>
  <c r="J153" i="23" s="1"/>
  <c r="I151" i="23"/>
  <c r="J151" i="23" s="1"/>
  <c r="I149" i="23"/>
  <c r="J149" i="23" s="1"/>
  <c r="I147" i="23"/>
  <c r="J147" i="23" s="1"/>
  <c r="I145" i="23"/>
  <c r="J145" i="23" s="1"/>
  <c r="I143" i="23"/>
  <c r="J143" i="23" s="1"/>
  <c r="I141" i="23"/>
  <c r="J141" i="23" s="1"/>
  <c r="I139" i="23"/>
  <c r="J139" i="23" s="1"/>
  <c r="I137" i="23"/>
  <c r="J137" i="23" s="1"/>
  <c r="I135" i="23"/>
  <c r="J135" i="23" s="1"/>
  <c r="I45" i="23"/>
  <c r="J45" i="23" s="1"/>
  <c r="I43" i="23"/>
  <c r="J43" i="23" s="1"/>
  <c r="I41" i="23"/>
  <c r="J41" i="23" s="1"/>
  <c r="I39" i="23"/>
  <c r="J39" i="23" s="1"/>
  <c r="I37" i="23"/>
  <c r="J37" i="23" s="1"/>
  <c r="I35" i="23"/>
  <c r="J35" i="23" s="1"/>
  <c r="I33" i="23"/>
  <c r="J33" i="23" s="1"/>
  <c r="I31" i="23"/>
  <c r="J31" i="23" s="1"/>
  <c r="I29" i="23"/>
  <c r="J29" i="23" s="1"/>
  <c r="I27" i="23"/>
  <c r="J27" i="23" s="1"/>
  <c r="I25" i="23"/>
  <c r="J25" i="23" s="1"/>
  <c r="I23" i="23"/>
  <c r="J23" i="23" s="1"/>
  <c r="I21" i="23"/>
  <c r="J21" i="23" s="1"/>
  <c r="I19" i="23"/>
  <c r="J19" i="23" s="1"/>
  <c r="I17" i="23"/>
  <c r="J17" i="23" s="1"/>
  <c r="I15" i="23"/>
  <c r="J15" i="23" s="1"/>
  <c r="I13" i="23"/>
  <c r="J13" i="23" s="1"/>
  <c r="I11" i="23"/>
  <c r="J11" i="23" s="1"/>
  <c r="I9" i="23"/>
  <c r="J9" i="23" s="1"/>
  <c r="I7" i="23"/>
  <c r="J7" i="23" s="1"/>
  <c r="I5" i="23"/>
  <c r="J5" i="23" s="1"/>
  <c r="U7" i="23"/>
  <c r="I768" i="23"/>
  <c r="J768" i="23" s="1"/>
  <c r="I764" i="23"/>
  <c r="J764" i="23" s="1"/>
  <c r="I760" i="23"/>
  <c r="J760" i="23" s="1"/>
  <c r="I756" i="23"/>
  <c r="J756" i="23" s="1"/>
  <c r="I752" i="23"/>
  <c r="J752" i="23" s="1"/>
  <c r="I748" i="23"/>
  <c r="J748" i="23" s="1"/>
  <c r="I744" i="23"/>
  <c r="J744" i="23" s="1"/>
  <c r="I740" i="23"/>
  <c r="J740" i="23" s="1"/>
  <c r="I736" i="23"/>
  <c r="J736" i="23" s="1"/>
  <c r="I732" i="23"/>
  <c r="J732" i="23" s="1"/>
  <c r="I728" i="23"/>
  <c r="J728" i="23" s="1"/>
  <c r="I724" i="23"/>
  <c r="J724" i="23" s="1"/>
  <c r="I720" i="23"/>
  <c r="J720" i="23" s="1"/>
  <c r="I716" i="23"/>
  <c r="J716" i="23" s="1"/>
  <c r="I712" i="23"/>
  <c r="J712" i="23" s="1"/>
  <c r="I708" i="23"/>
  <c r="J708" i="23" s="1"/>
  <c r="I704" i="23"/>
  <c r="J704" i="23" s="1"/>
  <c r="I700" i="23"/>
  <c r="J700" i="23" s="1"/>
  <c r="I696" i="23"/>
  <c r="J696" i="23" s="1"/>
  <c r="I692" i="23"/>
  <c r="J692" i="23" s="1"/>
  <c r="I688" i="23"/>
  <c r="J688" i="23" s="1"/>
  <c r="I684" i="23"/>
  <c r="J684" i="23" s="1"/>
  <c r="I666" i="23"/>
  <c r="J666" i="23" s="1"/>
  <c r="I558" i="23"/>
  <c r="J558" i="23" s="1"/>
  <c r="I556" i="23"/>
  <c r="J556" i="23" s="1"/>
  <c r="I554" i="23"/>
  <c r="J554" i="23" s="1"/>
  <c r="I552" i="23"/>
  <c r="J552" i="23" s="1"/>
  <c r="I550" i="23"/>
  <c r="J550" i="23" s="1"/>
  <c r="I548" i="23"/>
  <c r="J548" i="23" s="1"/>
  <c r="I546" i="23"/>
  <c r="J546" i="23" s="1"/>
  <c r="I544" i="23"/>
  <c r="J544" i="23" s="1"/>
  <c r="I542" i="23"/>
  <c r="J542" i="23" s="1"/>
  <c r="I540" i="23"/>
  <c r="J540" i="23" s="1"/>
  <c r="I538" i="23"/>
  <c r="J538" i="23" s="1"/>
  <c r="I536" i="23"/>
  <c r="J536" i="23" s="1"/>
  <c r="I534" i="23"/>
  <c r="J534" i="23" s="1"/>
  <c r="I532" i="23"/>
  <c r="J532" i="23" s="1"/>
  <c r="I530" i="23"/>
  <c r="J530" i="23" s="1"/>
  <c r="I528" i="23"/>
  <c r="J528" i="23" s="1"/>
  <c r="I526" i="23"/>
  <c r="J526" i="23" s="1"/>
  <c r="I524" i="23"/>
  <c r="J524" i="23" s="1"/>
  <c r="I522" i="23"/>
  <c r="J522" i="23" s="1"/>
  <c r="I520" i="23"/>
  <c r="J520" i="23" s="1"/>
  <c r="I518" i="23"/>
  <c r="J518" i="23" s="1"/>
  <c r="I516" i="23"/>
  <c r="J516" i="23" s="1"/>
  <c r="I514" i="23"/>
  <c r="J514" i="23" s="1"/>
  <c r="I512" i="23"/>
  <c r="J512" i="23" s="1"/>
  <c r="I510" i="23"/>
  <c r="J510" i="23" s="1"/>
  <c r="I508" i="23"/>
  <c r="J508" i="23" s="1"/>
  <c r="I506" i="23"/>
  <c r="J506" i="23" s="1"/>
  <c r="I504" i="23"/>
  <c r="J504" i="23" s="1"/>
  <c r="I502" i="23"/>
  <c r="J502" i="23" s="1"/>
  <c r="I500" i="23"/>
  <c r="J500" i="23" s="1"/>
  <c r="I498" i="23"/>
  <c r="J498" i="23" s="1"/>
  <c r="I496" i="23"/>
  <c r="J496" i="23" s="1"/>
  <c r="I494" i="23"/>
  <c r="J494" i="23" s="1"/>
  <c r="I492" i="23"/>
  <c r="J492" i="23" s="1"/>
  <c r="I490" i="23"/>
  <c r="J490" i="23" s="1"/>
  <c r="I488" i="23"/>
  <c r="J488" i="23" s="1"/>
  <c r="I486" i="23"/>
  <c r="J486" i="23" s="1"/>
  <c r="I484" i="23"/>
  <c r="J484" i="23" s="1"/>
  <c r="I482" i="23"/>
  <c r="J482" i="23" s="1"/>
  <c r="I480" i="23"/>
  <c r="J480" i="23" s="1"/>
  <c r="I478" i="23"/>
  <c r="J478" i="23" s="1"/>
  <c r="I476" i="23"/>
  <c r="J476" i="23" s="1"/>
  <c r="I474" i="23"/>
  <c r="J474" i="23" s="1"/>
  <c r="I472" i="23"/>
  <c r="J472" i="23" s="1"/>
  <c r="I470" i="23"/>
  <c r="J470" i="23" s="1"/>
  <c r="I468" i="23"/>
  <c r="J468" i="23" s="1"/>
  <c r="I466" i="23"/>
  <c r="J466" i="23" s="1"/>
  <c r="I464" i="23"/>
  <c r="J464" i="23" s="1"/>
  <c r="I462" i="23"/>
  <c r="J462" i="23" s="1"/>
  <c r="I460" i="23"/>
  <c r="J460" i="23" s="1"/>
  <c r="I458" i="23"/>
  <c r="J458" i="23" s="1"/>
  <c r="I456" i="23"/>
  <c r="J456" i="23" s="1"/>
  <c r="I454" i="23"/>
  <c r="J454" i="23" s="1"/>
  <c r="I452" i="23"/>
  <c r="J452" i="23" s="1"/>
  <c r="I450" i="23"/>
  <c r="J450" i="23" s="1"/>
  <c r="I448" i="23"/>
  <c r="J448" i="23" s="1"/>
  <c r="I446" i="23"/>
  <c r="J446" i="23" s="1"/>
  <c r="I444" i="23"/>
  <c r="J444" i="23" s="1"/>
  <c r="I442" i="23"/>
  <c r="J442" i="23" s="1"/>
  <c r="I440" i="23"/>
  <c r="J440" i="23" s="1"/>
  <c r="I438" i="23"/>
  <c r="J438" i="23" s="1"/>
  <c r="I436" i="23"/>
  <c r="J436" i="23" s="1"/>
  <c r="I434" i="23"/>
  <c r="J434" i="23" s="1"/>
  <c r="I432" i="23"/>
  <c r="J432" i="23" s="1"/>
  <c r="I430" i="23"/>
  <c r="J430" i="23" s="1"/>
  <c r="I428" i="23"/>
  <c r="J428" i="23" s="1"/>
  <c r="I426" i="23"/>
  <c r="J426" i="23" s="1"/>
  <c r="I213" i="23"/>
  <c r="J213" i="23" s="1"/>
  <c r="I132" i="23"/>
  <c r="J132" i="23" s="1"/>
  <c r="I130" i="23"/>
  <c r="J130" i="23" s="1"/>
  <c r="I128" i="23"/>
  <c r="J128" i="23" s="1"/>
  <c r="I100" i="23"/>
  <c r="J100" i="23" s="1"/>
  <c r="I98" i="23"/>
  <c r="J98" i="23" s="1"/>
  <c r="I96" i="23"/>
  <c r="J96" i="23" s="1"/>
  <c r="I94" i="23"/>
  <c r="J94" i="23" s="1"/>
  <c r="I92" i="23"/>
  <c r="J92" i="23" s="1"/>
  <c r="I90" i="23"/>
  <c r="J90" i="23" s="1"/>
  <c r="I88" i="23"/>
  <c r="J88" i="23" s="1"/>
  <c r="I78" i="23"/>
  <c r="J78" i="23" s="1"/>
  <c r="I76" i="23"/>
  <c r="J76" i="23" s="1"/>
  <c r="I74" i="23"/>
  <c r="J74" i="23" s="1"/>
  <c r="I72" i="23"/>
  <c r="J72" i="23" s="1"/>
  <c r="I70" i="23"/>
  <c r="J70" i="23" s="1"/>
  <c r="I68" i="23"/>
  <c r="J68" i="23" s="1"/>
  <c r="I65" i="23"/>
  <c r="J65" i="23" s="1"/>
  <c r="I63" i="23"/>
  <c r="J63" i="23" s="1"/>
  <c r="I61" i="23"/>
  <c r="J61" i="23" s="1"/>
  <c r="I59" i="23"/>
  <c r="J59" i="23" s="1"/>
  <c r="I57" i="23"/>
  <c r="J57" i="23" s="1"/>
  <c r="I55" i="23"/>
  <c r="J55" i="23" s="1"/>
  <c r="I53" i="23"/>
  <c r="J53" i="23" s="1"/>
  <c r="I51" i="23"/>
  <c r="J51" i="23" s="1"/>
  <c r="I49" i="23"/>
  <c r="J49" i="23" s="1"/>
  <c r="I47" i="23"/>
  <c r="J47" i="23" s="1"/>
  <c r="F778" i="23"/>
  <c r="F774" i="23"/>
  <c r="F779" i="23"/>
  <c r="F777" i="23"/>
  <c r="F775" i="23"/>
  <c r="K47" i="23"/>
  <c r="K63" i="23"/>
  <c r="K78" i="23"/>
  <c r="K119" i="23"/>
  <c r="K127" i="23"/>
  <c r="K134" i="23"/>
  <c r="K149" i="23"/>
  <c r="K163" i="23"/>
  <c r="K179" i="23"/>
  <c r="K195" i="23"/>
  <c r="K211" i="23"/>
  <c r="K5" i="23"/>
  <c r="K13" i="23"/>
  <c r="K21" i="23"/>
  <c r="K29" i="23"/>
  <c r="K37" i="23"/>
  <c r="K50" i="23"/>
  <c r="K66" i="23"/>
  <c r="K77" i="23"/>
  <c r="K89" i="23"/>
  <c r="N89" i="23" s="1"/>
  <c r="K97" i="23"/>
  <c r="K105" i="23"/>
  <c r="N105" i="23" s="1"/>
  <c r="K118" i="23"/>
  <c r="K125" i="23"/>
  <c r="K143" i="23"/>
  <c r="K157" i="23"/>
  <c r="K49" i="23"/>
  <c r="K65" i="23"/>
  <c r="K111" i="23"/>
  <c r="K142" i="23"/>
  <c r="K155" i="23"/>
  <c r="K173" i="23"/>
  <c r="K189" i="23"/>
  <c r="K205" i="23"/>
  <c r="K221" i="23"/>
  <c r="K10" i="23"/>
  <c r="N10" i="23" s="1"/>
  <c r="K18" i="23"/>
  <c r="N18" i="23" s="1"/>
  <c r="K26" i="23"/>
  <c r="K34" i="23"/>
  <c r="N34" i="23" s="1"/>
  <c r="K41" i="23"/>
  <c r="K56" i="23"/>
  <c r="K75" i="23"/>
  <c r="K88" i="23"/>
  <c r="K96" i="23"/>
  <c r="K104" i="23"/>
  <c r="K115" i="23"/>
  <c r="K140" i="23"/>
  <c r="K154" i="23"/>
  <c r="K172" i="23"/>
  <c r="K188" i="23"/>
  <c r="K204" i="23"/>
  <c r="K186" i="23"/>
  <c r="K228" i="23"/>
  <c r="K244" i="23"/>
  <c r="K256" i="23"/>
  <c r="K264" i="23"/>
  <c r="K272" i="23"/>
  <c r="K280" i="23"/>
  <c r="K296" i="23"/>
  <c r="N296" i="23" s="1"/>
  <c r="K307" i="23"/>
  <c r="N307" i="23" s="1"/>
  <c r="K315" i="23"/>
  <c r="N315" i="23" s="1"/>
  <c r="K323" i="23"/>
  <c r="K331" i="23"/>
  <c r="K339" i="23"/>
  <c r="N339" i="23" s="1"/>
  <c r="K347" i="23"/>
  <c r="N347" i="23" s="1"/>
  <c r="K355" i="23"/>
  <c r="K363" i="23"/>
  <c r="K373" i="23"/>
  <c r="K395" i="23"/>
  <c r="K407" i="23"/>
  <c r="K218" i="23"/>
  <c r="K239" i="23"/>
  <c r="K282" i="23"/>
  <c r="K298" i="23"/>
  <c r="K376" i="23"/>
  <c r="K393" i="23"/>
  <c r="K406" i="23"/>
  <c r="K427" i="23"/>
  <c r="K438" i="23"/>
  <c r="K452" i="23"/>
  <c r="K220" i="23"/>
  <c r="K237" i="23"/>
  <c r="K253" i="23"/>
  <c r="N253" i="23" s="1"/>
  <c r="K261" i="23"/>
  <c r="N261" i="23" s="1"/>
  <c r="K269" i="23"/>
  <c r="N269" i="23" s="1"/>
  <c r="K277" i="23"/>
  <c r="K295" i="23"/>
  <c r="K308" i="23"/>
  <c r="N308" i="23" s="1"/>
  <c r="K316" i="23"/>
  <c r="N316" i="23" s="1"/>
  <c r="K324" i="23"/>
  <c r="N324" i="23" s="1"/>
  <c r="K332" i="23"/>
  <c r="K340" i="23"/>
  <c r="K348" i="23"/>
  <c r="N348" i="23" s="1"/>
  <c r="K361" i="23"/>
  <c r="K380" i="23"/>
  <c r="K397" i="23"/>
  <c r="K182" i="23"/>
  <c r="K225" i="23"/>
  <c r="K241" i="23"/>
  <c r="K283" i="23"/>
  <c r="K297" i="23"/>
  <c r="N297" i="23" s="1"/>
  <c r="K362" i="23"/>
  <c r="K379" i="23"/>
  <c r="K389" i="23"/>
  <c r="K410" i="23"/>
  <c r="K424" i="23"/>
  <c r="K441" i="23"/>
  <c r="K459" i="23"/>
  <c r="K413" i="23"/>
  <c r="K465" i="23"/>
  <c r="K484" i="23"/>
  <c r="K597" i="23"/>
  <c r="N597" i="23" s="1"/>
  <c r="K610" i="23"/>
  <c r="K626" i="23"/>
  <c r="K643" i="23"/>
  <c r="K652" i="23"/>
  <c r="K676" i="23"/>
  <c r="K428" i="23"/>
  <c r="K457" i="23"/>
  <c r="K480" i="23"/>
  <c r="K503" i="23"/>
  <c r="K511" i="23"/>
  <c r="K519" i="23"/>
  <c r="K527" i="23"/>
  <c r="K535" i="23"/>
  <c r="K543" i="23"/>
  <c r="K551" i="23"/>
  <c r="K559" i="23"/>
  <c r="K567" i="23"/>
  <c r="K575" i="23"/>
  <c r="K583" i="23"/>
  <c r="K591" i="23"/>
  <c r="N591" i="23" s="1"/>
  <c r="K609" i="23"/>
  <c r="K625" i="23"/>
  <c r="K417" i="23"/>
  <c r="K435" i="23"/>
  <c r="K487" i="23"/>
  <c r="K512" i="23"/>
  <c r="N512" i="23" s="1"/>
  <c r="K544" i="23"/>
  <c r="N544" i="23" s="1"/>
  <c r="K576" i="23"/>
  <c r="N576" i="23" s="1"/>
  <c r="K584" i="23"/>
  <c r="N584" i="23" s="1"/>
  <c r="K611" i="23"/>
  <c r="K619" i="23"/>
  <c r="K641" i="23"/>
  <c r="K656" i="23"/>
  <c r="K667" i="23"/>
  <c r="K668" i="23"/>
  <c r="K679" i="23"/>
  <c r="K681" i="23"/>
  <c r="K693" i="23"/>
  <c r="K694" i="23"/>
  <c r="K707" i="23"/>
  <c r="K708" i="23"/>
  <c r="K725" i="23"/>
  <c r="K729" i="23"/>
  <c r="K741" i="23"/>
  <c r="K745" i="23"/>
  <c r="K757" i="23"/>
  <c r="K761" i="23"/>
  <c r="K760" i="23"/>
  <c r="K768" i="23"/>
  <c r="K471" i="23"/>
  <c r="K492" i="23"/>
  <c r="K447" i="23"/>
  <c r="K456" i="23"/>
  <c r="K479" i="23"/>
  <c r="K493" i="23"/>
  <c r="K510" i="23"/>
  <c r="K518" i="23"/>
  <c r="K542" i="23"/>
  <c r="K550" i="23"/>
  <c r="K574" i="23"/>
  <c r="K582" i="23"/>
  <c r="K602" i="23"/>
  <c r="N602" i="23" s="1"/>
  <c r="K608" i="23"/>
  <c r="K632" i="23"/>
  <c r="K640" i="23"/>
  <c r="K655" i="23"/>
  <c r="K657" i="23"/>
  <c r="K664" i="23"/>
  <c r="K666" i="23"/>
  <c r="K675" i="23"/>
  <c r="K677" i="23"/>
  <c r="K688" i="23"/>
  <c r="K698" i="23"/>
  <c r="K704" i="23"/>
  <c r="K709" i="23"/>
  <c r="K720" i="23"/>
  <c r="K724" i="23"/>
  <c r="K736" i="23"/>
  <c r="K740" i="23"/>
  <c r="K752" i="23"/>
  <c r="K756" i="23"/>
  <c r="K439" i="23"/>
  <c r="K472" i="23"/>
  <c r="K695" i="23"/>
  <c r="K747" i="23"/>
  <c r="K470" i="23"/>
  <c r="K477" i="23"/>
  <c r="K500" i="23"/>
  <c r="K516" i="23"/>
  <c r="K564" i="23"/>
  <c r="N564" i="23" s="1"/>
  <c r="K580" i="23"/>
  <c r="K623" i="23"/>
  <c r="K639" i="23"/>
  <c r="K723" i="23"/>
  <c r="K498" i="23"/>
  <c r="K546" i="23"/>
  <c r="N546" i="23" s="1"/>
  <c r="K562" i="23"/>
  <c r="K636" i="23"/>
  <c r="K645" i="23"/>
  <c r="K648" i="23"/>
  <c r="K649" i="23"/>
  <c r="K701" i="23"/>
  <c r="K702" i="23"/>
  <c r="K730" i="23"/>
  <c r="K738" i="23"/>
  <c r="K762" i="23"/>
  <c r="K489" i="23"/>
  <c r="K570" i="23"/>
  <c r="N570" i="23" s="1"/>
  <c r="K628" i="23"/>
  <c r="K718" i="23"/>
  <c r="K734" i="23"/>
  <c r="K714" i="23"/>
  <c r="K755" i="23"/>
  <c r="K497" i="23"/>
  <c r="K508" i="23"/>
  <c r="K556" i="23"/>
  <c r="N556" i="23" s="1"/>
  <c r="K572" i="23"/>
  <c r="K615" i="23"/>
  <c r="K631" i="23"/>
  <c r="K687" i="23"/>
  <c r="K696" i="23"/>
  <c r="K727" i="23"/>
  <c r="K735" i="23"/>
  <c r="K759" i="23"/>
  <c r="K767" i="23"/>
  <c r="K586" i="23"/>
  <c r="N586" i="23" s="1"/>
  <c r="K598" i="23"/>
  <c r="K660" i="23"/>
  <c r="K692" i="23"/>
  <c r="K742" i="23"/>
  <c r="K750" i="23"/>
  <c r="K731" i="23"/>
  <c r="K739" i="23"/>
  <c r="F776" i="23"/>
  <c r="I770" i="23" l="1"/>
  <c r="U17" i="23"/>
  <c r="J4" i="23"/>
  <c r="K715" i="23"/>
  <c r="K726" i="23"/>
  <c r="K642" i="23"/>
  <c r="K554" i="23"/>
  <c r="K751" i="23"/>
  <c r="K719" i="23"/>
  <c r="K686" i="23"/>
  <c r="K600" i="23"/>
  <c r="K540" i="23"/>
  <c r="K490" i="23"/>
  <c r="K766" i="23"/>
  <c r="K711" i="23"/>
  <c r="K538" i="23"/>
  <c r="K754" i="23"/>
  <c r="K722" i="23"/>
  <c r="K690" i="23"/>
  <c r="K647" i="23"/>
  <c r="K620" i="23"/>
  <c r="K530" i="23"/>
  <c r="K672" i="23"/>
  <c r="K607" i="23"/>
  <c r="K548" i="23"/>
  <c r="K499" i="23"/>
  <c r="K430" i="23"/>
  <c r="K491" i="23"/>
  <c r="K4" i="23"/>
  <c r="K748" i="23"/>
  <c r="K732" i="23"/>
  <c r="K716" i="23"/>
  <c r="K703" i="23"/>
  <c r="K682" i="23"/>
  <c r="K673" i="23"/>
  <c r="K663" i="23"/>
  <c r="K654" i="23"/>
  <c r="K624" i="23"/>
  <c r="K595" i="23"/>
  <c r="K566" i="23"/>
  <c r="K534" i="23"/>
  <c r="K502" i="23"/>
  <c r="K475" i="23"/>
  <c r="K442" i="23"/>
  <c r="K463" i="23"/>
  <c r="K769" i="23"/>
  <c r="K753" i="23"/>
  <c r="K737" i="23"/>
  <c r="K721" i="23"/>
  <c r="K700" i="23"/>
  <c r="K684" i="23"/>
  <c r="K678" i="23"/>
  <c r="K665" i="23"/>
  <c r="K635" i="23"/>
  <c r="K604" i="23"/>
  <c r="K568" i="23"/>
  <c r="K536" i="23"/>
  <c r="K504" i="23"/>
  <c r="K476" i="23"/>
  <c r="K432" i="23"/>
  <c r="K637" i="23"/>
  <c r="K621" i="23"/>
  <c r="K605" i="23"/>
  <c r="K589" i="23"/>
  <c r="K581" i="23"/>
  <c r="K573" i="23"/>
  <c r="K565" i="23"/>
  <c r="K557" i="23"/>
  <c r="K549" i="23"/>
  <c r="K541" i="23"/>
  <c r="K533" i="23"/>
  <c r="K525" i="23"/>
  <c r="K517" i="23"/>
  <c r="K509" i="23"/>
  <c r="K501" i="23"/>
  <c r="K473" i="23"/>
  <c r="K454" i="23"/>
  <c r="K425" i="23"/>
  <c r="K674" i="23"/>
  <c r="K651" i="23"/>
  <c r="K638" i="23"/>
  <c r="K622" i="23"/>
  <c r="K606" i="23"/>
  <c r="K594" i="23"/>
  <c r="K483" i="23"/>
  <c r="K458" i="23"/>
  <c r="K462" i="23"/>
  <c r="K455" i="23"/>
  <c r="K434" i="23"/>
  <c r="K422" i="23"/>
  <c r="K400" i="23"/>
  <c r="K388" i="23"/>
  <c r="K374" i="23"/>
  <c r="K357" i="23"/>
  <c r="K290" i="23"/>
  <c r="K281" i="23"/>
  <c r="K235" i="23"/>
  <c r="K222" i="23"/>
  <c r="K411" i="23"/>
  <c r="K392" i="23"/>
  <c r="K375" i="23"/>
  <c r="K360" i="23"/>
  <c r="K346" i="23"/>
  <c r="K338" i="23"/>
  <c r="K330" i="23"/>
  <c r="K322" i="23"/>
  <c r="K314" i="23"/>
  <c r="K306" i="23"/>
  <c r="K293" i="23"/>
  <c r="K275" i="23"/>
  <c r="K267" i="23"/>
  <c r="K259" i="23"/>
  <c r="K250" i="23"/>
  <c r="K236" i="23"/>
  <c r="K210" i="23"/>
  <c r="K448" i="23"/>
  <c r="K437" i="23"/>
  <c r="K416" i="23"/>
  <c r="K403" i="23"/>
  <c r="K385" i="23"/>
  <c r="K372" i="23"/>
  <c r="K288" i="23"/>
  <c r="K251" i="23"/>
  <c r="K238" i="23"/>
  <c r="K206" i="23"/>
  <c r="K405" i="23"/>
  <c r="K386" i="23"/>
  <c r="K371" i="23"/>
  <c r="K359" i="23"/>
  <c r="K353" i="23"/>
  <c r="K345" i="23"/>
  <c r="K337" i="23"/>
  <c r="K329" i="23"/>
  <c r="K321" i="23"/>
  <c r="K313" i="23"/>
  <c r="K305" i="23"/>
  <c r="K294" i="23"/>
  <c r="K278" i="23"/>
  <c r="K270" i="23"/>
  <c r="K262" i="23"/>
  <c r="K254" i="23"/>
  <c r="K240" i="23"/>
  <c r="K224" i="23"/>
  <c r="K170" i="23"/>
  <c r="K200" i="23"/>
  <c r="K184" i="23"/>
  <c r="K168" i="23"/>
  <c r="K150" i="23"/>
  <c r="K136" i="23"/>
  <c r="K110" i="23"/>
  <c r="K102" i="23"/>
  <c r="K94" i="23"/>
  <c r="K86" i="23"/>
  <c r="K68" i="23"/>
  <c r="K52" i="23"/>
  <c r="K39" i="23"/>
  <c r="K32" i="23"/>
  <c r="K24" i="23"/>
  <c r="K16" i="23"/>
  <c r="K8" i="23"/>
  <c r="K217" i="23"/>
  <c r="K201" i="23"/>
  <c r="K185" i="23"/>
  <c r="K169" i="23"/>
  <c r="K151" i="23"/>
  <c r="K137" i="23"/>
  <c r="K80" i="23"/>
  <c r="K61" i="23"/>
  <c r="K46" i="23"/>
  <c r="K156" i="23"/>
  <c r="K138" i="23"/>
  <c r="K124" i="23"/>
  <c r="K113" i="23"/>
  <c r="K103" i="23"/>
  <c r="K95" i="23"/>
  <c r="K87" i="23"/>
  <c r="K72" i="23"/>
  <c r="K62" i="23"/>
  <c r="K44" i="23"/>
  <c r="K35" i="23"/>
  <c r="K27" i="23"/>
  <c r="K19" i="23"/>
  <c r="K11" i="23"/>
  <c r="K223" i="23"/>
  <c r="K207" i="23"/>
  <c r="K191" i="23"/>
  <c r="K175" i="23"/>
  <c r="K162" i="23"/>
  <c r="K144" i="23"/>
  <c r="K132" i="23"/>
  <c r="K126" i="23"/>
  <c r="K114" i="23"/>
  <c r="K74" i="23"/>
  <c r="K59" i="23"/>
  <c r="K45" i="23"/>
  <c r="K691" i="23"/>
  <c r="K705" i="23"/>
  <c r="K612" i="23"/>
  <c r="K522" i="23"/>
  <c r="N522" i="23" s="1"/>
  <c r="K743" i="23"/>
  <c r="K712" i="23"/>
  <c r="K685" i="23"/>
  <c r="K588" i="23"/>
  <c r="K524" i="23"/>
  <c r="K763" i="23"/>
  <c r="K758" i="23"/>
  <c r="K706" i="23"/>
  <c r="K506" i="23"/>
  <c r="K746" i="23"/>
  <c r="K713" i="23"/>
  <c r="K689" i="23"/>
  <c r="K646" i="23"/>
  <c r="K578" i="23"/>
  <c r="K514" i="23"/>
  <c r="K662" i="23"/>
  <c r="K593" i="23"/>
  <c r="K532" i="23"/>
  <c r="N532" i="23" s="1"/>
  <c r="K488" i="23"/>
  <c r="K409" i="23"/>
  <c r="K478" i="23"/>
  <c r="K764" i="23"/>
  <c r="K744" i="23"/>
  <c r="K728" i="23"/>
  <c r="K710" i="23"/>
  <c r="K699" i="23"/>
  <c r="K680" i="23"/>
  <c r="K669" i="23"/>
  <c r="K658" i="23"/>
  <c r="K653" i="23"/>
  <c r="K616" i="23"/>
  <c r="K590" i="23"/>
  <c r="K558" i="23"/>
  <c r="K526" i="23"/>
  <c r="K494" i="23"/>
  <c r="K466" i="23"/>
  <c r="K419" i="23"/>
  <c r="K453" i="23"/>
  <c r="K765" i="23"/>
  <c r="K749" i="23"/>
  <c r="K733" i="23"/>
  <c r="K717" i="23"/>
  <c r="K697" i="23"/>
  <c r="K683" i="23"/>
  <c r="K670" i="23"/>
  <c r="K659" i="23"/>
  <c r="K627" i="23"/>
  <c r="K592" i="23"/>
  <c r="K560" i="23"/>
  <c r="N560" i="23" s="1"/>
  <c r="K528" i="23"/>
  <c r="N528" i="23" s="1"/>
  <c r="K496" i="23"/>
  <c r="K467" i="23"/>
  <c r="K423" i="23"/>
  <c r="K633" i="23"/>
  <c r="K617" i="23"/>
  <c r="K603" i="23"/>
  <c r="N603" i="23" s="1"/>
  <c r="K587" i="23"/>
  <c r="K579" i="23"/>
  <c r="K571" i="23"/>
  <c r="K563" i="23"/>
  <c r="K555" i="23"/>
  <c r="K547" i="23"/>
  <c r="K539" i="23"/>
  <c r="K531" i="23"/>
  <c r="K523" i="23"/>
  <c r="K515" i="23"/>
  <c r="K507" i="23"/>
  <c r="K482" i="23"/>
  <c r="K468" i="23"/>
  <c r="K451" i="23"/>
  <c r="K421" i="23"/>
  <c r="K671" i="23"/>
  <c r="K650" i="23"/>
  <c r="K634" i="23"/>
  <c r="K618" i="23"/>
  <c r="K601" i="23"/>
  <c r="K486" i="23"/>
  <c r="K474" i="23"/>
  <c r="K449" i="23"/>
  <c r="K461" i="23"/>
  <c r="K450" i="23"/>
  <c r="K433" i="23"/>
  <c r="K418" i="23"/>
  <c r="K396" i="23"/>
  <c r="K387" i="23"/>
  <c r="K368" i="23"/>
  <c r="K354" i="23"/>
  <c r="K287" i="23"/>
  <c r="K249" i="23"/>
  <c r="K234" i="23"/>
  <c r="K214" i="23"/>
  <c r="K402" i="23"/>
  <c r="K391" i="23"/>
  <c r="K369" i="23"/>
  <c r="K352" i="23"/>
  <c r="K344" i="23"/>
  <c r="K336" i="23"/>
  <c r="K328" i="23"/>
  <c r="K320" i="23"/>
  <c r="N320" i="23" s="1"/>
  <c r="K312" i="23"/>
  <c r="K304" i="23"/>
  <c r="K291" i="23"/>
  <c r="K273" i="23"/>
  <c r="N273" i="23" s="1"/>
  <c r="K265" i="23"/>
  <c r="K257" i="23"/>
  <c r="K246" i="23"/>
  <c r="K230" i="23"/>
  <c r="K194" i="23"/>
  <c r="K444" i="23"/>
  <c r="K436" i="23"/>
  <c r="K412" i="23"/>
  <c r="K398" i="23"/>
  <c r="K381" i="23"/>
  <c r="K370" i="23"/>
  <c r="K286" i="23"/>
  <c r="K247" i="23"/>
  <c r="K231" i="23"/>
  <c r="K190" i="23"/>
  <c r="K404" i="23"/>
  <c r="K382" i="23"/>
  <c r="K365" i="23"/>
  <c r="K358" i="23"/>
  <c r="K351" i="23"/>
  <c r="K343" i="23"/>
  <c r="K335" i="23"/>
  <c r="N335" i="23" s="1"/>
  <c r="K327" i="23"/>
  <c r="K319" i="23"/>
  <c r="K311" i="23"/>
  <c r="K303" i="23"/>
  <c r="K292" i="23"/>
  <c r="K276" i="23"/>
  <c r="K268" i="23"/>
  <c r="K260" i="23"/>
  <c r="K252" i="23"/>
  <c r="K233" i="23"/>
  <c r="K216" i="23"/>
  <c r="K212" i="23"/>
  <c r="K196" i="23"/>
  <c r="K180" i="23"/>
  <c r="K164" i="23"/>
  <c r="K145" i="23"/>
  <c r="K133" i="23"/>
  <c r="K108" i="23"/>
  <c r="K100" i="23"/>
  <c r="K92" i="23"/>
  <c r="K85" i="23"/>
  <c r="K64" i="23"/>
  <c r="K48" i="23"/>
  <c r="K38" i="23"/>
  <c r="K30" i="23"/>
  <c r="N30" i="23" s="1"/>
  <c r="K22" i="23"/>
  <c r="K14" i="23"/>
  <c r="K6" i="23"/>
  <c r="K213" i="23"/>
  <c r="K197" i="23"/>
  <c r="K181" i="23"/>
  <c r="K165" i="23"/>
  <c r="K147" i="23"/>
  <c r="K117" i="23"/>
  <c r="K76" i="23"/>
  <c r="K57" i="23"/>
  <c r="K166" i="23"/>
  <c r="K152" i="23"/>
  <c r="K129" i="23"/>
  <c r="K121" i="23"/>
  <c r="K109" i="23"/>
  <c r="K101" i="23"/>
  <c r="N101" i="23" s="1"/>
  <c r="K93" i="23"/>
  <c r="K82" i="23"/>
  <c r="K71" i="23"/>
  <c r="K58" i="23"/>
  <c r="K42" i="23"/>
  <c r="N42" i="23" s="1"/>
  <c r="K33" i="23"/>
  <c r="K25" i="23"/>
  <c r="K17" i="23"/>
  <c r="K9" i="23"/>
  <c r="K219" i="23"/>
  <c r="K203" i="23"/>
  <c r="K187" i="23"/>
  <c r="K171" i="23"/>
  <c r="K158" i="23"/>
  <c r="K139" i="23"/>
  <c r="K131" i="23"/>
  <c r="K123" i="23"/>
  <c r="K84" i="23"/>
  <c r="K73" i="23"/>
  <c r="K55" i="23"/>
  <c r="K552" i="23"/>
  <c r="N552" i="23" s="1"/>
  <c r="K520" i="23"/>
  <c r="N520" i="23" s="1"/>
  <c r="K495" i="23"/>
  <c r="K445" i="23"/>
  <c r="K420" i="23"/>
  <c r="K629" i="23"/>
  <c r="K613" i="23"/>
  <c r="K596" i="23"/>
  <c r="K585" i="23"/>
  <c r="K577" i="23"/>
  <c r="K569" i="23"/>
  <c r="K561" i="23"/>
  <c r="K553" i="23"/>
  <c r="K545" i="23"/>
  <c r="K537" i="23"/>
  <c r="K529" i="23"/>
  <c r="K521" i="23"/>
  <c r="K513" i="23"/>
  <c r="K505" i="23"/>
  <c r="K481" i="23"/>
  <c r="K464" i="23"/>
  <c r="K440" i="23"/>
  <c r="K415" i="23"/>
  <c r="K661" i="23"/>
  <c r="K644" i="23"/>
  <c r="K630" i="23"/>
  <c r="K614" i="23"/>
  <c r="K599" i="23"/>
  <c r="N599" i="23" s="1"/>
  <c r="K485" i="23"/>
  <c r="K469" i="23"/>
  <c r="K426" i="23"/>
  <c r="K460" i="23"/>
  <c r="K446" i="23"/>
  <c r="K429" i="23"/>
  <c r="K414" i="23"/>
  <c r="K390" i="23"/>
  <c r="K383" i="23"/>
  <c r="K366" i="23"/>
  <c r="K299" i="23"/>
  <c r="N299" i="23" s="1"/>
  <c r="K285" i="23"/>
  <c r="K245" i="23"/>
  <c r="K229" i="23"/>
  <c r="K198" i="23"/>
  <c r="K401" i="23"/>
  <c r="K384" i="23"/>
  <c r="K367" i="23"/>
  <c r="K350" i="23"/>
  <c r="K342" i="23"/>
  <c r="K334" i="23"/>
  <c r="K326" i="23"/>
  <c r="K318" i="23"/>
  <c r="K310" i="23"/>
  <c r="K302" i="23"/>
  <c r="K279" i="23"/>
  <c r="K271" i="23"/>
  <c r="K263" i="23"/>
  <c r="N263" i="23" s="1"/>
  <c r="K255" i="23"/>
  <c r="K242" i="23"/>
  <c r="K226" i="23"/>
  <c r="K178" i="23"/>
  <c r="K443" i="23"/>
  <c r="K431" i="23"/>
  <c r="K408" i="23"/>
  <c r="K394" i="23"/>
  <c r="K377" i="23"/>
  <c r="K300" i="23"/>
  <c r="N300" i="23" s="1"/>
  <c r="K284" i="23"/>
  <c r="K243" i="23"/>
  <c r="K227" i="23"/>
  <c r="K174" i="23"/>
  <c r="K399" i="23"/>
  <c r="K378" i="23"/>
  <c r="K364" i="23"/>
  <c r="K356" i="23"/>
  <c r="K349" i="23"/>
  <c r="K341" i="23"/>
  <c r="K333" i="23"/>
  <c r="K325" i="23"/>
  <c r="K317" i="23"/>
  <c r="K309" i="23"/>
  <c r="K301" i="23"/>
  <c r="N301" i="23" s="1"/>
  <c r="K289" i="23"/>
  <c r="K274" i="23"/>
  <c r="K266" i="23"/>
  <c r="K258" i="23"/>
  <c r="K248" i="23"/>
  <c r="K232" i="23"/>
  <c r="K202" i="23"/>
  <c r="K208" i="23"/>
  <c r="K192" i="23"/>
  <c r="K176" i="23"/>
  <c r="K159" i="23"/>
  <c r="K141" i="23"/>
  <c r="K116" i="23"/>
  <c r="K106" i="23"/>
  <c r="K98" i="23"/>
  <c r="K90" i="23"/>
  <c r="K79" i="23"/>
  <c r="K60" i="23"/>
  <c r="K43" i="23"/>
  <c r="N43" i="23" s="1"/>
  <c r="K36" i="23"/>
  <c r="K28" i="23"/>
  <c r="N28" i="23" s="1"/>
  <c r="K20" i="23"/>
  <c r="N20" i="23" s="1"/>
  <c r="K12" i="23"/>
  <c r="B773" i="23"/>
  <c r="K209" i="23"/>
  <c r="K193" i="23"/>
  <c r="K177" i="23"/>
  <c r="K160" i="23"/>
  <c r="K146" i="23"/>
  <c r="K112" i="23"/>
  <c r="K69" i="23"/>
  <c r="K53" i="23"/>
  <c r="K161" i="23"/>
  <c r="K148" i="23"/>
  <c r="K128" i="23"/>
  <c r="K120" i="23"/>
  <c r="K107" i="23"/>
  <c r="K99" i="23"/>
  <c r="K91" i="23"/>
  <c r="N91" i="23" s="1"/>
  <c r="K81" i="23"/>
  <c r="K70" i="23"/>
  <c r="K54" i="23"/>
  <c r="K40" i="23"/>
  <c r="K31" i="23"/>
  <c r="K23" i="23"/>
  <c r="K15" i="23"/>
  <c r="K7" i="23"/>
  <c r="K215" i="23"/>
  <c r="K199" i="23"/>
  <c r="K183" i="23"/>
  <c r="K167" i="23"/>
  <c r="K153" i="23"/>
  <c r="K135" i="23"/>
  <c r="K130" i="23"/>
  <c r="K122" i="23"/>
  <c r="K83" i="23"/>
  <c r="K67" i="23"/>
  <c r="AH6" i="23"/>
  <c r="U3" i="23"/>
  <c r="N715" i="23"/>
  <c r="O715" i="23"/>
  <c r="L715" i="23"/>
  <c r="M715" i="23" s="1"/>
  <c r="P715" i="23" s="1"/>
  <c r="O726" i="23"/>
  <c r="N726" i="23"/>
  <c r="L726" i="23"/>
  <c r="M726" i="23" s="1"/>
  <c r="P726" i="23" s="1"/>
  <c r="N642" i="23"/>
  <c r="L642" i="23"/>
  <c r="M642" i="23" s="1"/>
  <c r="P642" i="23" s="1"/>
  <c r="O642" i="23"/>
  <c r="O554" i="23"/>
  <c r="L554" i="23"/>
  <c r="M554" i="23" s="1"/>
  <c r="P554" i="23" s="1"/>
  <c r="L751" i="23"/>
  <c r="N751" i="23"/>
  <c r="O751" i="23"/>
  <c r="L719" i="23"/>
  <c r="M719" i="23" s="1"/>
  <c r="P719" i="23" s="1"/>
  <c r="O719" i="23"/>
  <c r="N719" i="23"/>
  <c r="L686" i="23"/>
  <c r="M686" i="23" s="1"/>
  <c r="P686" i="23" s="1"/>
  <c r="N686" i="23"/>
  <c r="O686" i="23"/>
  <c r="O600" i="23"/>
  <c r="N600" i="23"/>
  <c r="L600" i="23"/>
  <c r="O540" i="23"/>
  <c r="L540" i="23"/>
  <c r="M540" i="23" s="1"/>
  <c r="P540" i="23" s="1"/>
  <c r="N490" i="23"/>
  <c r="O490" i="23"/>
  <c r="L490" i="23"/>
  <c r="M490" i="23" s="1"/>
  <c r="P490" i="23" s="1"/>
  <c r="L766" i="23"/>
  <c r="M766" i="23" s="1"/>
  <c r="P766" i="23" s="1"/>
  <c r="N766" i="23"/>
  <c r="O766" i="23"/>
  <c r="O711" i="23"/>
  <c r="L711" i="23"/>
  <c r="M711" i="23" s="1"/>
  <c r="P711" i="23" s="1"/>
  <c r="N711" i="23"/>
  <c r="O538" i="23"/>
  <c r="L538" i="23"/>
  <c r="M538" i="23" s="1"/>
  <c r="P538" i="23" s="1"/>
  <c r="O754" i="23"/>
  <c r="N754" i="23"/>
  <c r="L754" i="23"/>
  <c r="M754" i="23" s="1"/>
  <c r="P754" i="23" s="1"/>
  <c r="L722" i="23"/>
  <c r="O722" i="23"/>
  <c r="N722" i="23"/>
  <c r="O690" i="23"/>
  <c r="L690" i="23"/>
  <c r="M690" i="23" s="1"/>
  <c r="P690" i="23" s="1"/>
  <c r="N690" i="23"/>
  <c r="O647" i="23"/>
  <c r="L647" i="23"/>
  <c r="M647" i="23" s="1"/>
  <c r="P647" i="23" s="1"/>
  <c r="N647" i="23"/>
  <c r="O620" i="23"/>
  <c r="N620" i="23"/>
  <c r="L620" i="23"/>
  <c r="M620" i="23" s="1"/>
  <c r="P620" i="23" s="1"/>
  <c r="O530" i="23"/>
  <c r="L530" i="23"/>
  <c r="M530" i="23" s="1"/>
  <c r="P530" i="23" s="1"/>
  <c r="N672" i="23"/>
  <c r="L672" i="23"/>
  <c r="M672" i="23" s="1"/>
  <c r="P672" i="23" s="1"/>
  <c r="O672" i="23"/>
  <c r="O607" i="23"/>
  <c r="L607" i="23"/>
  <c r="M607" i="23" s="1"/>
  <c r="P607" i="23" s="1"/>
  <c r="N607" i="23"/>
  <c r="O548" i="23"/>
  <c r="L548" i="23"/>
  <c r="M548" i="23" s="1"/>
  <c r="P548" i="23" s="1"/>
  <c r="O499" i="23"/>
  <c r="L499" i="23"/>
  <c r="M499" i="23" s="1"/>
  <c r="P499" i="23" s="1"/>
  <c r="N499" i="23"/>
  <c r="O430" i="23"/>
  <c r="L430" i="23"/>
  <c r="M430" i="23" s="1"/>
  <c r="P430" i="23" s="1"/>
  <c r="N430" i="23"/>
  <c r="O491" i="23"/>
  <c r="L491" i="23"/>
  <c r="M491" i="23" s="1"/>
  <c r="P491" i="23" s="1"/>
  <c r="N491" i="23"/>
  <c r="L4" i="23"/>
  <c r="N4" i="23"/>
  <c r="O4" i="23"/>
  <c r="L748" i="23"/>
  <c r="M748" i="23" s="1"/>
  <c r="P748" i="23" s="1"/>
  <c r="N748" i="23"/>
  <c r="O748" i="23"/>
  <c r="O732" i="23"/>
  <c r="N732" i="23"/>
  <c r="L732" i="23"/>
  <c r="M732" i="23" s="1"/>
  <c r="P732" i="23" s="1"/>
  <c r="N716" i="23"/>
  <c r="O716" i="23"/>
  <c r="L716" i="23"/>
  <c r="M716" i="23" s="1"/>
  <c r="P716" i="23" s="1"/>
  <c r="N703" i="23"/>
  <c r="O703" i="23"/>
  <c r="L703" i="23"/>
  <c r="M703" i="23" s="1"/>
  <c r="P703" i="23" s="1"/>
  <c r="O682" i="23"/>
  <c r="N682" i="23"/>
  <c r="L682" i="23"/>
  <c r="M682" i="23" s="1"/>
  <c r="P682" i="23" s="1"/>
  <c r="N673" i="23"/>
  <c r="L673" i="23"/>
  <c r="M673" i="23" s="1"/>
  <c r="P673" i="23" s="1"/>
  <c r="O673" i="23"/>
  <c r="N663" i="23"/>
  <c r="L663" i="23"/>
  <c r="M663" i="23" s="1"/>
  <c r="P663" i="23" s="1"/>
  <c r="O663" i="23"/>
  <c r="L654" i="23"/>
  <c r="M654" i="23" s="1"/>
  <c r="P654" i="23" s="1"/>
  <c r="N654" i="23"/>
  <c r="O654" i="23"/>
  <c r="O624" i="23"/>
  <c r="N624" i="23"/>
  <c r="L624" i="23"/>
  <c r="M624" i="23" s="1"/>
  <c r="P624" i="23" s="1"/>
  <c r="O595" i="23"/>
  <c r="L595" i="23"/>
  <c r="O566" i="23"/>
  <c r="L566" i="23"/>
  <c r="O534" i="23"/>
  <c r="L534" i="23"/>
  <c r="O502" i="23"/>
  <c r="L502" i="23"/>
  <c r="M502" i="23" s="1"/>
  <c r="P502" i="23" s="1"/>
  <c r="L475" i="23"/>
  <c r="M475" i="23" s="1"/>
  <c r="P475" i="23" s="1"/>
  <c r="O475" i="23"/>
  <c r="N475" i="23"/>
  <c r="O442" i="23"/>
  <c r="N442" i="23"/>
  <c r="L442" i="23"/>
  <c r="M442" i="23" s="1"/>
  <c r="P442" i="23" s="1"/>
  <c r="O463" i="23"/>
  <c r="L463" i="23"/>
  <c r="M463" i="23" s="1"/>
  <c r="P463" i="23" s="1"/>
  <c r="N463" i="23"/>
  <c r="N769" i="23"/>
  <c r="L769" i="23"/>
  <c r="M769" i="23" s="1"/>
  <c r="P769" i="23" s="1"/>
  <c r="O769" i="23"/>
  <c r="O753" i="23"/>
  <c r="N753" i="23"/>
  <c r="L753" i="23"/>
  <c r="M753" i="23" s="1"/>
  <c r="P753" i="23" s="1"/>
  <c r="O737" i="23"/>
  <c r="N737" i="23"/>
  <c r="L737" i="23"/>
  <c r="M737" i="23" s="1"/>
  <c r="P737" i="23" s="1"/>
  <c r="L721" i="23"/>
  <c r="M721" i="23" s="1"/>
  <c r="P721" i="23" s="1"/>
  <c r="N721" i="23"/>
  <c r="O721" i="23"/>
  <c r="L700" i="23"/>
  <c r="M700" i="23" s="1"/>
  <c r="P700" i="23" s="1"/>
  <c r="N700" i="23"/>
  <c r="O700" i="23"/>
  <c r="L684" i="23"/>
  <c r="M684" i="23" s="1"/>
  <c r="P684" i="23" s="1"/>
  <c r="N684" i="23"/>
  <c r="O684" i="23"/>
  <c r="L678" i="23"/>
  <c r="M678" i="23" s="1"/>
  <c r="P678" i="23" s="1"/>
  <c r="O678" i="23"/>
  <c r="N678" i="23"/>
  <c r="N665" i="23"/>
  <c r="L665" i="23"/>
  <c r="M665" i="23" s="1"/>
  <c r="P665" i="23" s="1"/>
  <c r="O665" i="23"/>
  <c r="L635" i="23"/>
  <c r="M635" i="23" s="1"/>
  <c r="P635" i="23" s="1"/>
  <c r="N635" i="23"/>
  <c r="O635" i="23"/>
  <c r="O604" i="23"/>
  <c r="L604" i="23"/>
  <c r="N604" i="23"/>
  <c r="O568" i="23"/>
  <c r="L568" i="23"/>
  <c r="M568" i="23" s="1"/>
  <c r="P568" i="23" s="1"/>
  <c r="O536" i="23"/>
  <c r="L536" i="23"/>
  <c r="M536" i="23" s="1"/>
  <c r="P536" i="23" s="1"/>
  <c r="O504" i="23"/>
  <c r="L504" i="23"/>
  <c r="M504" i="23" s="1"/>
  <c r="P504" i="23" s="1"/>
  <c r="L476" i="23"/>
  <c r="N476" i="23"/>
  <c r="O476" i="23"/>
  <c r="N432" i="23"/>
  <c r="L432" i="23"/>
  <c r="M432" i="23" s="1"/>
  <c r="P432" i="23" s="1"/>
  <c r="O432" i="23"/>
  <c r="N637" i="23"/>
  <c r="O637" i="23"/>
  <c r="L637" i="23"/>
  <c r="N621" i="23"/>
  <c r="L621" i="23"/>
  <c r="O621" i="23"/>
  <c r="O605" i="23"/>
  <c r="L605" i="23"/>
  <c r="O589" i="23"/>
  <c r="N589" i="23"/>
  <c r="L589" i="23"/>
  <c r="O581" i="23"/>
  <c r="N581" i="23"/>
  <c r="L581" i="23"/>
  <c r="O573" i="23"/>
  <c r="N573" i="23"/>
  <c r="L573" i="23"/>
  <c r="O565" i="23"/>
  <c r="N565" i="23"/>
  <c r="L565" i="23"/>
  <c r="O557" i="23"/>
  <c r="N557" i="23"/>
  <c r="L557" i="23"/>
  <c r="O549" i="23"/>
  <c r="N549" i="23"/>
  <c r="L549" i="23"/>
  <c r="O541" i="23"/>
  <c r="N541" i="23"/>
  <c r="L541" i="23"/>
  <c r="O533" i="23"/>
  <c r="N533" i="23"/>
  <c r="L533" i="23"/>
  <c r="O525" i="23"/>
  <c r="N525" i="23"/>
  <c r="L525" i="23"/>
  <c r="M525" i="23" s="1"/>
  <c r="P525" i="23" s="1"/>
  <c r="O517" i="23"/>
  <c r="N517" i="23"/>
  <c r="L517" i="23"/>
  <c r="O509" i="23"/>
  <c r="N509" i="23"/>
  <c r="L509" i="23"/>
  <c r="O501" i="23"/>
  <c r="N501" i="23"/>
  <c r="L501" i="23"/>
  <c r="M501" i="23" s="1"/>
  <c r="P501" i="23" s="1"/>
  <c r="O473" i="23"/>
  <c r="L473" i="23"/>
  <c r="N473" i="23"/>
  <c r="O454" i="23"/>
  <c r="N454" i="23"/>
  <c r="L454" i="23"/>
  <c r="M454" i="23" s="1"/>
  <c r="P454" i="23" s="1"/>
  <c r="L425" i="23"/>
  <c r="O425" i="23"/>
  <c r="N425" i="23"/>
  <c r="O674" i="23"/>
  <c r="L674" i="23"/>
  <c r="M674" i="23" s="1"/>
  <c r="P674" i="23" s="1"/>
  <c r="N674" i="23"/>
  <c r="O651" i="23"/>
  <c r="L651" i="23"/>
  <c r="M651" i="23" s="1"/>
  <c r="P651" i="23" s="1"/>
  <c r="N651" i="23"/>
  <c r="O638" i="23"/>
  <c r="N638" i="23"/>
  <c r="L638" i="23"/>
  <c r="M638" i="23" s="1"/>
  <c r="P638" i="23" s="1"/>
  <c r="O622" i="23"/>
  <c r="N622" i="23"/>
  <c r="L622" i="23"/>
  <c r="M622" i="23" s="1"/>
  <c r="P622" i="23" s="1"/>
  <c r="O606" i="23"/>
  <c r="L606" i="23"/>
  <c r="O594" i="23"/>
  <c r="L594" i="23"/>
  <c r="L483" i="23"/>
  <c r="M483" i="23" s="1"/>
  <c r="P483" i="23" s="1"/>
  <c r="O483" i="23"/>
  <c r="N483" i="23"/>
  <c r="L458" i="23"/>
  <c r="M458" i="23" s="1"/>
  <c r="P458" i="23" s="1"/>
  <c r="N458" i="23"/>
  <c r="O458" i="23"/>
  <c r="L462" i="23"/>
  <c r="M462" i="23" s="1"/>
  <c r="P462" i="23" s="1"/>
  <c r="O462" i="23"/>
  <c r="N462" i="23"/>
  <c r="L455" i="23"/>
  <c r="M455" i="23" s="1"/>
  <c r="P455" i="23" s="1"/>
  <c r="O455" i="23"/>
  <c r="N455" i="23"/>
  <c r="O434" i="23"/>
  <c r="N434" i="23"/>
  <c r="L434" i="23"/>
  <c r="M434" i="23" s="1"/>
  <c r="P434" i="23" s="1"/>
  <c r="O422" i="23"/>
  <c r="N422" i="23"/>
  <c r="L422" i="23"/>
  <c r="M422" i="23" s="1"/>
  <c r="P422" i="23" s="1"/>
  <c r="L400" i="23"/>
  <c r="M400" i="23" s="1"/>
  <c r="P400" i="23" s="1"/>
  <c r="N400" i="23"/>
  <c r="O400" i="23"/>
  <c r="L388" i="23"/>
  <c r="M388" i="23" s="1"/>
  <c r="P388" i="23" s="1"/>
  <c r="N388" i="23"/>
  <c r="O388" i="23"/>
  <c r="L374" i="23"/>
  <c r="O374" i="23"/>
  <c r="N374" i="23"/>
  <c r="N357" i="23"/>
  <c r="L357" i="23"/>
  <c r="M357" i="23" s="1"/>
  <c r="P357" i="23" s="1"/>
  <c r="O357" i="23"/>
  <c r="O290" i="23"/>
  <c r="L290" i="23"/>
  <c r="M290" i="23" s="1"/>
  <c r="P290" i="23" s="1"/>
  <c r="N290" i="23"/>
  <c r="L281" i="23"/>
  <c r="M281" i="23" s="1"/>
  <c r="P281" i="23" s="1"/>
  <c r="O281" i="23"/>
  <c r="N281" i="23"/>
  <c r="O235" i="23"/>
  <c r="N235" i="23"/>
  <c r="L235" i="23"/>
  <c r="M235" i="23" s="1"/>
  <c r="P235" i="23" s="1"/>
  <c r="N222" i="23"/>
  <c r="L222" i="23"/>
  <c r="M222" i="23" s="1"/>
  <c r="P222" i="23" s="1"/>
  <c r="O222" i="23"/>
  <c r="O411" i="23"/>
  <c r="L411" i="23"/>
  <c r="N411" i="23"/>
  <c r="L392" i="23"/>
  <c r="M392" i="23" s="1"/>
  <c r="P392" i="23" s="1"/>
  <c r="N392" i="23"/>
  <c r="O392" i="23"/>
  <c r="O375" i="23"/>
  <c r="L375" i="23"/>
  <c r="N375" i="23"/>
  <c r="N360" i="23"/>
  <c r="O360" i="23"/>
  <c r="L360" i="23"/>
  <c r="M360" i="23" s="1"/>
  <c r="P360" i="23" s="1"/>
  <c r="O346" i="23"/>
  <c r="L346" i="23"/>
  <c r="M346" i="23" s="1"/>
  <c r="P346" i="23" s="1"/>
  <c r="N346" i="23"/>
  <c r="O338" i="23"/>
  <c r="L338" i="23"/>
  <c r="N338" i="23"/>
  <c r="O330" i="23"/>
  <c r="L330" i="23"/>
  <c r="M330" i="23" s="1"/>
  <c r="P330" i="23" s="1"/>
  <c r="N330" i="23"/>
  <c r="O322" i="23"/>
  <c r="L322" i="23"/>
  <c r="N322" i="23"/>
  <c r="O314" i="23"/>
  <c r="L314" i="23"/>
  <c r="M314" i="23" s="1"/>
  <c r="P314" i="23" s="1"/>
  <c r="N314" i="23"/>
  <c r="O306" i="23"/>
  <c r="L306" i="23"/>
  <c r="M306" i="23" s="1"/>
  <c r="P306" i="23" s="1"/>
  <c r="N306" i="23"/>
  <c r="O293" i="23"/>
  <c r="L293" i="23"/>
  <c r="M293" i="23" s="1"/>
  <c r="P293" i="23" s="1"/>
  <c r="O275" i="23"/>
  <c r="L275" i="23"/>
  <c r="O267" i="23"/>
  <c r="L267" i="23"/>
  <c r="O259" i="23"/>
  <c r="L259" i="23"/>
  <c r="L250" i="23"/>
  <c r="M250" i="23" s="1"/>
  <c r="P250" i="23" s="1"/>
  <c r="N250" i="23"/>
  <c r="O250" i="23"/>
  <c r="L236" i="23"/>
  <c r="M236" i="23" s="1"/>
  <c r="P236" i="23" s="1"/>
  <c r="O236" i="23"/>
  <c r="N236" i="23"/>
  <c r="O210" i="23"/>
  <c r="N210" i="23"/>
  <c r="L210" i="23"/>
  <c r="M210" i="23" s="1"/>
  <c r="P210" i="23" s="1"/>
  <c r="L448" i="23"/>
  <c r="M448" i="23" s="1"/>
  <c r="P448" i="23" s="1"/>
  <c r="N448" i="23"/>
  <c r="O448" i="23"/>
  <c r="O437" i="23"/>
  <c r="L437" i="23"/>
  <c r="N437" i="23"/>
  <c r="L416" i="23"/>
  <c r="M416" i="23" s="1"/>
  <c r="P416" i="23" s="1"/>
  <c r="N416" i="23"/>
  <c r="O416" i="23"/>
  <c r="L403" i="23"/>
  <c r="N403" i="23"/>
  <c r="O403" i="23"/>
  <c r="L385" i="23"/>
  <c r="O385" i="23"/>
  <c r="N385" i="23"/>
  <c r="O372" i="23"/>
  <c r="L372" i="23"/>
  <c r="M372" i="23" s="1"/>
  <c r="P372" i="23" s="1"/>
  <c r="N372" i="23"/>
  <c r="O288" i="23"/>
  <c r="L288" i="23"/>
  <c r="O251" i="23"/>
  <c r="N251" i="23"/>
  <c r="L251" i="23"/>
  <c r="M251" i="23" s="1"/>
  <c r="P251" i="23" s="1"/>
  <c r="L238" i="23"/>
  <c r="M238" i="23" s="1"/>
  <c r="P238" i="23" s="1"/>
  <c r="O238" i="23"/>
  <c r="N238" i="23"/>
  <c r="N206" i="23"/>
  <c r="L206" i="23"/>
  <c r="M206" i="23" s="1"/>
  <c r="P206" i="23" s="1"/>
  <c r="O206" i="23"/>
  <c r="L405" i="23"/>
  <c r="O405" i="23"/>
  <c r="N405" i="23"/>
  <c r="O386" i="23"/>
  <c r="N386" i="23"/>
  <c r="L386" i="23"/>
  <c r="M386" i="23" s="1"/>
  <c r="P386" i="23" s="1"/>
  <c r="L371" i="23"/>
  <c r="M371" i="23" s="1"/>
  <c r="P371" i="23" s="1"/>
  <c r="O371" i="23"/>
  <c r="N371" i="23"/>
  <c r="L359" i="23"/>
  <c r="M359" i="23" s="1"/>
  <c r="P359" i="23" s="1"/>
  <c r="N359" i="23"/>
  <c r="O359" i="23"/>
  <c r="O353" i="23"/>
  <c r="N353" i="23"/>
  <c r="L353" i="23"/>
  <c r="M353" i="23" s="1"/>
  <c r="P353" i="23" s="1"/>
  <c r="O345" i="23"/>
  <c r="N345" i="23"/>
  <c r="L345" i="23"/>
  <c r="M345" i="23" s="1"/>
  <c r="P345" i="23" s="1"/>
  <c r="O337" i="23"/>
  <c r="N337" i="23"/>
  <c r="L337" i="23"/>
  <c r="M337" i="23" s="1"/>
  <c r="P337" i="23" s="1"/>
  <c r="O329" i="23"/>
  <c r="N329" i="23"/>
  <c r="L329" i="23"/>
  <c r="M329" i="23" s="1"/>
  <c r="P329" i="23" s="1"/>
  <c r="O321" i="23"/>
  <c r="N321" i="23"/>
  <c r="L321" i="23"/>
  <c r="M321" i="23" s="1"/>
  <c r="P321" i="23" s="1"/>
  <c r="O313" i="23"/>
  <c r="N313" i="23"/>
  <c r="L313" i="23"/>
  <c r="M313" i="23" s="1"/>
  <c r="P313" i="23" s="1"/>
  <c r="O305" i="23"/>
  <c r="N305" i="23"/>
  <c r="L305" i="23"/>
  <c r="M305" i="23" s="1"/>
  <c r="P305" i="23" s="1"/>
  <c r="O294" i="23"/>
  <c r="L294" i="23"/>
  <c r="M294" i="23" s="1"/>
  <c r="P294" i="23" s="1"/>
  <c r="N294" i="23"/>
  <c r="O278" i="23"/>
  <c r="N278" i="23"/>
  <c r="L278" i="23"/>
  <c r="O270" i="23"/>
  <c r="N270" i="23"/>
  <c r="L270" i="23"/>
  <c r="O262" i="23"/>
  <c r="N262" i="23"/>
  <c r="L262" i="23"/>
  <c r="O254" i="23"/>
  <c r="N254" i="23"/>
  <c r="L254" i="23"/>
  <c r="L240" i="23"/>
  <c r="M240" i="23" s="1"/>
  <c r="P240" i="23" s="1"/>
  <c r="N240" i="23"/>
  <c r="O240" i="23"/>
  <c r="N224" i="23"/>
  <c r="L224" i="23"/>
  <c r="M224" i="23" s="1"/>
  <c r="P224" i="23" s="1"/>
  <c r="O224" i="23"/>
  <c r="L170" i="23"/>
  <c r="M170" i="23" s="1"/>
  <c r="P170" i="23" s="1"/>
  <c r="N170" i="23"/>
  <c r="O170" i="23"/>
  <c r="O200" i="23"/>
  <c r="N200" i="23"/>
  <c r="L200" i="23"/>
  <c r="M200" i="23" s="1"/>
  <c r="P200" i="23" s="1"/>
  <c r="L184" i="23"/>
  <c r="M184" i="23" s="1"/>
  <c r="P184" i="23" s="1"/>
  <c r="O184" i="23"/>
  <c r="N184" i="23"/>
  <c r="L168" i="23"/>
  <c r="M168" i="23" s="1"/>
  <c r="P168" i="23" s="1"/>
  <c r="O168" i="23"/>
  <c r="N168" i="23"/>
  <c r="N150" i="23"/>
  <c r="O150" i="23"/>
  <c r="L150" i="23"/>
  <c r="M150" i="23" s="1"/>
  <c r="P150" i="23" s="1"/>
  <c r="N136" i="23"/>
  <c r="O136" i="23"/>
  <c r="L136" i="23"/>
  <c r="M136" i="23" s="1"/>
  <c r="P136" i="23" s="1"/>
  <c r="O110" i="23"/>
  <c r="L110" i="23"/>
  <c r="N110" i="23"/>
  <c r="O102" i="23"/>
  <c r="N102" i="23"/>
  <c r="L102" i="23"/>
  <c r="O94" i="23"/>
  <c r="N94" i="23"/>
  <c r="L94" i="23"/>
  <c r="L86" i="23"/>
  <c r="M86" i="23" s="1"/>
  <c r="P86" i="23" s="1"/>
  <c r="O86" i="23"/>
  <c r="N86" i="23"/>
  <c r="L68" i="23"/>
  <c r="M68" i="23" s="1"/>
  <c r="P68" i="23" s="1"/>
  <c r="N68" i="23"/>
  <c r="O68" i="23"/>
  <c r="L52" i="23"/>
  <c r="M52" i="23" s="1"/>
  <c r="P52" i="23" s="1"/>
  <c r="O52" i="23"/>
  <c r="N52" i="23"/>
  <c r="O39" i="23"/>
  <c r="L39" i="23"/>
  <c r="O32" i="23"/>
  <c r="L32" i="23"/>
  <c r="M32" i="23" s="1"/>
  <c r="P32" i="23" s="1"/>
  <c r="O24" i="23"/>
  <c r="L24" i="23"/>
  <c r="M24" i="23" s="1"/>
  <c r="P24" i="23" s="1"/>
  <c r="O16" i="23"/>
  <c r="L16" i="23"/>
  <c r="M16" i="23" s="1"/>
  <c r="P16" i="23" s="1"/>
  <c r="O8" i="23"/>
  <c r="L8" i="23"/>
  <c r="M8" i="23" s="1"/>
  <c r="P8" i="23" s="1"/>
  <c r="N217" i="23"/>
  <c r="L217" i="23"/>
  <c r="M217" i="23" s="1"/>
  <c r="P217" i="23" s="1"/>
  <c r="O217" i="23"/>
  <c r="N201" i="23"/>
  <c r="L201" i="23"/>
  <c r="M201" i="23" s="1"/>
  <c r="P201" i="23" s="1"/>
  <c r="O201" i="23"/>
  <c r="O185" i="23"/>
  <c r="N185" i="23"/>
  <c r="L185" i="23"/>
  <c r="M185" i="23" s="1"/>
  <c r="P185" i="23" s="1"/>
  <c r="O169" i="23"/>
  <c r="N169" i="23"/>
  <c r="L169" i="23"/>
  <c r="M169" i="23" s="1"/>
  <c r="P169" i="23" s="1"/>
  <c r="N151" i="23"/>
  <c r="O151" i="23"/>
  <c r="L151" i="23"/>
  <c r="M151" i="23" s="1"/>
  <c r="P151" i="23" s="1"/>
  <c r="N137" i="23"/>
  <c r="O137" i="23"/>
  <c r="L137" i="23"/>
  <c r="M137" i="23" s="1"/>
  <c r="P137" i="23" s="1"/>
  <c r="N80" i="23"/>
  <c r="O80" i="23"/>
  <c r="L80" i="23"/>
  <c r="M80" i="23" s="1"/>
  <c r="P80" i="23" s="1"/>
  <c r="L61" i="23"/>
  <c r="M61" i="23" s="1"/>
  <c r="P61" i="23" s="1"/>
  <c r="O61" i="23"/>
  <c r="N61" i="23"/>
  <c r="O46" i="23"/>
  <c r="L46" i="23"/>
  <c r="M46" i="23" s="1"/>
  <c r="P46" i="23" s="1"/>
  <c r="N156" i="23"/>
  <c r="O156" i="23"/>
  <c r="L156" i="23"/>
  <c r="M156" i="23" s="1"/>
  <c r="P156" i="23" s="1"/>
  <c r="N138" i="23"/>
  <c r="O138" i="23"/>
  <c r="L138" i="23"/>
  <c r="M138" i="23" s="1"/>
  <c r="P138" i="23" s="1"/>
  <c r="N124" i="23"/>
  <c r="L124" i="23"/>
  <c r="M124" i="23" s="1"/>
  <c r="P124" i="23" s="1"/>
  <c r="O124" i="23"/>
  <c r="N113" i="23"/>
  <c r="O113" i="23"/>
  <c r="L113" i="23"/>
  <c r="M113" i="23" s="1"/>
  <c r="P113" i="23" s="1"/>
  <c r="O103" i="23"/>
  <c r="L103" i="23"/>
  <c r="O95" i="23"/>
  <c r="L95" i="23"/>
  <c r="O87" i="23"/>
  <c r="L87" i="23"/>
  <c r="O72" i="23"/>
  <c r="L72" i="23"/>
  <c r="M72" i="23" s="1"/>
  <c r="P72" i="23" s="1"/>
  <c r="N72" i="23"/>
  <c r="O62" i="23"/>
  <c r="N62" i="23"/>
  <c r="L62" i="23"/>
  <c r="M62" i="23" s="1"/>
  <c r="P62" i="23" s="1"/>
  <c r="O44" i="23"/>
  <c r="L44" i="23"/>
  <c r="M44" i="23" s="1"/>
  <c r="P44" i="23" s="1"/>
  <c r="O35" i="23"/>
  <c r="L35" i="23"/>
  <c r="M35" i="23" s="1"/>
  <c r="P35" i="23" s="1"/>
  <c r="O27" i="23"/>
  <c r="N27" i="23"/>
  <c r="L27" i="23"/>
  <c r="O19" i="23"/>
  <c r="N19" i="23"/>
  <c r="L19" i="23"/>
  <c r="O11" i="23"/>
  <c r="N11" i="23"/>
  <c r="L11" i="23"/>
  <c r="O223" i="23"/>
  <c r="N223" i="23"/>
  <c r="L223" i="23"/>
  <c r="M223" i="23" s="1"/>
  <c r="P223" i="23" s="1"/>
  <c r="O207" i="23"/>
  <c r="N207" i="23"/>
  <c r="L207" i="23"/>
  <c r="M207" i="23" s="1"/>
  <c r="P207" i="23" s="1"/>
  <c r="N191" i="23"/>
  <c r="L191" i="23"/>
  <c r="M191" i="23" s="1"/>
  <c r="P191" i="23" s="1"/>
  <c r="O191" i="23"/>
  <c r="N175" i="23"/>
  <c r="L175" i="23"/>
  <c r="M175" i="23" s="1"/>
  <c r="P175" i="23" s="1"/>
  <c r="O175" i="23"/>
  <c r="N162" i="23"/>
  <c r="O162" i="23"/>
  <c r="L162" i="23"/>
  <c r="M162" i="23" s="1"/>
  <c r="P162" i="23" s="1"/>
  <c r="N144" i="23"/>
  <c r="O144" i="23"/>
  <c r="L144" i="23"/>
  <c r="M144" i="23" s="1"/>
  <c r="P144" i="23" s="1"/>
  <c r="N132" i="23"/>
  <c r="O132" i="23"/>
  <c r="L132" i="23"/>
  <c r="M132" i="23" s="1"/>
  <c r="P132" i="23" s="1"/>
  <c r="N126" i="23"/>
  <c r="O126" i="23"/>
  <c r="L126" i="23"/>
  <c r="M126" i="23" s="1"/>
  <c r="P126" i="23" s="1"/>
  <c r="N114" i="23"/>
  <c r="L114" i="23"/>
  <c r="M114" i="23" s="1"/>
  <c r="P114" i="23" s="1"/>
  <c r="O114" i="23"/>
  <c r="L74" i="23"/>
  <c r="M74" i="23" s="1"/>
  <c r="P74" i="23" s="1"/>
  <c r="N74" i="23"/>
  <c r="O74" i="23"/>
  <c r="L59" i="23"/>
  <c r="M59" i="23" s="1"/>
  <c r="P59" i="23" s="1"/>
  <c r="O59" i="23"/>
  <c r="N59" i="23"/>
  <c r="N45" i="23"/>
  <c r="O45" i="23"/>
  <c r="L45" i="23"/>
  <c r="N594" i="23"/>
  <c r="N566" i="23"/>
  <c r="N534" i="23"/>
  <c r="N502" i="23"/>
  <c r="N554" i="23"/>
  <c r="N267" i="23"/>
  <c r="N32" i="23"/>
  <c r="N691" i="23"/>
  <c r="O691" i="23"/>
  <c r="L691" i="23"/>
  <c r="M691" i="23" s="1"/>
  <c r="P691" i="23" s="1"/>
  <c r="O705" i="23"/>
  <c r="L705" i="23"/>
  <c r="M705" i="23" s="1"/>
  <c r="P705" i="23" s="1"/>
  <c r="N705" i="23"/>
  <c r="O612" i="23"/>
  <c r="N612" i="23"/>
  <c r="L612" i="23"/>
  <c r="M612" i="23" s="1"/>
  <c r="P612" i="23" s="1"/>
  <c r="O522" i="23"/>
  <c r="L522" i="23"/>
  <c r="M522" i="23" s="1"/>
  <c r="P522" i="23" s="1"/>
  <c r="L743" i="23"/>
  <c r="M743" i="23" s="1"/>
  <c r="P743" i="23" s="1"/>
  <c r="N743" i="23"/>
  <c r="O743" i="23"/>
  <c r="L712" i="23"/>
  <c r="N712" i="23"/>
  <c r="O712" i="23"/>
  <c r="L685" i="23"/>
  <c r="M685" i="23" s="1"/>
  <c r="P685" i="23" s="1"/>
  <c r="O685" i="23"/>
  <c r="N685" i="23"/>
  <c r="O588" i="23"/>
  <c r="L588" i="23"/>
  <c r="M588" i="23" s="1"/>
  <c r="P588" i="23" s="1"/>
  <c r="O524" i="23"/>
  <c r="L524" i="23"/>
  <c r="M524" i="23" s="1"/>
  <c r="P524" i="23" s="1"/>
  <c r="O763" i="23"/>
  <c r="N763" i="23"/>
  <c r="L763" i="23"/>
  <c r="M763" i="23" s="1"/>
  <c r="P763" i="23" s="1"/>
  <c r="L758" i="23"/>
  <c r="O758" i="23"/>
  <c r="N758" i="23"/>
  <c r="N706" i="23"/>
  <c r="O706" i="23"/>
  <c r="L706" i="23"/>
  <c r="M706" i="23" s="1"/>
  <c r="P706" i="23" s="1"/>
  <c r="O506" i="23"/>
  <c r="L506" i="23"/>
  <c r="M506" i="23" s="1"/>
  <c r="P506" i="23" s="1"/>
  <c r="O746" i="23"/>
  <c r="N746" i="23"/>
  <c r="L746" i="23"/>
  <c r="M746" i="23" s="1"/>
  <c r="P746" i="23" s="1"/>
  <c r="L713" i="23"/>
  <c r="M713" i="23" s="1"/>
  <c r="P713" i="23" s="1"/>
  <c r="N713" i="23"/>
  <c r="O713" i="23"/>
  <c r="N689" i="23"/>
  <c r="O689" i="23"/>
  <c r="L689" i="23"/>
  <c r="M689" i="23" s="1"/>
  <c r="P689" i="23" s="1"/>
  <c r="N646" i="23"/>
  <c r="L646" i="23"/>
  <c r="M646" i="23" s="1"/>
  <c r="P646" i="23" s="1"/>
  <c r="O646" i="23"/>
  <c r="O578" i="23"/>
  <c r="L578" i="23"/>
  <c r="M578" i="23" s="1"/>
  <c r="P578" i="23" s="1"/>
  <c r="O514" i="23"/>
  <c r="L514" i="23"/>
  <c r="M514" i="23" s="1"/>
  <c r="P514" i="23" s="1"/>
  <c r="L662" i="23"/>
  <c r="M662" i="23" s="1"/>
  <c r="P662" i="23" s="1"/>
  <c r="O662" i="23"/>
  <c r="N662" i="23"/>
  <c r="L593" i="23"/>
  <c r="M593" i="23" s="1"/>
  <c r="P593" i="23" s="1"/>
  <c r="O593" i="23"/>
  <c r="O532" i="23"/>
  <c r="L532" i="23"/>
  <c r="N488" i="23"/>
  <c r="O488" i="23"/>
  <c r="L488" i="23"/>
  <c r="M488" i="23" s="1"/>
  <c r="P488" i="23" s="1"/>
  <c r="O409" i="23"/>
  <c r="L409" i="23"/>
  <c r="N409" i="23"/>
  <c r="N478" i="23"/>
  <c r="O478" i="23"/>
  <c r="L478" i="23"/>
  <c r="M478" i="23" s="1"/>
  <c r="P478" i="23" s="1"/>
  <c r="L764" i="23"/>
  <c r="M764" i="23" s="1"/>
  <c r="P764" i="23" s="1"/>
  <c r="N764" i="23"/>
  <c r="O764" i="23"/>
  <c r="O744" i="23"/>
  <c r="N744" i="23"/>
  <c r="L744" i="23"/>
  <c r="M744" i="23" s="1"/>
  <c r="P744" i="23" s="1"/>
  <c r="O728" i="23"/>
  <c r="N728" i="23"/>
  <c r="L728" i="23"/>
  <c r="M728" i="23" s="1"/>
  <c r="P728" i="23" s="1"/>
  <c r="O710" i="23"/>
  <c r="N710" i="23"/>
  <c r="L710" i="23"/>
  <c r="M710" i="23" s="1"/>
  <c r="P710" i="23" s="1"/>
  <c r="N699" i="23"/>
  <c r="O699" i="23"/>
  <c r="L699" i="23"/>
  <c r="M699" i="23" s="1"/>
  <c r="P699" i="23" s="1"/>
  <c r="N680" i="23"/>
  <c r="O680" i="23"/>
  <c r="L680" i="23"/>
  <c r="M680" i="23" s="1"/>
  <c r="P680" i="23" s="1"/>
  <c r="L669" i="23"/>
  <c r="M669" i="23" s="1"/>
  <c r="P669" i="23" s="1"/>
  <c r="O669" i="23"/>
  <c r="N669" i="23"/>
  <c r="O658" i="23"/>
  <c r="L658" i="23"/>
  <c r="M658" i="23" s="1"/>
  <c r="P658" i="23" s="1"/>
  <c r="N658" i="23"/>
  <c r="N653" i="23"/>
  <c r="L653" i="23"/>
  <c r="M653" i="23" s="1"/>
  <c r="P653" i="23" s="1"/>
  <c r="O653" i="23"/>
  <c r="O616" i="23"/>
  <c r="N616" i="23"/>
  <c r="L616" i="23"/>
  <c r="M616" i="23" s="1"/>
  <c r="P616" i="23" s="1"/>
  <c r="O590" i="23"/>
  <c r="L590" i="23"/>
  <c r="N590" i="23"/>
  <c r="O558" i="23"/>
  <c r="L558" i="23"/>
  <c r="O526" i="23"/>
  <c r="L526" i="23"/>
  <c r="M526" i="23" s="1"/>
  <c r="P526" i="23" s="1"/>
  <c r="N494" i="23"/>
  <c r="O494" i="23"/>
  <c r="L494" i="23"/>
  <c r="M494" i="23" s="1"/>
  <c r="P494" i="23" s="1"/>
  <c r="O466" i="23"/>
  <c r="L466" i="23"/>
  <c r="M466" i="23" s="1"/>
  <c r="P466" i="23" s="1"/>
  <c r="N466" i="23"/>
  <c r="L419" i="23"/>
  <c r="O419" i="23"/>
  <c r="N419" i="23"/>
  <c r="L453" i="23"/>
  <c r="O453" i="23"/>
  <c r="N453" i="23"/>
  <c r="L765" i="23"/>
  <c r="N765" i="23"/>
  <c r="O765" i="23"/>
  <c r="L749" i="23"/>
  <c r="M749" i="23" s="1"/>
  <c r="P749" i="23" s="1"/>
  <c r="N749" i="23"/>
  <c r="O749" i="23"/>
  <c r="O733" i="23"/>
  <c r="N733" i="23"/>
  <c r="L733" i="23"/>
  <c r="M733" i="23" s="1"/>
  <c r="P733" i="23" s="1"/>
  <c r="L717" i="23"/>
  <c r="M717" i="23" s="1"/>
  <c r="P717" i="23" s="1"/>
  <c r="N717" i="23"/>
  <c r="O717" i="23"/>
  <c r="N697" i="23"/>
  <c r="L697" i="23"/>
  <c r="M697" i="23" s="1"/>
  <c r="P697" i="23" s="1"/>
  <c r="O697" i="23"/>
  <c r="O683" i="23"/>
  <c r="N683" i="23"/>
  <c r="L683" i="23"/>
  <c r="M683" i="23" s="1"/>
  <c r="P683" i="23" s="1"/>
  <c r="L670" i="23"/>
  <c r="M670" i="23" s="1"/>
  <c r="P670" i="23" s="1"/>
  <c r="N670" i="23"/>
  <c r="O670" i="23"/>
  <c r="N659" i="23"/>
  <c r="L659" i="23"/>
  <c r="M659" i="23" s="1"/>
  <c r="P659" i="23" s="1"/>
  <c r="O659" i="23"/>
  <c r="N627" i="23"/>
  <c r="O627" i="23"/>
  <c r="L627" i="23"/>
  <c r="M627" i="23" s="1"/>
  <c r="P627" i="23" s="1"/>
  <c r="O592" i="23"/>
  <c r="L592" i="23"/>
  <c r="O560" i="23"/>
  <c r="L560" i="23"/>
  <c r="M560" i="23" s="1"/>
  <c r="P560" i="23" s="1"/>
  <c r="O528" i="23"/>
  <c r="L528" i="23"/>
  <c r="M528" i="23" s="1"/>
  <c r="P528" i="23" s="1"/>
  <c r="N496" i="23"/>
  <c r="L496" i="23"/>
  <c r="M496" i="23" s="1"/>
  <c r="P496" i="23" s="1"/>
  <c r="O496" i="23"/>
  <c r="L467" i="23"/>
  <c r="M467" i="23" s="1"/>
  <c r="P467" i="23" s="1"/>
  <c r="O467" i="23"/>
  <c r="N467" i="23"/>
  <c r="L423" i="23"/>
  <c r="O423" i="23"/>
  <c r="N423" i="23"/>
  <c r="L633" i="23"/>
  <c r="M633" i="23" s="1"/>
  <c r="P633" i="23" s="1"/>
  <c r="N633" i="23"/>
  <c r="O633" i="23"/>
  <c r="N617" i="23"/>
  <c r="O617" i="23"/>
  <c r="L617" i="23"/>
  <c r="M617" i="23" s="1"/>
  <c r="P617" i="23" s="1"/>
  <c r="O603" i="23"/>
  <c r="L603" i="23"/>
  <c r="O587" i="23"/>
  <c r="N587" i="23"/>
  <c r="L587" i="23"/>
  <c r="M587" i="23" s="1"/>
  <c r="P587" i="23" s="1"/>
  <c r="O579" i="23"/>
  <c r="N579" i="23"/>
  <c r="L579" i="23"/>
  <c r="M579" i="23" s="1"/>
  <c r="P579" i="23" s="1"/>
  <c r="O571" i="23"/>
  <c r="N571" i="23"/>
  <c r="L571" i="23"/>
  <c r="M571" i="23" s="1"/>
  <c r="P571" i="23" s="1"/>
  <c r="O563" i="23"/>
  <c r="N563" i="23"/>
  <c r="L563" i="23"/>
  <c r="M563" i="23" s="1"/>
  <c r="P563" i="23" s="1"/>
  <c r="O555" i="23"/>
  <c r="N555" i="23"/>
  <c r="L555" i="23"/>
  <c r="M555" i="23" s="1"/>
  <c r="P555" i="23" s="1"/>
  <c r="O547" i="23"/>
  <c r="N547" i="23"/>
  <c r="L547" i="23"/>
  <c r="M547" i="23" s="1"/>
  <c r="P547" i="23" s="1"/>
  <c r="O539" i="23"/>
  <c r="N539" i="23"/>
  <c r="L539" i="23"/>
  <c r="M539" i="23" s="1"/>
  <c r="P539" i="23" s="1"/>
  <c r="O531" i="23"/>
  <c r="N531" i="23"/>
  <c r="L531" i="23"/>
  <c r="M531" i="23" s="1"/>
  <c r="P531" i="23" s="1"/>
  <c r="O523" i="23"/>
  <c r="N523" i="23"/>
  <c r="L523" i="23"/>
  <c r="M523" i="23" s="1"/>
  <c r="P523" i="23" s="1"/>
  <c r="O515" i="23"/>
  <c r="N515" i="23"/>
  <c r="L515" i="23"/>
  <c r="M515" i="23" s="1"/>
  <c r="P515" i="23" s="1"/>
  <c r="O507" i="23"/>
  <c r="N507" i="23"/>
  <c r="L507" i="23"/>
  <c r="M507" i="23" s="1"/>
  <c r="P507" i="23" s="1"/>
  <c r="N482" i="23"/>
  <c r="L482" i="23"/>
  <c r="M482" i="23" s="1"/>
  <c r="P482" i="23" s="1"/>
  <c r="O482" i="23"/>
  <c r="L468" i="23"/>
  <c r="M468" i="23" s="1"/>
  <c r="P468" i="23" s="1"/>
  <c r="N468" i="23"/>
  <c r="O468" i="23"/>
  <c r="L451" i="23"/>
  <c r="N451" i="23"/>
  <c r="O451" i="23"/>
  <c r="L421" i="23"/>
  <c r="O421" i="23"/>
  <c r="N421" i="23"/>
  <c r="N671" i="23"/>
  <c r="L671" i="23"/>
  <c r="M671" i="23" s="1"/>
  <c r="P671" i="23" s="1"/>
  <c r="O671" i="23"/>
  <c r="N650" i="23"/>
  <c r="O650" i="23"/>
  <c r="L650" i="23"/>
  <c r="M650" i="23" s="1"/>
  <c r="P650" i="23" s="1"/>
  <c r="L634" i="23"/>
  <c r="M634" i="23" s="1"/>
  <c r="P634" i="23" s="1"/>
  <c r="N634" i="23"/>
  <c r="O634" i="23"/>
  <c r="O618" i="23"/>
  <c r="N618" i="23"/>
  <c r="L618" i="23"/>
  <c r="M618" i="23" s="1"/>
  <c r="P618" i="23" s="1"/>
  <c r="O601" i="23"/>
  <c r="L601" i="23"/>
  <c r="N486" i="23"/>
  <c r="O486" i="23"/>
  <c r="L486" i="23"/>
  <c r="M486" i="23" s="1"/>
  <c r="P486" i="23" s="1"/>
  <c r="O474" i="23"/>
  <c r="L474" i="23"/>
  <c r="M474" i="23" s="1"/>
  <c r="P474" i="23" s="1"/>
  <c r="N474" i="23"/>
  <c r="L449" i="23"/>
  <c r="N449" i="23"/>
  <c r="O449" i="23"/>
  <c r="O461" i="23"/>
  <c r="L461" i="23"/>
  <c r="N461" i="23"/>
  <c r="O450" i="23"/>
  <c r="N450" i="23"/>
  <c r="L450" i="23"/>
  <c r="M450" i="23" s="1"/>
  <c r="P450" i="23" s="1"/>
  <c r="L433" i="23"/>
  <c r="O433" i="23"/>
  <c r="N433" i="23"/>
  <c r="O418" i="23"/>
  <c r="N418" i="23"/>
  <c r="L418" i="23"/>
  <c r="M418" i="23" s="1"/>
  <c r="P418" i="23" s="1"/>
  <c r="L396" i="23"/>
  <c r="M396" i="23" s="1"/>
  <c r="P396" i="23" s="1"/>
  <c r="N396" i="23"/>
  <c r="O396" i="23"/>
  <c r="L387" i="23"/>
  <c r="O387" i="23"/>
  <c r="N387" i="23"/>
  <c r="O368" i="23"/>
  <c r="L368" i="23"/>
  <c r="M368" i="23" s="1"/>
  <c r="P368" i="23" s="1"/>
  <c r="N368" i="23"/>
  <c r="N354" i="23"/>
  <c r="L354" i="23"/>
  <c r="M354" i="23" s="1"/>
  <c r="P354" i="23" s="1"/>
  <c r="O354" i="23"/>
  <c r="O287" i="23"/>
  <c r="L287" i="23"/>
  <c r="N287" i="23"/>
  <c r="N249" i="23"/>
  <c r="O249" i="23"/>
  <c r="L249" i="23"/>
  <c r="M249" i="23" s="1"/>
  <c r="P249" i="23" s="1"/>
  <c r="L234" i="23"/>
  <c r="M234" i="23" s="1"/>
  <c r="P234" i="23" s="1"/>
  <c r="O234" i="23"/>
  <c r="N234" i="23"/>
  <c r="L214" i="23"/>
  <c r="M214" i="23" s="1"/>
  <c r="P214" i="23" s="1"/>
  <c r="O214" i="23"/>
  <c r="N214" i="23"/>
  <c r="O402" i="23"/>
  <c r="N402" i="23"/>
  <c r="L402" i="23"/>
  <c r="M402" i="23" s="1"/>
  <c r="P402" i="23" s="1"/>
  <c r="O391" i="23"/>
  <c r="L391" i="23"/>
  <c r="N391" i="23"/>
  <c r="O369" i="23"/>
  <c r="L369" i="23"/>
  <c r="M369" i="23" s="1"/>
  <c r="P369" i="23" s="1"/>
  <c r="N369" i="23"/>
  <c r="O352" i="23"/>
  <c r="L352" i="23"/>
  <c r="M352" i="23" s="1"/>
  <c r="P352" i="23" s="1"/>
  <c r="O344" i="23"/>
  <c r="L344" i="23"/>
  <c r="M344" i="23" s="1"/>
  <c r="P344" i="23" s="1"/>
  <c r="O336" i="23"/>
  <c r="L336" i="23"/>
  <c r="M336" i="23" s="1"/>
  <c r="P336" i="23" s="1"/>
  <c r="O328" i="23"/>
  <c r="L328" i="23"/>
  <c r="M328" i="23" s="1"/>
  <c r="P328" i="23" s="1"/>
  <c r="O320" i="23"/>
  <c r="L320" i="23"/>
  <c r="M320" i="23" s="1"/>
  <c r="P320" i="23" s="1"/>
  <c r="O312" i="23"/>
  <c r="L312" i="23"/>
  <c r="M312" i="23" s="1"/>
  <c r="P312" i="23" s="1"/>
  <c r="O304" i="23"/>
  <c r="L304" i="23"/>
  <c r="M304" i="23" s="1"/>
  <c r="P304" i="23" s="1"/>
  <c r="O291" i="23"/>
  <c r="L291" i="23"/>
  <c r="M291" i="23" s="1"/>
  <c r="P291" i="23" s="1"/>
  <c r="O273" i="23"/>
  <c r="L273" i="23"/>
  <c r="O265" i="23"/>
  <c r="L265" i="23"/>
  <c r="O257" i="23"/>
  <c r="L257" i="23"/>
  <c r="L246" i="23"/>
  <c r="M246" i="23" s="1"/>
  <c r="P246" i="23" s="1"/>
  <c r="N246" i="23"/>
  <c r="O246" i="23"/>
  <c r="L230" i="23"/>
  <c r="M230" i="23" s="1"/>
  <c r="P230" i="23" s="1"/>
  <c r="O230" i="23"/>
  <c r="N230" i="23"/>
  <c r="O194" i="23"/>
  <c r="N194" i="23"/>
  <c r="L194" i="23"/>
  <c r="L444" i="23"/>
  <c r="M444" i="23" s="1"/>
  <c r="P444" i="23" s="1"/>
  <c r="N444" i="23"/>
  <c r="O444" i="23"/>
  <c r="L436" i="23"/>
  <c r="M436" i="23" s="1"/>
  <c r="P436" i="23" s="1"/>
  <c r="N436" i="23"/>
  <c r="O436" i="23"/>
  <c r="L412" i="23"/>
  <c r="M412" i="23" s="1"/>
  <c r="P412" i="23" s="1"/>
  <c r="N412" i="23"/>
  <c r="O412" i="23"/>
  <c r="O398" i="23"/>
  <c r="L398" i="23"/>
  <c r="M398" i="23" s="1"/>
  <c r="P398" i="23" s="1"/>
  <c r="N398" i="23"/>
  <c r="O381" i="23"/>
  <c r="N381" i="23"/>
  <c r="L381" i="23"/>
  <c r="L370" i="23"/>
  <c r="M370" i="23" s="1"/>
  <c r="P370" i="23" s="1"/>
  <c r="O370" i="23"/>
  <c r="N370" i="23"/>
  <c r="O286" i="23"/>
  <c r="N286" i="23"/>
  <c r="L286" i="23"/>
  <c r="L247" i="23"/>
  <c r="M247" i="23" s="1"/>
  <c r="P247" i="23" s="1"/>
  <c r="O247" i="23"/>
  <c r="N247" i="23"/>
  <c r="L231" i="23"/>
  <c r="M231" i="23" s="1"/>
  <c r="P231" i="23" s="1"/>
  <c r="O231" i="23"/>
  <c r="N231" i="23"/>
  <c r="L190" i="23"/>
  <c r="M190" i="23" s="1"/>
  <c r="P190" i="23" s="1"/>
  <c r="N190" i="23"/>
  <c r="O190" i="23"/>
  <c r="L404" i="23"/>
  <c r="M404" i="23" s="1"/>
  <c r="P404" i="23" s="1"/>
  <c r="N404" i="23"/>
  <c r="O404" i="23"/>
  <c r="O382" i="23"/>
  <c r="L382" i="23"/>
  <c r="M382" i="23" s="1"/>
  <c r="P382" i="23" s="1"/>
  <c r="N382" i="23"/>
  <c r="O365" i="23"/>
  <c r="N365" i="23"/>
  <c r="L365" i="23"/>
  <c r="M365" i="23" s="1"/>
  <c r="P365" i="23" s="1"/>
  <c r="N358" i="23"/>
  <c r="L358" i="23"/>
  <c r="M358" i="23" s="1"/>
  <c r="P358" i="23" s="1"/>
  <c r="O358" i="23"/>
  <c r="O351" i="23"/>
  <c r="L351" i="23"/>
  <c r="M351" i="23" s="1"/>
  <c r="P351" i="23" s="1"/>
  <c r="O343" i="23"/>
  <c r="L343" i="23"/>
  <c r="M343" i="23" s="1"/>
  <c r="P343" i="23" s="1"/>
  <c r="O335" i="23"/>
  <c r="L335" i="23"/>
  <c r="M335" i="23" s="1"/>
  <c r="P335" i="23" s="1"/>
  <c r="O327" i="23"/>
  <c r="L327" i="23"/>
  <c r="M327" i="23" s="1"/>
  <c r="P327" i="23" s="1"/>
  <c r="O319" i="23"/>
  <c r="L319" i="23"/>
  <c r="M319" i="23" s="1"/>
  <c r="P319" i="23" s="1"/>
  <c r="O311" i="23"/>
  <c r="L311" i="23"/>
  <c r="M311" i="23" s="1"/>
  <c r="P311" i="23" s="1"/>
  <c r="O303" i="23"/>
  <c r="L303" i="23"/>
  <c r="M303" i="23" s="1"/>
  <c r="P303" i="23" s="1"/>
  <c r="O292" i="23"/>
  <c r="L292" i="23"/>
  <c r="M292" i="23" s="1"/>
  <c r="P292" i="23" s="1"/>
  <c r="O276" i="23"/>
  <c r="N276" i="23"/>
  <c r="L276" i="23"/>
  <c r="O268" i="23"/>
  <c r="N268" i="23"/>
  <c r="L268" i="23"/>
  <c r="O260" i="23"/>
  <c r="N260" i="23"/>
  <c r="L260" i="23"/>
  <c r="L252" i="23"/>
  <c r="M252" i="23" s="1"/>
  <c r="P252" i="23" s="1"/>
  <c r="O252" i="23"/>
  <c r="N252" i="23"/>
  <c r="N233" i="23"/>
  <c r="O233" i="23"/>
  <c r="L233" i="23"/>
  <c r="M233" i="23" s="1"/>
  <c r="P233" i="23" s="1"/>
  <c r="O216" i="23"/>
  <c r="L216" i="23"/>
  <c r="M216" i="23" s="1"/>
  <c r="P216" i="23" s="1"/>
  <c r="N216" i="23"/>
  <c r="N212" i="23"/>
  <c r="L212" i="23"/>
  <c r="M212" i="23" s="1"/>
  <c r="P212" i="23" s="1"/>
  <c r="O212" i="23"/>
  <c r="N196" i="23"/>
  <c r="O196" i="23"/>
  <c r="L196" i="23"/>
  <c r="M196" i="23" s="1"/>
  <c r="P196" i="23" s="1"/>
  <c r="L180" i="23"/>
  <c r="M180" i="23" s="1"/>
  <c r="P180" i="23" s="1"/>
  <c r="O180" i="23"/>
  <c r="N180" i="23"/>
  <c r="L164" i="23"/>
  <c r="M164" i="23" s="1"/>
  <c r="P164" i="23" s="1"/>
  <c r="O164" i="23"/>
  <c r="N164" i="23"/>
  <c r="N145" i="23"/>
  <c r="O145" i="23"/>
  <c r="L145" i="23"/>
  <c r="M145" i="23" s="1"/>
  <c r="P145" i="23" s="1"/>
  <c r="N133" i="23"/>
  <c r="L133" i="23"/>
  <c r="O133" i="23"/>
  <c r="O108" i="23"/>
  <c r="L108" i="23"/>
  <c r="N108" i="23"/>
  <c r="O100" i="23"/>
  <c r="L100" i="23"/>
  <c r="N100" i="23"/>
  <c r="O92" i="23"/>
  <c r="L92" i="23"/>
  <c r="N92" i="23"/>
  <c r="L85" i="23"/>
  <c r="M85" i="23" s="1"/>
  <c r="P85" i="23" s="1"/>
  <c r="O85" i="23"/>
  <c r="N85" i="23"/>
  <c r="O64" i="23"/>
  <c r="N64" i="23"/>
  <c r="L64" i="23"/>
  <c r="M64" i="23" s="1"/>
  <c r="P64" i="23" s="1"/>
  <c r="O48" i="23"/>
  <c r="L48" i="23"/>
  <c r="M48" i="23" s="1"/>
  <c r="P48" i="23" s="1"/>
  <c r="N48" i="23"/>
  <c r="L38" i="23"/>
  <c r="O38" i="23"/>
  <c r="O30" i="23"/>
  <c r="L30" i="23"/>
  <c r="O22" i="23"/>
  <c r="L22" i="23"/>
  <c r="O14" i="23"/>
  <c r="L14" i="23"/>
  <c r="O6" i="23"/>
  <c r="L6" i="23"/>
  <c r="N213" i="23"/>
  <c r="L213" i="23"/>
  <c r="M213" i="23" s="1"/>
  <c r="P213" i="23" s="1"/>
  <c r="O213" i="23"/>
  <c r="N197" i="23"/>
  <c r="L197" i="23"/>
  <c r="M197" i="23" s="1"/>
  <c r="P197" i="23" s="1"/>
  <c r="O197" i="23"/>
  <c r="O181" i="23"/>
  <c r="N181" i="23"/>
  <c r="L181" i="23"/>
  <c r="M181" i="23" s="1"/>
  <c r="P181" i="23" s="1"/>
  <c r="O165" i="23"/>
  <c r="N165" i="23"/>
  <c r="L165" i="23"/>
  <c r="M165" i="23" s="1"/>
  <c r="P165" i="23" s="1"/>
  <c r="N147" i="23"/>
  <c r="O147" i="23"/>
  <c r="L147" i="23"/>
  <c r="M147" i="23" s="1"/>
  <c r="P147" i="23" s="1"/>
  <c r="N117" i="23"/>
  <c r="O117" i="23"/>
  <c r="L117" i="23"/>
  <c r="M117" i="23" s="1"/>
  <c r="P117" i="23" s="1"/>
  <c r="L76" i="23"/>
  <c r="M76" i="23" s="1"/>
  <c r="P76" i="23" s="1"/>
  <c r="N76" i="23"/>
  <c r="O76" i="23"/>
  <c r="O57" i="23"/>
  <c r="N57" i="23"/>
  <c r="L57" i="23"/>
  <c r="M57" i="23" s="1"/>
  <c r="P57" i="23" s="1"/>
  <c r="L166" i="23"/>
  <c r="M166" i="23" s="1"/>
  <c r="P166" i="23" s="1"/>
  <c r="N166" i="23"/>
  <c r="O166" i="23"/>
  <c r="N152" i="23"/>
  <c r="O152" i="23"/>
  <c r="L152" i="23"/>
  <c r="M152" i="23" s="1"/>
  <c r="P152" i="23" s="1"/>
  <c r="N129" i="23"/>
  <c r="O129" i="23"/>
  <c r="L129" i="23"/>
  <c r="M129" i="23" s="1"/>
  <c r="P129" i="23" s="1"/>
  <c r="N121" i="23"/>
  <c r="O121" i="23"/>
  <c r="L121" i="23"/>
  <c r="M121" i="23" s="1"/>
  <c r="P121" i="23" s="1"/>
  <c r="O109" i="23"/>
  <c r="L109" i="23"/>
  <c r="O101" i="23"/>
  <c r="L101" i="23"/>
  <c r="O93" i="23"/>
  <c r="L93" i="23"/>
  <c r="L82" i="23"/>
  <c r="M82" i="23" s="1"/>
  <c r="P82" i="23" s="1"/>
  <c r="O82" i="23"/>
  <c r="N82" i="23"/>
  <c r="O71" i="23"/>
  <c r="L71" i="23"/>
  <c r="N71" i="23"/>
  <c r="N58" i="23"/>
  <c r="L58" i="23"/>
  <c r="M58" i="23" s="1"/>
  <c r="P58" i="23" s="1"/>
  <c r="O58" i="23"/>
  <c r="O42" i="23"/>
  <c r="L42" i="23"/>
  <c r="M42" i="23" s="1"/>
  <c r="P42" i="23" s="1"/>
  <c r="O33" i="23"/>
  <c r="N33" i="23"/>
  <c r="L33" i="23"/>
  <c r="M33" i="23" s="1"/>
  <c r="P33" i="23" s="1"/>
  <c r="O25" i="23"/>
  <c r="N25" i="23"/>
  <c r="L25" i="23"/>
  <c r="M25" i="23" s="1"/>
  <c r="P25" i="23" s="1"/>
  <c r="O17" i="23"/>
  <c r="N17" i="23"/>
  <c r="L17" i="23"/>
  <c r="M17" i="23" s="1"/>
  <c r="P17" i="23" s="1"/>
  <c r="O9" i="23"/>
  <c r="N9" i="23"/>
  <c r="L9" i="23"/>
  <c r="M9" i="23" s="1"/>
  <c r="P9" i="23" s="1"/>
  <c r="N219" i="23"/>
  <c r="L219" i="23"/>
  <c r="M219" i="23" s="1"/>
  <c r="P219" i="23" s="1"/>
  <c r="O219" i="23"/>
  <c r="N203" i="23"/>
  <c r="L203" i="23"/>
  <c r="M203" i="23" s="1"/>
  <c r="P203" i="23" s="1"/>
  <c r="O203" i="23"/>
  <c r="N187" i="23"/>
  <c r="L187" i="23"/>
  <c r="M187" i="23" s="1"/>
  <c r="P187" i="23" s="1"/>
  <c r="O187" i="23"/>
  <c r="N171" i="23"/>
  <c r="L171" i="23"/>
  <c r="M171" i="23" s="1"/>
  <c r="P171" i="23" s="1"/>
  <c r="O171" i="23"/>
  <c r="N158" i="23"/>
  <c r="O158" i="23"/>
  <c r="L158" i="23"/>
  <c r="M158" i="23" s="1"/>
  <c r="P158" i="23" s="1"/>
  <c r="N139" i="23"/>
  <c r="O139" i="23"/>
  <c r="L139" i="23"/>
  <c r="M139" i="23" s="1"/>
  <c r="P139" i="23" s="1"/>
  <c r="N131" i="23"/>
  <c r="L131" i="23"/>
  <c r="O131" i="23"/>
  <c r="N123" i="23"/>
  <c r="L123" i="23"/>
  <c r="M123" i="23" s="1"/>
  <c r="P123" i="23" s="1"/>
  <c r="O123" i="23"/>
  <c r="N84" i="23"/>
  <c r="L84" i="23"/>
  <c r="M84" i="23" s="1"/>
  <c r="P84" i="23" s="1"/>
  <c r="O84" i="23"/>
  <c r="O73" i="23"/>
  <c r="L73" i="23"/>
  <c r="M73" i="23" s="1"/>
  <c r="P73" i="23" s="1"/>
  <c r="N73" i="23"/>
  <c r="O55" i="23"/>
  <c r="N55" i="23"/>
  <c r="L55" i="23"/>
  <c r="N606" i="23"/>
  <c r="N595" i="23"/>
  <c r="N558" i="23"/>
  <c r="N526" i="23"/>
  <c r="N601" i="23"/>
  <c r="N319" i="23"/>
  <c r="N588" i="23"/>
  <c r="N524" i="23"/>
  <c r="N578" i="23"/>
  <c r="N514" i="23"/>
  <c r="N343" i="23"/>
  <c r="N291" i="23"/>
  <c r="N304" i="23"/>
  <c r="N46" i="23"/>
  <c r="N22" i="23"/>
  <c r="N257" i="23"/>
  <c r="N44" i="23"/>
  <c r="N344" i="23"/>
  <c r="N103" i="23"/>
  <c r="N93" i="23"/>
  <c r="N24" i="23"/>
  <c r="O739" i="23"/>
  <c r="N739" i="23"/>
  <c r="L739" i="23"/>
  <c r="M739" i="23" s="1"/>
  <c r="P739" i="23" s="1"/>
  <c r="L750" i="23"/>
  <c r="M750" i="23" s="1"/>
  <c r="P750" i="23" s="1"/>
  <c r="N750" i="23"/>
  <c r="O750" i="23"/>
  <c r="N692" i="23"/>
  <c r="O692" i="23"/>
  <c r="L692" i="23"/>
  <c r="M692" i="23" s="1"/>
  <c r="P692" i="23" s="1"/>
  <c r="O598" i="23"/>
  <c r="L598" i="23"/>
  <c r="L767" i="23"/>
  <c r="N767" i="23"/>
  <c r="O767" i="23"/>
  <c r="O735" i="23"/>
  <c r="N735" i="23"/>
  <c r="L735" i="23"/>
  <c r="M735" i="23" s="1"/>
  <c r="P735" i="23" s="1"/>
  <c r="N696" i="23"/>
  <c r="L696" i="23"/>
  <c r="M696" i="23" s="1"/>
  <c r="P696" i="23" s="1"/>
  <c r="O696" i="23"/>
  <c r="L631" i="23"/>
  <c r="M631" i="23" s="1"/>
  <c r="P631" i="23" s="1"/>
  <c r="N631" i="23"/>
  <c r="O631" i="23"/>
  <c r="O572" i="23"/>
  <c r="L572" i="23"/>
  <c r="M572" i="23" s="1"/>
  <c r="P572" i="23" s="1"/>
  <c r="O508" i="23"/>
  <c r="L508" i="23"/>
  <c r="M508" i="23" s="1"/>
  <c r="P508" i="23" s="1"/>
  <c r="O755" i="23"/>
  <c r="N755" i="23"/>
  <c r="L755" i="23"/>
  <c r="M755" i="23" s="1"/>
  <c r="P755" i="23" s="1"/>
  <c r="O734" i="23"/>
  <c r="N734" i="23"/>
  <c r="L734" i="23"/>
  <c r="M734" i="23" s="1"/>
  <c r="P734" i="23" s="1"/>
  <c r="O628" i="23"/>
  <c r="N628" i="23"/>
  <c r="L628" i="23"/>
  <c r="M628" i="23" s="1"/>
  <c r="P628" i="23" s="1"/>
  <c r="O489" i="23"/>
  <c r="L489" i="23"/>
  <c r="M489" i="23" s="1"/>
  <c r="P489" i="23" s="1"/>
  <c r="N489" i="23"/>
  <c r="O738" i="23"/>
  <c r="N738" i="23"/>
  <c r="L738" i="23"/>
  <c r="M738" i="23" s="1"/>
  <c r="P738" i="23" s="1"/>
  <c r="L702" i="23"/>
  <c r="M702" i="23" s="1"/>
  <c r="P702" i="23" s="1"/>
  <c r="N702" i="23"/>
  <c r="O702" i="23"/>
  <c r="N649" i="23"/>
  <c r="L649" i="23"/>
  <c r="M649" i="23" s="1"/>
  <c r="P649" i="23" s="1"/>
  <c r="O649" i="23"/>
  <c r="N645" i="23"/>
  <c r="L645" i="23"/>
  <c r="M645" i="23" s="1"/>
  <c r="P645" i="23" s="1"/>
  <c r="O645" i="23"/>
  <c r="O562" i="23"/>
  <c r="L562" i="23"/>
  <c r="M562" i="23" s="1"/>
  <c r="P562" i="23" s="1"/>
  <c r="N498" i="23"/>
  <c r="L498" i="23"/>
  <c r="O498" i="23"/>
  <c r="L639" i="23"/>
  <c r="O639" i="23"/>
  <c r="N639" i="23"/>
  <c r="O580" i="23"/>
  <c r="L580" i="23"/>
  <c r="M580" i="23" s="1"/>
  <c r="P580" i="23" s="1"/>
  <c r="O516" i="23"/>
  <c r="L516" i="23"/>
  <c r="M516" i="23" s="1"/>
  <c r="P516" i="23" s="1"/>
  <c r="O477" i="23"/>
  <c r="L477" i="23"/>
  <c r="M477" i="23" s="1"/>
  <c r="P477" i="23" s="1"/>
  <c r="N477" i="23"/>
  <c r="O747" i="23"/>
  <c r="N747" i="23"/>
  <c r="L747" i="23"/>
  <c r="M747" i="23" s="1"/>
  <c r="P747" i="23" s="1"/>
  <c r="L472" i="23"/>
  <c r="M472" i="23" s="1"/>
  <c r="P472" i="23" s="1"/>
  <c r="N472" i="23"/>
  <c r="O472" i="23"/>
  <c r="L756" i="23"/>
  <c r="M756" i="23" s="1"/>
  <c r="P756" i="23" s="1"/>
  <c r="N756" i="23"/>
  <c r="O756" i="23"/>
  <c r="L740" i="23"/>
  <c r="M740" i="23" s="1"/>
  <c r="P740" i="23" s="1"/>
  <c r="N740" i="23"/>
  <c r="O740" i="23"/>
  <c r="L724" i="23"/>
  <c r="M724" i="23" s="1"/>
  <c r="P724" i="23" s="1"/>
  <c r="N724" i="23"/>
  <c r="O724" i="23"/>
  <c r="O709" i="23"/>
  <c r="L709" i="23"/>
  <c r="M709" i="23" s="1"/>
  <c r="P709" i="23" s="1"/>
  <c r="N709" i="23"/>
  <c r="O698" i="23"/>
  <c r="N698" i="23"/>
  <c r="L698" i="23"/>
  <c r="M698" i="23" s="1"/>
  <c r="P698" i="23" s="1"/>
  <c r="L677" i="23"/>
  <c r="M677" i="23" s="1"/>
  <c r="P677" i="23" s="1"/>
  <c r="N677" i="23"/>
  <c r="O677" i="23"/>
  <c r="O666" i="23"/>
  <c r="L666" i="23"/>
  <c r="M666" i="23" s="1"/>
  <c r="P666" i="23" s="1"/>
  <c r="N666" i="23"/>
  <c r="N657" i="23"/>
  <c r="O657" i="23"/>
  <c r="L657" i="23"/>
  <c r="M657" i="23" s="1"/>
  <c r="P657" i="23" s="1"/>
  <c r="L640" i="23"/>
  <c r="M640" i="23" s="1"/>
  <c r="P640" i="23" s="1"/>
  <c r="N640" i="23"/>
  <c r="O640" i="23"/>
  <c r="O608" i="23"/>
  <c r="N608" i="23"/>
  <c r="L608" i="23"/>
  <c r="M608" i="23" s="1"/>
  <c r="P608" i="23" s="1"/>
  <c r="O582" i="23"/>
  <c r="L582" i="23"/>
  <c r="O550" i="23"/>
  <c r="L550" i="23"/>
  <c r="O518" i="23"/>
  <c r="L518" i="23"/>
  <c r="O493" i="23"/>
  <c r="L493" i="23"/>
  <c r="M493" i="23" s="1"/>
  <c r="P493" i="23" s="1"/>
  <c r="N493" i="23"/>
  <c r="L456" i="23"/>
  <c r="N456" i="23"/>
  <c r="O456" i="23"/>
  <c r="N492" i="23"/>
  <c r="L492" i="23"/>
  <c r="M492" i="23" s="1"/>
  <c r="P492" i="23" s="1"/>
  <c r="O492" i="23"/>
  <c r="O768" i="23"/>
  <c r="N768" i="23"/>
  <c r="L768" i="23"/>
  <c r="M768" i="23" s="1"/>
  <c r="P768" i="23" s="1"/>
  <c r="O761" i="23"/>
  <c r="N761" i="23"/>
  <c r="L761" i="23"/>
  <c r="M761" i="23" s="1"/>
  <c r="P761" i="23" s="1"/>
  <c r="O745" i="23"/>
  <c r="N745" i="23"/>
  <c r="L745" i="23"/>
  <c r="M745" i="23" s="1"/>
  <c r="P745" i="23" s="1"/>
  <c r="O729" i="23"/>
  <c r="N729" i="23"/>
  <c r="L729" i="23"/>
  <c r="M729" i="23" s="1"/>
  <c r="P729" i="23" s="1"/>
  <c r="N708" i="23"/>
  <c r="L708" i="23"/>
  <c r="M708" i="23" s="1"/>
  <c r="P708" i="23" s="1"/>
  <c r="O708" i="23"/>
  <c r="L694" i="23"/>
  <c r="M694" i="23" s="1"/>
  <c r="P694" i="23" s="1"/>
  <c r="O694" i="23"/>
  <c r="N694" i="23"/>
  <c r="N681" i="23"/>
  <c r="L681" i="23"/>
  <c r="M681" i="23" s="1"/>
  <c r="P681" i="23" s="1"/>
  <c r="O681" i="23"/>
  <c r="O668" i="23"/>
  <c r="L668" i="23"/>
  <c r="M668" i="23" s="1"/>
  <c r="P668" i="23" s="1"/>
  <c r="N668" i="23"/>
  <c r="N656" i="23"/>
  <c r="L656" i="23"/>
  <c r="M656" i="23" s="1"/>
  <c r="P656" i="23" s="1"/>
  <c r="O656" i="23"/>
  <c r="N619" i="23"/>
  <c r="L619" i="23"/>
  <c r="M619" i="23" s="1"/>
  <c r="P619" i="23" s="1"/>
  <c r="O619" i="23"/>
  <c r="O584" i="23"/>
  <c r="L584" i="23"/>
  <c r="M584" i="23" s="1"/>
  <c r="P584" i="23" s="1"/>
  <c r="O552" i="23"/>
  <c r="L552" i="23"/>
  <c r="M552" i="23" s="1"/>
  <c r="P552" i="23" s="1"/>
  <c r="O520" i="23"/>
  <c r="L520" i="23"/>
  <c r="M520" i="23" s="1"/>
  <c r="P520" i="23" s="1"/>
  <c r="O495" i="23"/>
  <c r="L495" i="23"/>
  <c r="M495" i="23" s="1"/>
  <c r="P495" i="23" s="1"/>
  <c r="N495" i="23"/>
  <c r="O445" i="23"/>
  <c r="L445" i="23"/>
  <c r="N445" i="23"/>
  <c r="L420" i="23"/>
  <c r="M420" i="23" s="1"/>
  <c r="P420" i="23" s="1"/>
  <c r="N420" i="23"/>
  <c r="O420" i="23"/>
  <c r="N629" i="23"/>
  <c r="L629" i="23"/>
  <c r="O629" i="23"/>
  <c r="N613" i="23"/>
  <c r="L613" i="23"/>
  <c r="M613" i="23" s="1"/>
  <c r="P613" i="23" s="1"/>
  <c r="O613" i="23"/>
  <c r="O596" i="23"/>
  <c r="N596" i="23"/>
  <c r="L596" i="23"/>
  <c r="O585" i="23"/>
  <c r="L585" i="23"/>
  <c r="N585" i="23"/>
  <c r="O577" i="23"/>
  <c r="L577" i="23"/>
  <c r="N577" i="23"/>
  <c r="O569" i="23"/>
  <c r="L569" i="23"/>
  <c r="N569" i="23"/>
  <c r="O561" i="23"/>
  <c r="L561" i="23"/>
  <c r="N561" i="23"/>
  <c r="O553" i="23"/>
  <c r="L553" i="23"/>
  <c r="N553" i="23"/>
  <c r="O545" i="23"/>
  <c r="L545" i="23"/>
  <c r="N545" i="23"/>
  <c r="O537" i="23"/>
  <c r="L537" i="23"/>
  <c r="N537" i="23"/>
  <c r="O529" i="23"/>
  <c r="L529" i="23"/>
  <c r="N529" i="23"/>
  <c r="O521" i="23"/>
  <c r="L521" i="23"/>
  <c r="M521" i="23" s="1"/>
  <c r="P521" i="23" s="1"/>
  <c r="N521" i="23"/>
  <c r="O513" i="23"/>
  <c r="L513" i="23"/>
  <c r="M513" i="23" s="1"/>
  <c r="P513" i="23" s="1"/>
  <c r="N513" i="23"/>
  <c r="O505" i="23"/>
  <c r="L505" i="23"/>
  <c r="M505" i="23" s="1"/>
  <c r="P505" i="23" s="1"/>
  <c r="N505" i="23"/>
  <c r="O481" i="23"/>
  <c r="L481" i="23"/>
  <c r="M481" i="23" s="1"/>
  <c r="P481" i="23" s="1"/>
  <c r="N481" i="23"/>
  <c r="L464" i="23"/>
  <c r="M464" i="23" s="1"/>
  <c r="P464" i="23" s="1"/>
  <c r="N464" i="23"/>
  <c r="O464" i="23"/>
  <c r="L440" i="23"/>
  <c r="M440" i="23" s="1"/>
  <c r="P440" i="23" s="1"/>
  <c r="N440" i="23"/>
  <c r="O440" i="23"/>
  <c r="O415" i="23"/>
  <c r="L415" i="23"/>
  <c r="N415" i="23"/>
  <c r="L661" i="23"/>
  <c r="M661" i="23" s="1"/>
  <c r="P661" i="23" s="1"/>
  <c r="N661" i="23"/>
  <c r="O661" i="23"/>
  <c r="L644" i="23"/>
  <c r="M644" i="23" s="1"/>
  <c r="P644" i="23" s="1"/>
  <c r="N644" i="23"/>
  <c r="O644" i="23"/>
  <c r="O630" i="23"/>
  <c r="N630" i="23"/>
  <c r="L630" i="23"/>
  <c r="M630" i="23" s="1"/>
  <c r="P630" i="23" s="1"/>
  <c r="O614" i="23"/>
  <c r="N614" i="23"/>
  <c r="L614" i="23"/>
  <c r="M614" i="23" s="1"/>
  <c r="P614" i="23" s="1"/>
  <c r="O599" i="23"/>
  <c r="L599" i="23"/>
  <c r="O485" i="23"/>
  <c r="L485" i="23"/>
  <c r="M485" i="23" s="1"/>
  <c r="P485" i="23" s="1"/>
  <c r="N485" i="23"/>
  <c r="L469" i="23"/>
  <c r="N469" i="23"/>
  <c r="O469" i="23"/>
  <c r="O426" i="23"/>
  <c r="N426" i="23"/>
  <c r="L426" i="23"/>
  <c r="M426" i="23" s="1"/>
  <c r="P426" i="23" s="1"/>
  <c r="L460" i="23"/>
  <c r="M460" i="23" s="1"/>
  <c r="P460" i="23" s="1"/>
  <c r="N460" i="23"/>
  <c r="O460" i="23"/>
  <c r="O446" i="23"/>
  <c r="L446" i="23"/>
  <c r="M446" i="23" s="1"/>
  <c r="P446" i="23" s="1"/>
  <c r="N446" i="23"/>
  <c r="O429" i="23"/>
  <c r="N429" i="23"/>
  <c r="L429" i="23"/>
  <c r="O414" i="23"/>
  <c r="L414" i="23"/>
  <c r="N414" i="23"/>
  <c r="O390" i="23"/>
  <c r="N390" i="23"/>
  <c r="L390" i="23"/>
  <c r="M390" i="23" s="1"/>
  <c r="P390" i="23" s="1"/>
  <c r="O383" i="23"/>
  <c r="N383" i="23"/>
  <c r="L383" i="23"/>
  <c r="L366" i="23"/>
  <c r="M366" i="23" s="1"/>
  <c r="P366" i="23" s="1"/>
  <c r="N366" i="23"/>
  <c r="O366" i="23"/>
  <c r="O299" i="23"/>
  <c r="L299" i="23"/>
  <c r="M299" i="23" s="1"/>
  <c r="P299" i="23" s="1"/>
  <c r="O285" i="23"/>
  <c r="L285" i="23"/>
  <c r="N285" i="23"/>
  <c r="N245" i="23"/>
  <c r="O245" i="23"/>
  <c r="L245" i="23"/>
  <c r="M245" i="23" s="1"/>
  <c r="P245" i="23" s="1"/>
  <c r="N229" i="23"/>
  <c r="L229" i="23"/>
  <c r="M229" i="23" s="1"/>
  <c r="P229" i="23" s="1"/>
  <c r="O229" i="23"/>
  <c r="L198" i="23"/>
  <c r="M198" i="23" s="1"/>
  <c r="P198" i="23" s="1"/>
  <c r="O198" i="23"/>
  <c r="N198" i="23"/>
  <c r="L401" i="23"/>
  <c r="O401" i="23"/>
  <c r="N401" i="23"/>
  <c r="L384" i="23"/>
  <c r="M384" i="23" s="1"/>
  <c r="P384" i="23" s="1"/>
  <c r="N384" i="23"/>
  <c r="O384" i="23"/>
  <c r="O367" i="23"/>
  <c r="L367" i="23"/>
  <c r="M367" i="23" s="1"/>
  <c r="P367" i="23" s="1"/>
  <c r="N367" i="23"/>
  <c r="O350" i="23"/>
  <c r="L350" i="23"/>
  <c r="M350" i="23" s="1"/>
  <c r="P350" i="23" s="1"/>
  <c r="N350" i="23"/>
  <c r="O342" i="23"/>
  <c r="L342" i="23"/>
  <c r="M342" i="23" s="1"/>
  <c r="P342" i="23" s="1"/>
  <c r="N342" i="23"/>
  <c r="O334" i="23"/>
  <c r="L334" i="23"/>
  <c r="N334" i="23"/>
  <c r="O326" i="23"/>
  <c r="L326" i="23"/>
  <c r="M326" i="23" s="1"/>
  <c r="P326" i="23" s="1"/>
  <c r="N326" i="23"/>
  <c r="O318" i="23"/>
  <c r="L318" i="23"/>
  <c r="N318" i="23"/>
  <c r="O310" i="23"/>
  <c r="L310" i="23"/>
  <c r="M310" i="23" s="1"/>
  <c r="P310" i="23" s="1"/>
  <c r="N310" i="23"/>
  <c r="O302" i="23"/>
  <c r="L302" i="23"/>
  <c r="M302" i="23" s="1"/>
  <c r="P302" i="23" s="1"/>
  <c r="N302" i="23"/>
  <c r="L279" i="23"/>
  <c r="O279" i="23"/>
  <c r="N279" i="23"/>
  <c r="O271" i="23"/>
  <c r="L271" i="23"/>
  <c r="O263" i="23"/>
  <c r="L263" i="23"/>
  <c r="O255" i="23"/>
  <c r="L255" i="23"/>
  <c r="L242" i="23"/>
  <c r="M242" i="23" s="1"/>
  <c r="P242" i="23" s="1"/>
  <c r="O242" i="23"/>
  <c r="N242" i="23"/>
  <c r="O226" i="23"/>
  <c r="N226" i="23"/>
  <c r="L226" i="23"/>
  <c r="M226" i="23" s="1"/>
  <c r="P226" i="23" s="1"/>
  <c r="L178" i="23"/>
  <c r="M178" i="23" s="1"/>
  <c r="P178" i="23" s="1"/>
  <c r="N178" i="23"/>
  <c r="O178" i="23"/>
  <c r="O443" i="23"/>
  <c r="L443" i="23"/>
  <c r="N443" i="23"/>
  <c r="O431" i="23"/>
  <c r="N431" i="23"/>
  <c r="L431" i="23"/>
  <c r="L408" i="23"/>
  <c r="M408" i="23" s="1"/>
  <c r="P408" i="23" s="1"/>
  <c r="N408" i="23"/>
  <c r="O408" i="23"/>
  <c r="O394" i="23"/>
  <c r="N394" i="23"/>
  <c r="L394" i="23"/>
  <c r="M394" i="23" s="1"/>
  <c r="P394" i="23" s="1"/>
  <c r="O377" i="23"/>
  <c r="N377" i="23"/>
  <c r="L377" i="23"/>
  <c r="O300" i="23"/>
  <c r="L300" i="23"/>
  <c r="M300" i="23" s="1"/>
  <c r="P300" i="23" s="1"/>
  <c r="O284" i="23"/>
  <c r="N284" i="23"/>
  <c r="L284" i="23"/>
  <c r="L243" i="23"/>
  <c r="M243" i="23" s="1"/>
  <c r="P243" i="23" s="1"/>
  <c r="O243" i="23"/>
  <c r="N243" i="23"/>
  <c r="L227" i="23"/>
  <c r="M227" i="23" s="1"/>
  <c r="P227" i="23" s="1"/>
  <c r="O227" i="23"/>
  <c r="N227" i="23"/>
  <c r="L174" i="23"/>
  <c r="M174" i="23" s="1"/>
  <c r="P174" i="23" s="1"/>
  <c r="N174" i="23"/>
  <c r="O174" i="23"/>
  <c r="O399" i="23"/>
  <c r="L399" i="23"/>
  <c r="N399" i="23"/>
  <c r="L378" i="23"/>
  <c r="O378" i="23"/>
  <c r="N378" i="23"/>
  <c r="O364" i="23"/>
  <c r="L364" i="23"/>
  <c r="M364" i="23" s="1"/>
  <c r="P364" i="23" s="1"/>
  <c r="N364" i="23"/>
  <c r="N356" i="23"/>
  <c r="O356" i="23"/>
  <c r="L356" i="23"/>
  <c r="M356" i="23" s="1"/>
  <c r="P356" i="23" s="1"/>
  <c r="O349" i="23"/>
  <c r="N349" i="23"/>
  <c r="L349" i="23"/>
  <c r="M349" i="23" s="1"/>
  <c r="P349" i="23" s="1"/>
  <c r="O341" i="23"/>
  <c r="N341" i="23"/>
  <c r="L341" i="23"/>
  <c r="M341" i="23" s="1"/>
  <c r="P341" i="23" s="1"/>
  <c r="O333" i="23"/>
  <c r="N333" i="23"/>
  <c r="L333" i="23"/>
  <c r="M333" i="23" s="1"/>
  <c r="P333" i="23" s="1"/>
  <c r="O325" i="23"/>
  <c r="N325" i="23"/>
  <c r="L325" i="23"/>
  <c r="M325" i="23" s="1"/>
  <c r="P325" i="23" s="1"/>
  <c r="O317" i="23"/>
  <c r="N317" i="23"/>
  <c r="L317" i="23"/>
  <c r="M317" i="23" s="1"/>
  <c r="P317" i="23" s="1"/>
  <c r="O309" i="23"/>
  <c r="N309" i="23"/>
  <c r="L309" i="23"/>
  <c r="M309" i="23" s="1"/>
  <c r="P309" i="23" s="1"/>
  <c r="O301" i="23"/>
  <c r="L301" i="23"/>
  <c r="M301" i="23" s="1"/>
  <c r="P301" i="23" s="1"/>
  <c r="O289" i="23"/>
  <c r="N289" i="23"/>
  <c r="L289" i="23"/>
  <c r="M289" i="23" s="1"/>
  <c r="P289" i="23" s="1"/>
  <c r="O274" i="23"/>
  <c r="L274" i="23"/>
  <c r="N274" i="23"/>
  <c r="O266" i="23"/>
  <c r="L266" i="23"/>
  <c r="N266" i="23"/>
  <c r="O258" i="23"/>
  <c r="L258" i="23"/>
  <c r="N258" i="23"/>
  <c r="L248" i="23"/>
  <c r="M248" i="23" s="1"/>
  <c r="P248" i="23" s="1"/>
  <c r="O248" i="23"/>
  <c r="N248" i="23"/>
  <c r="L232" i="23"/>
  <c r="M232" i="23" s="1"/>
  <c r="P232" i="23" s="1"/>
  <c r="O232" i="23"/>
  <c r="N232" i="23"/>
  <c r="N202" i="23"/>
  <c r="L202" i="23"/>
  <c r="M202" i="23" s="1"/>
  <c r="P202" i="23" s="1"/>
  <c r="O202" i="23"/>
  <c r="N208" i="23"/>
  <c r="L208" i="23"/>
  <c r="M208" i="23" s="1"/>
  <c r="P208" i="23" s="1"/>
  <c r="O208" i="23"/>
  <c r="L192" i="23"/>
  <c r="M192" i="23" s="1"/>
  <c r="P192" i="23" s="1"/>
  <c r="O192" i="23"/>
  <c r="N192" i="23"/>
  <c r="L176" i="23"/>
  <c r="M176" i="23" s="1"/>
  <c r="P176" i="23" s="1"/>
  <c r="O176" i="23"/>
  <c r="N176" i="23"/>
  <c r="N159" i="23"/>
  <c r="L159" i="23"/>
  <c r="M159" i="23" s="1"/>
  <c r="P159" i="23" s="1"/>
  <c r="O159" i="23"/>
  <c r="N141" i="23"/>
  <c r="O141" i="23"/>
  <c r="L141" i="23"/>
  <c r="M141" i="23" s="1"/>
  <c r="P141" i="23" s="1"/>
  <c r="N116" i="23"/>
  <c r="L116" i="23"/>
  <c r="M116" i="23" s="1"/>
  <c r="P116" i="23" s="1"/>
  <c r="O116" i="23"/>
  <c r="O106" i="23"/>
  <c r="L106" i="23"/>
  <c r="N106" i="23"/>
  <c r="O98" i="23"/>
  <c r="L98" i="23"/>
  <c r="N98" i="23"/>
  <c r="O90" i="23"/>
  <c r="L90" i="23"/>
  <c r="N90" i="23"/>
  <c r="O79" i="23"/>
  <c r="N79" i="23"/>
  <c r="L79" i="23"/>
  <c r="M79" i="23" s="1"/>
  <c r="P79" i="23" s="1"/>
  <c r="N60" i="23"/>
  <c r="L60" i="23"/>
  <c r="M60" i="23" s="1"/>
  <c r="P60" i="23" s="1"/>
  <c r="O60" i="23"/>
  <c r="L43" i="23"/>
  <c r="O43" i="23"/>
  <c r="O36" i="23"/>
  <c r="L36" i="23"/>
  <c r="O28" i="23"/>
  <c r="L28" i="23"/>
  <c r="M28" i="23" s="1"/>
  <c r="P28" i="23" s="1"/>
  <c r="O20" i="23"/>
  <c r="L20" i="23"/>
  <c r="M20" i="23" s="1"/>
  <c r="P20" i="23" s="1"/>
  <c r="O12" i="23"/>
  <c r="L12" i="23"/>
  <c r="M12" i="23" s="1"/>
  <c r="P12" i="23" s="1"/>
  <c r="F773" i="23"/>
  <c r="L209" i="23"/>
  <c r="M209" i="23" s="1"/>
  <c r="P209" i="23" s="1"/>
  <c r="O209" i="23"/>
  <c r="N209" i="23"/>
  <c r="O193" i="23"/>
  <c r="N193" i="23"/>
  <c r="L193" i="23"/>
  <c r="M193" i="23" s="1"/>
  <c r="P193" i="23" s="1"/>
  <c r="O177" i="23"/>
  <c r="N177" i="23"/>
  <c r="L177" i="23"/>
  <c r="M177" i="23" s="1"/>
  <c r="P177" i="23" s="1"/>
  <c r="N160" i="23"/>
  <c r="O160" i="23"/>
  <c r="L160" i="23"/>
  <c r="M160" i="23" s="1"/>
  <c r="P160" i="23" s="1"/>
  <c r="N146" i="23"/>
  <c r="O146" i="23"/>
  <c r="L146" i="23"/>
  <c r="M146" i="23" s="1"/>
  <c r="P146" i="23" s="1"/>
  <c r="N112" i="23"/>
  <c r="O112" i="23"/>
  <c r="L112" i="23"/>
  <c r="M112" i="23" s="1"/>
  <c r="P112" i="23" s="1"/>
  <c r="L69" i="23"/>
  <c r="M69" i="23" s="1"/>
  <c r="P69" i="23" s="1"/>
  <c r="N69" i="23"/>
  <c r="O69" i="23"/>
  <c r="N53" i="23"/>
  <c r="L53" i="23"/>
  <c r="M53" i="23" s="1"/>
  <c r="P53" i="23" s="1"/>
  <c r="O53" i="23"/>
  <c r="L161" i="23"/>
  <c r="M161" i="23" s="1"/>
  <c r="P161" i="23" s="1"/>
  <c r="O161" i="23"/>
  <c r="N161" i="23"/>
  <c r="N148" i="23"/>
  <c r="O148" i="23"/>
  <c r="L148" i="23"/>
  <c r="M148" i="23" s="1"/>
  <c r="P148" i="23" s="1"/>
  <c r="N128" i="23"/>
  <c r="L128" i="23"/>
  <c r="M128" i="23" s="1"/>
  <c r="P128" i="23" s="1"/>
  <c r="O128" i="23"/>
  <c r="N120" i="23"/>
  <c r="L120" i="23"/>
  <c r="M120" i="23" s="1"/>
  <c r="P120" i="23" s="1"/>
  <c r="O120" i="23"/>
  <c r="O107" i="23"/>
  <c r="L107" i="23"/>
  <c r="O99" i="23"/>
  <c r="L99" i="23"/>
  <c r="O91" i="23"/>
  <c r="L91" i="23"/>
  <c r="L81" i="23"/>
  <c r="M81" i="23" s="1"/>
  <c r="P81" i="23" s="1"/>
  <c r="O81" i="23"/>
  <c r="N81" i="23"/>
  <c r="L70" i="23"/>
  <c r="N70" i="23"/>
  <c r="O70" i="23"/>
  <c r="N54" i="23"/>
  <c r="L54" i="23"/>
  <c r="M54" i="23" s="1"/>
  <c r="P54" i="23" s="1"/>
  <c r="O54" i="23"/>
  <c r="O40" i="23"/>
  <c r="L40" i="23"/>
  <c r="M40" i="23" s="1"/>
  <c r="P40" i="23" s="1"/>
  <c r="O31" i="23"/>
  <c r="N31" i="23"/>
  <c r="L31" i="23"/>
  <c r="O23" i="23"/>
  <c r="N23" i="23"/>
  <c r="L23" i="23"/>
  <c r="O15" i="23"/>
  <c r="N15" i="23"/>
  <c r="L15" i="23"/>
  <c r="O7" i="23"/>
  <c r="N7" i="23"/>
  <c r="L7" i="23"/>
  <c r="N215" i="23"/>
  <c r="L215" i="23"/>
  <c r="M215" i="23" s="1"/>
  <c r="P215" i="23" s="1"/>
  <c r="O215" i="23"/>
  <c r="N199" i="23"/>
  <c r="L199" i="23"/>
  <c r="M199" i="23" s="1"/>
  <c r="P199" i="23" s="1"/>
  <c r="O199" i="23"/>
  <c r="N183" i="23"/>
  <c r="L183" i="23"/>
  <c r="M183" i="23" s="1"/>
  <c r="P183" i="23" s="1"/>
  <c r="O183" i="23"/>
  <c r="N167" i="23"/>
  <c r="L167" i="23"/>
  <c r="M167" i="23" s="1"/>
  <c r="P167" i="23" s="1"/>
  <c r="O167" i="23"/>
  <c r="N153" i="23"/>
  <c r="O153" i="23"/>
  <c r="L153" i="23"/>
  <c r="M153" i="23" s="1"/>
  <c r="P153" i="23" s="1"/>
  <c r="N135" i="23"/>
  <c r="O135" i="23"/>
  <c r="L135" i="23"/>
  <c r="M135" i="23" s="1"/>
  <c r="P135" i="23" s="1"/>
  <c r="N130" i="23"/>
  <c r="O130" i="23"/>
  <c r="L130" i="23"/>
  <c r="M130" i="23" s="1"/>
  <c r="P130" i="23" s="1"/>
  <c r="N122" i="23"/>
  <c r="O122" i="23"/>
  <c r="L122" i="23"/>
  <c r="M122" i="23" s="1"/>
  <c r="P122" i="23" s="1"/>
  <c r="L83" i="23"/>
  <c r="M83" i="23" s="1"/>
  <c r="P83" i="23" s="1"/>
  <c r="O83" i="23"/>
  <c r="N83" i="23"/>
  <c r="L67" i="23"/>
  <c r="M67" i="23" s="1"/>
  <c r="P67" i="23" s="1"/>
  <c r="N67" i="23"/>
  <c r="O67" i="23"/>
  <c r="N51" i="23"/>
  <c r="L51" i="23"/>
  <c r="M51" i="23" s="1"/>
  <c r="P51" i="23" s="1"/>
  <c r="O51" i="23"/>
  <c r="N598" i="23"/>
  <c r="N582" i="23"/>
  <c r="N550" i="23"/>
  <c r="N518" i="23"/>
  <c r="N593" i="23"/>
  <c r="N303" i="23"/>
  <c r="N580" i="23"/>
  <c r="N548" i="23"/>
  <c r="N516" i="23"/>
  <c r="N293" i="23"/>
  <c r="N538" i="23"/>
  <c r="N506" i="23"/>
  <c r="N327" i="23"/>
  <c r="N275" i="23"/>
  <c r="N259" i="23"/>
  <c r="N352" i="23"/>
  <c r="N107" i="23"/>
  <c r="N38" i="23"/>
  <c r="N14" i="23"/>
  <c r="N36" i="23"/>
  <c r="N12" i="23"/>
  <c r="N328" i="23"/>
  <c r="N95" i="23"/>
  <c r="N265" i="23"/>
  <c r="N292" i="23"/>
  <c r="N40" i="23"/>
  <c r="N16" i="23"/>
  <c r="L731" i="23"/>
  <c r="M731" i="23" s="1"/>
  <c r="P731" i="23" s="1"/>
  <c r="N731" i="23"/>
  <c r="O731" i="23"/>
  <c r="L742" i="23"/>
  <c r="M742" i="23" s="1"/>
  <c r="P742" i="23" s="1"/>
  <c r="O742" i="23"/>
  <c r="N742" i="23"/>
  <c r="N660" i="23"/>
  <c r="L660" i="23"/>
  <c r="M660" i="23" s="1"/>
  <c r="P660" i="23" s="1"/>
  <c r="O660" i="23"/>
  <c r="O586" i="23"/>
  <c r="L586" i="23"/>
  <c r="M586" i="23" s="1"/>
  <c r="P586" i="23" s="1"/>
  <c r="L759" i="23"/>
  <c r="M759" i="23" s="1"/>
  <c r="P759" i="23" s="1"/>
  <c r="N759" i="23"/>
  <c r="O759" i="23"/>
  <c r="O727" i="23"/>
  <c r="N727" i="23"/>
  <c r="L727" i="23"/>
  <c r="M727" i="23" s="1"/>
  <c r="P727" i="23" s="1"/>
  <c r="N687" i="23"/>
  <c r="O687" i="23"/>
  <c r="L687" i="23"/>
  <c r="M687" i="23" s="1"/>
  <c r="P687" i="23" s="1"/>
  <c r="O615" i="23"/>
  <c r="L615" i="23"/>
  <c r="M615" i="23" s="1"/>
  <c r="P615" i="23" s="1"/>
  <c r="N615" i="23"/>
  <c r="O556" i="23"/>
  <c r="L556" i="23"/>
  <c r="M556" i="23" s="1"/>
  <c r="P556" i="23" s="1"/>
  <c r="O497" i="23"/>
  <c r="L497" i="23"/>
  <c r="M497" i="23" s="1"/>
  <c r="P497" i="23" s="1"/>
  <c r="N497" i="23"/>
  <c r="L714" i="23"/>
  <c r="N714" i="23"/>
  <c r="O714" i="23"/>
  <c r="L718" i="23"/>
  <c r="O718" i="23"/>
  <c r="N718" i="23"/>
  <c r="O570" i="23"/>
  <c r="L570" i="23"/>
  <c r="M570" i="23" s="1"/>
  <c r="P570" i="23" s="1"/>
  <c r="O762" i="23"/>
  <c r="L762" i="23"/>
  <c r="M762" i="23" s="1"/>
  <c r="P762" i="23" s="1"/>
  <c r="N762" i="23"/>
  <c r="L730" i="23"/>
  <c r="M730" i="23" s="1"/>
  <c r="P730" i="23" s="1"/>
  <c r="N730" i="23"/>
  <c r="O730" i="23"/>
  <c r="N701" i="23"/>
  <c r="L701" i="23"/>
  <c r="M701" i="23" s="1"/>
  <c r="P701" i="23" s="1"/>
  <c r="O701" i="23"/>
  <c r="N648" i="23"/>
  <c r="O648" i="23"/>
  <c r="L648" i="23"/>
  <c r="M648" i="23" s="1"/>
  <c r="P648" i="23" s="1"/>
  <c r="L636" i="23"/>
  <c r="M636" i="23" s="1"/>
  <c r="P636" i="23" s="1"/>
  <c r="N636" i="23"/>
  <c r="O636" i="23"/>
  <c r="O546" i="23"/>
  <c r="L546" i="23"/>
  <c r="M546" i="23" s="1"/>
  <c r="P546" i="23" s="1"/>
  <c r="L723" i="23"/>
  <c r="N723" i="23"/>
  <c r="O723" i="23"/>
  <c r="O623" i="23"/>
  <c r="L623" i="23"/>
  <c r="M623" i="23" s="1"/>
  <c r="P623" i="23" s="1"/>
  <c r="N623" i="23"/>
  <c r="O564" i="23"/>
  <c r="L564" i="23"/>
  <c r="M564" i="23" s="1"/>
  <c r="P564" i="23" s="1"/>
  <c r="O500" i="23"/>
  <c r="L500" i="23"/>
  <c r="M500" i="23" s="1"/>
  <c r="P500" i="23" s="1"/>
  <c r="N500" i="23"/>
  <c r="O470" i="23"/>
  <c r="L470" i="23"/>
  <c r="M470" i="23" s="1"/>
  <c r="P470" i="23" s="1"/>
  <c r="N470" i="23"/>
  <c r="N695" i="23"/>
  <c r="O695" i="23"/>
  <c r="L695" i="23"/>
  <c r="M695" i="23" s="1"/>
  <c r="P695" i="23" s="1"/>
  <c r="O439" i="23"/>
  <c r="L439" i="23"/>
  <c r="N439" i="23"/>
  <c r="O752" i="23"/>
  <c r="N752" i="23"/>
  <c r="L752" i="23"/>
  <c r="M752" i="23" s="1"/>
  <c r="P752" i="23" s="1"/>
  <c r="L736" i="23"/>
  <c r="N736" i="23"/>
  <c r="O736" i="23"/>
  <c r="L720" i="23"/>
  <c r="M720" i="23" s="1"/>
  <c r="P720" i="23" s="1"/>
  <c r="N720" i="23"/>
  <c r="O720" i="23"/>
  <c r="N704" i="23"/>
  <c r="O704" i="23"/>
  <c r="L704" i="23"/>
  <c r="M704" i="23" s="1"/>
  <c r="P704" i="23" s="1"/>
  <c r="N688" i="23"/>
  <c r="L688" i="23"/>
  <c r="M688" i="23" s="1"/>
  <c r="P688" i="23" s="1"/>
  <c r="O688" i="23"/>
  <c r="O675" i="23"/>
  <c r="N675" i="23"/>
  <c r="L675" i="23"/>
  <c r="M675" i="23" s="1"/>
  <c r="P675" i="23" s="1"/>
  <c r="N664" i="23"/>
  <c r="L664" i="23"/>
  <c r="M664" i="23" s="1"/>
  <c r="P664" i="23" s="1"/>
  <c r="O664" i="23"/>
  <c r="N655" i="23"/>
  <c r="L655" i="23"/>
  <c r="M655" i="23" s="1"/>
  <c r="P655" i="23" s="1"/>
  <c r="O655" i="23"/>
  <c r="L632" i="23"/>
  <c r="M632" i="23" s="1"/>
  <c r="P632" i="23" s="1"/>
  <c r="N632" i="23"/>
  <c r="O632" i="23"/>
  <c r="O602" i="23"/>
  <c r="L602" i="23"/>
  <c r="O574" i="23"/>
  <c r="L574" i="23"/>
  <c r="O542" i="23"/>
  <c r="L542" i="23"/>
  <c r="O510" i="23"/>
  <c r="L510" i="23"/>
  <c r="L479" i="23"/>
  <c r="M479" i="23" s="1"/>
  <c r="P479" i="23" s="1"/>
  <c r="N479" i="23"/>
  <c r="O479" i="23"/>
  <c r="O447" i="23"/>
  <c r="L447" i="23"/>
  <c r="N447" i="23"/>
  <c r="L471" i="23"/>
  <c r="M471" i="23" s="1"/>
  <c r="P471" i="23" s="1"/>
  <c r="O471" i="23"/>
  <c r="N471" i="23"/>
  <c r="O760" i="23"/>
  <c r="N760" i="23"/>
  <c r="L760" i="23"/>
  <c r="M760" i="23" s="1"/>
  <c r="P760" i="23" s="1"/>
  <c r="L757" i="23"/>
  <c r="M757" i="23" s="1"/>
  <c r="P757" i="23" s="1"/>
  <c r="N757" i="23"/>
  <c r="O757" i="23"/>
  <c r="L741" i="23"/>
  <c r="M741" i="23" s="1"/>
  <c r="P741" i="23" s="1"/>
  <c r="N741" i="23"/>
  <c r="O741" i="23"/>
  <c r="L725" i="23"/>
  <c r="N725" i="23"/>
  <c r="O725" i="23"/>
  <c r="O707" i="23"/>
  <c r="L707" i="23"/>
  <c r="M707" i="23" s="1"/>
  <c r="P707" i="23" s="1"/>
  <c r="N707" i="23"/>
  <c r="N693" i="23"/>
  <c r="L693" i="23"/>
  <c r="M693" i="23" s="1"/>
  <c r="P693" i="23" s="1"/>
  <c r="O693" i="23"/>
  <c r="N679" i="23"/>
  <c r="L679" i="23"/>
  <c r="M679" i="23" s="1"/>
  <c r="P679" i="23" s="1"/>
  <c r="O679" i="23"/>
  <c r="O667" i="23"/>
  <c r="L667" i="23"/>
  <c r="M667" i="23" s="1"/>
  <c r="P667" i="23" s="1"/>
  <c r="N667" i="23"/>
  <c r="O641" i="23"/>
  <c r="N641" i="23"/>
  <c r="L641" i="23"/>
  <c r="N611" i="23"/>
  <c r="O611" i="23"/>
  <c r="L611" i="23"/>
  <c r="O576" i="23"/>
  <c r="L576" i="23"/>
  <c r="M576" i="23" s="1"/>
  <c r="P576" i="23" s="1"/>
  <c r="O544" i="23"/>
  <c r="L544" i="23"/>
  <c r="M544" i="23" s="1"/>
  <c r="P544" i="23" s="1"/>
  <c r="O512" i="23"/>
  <c r="L512" i="23"/>
  <c r="M512" i="23" s="1"/>
  <c r="P512" i="23" s="1"/>
  <c r="L487" i="23"/>
  <c r="M487" i="23" s="1"/>
  <c r="P487" i="23" s="1"/>
  <c r="N487" i="23"/>
  <c r="O487" i="23"/>
  <c r="L435" i="23"/>
  <c r="N435" i="23"/>
  <c r="O435" i="23"/>
  <c r="L417" i="23"/>
  <c r="N417" i="23"/>
  <c r="O417" i="23"/>
  <c r="N625" i="23"/>
  <c r="O625" i="23"/>
  <c r="L625" i="23"/>
  <c r="M625" i="23" s="1"/>
  <c r="P625" i="23" s="1"/>
  <c r="N609" i="23"/>
  <c r="O609" i="23"/>
  <c r="L609" i="23"/>
  <c r="M609" i="23" s="1"/>
  <c r="P609" i="23" s="1"/>
  <c r="O591" i="23"/>
  <c r="L591" i="23"/>
  <c r="O583" i="23"/>
  <c r="L583" i="23"/>
  <c r="M583" i="23" s="1"/>
  <c r="P583" i="23" s="1"/>
  <c r="N583" i="23"/>
  <c r="O575" i="23"/>
  <c r="L575" i="23"/>
  <c r="M575" i="23" s="1"/>
  <c r="P575" i="23" s="1"/>
  <c r="N575" i="23"/>
  <c r="O567" i="23"/>
  <c r="L567" i="23"/>
  <c r="M567" i="23" s="1"/>
  <c r="P567" i="23" s="1"/>
  <c r="N567" i="23"/>
  <c r="O559" i="23"/>
  <c r="L559" i="23"/>
  <c r="M559" i="23" s="1"/>
  <c r="P559" i="23" s="1"/>
  <c r="N559" i="23"/>
  <c r="O551" i="23"/>
  <c r="L551" i="23"/>
  <c r="M551" i="23" s="1"/>
  <c r="P551" i="23" s="1"/>
  <c r="N551" i="23"/>
  <c r="O543" i="23"/>
  <c r="L543" i="23"/>
  <c r="M543" i="23" s="1"/>
  <c r="P543" i="23" s="1"/>
  <c r="N543" i="23"/>
  <c r="O535" i="23"/>
  <c r="L535" i="23"/>
  <c r="M535" i="23" s="1"/>
  <c r="P535" i="23" s="1"/>
  <c r="N535" i="23"/>
  <c r="O527" i="23"/>
  <c r="L527" i="23"/>
  <c r="M527" i="23" s="1"/>
  <c r="P527" i="23" s="1"/>
  <c r="N527" i="23"/>
  <c r="O519" i="23"/>
  <c r="L519" i="23"/>
  <c r="N519" i="23"/>
  <c r="O511" i="23"/>
  <c r="L511" i="23"/>
  <c r="N511" i="23"/>
  <c r="O503" i="23"/>
  <c r="L503" i="23"/>
  <c r="M503" i="23" s="1"/>
  <c r="P503" i="23" s="1"/>
  <c r="N503" i="23"/>
  <c r="N480" i="23"/>
  <c r="L480" i="23"/>
  <c r="M480" i="23" s="1"/>
  <c r="P480" i="23" s="1"/>
  <c r="O480" i="23"/>
  <c r="L457" i="23"/>
  <c r="N457" i="23"/>
  <c r="O457" i="23"/>
  <c r="L428" i="23"/>
  <c r="M428" i="23" s="1"/>
  <c r="P428" i="23" s="1"/>
  <c r="N428" i="23"/>
  <c r="O428" i="23"/>
  <c r="L676" i="23"/>
  <c r="M676" i="23" s="1"/>
  <c r="P676" i="23" s="1"/>
  <c r="N676" i="23"/>
  <c r="O676" i="23"/>
  <c r="L652" i="23"/>
  <c r="M652" i="23" s="1"/>
  <c r="P652" i="23" s="1"/>
  <c r="N652" i="23"/>
  <c r="O652" i="23"/>
  <c r="O643" i="23"/>
  <c r="L643" i="23"/>
  <c r="M643" i="23" s="1"/>
  <c r="P643" i="23" s="1"/>
  <c r="N643" i="23"/>
  <c r="O626" i="23"/>
  <c r="N626" i="23"/>
  <c r="L626" i="23"/>
  <c r="M626" i="23" s="1"/>
  <c r="P626" i="23" s="1"/>
  <c r="O610" i="23"/>
  <c r="N610" i="23"/>
  <c r="L610" i="23"/>
  <c r="M610" i="23" s="1"/>
  <c r="P610" i="23" s="1"/>
  <c r="O597" i="23"/>
  <c r="L597" i="23"/>
  <c r="N484" i="23"/>
  <c r="L484" i="23"/>
  <c r="M484" i="23" s="1"/>
  <c r="P484" i="23" s="1"/>
  <c r="O484" i="23"/>
  <c r="L465" i="23"/>
  <c r="O465" i="23"/>
  <c r="N465" i="23"/>
  <c r="O413" i="23"/>
  <c r="L413" i="23"/>
  <c r="N413" i="23"/>
  <c r="L459" i="23"/>
  <c r="M459" i="23" s="1"/>
  <c r="P459" i="23" s="1"/>
  <c r="O459" i="23"/>
  <c r="N459" i="23"/>
  <c r="L441" i="23"/>
  <c r="O441" i="23"/>
  <c r="N441" i="23"/>
  <c r="L424" i="23"/>
  <c r="M424" i="23" s="1"/>
  <c r="P424" i="23" s="1"/>
  <c r="N424" i="23"/>
  <c r="O424" i="23"/>
  <c r="O410" i="23"/>
  <c r="N410" i="23"/>
  <c r="L410" i="23"/>
  <c r="M410" i="23" s="1"/>
  <c r="P410" i="23" s="1"/>
  <c r="O389" i="23"/>
  <c r="L389" i="23"/>
  <c r="N389" i="23"/>
  <c r="O379" i="23"/>
  <c r="L379" i="23"/>
  <c r="N379" i="23"/>
  <c r="N362" i="23"/>
  <c r="L362" i="23"/>
  <c r="M362" i="23" s="1"/>
  <c r="P362" i="23" s="1"/>
  <c r="O362" i="23"/>
  <c r="O297" i="23"/>
  <c r="L297" i="23"/>
  <c r="M297" i="23" s="1"/>
  <c r="P297" i="23" s="1"/>
  <c r="L283" i="23"/>
  <c r="O283" i="23"/>
  <c r="N283" i="23"/>
  <c r="N241" i="23"/>
  <c r="O241" i="23"/>
  <c r="L241" i="23"/>
  <c r="M241" i="23" s="1"/>
  <c r="P241" i="23" s="1"/>
  <c r="L225" i="23"/>
  <c r="M225" i="23" s="1"/>
  <c r="P225" i="23" s="1"/>
  <c r="O225" i="23"/>
  <c r="N225" i="23"/>
  <c r="L182" i="23"/>
  <c r="M182" i="23" s="1"/>
  <c r="P182" i="23" s="1"/>
  <c r="N182" i="23"/>
  <c r="O182" i="23"/>
  <c r="O397" i="23"/>
  <c r="L397" i="23"/>
  <c r="N397" i="23"/>
  <c r="L380" i="23"/>
  <c r="O380" i="23"/>
  <c r="N380" i="23"/>
  <c r="N361" i="23"/>
  <c r="O361" i="23"/>
  <c r="L361" i="23"/>
  <c r="M361" i="23" s="1"/>
  <c r="P361" i="23" s="1"/>
  <c r="O348" i="23"/>
  <c r="L348" i="23"/>
  <c r="M348" i="23" s="1"/>
  <c r="P348" i="23" s="1"/>
  <c r="O340" i="23"/>
  <c r="L340" i="23"/>
  <c r="M340" i="23" s="1"/>
  <c r="P340" i="23" s="1"/>
  <c r="O332" i="23"/>
  <c r="L332" i="23"/>
  <c r="M332" i="23" s="1"/>
  <c r="P332" i="23" s="1"/>
  <c r="O324" i="23"/>
  <c r="L324" i="23"/>
  <c r="M324" i="23" s="1"/>
  <c r="P324" i="23" s="1"/>
  <c r="O316" i="23"/>
  <c r="L316" i="23"/>
  <c r="M316" i="23" s="1"/>
  <c r="P316" i="23" s="1"/>
  <c r="O308" i="23"/>
  <c r="L308" i="23"/>
  <c r="M308" i="23" s="1"/>
  <c r="P308" i="23" s="1"/>
  <c r="O295" i="23"/>
  <c r="L295" i="23"/>
  <c r="M295" i="23" s="1"/>
  <c r="P295" i="23" s="1"/>
  <c r="O277" i="23"/>
  <c r="L277" i="23"/>
  <c r="O269" i="23"/>
  <c r="L269" i="23"/>
  <c r="O261" i="23"/>
  <c r="L261" i="23"/>
  <c r="O253" i="23"/>
  <c r="L253" i="23"/>
  <c r="N237" i="23"/>
  <c r="L237" i="23"/>
  <c r="M237" i="23" s="1"/>
  <c r="P237" i="23" s="1"/>
  <c r="O237" i="23"/>
  <c r="L220" i="23"/>
  <c r="M220" i="23" s="1"/>
  <c r="P220" i="23" s="1"/>
  <c r="O220" i="23"/>
  <c r="N220" i="23"/>
  <c r="L452" i="23"/>
  <c r="M452" i="23" s="1"/>
  <c r="P452" i="23" s="1"/>
  <c r="N452" i="23"/>
  <c r="O452" i="23"/>
  <c r="O438" i="23"/>
  <c r="N438" i="23"/>
  <c r="L438" i="23"/>
  <c r="M438" i="23" s="1"/>
  <c r="P438" i="23" s="1"/>
  <c r="L427" i="23"/>
  <c r="O427" i="23"/>
  <c r="N427" i="23"/>
  <c r="O406" i="23"/>
  <c r="N406" i="23"/>
  <c r="L406" i="23"/>
  <c r="M406" i="23" s="1"/>
  <c r="P406" i="23" s="1"/>
  <c r="L393" i="23"/>
  <c r="O393" i="23"/>
  <c r="N393" i="23"/>
  <c r="L376" i="23"/>
  <c r="O376" i="23"/>
  <c r="N376" i="23"/>
  <c r="O298" i="23"/>
  <c r="L298" i="23"/>
  <c r="M298" i="23" s="1"/>
  <c r="P298" i="23" s="1"/>
  <c r="N298" i="23"/>
  <c r="O282" i="23"/>
  <c r="N282" i="23"/>
  <c r="L282" i="23"/>
  <c r="L239" i="23"/>
  <c r="M239" i="23" s="1"/>
  <c r="P239" i="23" s="1"/>
  <c r="O239" i="23"/>
  <c r="N239" i="23"/>
  <c r="N218" i="23"/>
  <c r="L218" i="23"/>
  <c r="M218" i="23" s="1"/>
  <c r="P218" i="23" s="1"/>
  <c r="O218" i="23"/>
  <c r="L407" i="23"/>
  <c r="O407" i="23"/>
  <c r="N407" i="23"/>
  <c r="L395" i="23"/>
  <c r="O395" i="23"/>
  <c r="N395" i="23"/>
  <c r="O373" i="23"/>
  <c r="N373" i="23"/>
  <c r="L373" i="23"/>
  <c r="L363" i="23"/>
  <c r="M363" i="23" s="1"/>
  <c r="P363" i="23" s="1"/>
  <c r="O363" i="23"/>
  <c r="N363" i="23"/>
  <c r="O355" i="23"/>
  <c r="N355" i="23"/>
  <c r="L355" i="23"/>
  <c r="M355" i="23" s="1"/>
  <c r="P355" i="23" s="1"/>
  <c r="O347" i="23"/>
  <c r="L347" i="23"/>
  <c r="M347" i="23" s="1"/>
  <c r="P347" i="23" s="1"/>
  <c r="O339" i="23"/>
  <c r="L339" i="23"/>
  <c r="M339" i="23" s="1"/>
  <c r="P339" i="23" s="1"/>
  <c r="O331" i="23"/>
  <c r="L331" i="23"/>
  <c r="M331" i="23" s="1"/>
  <c r="P331" i="23" s="1"/>
  <c r="O323" i="23"/>
  <c r="L323" i="23"/>
  <c r="M323" i="23" s="1"/>
  <c r="P323" i="23" s="1"/>
  <c r="O315" i="23"/>
  <c r="L315" i="23"/>
  <c r="M315" i="23" s="1"/>
  <c r="P315" i="23" s="1"/>
  <c r="O307" i="23"/>
  <c r="L307" i="23"/>
  <c r="M307" i="23" s="1"/>
  <c r="P307" i="23" s="1"/>
  <c r="O296" i="23"/>
  <c r="L296" i="23"/>
  <c r="M296" i="23" s="1"/>
  <c r="P296" i="23" s="1"/>
  <c r="O280" i="23"/>
  <c r="N280" i="23"/>
  <c r="L280" i="23"/>
  <c r="O272" i="23"/>
  <c r="N272" i="23"/>
  <c r="L272" i="23"/>
  <c r="O264" i="23"/>
  <c r="N264" i="23"/>
  <c r="L264" i="23"/>
  <c r="O256" i="23"/>
  <c r="N256" i="23"/>
  <c r="L256" i="23"/>
  <c r="L244" i="23"/>
  <c r="M244" i="23" s="1"/>
  <c r="P244" i="23" s="1"/>
  <c r="N244" i="23"/>
  <c r="O244" i="23"/>
  <c r="N228" i="23"/>
  <c r="O228" i="23"/>
  <c r="L228" i="23"/>
  <c r="M228" i="23" s="1"/>
  <c r="P228" i="23" s="1"/>
  <c r="L186" i="23"/>
  <c r="M186" i="23" s="1"/>
  <c r="P186" i="23" s="1"/>
  <c r="N186" i="23"/>
  <c r="O186" i="23"/>
  <c r="L204" i="23"/>
  <c r="M204" i="23" s="1"/>
  <c r="P204" i="23" s="1"/>
  <c r="O204" i="23"/>
  <c r="N204" i="23"/>
  <c r="L188" i="23"/>
  <c r="M188" i="23" s="1"/>
  <c r="P188" i="23" s="1"/>
  <c r="O188" i="23"/>
  <c r="N188" i="23"/>
  <c r="L172" i="23"/>
  <c r="M172" i="23" s="1"/>
  <c r="P172" i="23" s="1"/>
  <c r="O172" i="23"/>
  <c r="N172" i="23"/>
  <c r="N154" i="23"/>
  <c r="O154" i="23"/>
  <c r="L154" i="23"/>
  <c r="M154" i="23" s="1"/>
  <c r="P154" i="23" s="1"/>
  <c r="N140" i="23"/>
  <c r="O140" i="23"/>
  <c r="L140" i="23"/>
  <c r="M140" i="23" s="1"/>
  <c r="P140" i="23" s="1"/>
  <c r="N115" i="23"/>
  <c r="L115" i="23"/>
  <c r="M115" i="23" s="1"/>
  <c r="P115" i="23" s="1"/>
  <c r="O115" i="23"/>
  <c r="O104" i="23"/>
  <c r="N104" i="23"/>
  <c r="L104" i="23"/>
  <c r="O96" i="23"/>
  <c r="N96" i="23"/>
  <c r="L96" i="23"/>
  <c r="O88" i="23"/>
  <c r="N88" i="23"/>
  <c r="L88" i="23"/>
  <c r="L75" i="23"/>
  <c r="N75" i="23"/>
  <c r="O75" i="23"/>
  <c r="N56" i="23"/>
  <c r="L56" i="23"/>
  <c r="M56" i="23" s="1"/>
  <c r="P56" i="23" s="1"/>
  <c r="O56" i="23"/>
  <c r="O41" i="23"/>
  <c r="N41" i="23"/>
  <c r="L41" i="23"/>
  <c r="M41" i="23" s="1"/>
  <c r="P41" i="23" s="1"/>
  <c r="O34" i="23"/>
  <c r="L34" i="23"/>
  <c r="O26" i="23"/>
  <c r="L26" i="23"/>
  <c r="O18" i="23"/>
  <c r="L18" i="23"/>
  <c r="O10" i="23"/>
  <c r="L10" i="23"/>
  <c r="O221" i="23"/>
  <c r="N221" i="23"/>
  <c r="L221" i="23"/>
  <c r="M221" i="23" s="1"/>
  <c r="P221" i="23" s="1"/>
  <c r="O205" i="23"/>
  <c r="N205" i="23"/>
  <c r="L205" i="23"/>
  <c r="M205" i="23" s="1"/>
  <c r="P205" i="23" s="1"/>
  <c r="O189" i="23"/>
  <c r="N189" i="23"/>
  <c r="L189" i="23"/>
  <c r="M189" i="23" s="1"/>
  <c r="P189" i="23" s="1"/>
  <c r="O173" i="23"/>
  <c r="N173" i="23"/>
  <c r="L173" i="23"/>
  <c r="M173" i="23" s="1"/>
  <c r="P173" i="23" s="1"/>
  <c r="N155" i="23"/>
  <c r="O155" i="23"/>
  <c r="L155" i="23"/>
  <c r="N142" i="23"/>
  <c r="O142" i="23"/>
  <c r="L142" i="23"/>
  <c r="M142" i="23" s="1"/>
  <c r="P142" i="23" s="1"/>
  <c r="N111" i="23"/>
  <c r="L111" i="23"/>
  <c r="M111" i="23" s="1"/>
  <c r="P111" i="23" s="1"/>
  <c r="O111" i="23"/>
  <c r="N65" i="23"/>
  <c r="L65" i="23"/>
  <c r="M65" i="23" s="1"/>
  <c r="P65" i="23" s="1"/>
  <c r="O65" i="23"/>
  <c r="O49" i="23"/>
  <c r="N49" i="23"/>
  <c r="L49" i="23"/>
  <c r="M49" i="23" s="1"/>
  <c r="P49" i="23" s="1"/>
  <c r="N157" i="23"/>
  <c r="O157" i="23"/>
  <c r="L157" i="23"/>
  <c r="M157" i="23" s="1"/>
  <c r="P157" i="23" s="1"/>
  <c r="N143" i="23"/>
  <c r="O143" i="23"/>
  <c r="L143" i="23"/>
  <c r="M143" i="23" s="1"/>
  <c r="P143" i="23" s="1"/>
  <c r="N125" i="23"/>
  <c r="O125" i="23"/>
  <c r="L125" i="23"/>
  <c r="M125" i="23" s="1"/>
  <c r="P125" i="23" s="1"/>
  <c r="N118" i="23"/>
  <c r="O118" i="23"/>
  <c r="L118" i="23"/>
  <c r="M118" i="23" s="1"/>
  <c r="P118" i="23" s="1"/>
  <c r="O105" i="23"/>
  <c r="L105" i="23"/>
  <c r="O97" i="23"/>
  <c r="L97" i="23"/>
  <c r="O89" i="23"/>
  <c r="L89" i="23"/>
  <c r="L77" i="23"/>
  <c r="M77" i="23" s="1"/>
  <c r="P77" i="23" s="1"/>
  <c r="O77" i="23"/>
  <c r="N77" i="23"/>
  <c r="L66" i="23"/>
  <c r="M66" i="23" s="1"/>
  <c r="P66" i="23" s="1"/>
  <c r="O66" i="23"/>
  <c r="N66" i="23"/>
  <c r="L50" i="23"/>
  <c r="M50" i="23" s="1"/>
  <c r="P50" i="23" s="1"/>
  <c r="O50" i="23"/>
  <c r="N50" i="23"/>
  <c r="O37" i="23"/>
  <c r="L37" i="23"/>
  <c r="O29" i="23"/>
  <c r="L29" i="23"/>
  <c r="M29" i="23" s="1"/>
  <c r="P29" i="23" s="1"/>
  <c r="N29" i="23"/>
  <c r="O21" i="23"/>
  <c r="L21" i="23"/>
  <c r="M21" i="23" s="1"/>
  <c r="P21" i="23" s="1"/>
  <c r="N21" i="23"/>
  <c r="O13" i="23"/>
  <c r="L13" i="23"/>
  <c r="M13" i="23" s="1"/>
  <c r="P13" i="23" s="1"/>
  <c r="N13" i="23"/>
  <c r="O5" i="23"/>
  <c r="L5" i="23"/>
  <c r="N5" i="23"/>
  <c r="L211" i="23"/>
  <c r="M211" i="23" s="1"/>
  <c r="P211" i="23" s="1"/>
  <c r="O211" i="23"/>
  <c r="N211" i="23"/>
  <c r="L195" i="23"/>
  <c r="O195" i="23"/>
  <c r="N195" i="23"/>
  <c r="N179" i="23"/>
  <c r="L179" i="23"/>
  <c r="M179" i="23" s="1"/>
  <c r="P179" i="23" s="1"/>
  <c r="O179" i="23"/>
  <c r="N163" i="23"/>
  <c r="L163" i="23"/>
  <c r="M163" i="23" s="1"/>
  <c r="P163" i="23" s="1"/>
  <c r="O163" i="23"/>
  <c r="N149" i="23"/>
  <c r="O149" i="23"/>
  <c r="L149" i="23"/>
  <c r="M149" i="23" s="1"/>
  <c r="P149" i="23" s="1"/>
  <c r="N134" i="23"/>
  <c r="L134" i="23"/>
  <c r="O134" i="23"/>
  <c r="N127" i="23"/>
  <c r="L127" i="23"/>
  <c r="M127" i="23" s="1"/>
  <c r="P127" i="23" s="1"/>
  <c r="O127" i="23"/>
  <c r="N119" i="23"/>
  <c r="L119" i="23"/>
  <c r="M119" i="23" s="1"/>
  <c r="P119" i="23" s="1"/>
  <c r="O119" i="23"/>
  <c r="L78" i="23"/>
  <c r="N78" i="23"/>
  <c r="O78" i="23"/>
  <c r="N63" i="23"/>
  <c r="L63" i="23"/>
  <c r="M63" i="23" s="1"/>
  <c r="P63" i="23" s="1"/>
  <c r="O63" i="23"/>
  <c r="O47" i="23"/>
  <c r="N47" i="23"/>
  <c r="L47" i="23"/>
  <c r="N592" i="23"/>
  <c r="N568" i="23"/>
  <c r="N536" i="23"/>
  <c r="N504" i="23"/>
  <c r="N323" i="23"/>
  <c r="N574" i="23"/>
  <c r="N542" i="23"/>
  <c r="N510" i="23"/>
  <c r="N351" i="23"/>
  <c r="N295" i="23"/>
  <c r="N572" i="23"/>
  <c r="N540" i="23"/>
  <c r="N508" i="23"/>
  <c r="N331" i="23"/>
  <c r="N288" i="23"/>
  <c r="N562" i="23"/>
  <c r="N530" i="23"/>
  <c r="N605" i="23"/>
  <c r="N311" i="23"/>
  <c r="N271" i="23"/>
  <c r="N255" i="23"/>
  <c r="N336" i="23"/>
  <c r="N99" i="23"/>
  <c r="N37" i="23"/>
  <c r="N6" i="23"/>
  <c r="N332" i="23"/>
  <c r="N97" i="23"/>
  <c r="N35" i="23"/>
  <c r="N277" i="23"/>
  <c r="N312" i="23"/>
  <c r="N87" i="23"/>
  <c r="N26" i="23"/>
  <c r="N340" i="23"/>
  <c r="N109" i="23"/>
  <c r="N39" i="23"/>
  <c r="N8" i="23"/>
  <c r="AL5" i="23" a="1"/>
  <c r="AN6" i="23" l="1"/>
  <c r="AL12" i="23"/>
  <c r="AM17" i="23"/>
  <c r="AN22" i="23"/>
  <c r="AL28" i="23"/>
  <c r="AM33" i="23"/>
  <c r="AN38" i="23"/>
  <c r="AL44" i="23"/>
  <c r="AM49" i="23"/>
  <c r="AN54" i="23"/>
  <c r="AL60" i="23"/>
  <c r="AM65" i="23"/>
  <c r="AN70" i="23"/>
  <c r="AL76" i="23"/>
  <c r="AM81" i="23"/>
  <c r="AN86" i="23"/>
  <c r="AL92" i="23"/>
  <c r="AM97" i="23"/>
  <c r="AN102" i="23"/>
  <c r="AL108" i="23"/>
  <c r="AM113" i="23"/>
  <c r="AN5" i="23"/>
  <c r="AP5" i="23" s="1"/>
  <c r="AL11" i="23"/>
  <c r="AM16" i="23"/>
  <c r="AN21" i="23"/>
  <c r="AL27" i="23"/>
  <c r="AM32" i="23"/>
  <c r="AN37" i="23"/>
  <c r="AL43" i="23"/>
  <c r="AM48" i="23"/>
  <c r="AN53" i="23"/>
  <c r="AL59" i="23"/>
  <c r="AM64" i="23"/>
  <c r="AN69" i="23"/>
  <c r="AL75" i="23"/>
  <c r="AM80" i="23"/>
  <c r="AN85" i="23"/>
  <c r="AL91" i="23"/>
  <c r="AM96" i="23"/>
  <c r="AN101" i="23"/>
  <c r="AL107" i="23"/>
  <c r="AM112" i="23"/>
  <c r="AN117" i="23"/>
  <c r="AL14" i="23"/>
  <c r="AN24" i="23"/>
  <c r="AM35" i="23"/>
  <c r="AL46" i="23"/>
  <c r="AN56" i="23"/>
  <c r="AM67" i="23"/>
  <c r="AL78" i="23"/>
  <c r="AN88" i="23"/>
  <c r="AM99" i="23"/>
  <c r="AL110" i="23"/>
  <c r="AM119" i="23"/>
  <c r="AN124" i="23"/>
  <c r="AL130" i="23"/>
  <c r="AM135" i="23"/>
  <c r="AN140" i="23"/>
  <c r="AL8" i="23"/>
  <c r="AM13" i="23"/>
  <c r="AN18" i="23"/>
  <c r="AL24" i="23"/>
  <c r="AM29" i="23"/>
  <c r="AN34" i="23"/>
  <c r="AL40" i="23"/>
  <c r="AM45" i="23"/>
  <c r="AN50" i="23"/>
  <c r="AL56" i="23"/>
  <c r="AM61" i="23"/>
  <c r="AN66" i="23"/>
  <c r="AL72" i="23"/>
  <c r="AM77" i="23"/>
  <c r="AN82" i="23"/>
  <c r="AL88" i="23"/>
  <c r="AM93" i="23"/>
  <c r="AN98" i="23"/>
  <c r="AL104" i="23"/>
  <c r="AM109" i="23"/>
  <c r="AN114" i="23"/>
  <c r="AL7" i="23"/>
  <c r="AM12" i="23"/>
  <c r="AN17" i="23"/>
  <c r="AL23" i="23"/>
  <c r="AM28" i="23"/>
  <c r="AN33" i="23"/>
  <c r="AL39" i="23"/>
  <c r="AM44" i="23"/>
  <c r="AN49" i="23"/>
  <c r="AL55" i="23"/>
  <c r="AM60" i="23"/>
  <c r="AN65" i="23"/>
  <c r="AL71" i="23"/>
  <c r="AM76" i="23"/>
  <c r="AN81" i="23"/>
  <c r="AL87" i="23"/>
  <c r="AM92" i="23"/>
  <c r="AN97" i="23"/>
  <c r="AL103" i="23"/>
  <c r="AM108" i="23"/>
  <c r="AN113" i="23"/>
  <c r="AL6" i="23"/>
  <c r="AN16" i="23"/>
  <c r="AM27" i="23"/>
  <c r="AL38" i="23"/>
  <c r="AN48" i="23"/>
  <c r="AM59" i="23"/>
  <c r="AL70" i="23"/>
  <c r="AN80" i="23"/>
  <c r="AM91" i="23"/>
  <c r="AL102" i="23"/>
  <c r="AN112" i="23"/>
  <c r="AN120" i="23"/>
  <c r="AL126" i="23"/>
  <c r="AM131" i="23"/>
  <c r="AN136" i="23"/>
  <c r="AL142" i="23"/>
  <c r="AM9" i="23"/>
  <c r="AN14" i="23"/>
  <c r="AL20" i="23"/>
  <c r="AM25" i="23"/>
  <c r="AN30" i="23"/>
  <c r="AL36" i="23"/>
  <c r="AM41" i="23"/>
  <c r="AN46" i="23"/>
  <c r="AL52" i="23"/>
  <c r="AM57" i="23"/>
  <c r="AN62" i="23"/>
  <c r="AL68" i="23"/>
  <c r="AM73" i="23"/>
  <c r="AN78" i="23"/>
  <c r="AL84" i="23"/>
  <c r="AM89" i="23"/>
  <c r="AN94" i="23"/>
  <c r="AL100" i="23"/>
  <c r="AM105" i="23"/>
  <c r="AN110" i="23"/>
  <c r="AL116" i="23"/>
  <c r="AM8" i="23"/>
  <c r="AN13" i="23"/>
  <c r="AL19" i="23"/>
  <c r="AM24" i="23"/>
  <c r="AN29" i="23"/>
  <c r="AL35" i="23"/>
  <c r="AM40" i="23"/>
  <c r="AN45" i="23"/>
  <c r="AL51" i="23"/>
  <c r="AM56" i="23"/>
  <c r="AN61" i="23"/>
  <c r="AL67" i="23"/>
  <c r="AM72" i="23"/>
  <c r="AN77" i="23"/>
  <c r="AL83" i="23"/>
  <c r="AM88" i="23"/>
  <c r="AN93" i="23"/>
  <c r="AL99" i="23"/>
  <c r="AM104" i="23"/>
  <c r="AN109" i="23"/>
  <c r="AL115" i="23"/>
  <c r="AN8" i="23"/>
  <c r="AM19" i="23"/>
  <c r="AL30" i="23"/>
  <c r="AN40" i="23"/>
  <c r="AM51" i="23"/>
  <c r="AL62" i="23"/>
  <c r="AN72" i="23"/>
  <c r="AM83" i="23"/>
  <c r="AL94" i="23"/>
  <c r="AN104" i="23"/>
  <c r="AM115" i="23"/>
  <c r="AL122" i="23"/>
  <c r="AM127" i="23"/>
  <c r="AN132" i="23"/>
  <c r="AL138" i="23"/>
  <c r="AM5" i="23"/>
  <c r="AO5" i="23" s="1"/>
  <c r="AN10" i="23"/>
  <c r="AL16" i="23"/>
  <c r="AM21" i="23"/>
  <c r="AN26" i="23"/>
  <c r="AL32" i="23"/>
  <c r="AM37" i="23"/>
  <c r="AN42" i="23"/>
  <c r="AL48" i="23"/>
  <c r="AM53" i="23"/>
  <c r="AN58" i="23"/>
  <c r="AL64" i="23"/>
  <c r="AM69" i="23"/>
  <c r="AN74" i="23"/>
  <c r="AL80" i="23"/>
  <c r="AM85" i="23"/>
  <c r="AN90" i="23"/>
  <c r="AL96" i="23"/>
  <c r="AM101" i="23"/>
  <c r="AN106" i="23"/>
  <c r="AL112" i="23"/>
  <c r="AM117" i="23"/>
  <c r="AN9" i="23"/>
  <c r="AL15" i="23"/>
  <c r="AM20" i="23"/>
  <c r="AN25" i="23"/>
  <c r="AL31" i="23"/>
  <c r="AM36" i="23"/>
  <c r="AN41" i="23"/>
  <c r="AL47" i="23"/>
  <c r="AM52" i="23"/>
  <c r="AN57" i="23"/>
  <c r="AL63" i="23"/>
  <c r="AM68" i="23"/>
  <c r="AN73" i="23"/>
  <c r="AL79" i="23"/>
  <c r="AM84" i="23"/>
  <c r="AN89" i="23"/>
  <c r="AL95" i="23"/>
  <c r="AM100" i="23"/>
  <c r="AN105" i="23"/>
  <c r="AL111" i="23"/>
  <c r="AM116" i="23"/>
  <c r="AM11" i="23"/>
  <c r="AL22" i="23"/>
  <c r="AN32" i="23"/>
  <c r="AM43" i="23"/>
  <c r="AL54" i="23"/>
  <c r="AN64" i="23"/>
  <c r="AM75" i="23"/>
  <c r="AL86" i="23"/>
  <c r="AN96" i="23"/>
  <c r="AM107" i="23"/>
  <c r="AL118" i="23"/>
  <c r="AM123" i="23"/>
  <c r="AN128" i="23"/>
  <c r="AL134" i="23"/>
  <c r="AL146" i="23"/>
  <c r="AM151" i="23"/>
  <c r="AN156" i="23"/>
  <c r="AL162" i="23"/>
  <c r="AM167" i="23"/>
  <c r="AN172" i="23"/>
  <c r="AL178" i="23"/>
  <c r="AM183" i="23"/>
  <c r="AN188" i="23"/>
  <c r="AL194" i="23"/>
  <c r="AM199" i="23"/>
  <c r="AN204" i="23"/>
  <c r="AL210" i="23"/>
  <c r="AM215" i="23"/>
  <c r="AN220" i="23"/>
  <c r="AL226" i="23"/>
  <c r="AM231" i="23"/>
  <c r="AN236" i="23"/>
  <c r="AL242" i="23"/>
  <c r="AM247" i="23"/>
  <c r="AN252" i="23"/>
  <c r="AL258" i="23"/>
  <c r="AM263" i="23"/>
  <c r="AN268" i="23"/>
  <c r="AL274" i="23"/>
  <c r="AM14" i="23"/>
  <c r="AL25" i="23"/>
  <c r="AN35" i="23"/>
  <c r="AM46" i="23"/>
  <c r="AL57" i="23"/>
  <c r="AN67" i="23"/>
  <c r="AM78" i="23"/>
  <c r="AL89" i="23"/>
  <c r="AN99" i="23"/>
  <c r="AM110" i="23"/>
  <c r="AN119" i="23"/>
  <c r="AL125" i="23"/>
  <c r="AM130" i="23"/>
  <c r="AN135" i="23"/>
  <c r="AL141" i="23"/>
  <c r="AM146" i="23"/>
  <c r="AN151" i="23"/>
  <c r="AL157" i="23"/>
  <c r="AM162" i="23"/>
  <c r="AN167" i="23"/>
  <c r="AL173" i="23"/>
  <c r="AM178" i="23"/>
  <c r="AN183" i="23"/>
  <c r="AL189" i="23"/>
  <c r="AM194" i="23"/>
  <c r="AN199" i="23"/>
  <c r="AL205" i="23"/>
  <c r="AM210" i="23"/>
  <c r="AN215" i="23"/>
  <c r="AL221" i="23"/>
  <c r="AM226" i="23"/>
  <c r="AN231" i="23"/>
  <c r="AL237" i="23"/>
  <c r="AM242" i="23"/>
  <c r="AN247" i="23"/>
  <c r="AL253" i="23"/>
  <c r="AM258" i="23"/>
  <c r="AN263" i="23"/>
  <c r="AL269" i="23"/>
  <c r="AM274" i="23"/>
  <c r="AN279" i="23"/>
  <c r="AL285" i="23"/>
  <c r="AN12" i="23"/>
  <c r="AL34" i="23"/>
  <c r="AM55" i="23"/>
  <c r="AN76" i="23"/>
  <c r="AL98" i="23"/>
  <c r="AN118" i="23"/>
  <c r="AM129" i="23"/>
  <c r="AL140" i="23"/>
  <c r="AN150" i="23"/>
  <c r="AM161" i="23"/>
  <c r="AL172" i="23"/>
  <c r="AN182" i="23"/>
  <c r="AM193" i="23"/>
  <c r="AL204" i="23"/>
  <c r="AN214" i="23"/>
  <c r="AM225" i="23"/>
  <c r="AL236" i="23"/>
  <c r="AN246" i="23"/>
  <c r="AM257" i="23"/>
  <c r="AL268" i="23"/>
  <c r="AM277" i="23"/>
  <c r="AM284" i="23"/>
  <c r="AN290" i="23"/>
  <c r="AL296" i="23"/>
  <c r="AM301" i="23"/>
  <c r="AN306" i="23"/>
  <c r="AL312" i="23"/>
  <c r="AM317" i="23"/>
  <c r="AN322" i="23"/>
  <c r="AL328" i="23"/>
  <c r="AM333" i="23"/>
  <c r="AN338" i="23"/>
  <c r="AL344" i="23"/>
  <c r="AM349" i="23"/>
  <c r="AN354" i="23"/>
  <c r="AL360" i="23"/>
  <c r="AM365" i="23"/>
  <c r="AN370" i="23"/>
  <c r="AL376" i="23"/>
  <c r="AM381" i="23"/>
  <c r="AN386" i="23"/>
  <c r="AL392" i="23"/>
  <c r="AM397" i="23"/>
  <c r="AN23" i="23"/>
  <c r="AL45" i="23"/>
  <c r="AM66" i="23"/>
  <c r="AN87" i="23"/>
  <c r="AL109" i="23"/>
  <c r="AM124" i="23"/>
  <c r="AL135" i="23"/>
  <c r="AN145" i="23"/>
  <c r="AM156" i="23"/>
  <c r="AL167" i="23"/>
  <c r="AN177" i="23"/>
  <c r="AM188" i="23"/>
  <c r="AL199" i="23"/>
  <c r="AN209" i="23"/>
  <c r="AM220" i="23"/>
  <c r="AL231" i="23"/>
  <c r="AN241" i="23"/>
  <c r="AM252" i="23"/>
  <c r="AL263" i="23"/>
  <c r="AN273" i="23"/>
  <c r="AM281" i="23"/>
  <c r="AM288" i="23"/>
  <c r="AN293" i="23"/>
  <c r="AL299" i="23"/>
  <c r="AM304" i="23"/>
  <c r="AN309" i="23"/>
  <c r="AL315" i="23"/>
  <c r="AM320" i="23"/>
  <c r="AN325" i="23"/>
  <c r="AL331" i="23"/>
  <c r="AM336" i="23"/>
  <c r="AN341" i="23"/>
  <c r="AL347" i="23"/>
  <c r="AM352" i="23"/>
  <c r="AN357" i="23"/>
  <c r="AL363" i="23"/>
  <c r="AM368" i="23"/>
  <c r="AN373" i="23"/>
  <c r="AL379" i="23"/>
  <c r="AM384" i="23"/>
  <c r="AN389" i="23"/>
  <c r="AL395" i="23"/>
  <c r="AM400" i="23"/>
  <c r="AN405" i="23"/>
  <c r="AL5" i="23"/>
  <c r="AN47" i="23"/>
  <c r="AM90" i="23"/>
  <c r="AM31" i="23"/>
  <c r="AL74" i="23"/>
  <c r="AN116" i="23"/>
  <c r="AN138" i="23"/>
  <c r="AL160" i="23"/>
  <c r="AM181" i="23"/>
  <c r="AN202" i="23"/>
  <c r="AL224" i="23"/>
  <c r="AM245" i="23"/>
  <c r="AN266" i="23"/>
  <c r="AM283" i="23"/>
  <c r="AM295" i="23"/>
  <c r="AL306" i="23"/>
  <c r="AN316" i="23"/>
  <c r="AM139" i="23"/>
  <c r="AM147" i="23"/>
  <c r="AN152" i="23"/>
  <c r="AL158" i="23"/>
  <c r="AM163" i="23"/>
  <c r="AN168" i="23"/>
  <c r="AL174" i="23"/>
  <c r="AM179" i="23"/>
  <c r="AN184" i="23"/>
  <c r="AL190" i="23"/>
  <c r="AM195" i="23"/>
  <c r="AN200" i="23"/>
  <c r="AL206" i="23"/>
  <c r="AM211" i="23"/>
  <c r="AN216" i="23"/>
  <c r="AL222" i="23"/>
  <c r="AM227" i="23"/>
  <c r="AN232" i="23"/>
  <c r="AL238" i="23"/>
  <c r="AM243" i="23"/>
  <c r="AN248" i="23"/>
  <c r="AL254" i="23"/>
  <c r="AM259" i="23"/>
  <c r="AN264" i="23"/>
  <c r="AL270" i="23"/>
  <c r="AM6" i="23"/>
  <c r="AL17" i="23"/>
  <c r="AN27" i="23"/>
  <c r="AM38" i="23"/>
  <c r="AL49" i="23"/>
  <c r="AN59" i="23"/>
  <c r="AM70" i="23"/>
  <c r="AL81" i="23"/>
  <c r="AN91" i="23"/>
  <c r="AM102" i="23"/>
  <c r="AL113" i="23"/>
  <c r="AL121" i="23"/>
  <c r="AM126" i="23"/>
  <c r="AN131" i="23"/>
  <c r="AL137" i="23"/>
  <c r="AM142" i="23"/>
  <c r="AN147" i="23"/>
  <c r="AL153" i="23"/>
  <c r="AM158" i="23"/>
  <c r="AN163" i="23"/>
  <c r="AL169" i="23"/>
  <c r="AM174" i="23"/>
  <c r="AN179" i="23"/>
  <c r="AL185" i="23"/>
  <c r="AM190" i="23"/>
  <c r="AN195" i="23"/>
  <c r="AL201" i="23"/>
  <c r="AM206" i="23"/>
  <c r="AN211" i="23"/>
  <c r="AL217" i="23"/>
  <c r="AM222" i="23"/>
  <c r="AN227" i="23"/>
  <c r="AL233" i="23"/>
  <c r="AM238" i="23"/>
  <c r="AN243" i="23"/>
  <c r="AL249" i="23"/>
  <c r="AM254" i="23"/>
  <c r="AN259" i="23"/>
  <c r="AL265" i="23"/>
  <c r="AM270" i="23"/>
  <c r="AN275" i="23"/>
  <c r="AL281" i="23"/>
  <c r="AM286" i="23"/>
  <c r="AL18" i="23"/>
  <c r="AM39" i="23"/>
  <c r="AN60" i="23"/>
  <c r="AL82" i="23"/>
  <c r="AM103" i="23"/>
  <c r="AM121" i="23"/>
  <c r="AL132" i="23"/>
  <c r="AN142" i="23"/>
  <c r="AM153" i="23"/>
  <c r="AL164" i="23"/>
  <c r="AN174" i="23"/>
  <c r="AM185" i="23"/>
  <c r="AL196" i="23"/>
  <c r="AN206" i="23"/>
  <c r="AM217" i="23"/>
  <c r="AL228" i="23"/>
  <c r="AN238" i="23"/>
  <c r="AM249" i="23"/>
  <c r="AL260" i="23"/>
  <c r="AN270" i="23"/>
  <c r="AL279" i="23"/>
  <c r="AL286" i="23"/>
  <c r="AL292" i="23"/>
  <c r="AM297" i="23"/>
  <c r="AN302" i="23"/>
  <c r="AL308" i="23"/>
  <c r="AM313" i="23"/>
  <c r="AN318" i="23"/>
  <c r="AL324" i="23"/>
  <c r="AM329" i="23"/>
  <c r="AN334" i="23"/>
  <c r="AL340" i="23"/>
  <c r="AM345" i="23"/>
  <c r="AN350" i="23"/>
  <c r="AL356" i="23"/>
  <c r="AM361" i="23"/>
  <c r="AN366" i="23"/>
  <c r="AL372" i="23"/>
  <c r="AM377" i="23"/>
  <c r="AN382" i="23"/>
  <c r="AL388" i="23"/>
  <c r="AM393" i="23"/>
  <c r="AN7" i="23"/>
  <c r="AL29" i="23"/>
  <c r="AM50" i="23"/>
  <c r="AN71" i="23"/>
  <c r="AL93" i="23"/>
  <c r="AM114" i="23"/>
  <c r="AL127" i="23"/>
  <c r="AN137" i="23"/>
  <c r="AM148" i="23"/>
  <c r="AL159" i="23"/>
  <c r="AN169" i="23"/>
  <c r="AM180" i="23"/>
  <c r="AL191" i="23"/>
  <c r="AN201" i="23"/>
  <c r="AM212" i="23"/>
  <c r="AL223" i="23"/>
  <c r="AN233" i="23"/>
  <c r="AM244" i="23"/>
  <c r="AL255" i="23"/>
  <c r="AN265" i="23"/>
  <c r="AL276" i="23"/>
  <c r="AL283" i="23"/>
  <c r="AN289" i="23"/>
  <c r="AL295" i="23"/>
  <c r="AM300" i="23"/>
  <c r="AN305" i="23"/>
  <c r="AL311" i="23"/>
  <c r="AM316" i="23"/>
  <c r="AN321" i="23"/>
  <c r="AL327" i="23"/>
  <c r="AM332" i="23"/>
  <c r="AN337" i="23"/>
  <c r="AL343" i="23"/>
  <c r="AM348" i="23"/>
  <c r="AN353" i="23"/>
  <c r="AL359" i="23"/>
  <c r="AM364" i="23"/>
  <c r="AN369" i="23"/>
  <c r="AL375" i="23"/>
  <c r="AM380" i="23"/>
  <c r="AN385" i="23"/>
  <c r="AL391" i="23"/>
  <c r="AM396" i="23"/>
  <c r="AN401" i="23"/>
  <c r="AL407" i="23"/>
  <c r="AN15" i="23"/>
  <c r="AM58" i="23"/>
  <c r="AL101" i="23"/>
  <c r="AL42" i="23"/>
  <c r="AN84" i="23"/>
  <c r="AN122" i="23"/>
  <c r="AL144" i="23"/>
  <c r="AM165" i="23"/>
  <c r="AN186" i="23"/>
  <c r="AL208" i="23"/>
  <c r="AM229" i="23"/>
  <c r="AN250" i="23"/>
  <c r="AL272" i="23"/>
  <c r="AL287" i="23"/>
  <c r="AL298" i="23"/>
  <c r="AN308" i="23"/>
  <c r="AM319" i="23"/>
  <c r="AM143" i="23"/>
  <c r="AN148" i="23"/>
  <c r="AL154" i="23"/>
  <c r="AM159" i="23"/>
  <c r="AN164" i="23"/>
  <c r="AL170" i="23"/>
  <c r="AM175" i="23"/>
  <c r="AN180" i="23"/>
  <c r="AL186" i="23"/>
  <c r="AM191" i="23"/>
  <c r="AN196" i="23"/>
  <c r="AL202" i="23"/>
  <c r="AM207" i="23"/>
  <c r="AN212" i="23"/>
  <c r="AL218" i="23"/>
  <c r="AM223" i="23"/>
  <c r="AN228" i="23"/>
  <c r="AL234" i="23"/>
  <c r="AM239" i="23"/>
  <c r="AN244" i="23"/>
  <c r="AL250" i="23"/>
  <c r="AM255" i="23"/>
  <c r="AN260" i="23"/>
  <c r="AL266" i="23"/>
  <c r="AM271" i="23"/>
  <c r="AL9" i="23"/>
  <c r="AN19" i="23"/>
  <c r="AM30" i="23"/>
  <c r="AL41" i="23"/>
  <c r="AN51" i="23"/>
  <c r="AM62" i="23"/>
  <c r="AL73" i="23"/>
  <c r="AN83" i="23"/>
  <c r="AM94" i="23"/>
  <c r="AL105" i="23"/>
  <c r="AN115" i="23"/>
  <c r="AM122" i="23"/>
  <c r="AN127" i="23"/>
  <c r="AL133" i="23"/>
  <c r="AM138" i="23"/>
  <c r="AN143" i="23"/>
  <c r="AL149" i="23"/>
  <c r="AM154" i="23"/>
  <c r="AN159" i="23"/>
  <c r="AL165" i="23"/>
  <c r="AM170" i="23"/>
  <c r="AN175" i="23"/>
  <c r="AL181" i="23"/>
  <c r="AM186" i="23"/>
  <c r="AN191" i="23"/>
  <c r="AL197" i="23"/>
  <c r="AM202" i="23"/>
  <c r="AN207" i="23"/>
  <c r="AL213" i="23"/>
  <c r="AM218" i="23"/>
  <c r="AN223" i="23"/>
  <c r="AL229" i="23"/>
  <c r="AM234" i="23"/>
  <c r="AN239" i="23"/>
  <c r="AL245" i="23"/>
  <c r="AM250" i="23"/>
  <c r="AN255" i="23"/>
  <c r="AL261" i="23"/>
  <c r="AM266" i="23"/>
  <c r="AN271" i="23"/>
  <c r="AL277" i="23"/>
  <c r="AM282" i="23"/>
  <c r="AN287" i="23"/>
  <c r="AM23" i="23"/>
  <c r="AN44" i="23"/>
  <c r="AL66" i="23"/>
  <c r="AM87" i="23"/>
  <c r="AN108" i="23"/>
  <c r="AL124" i="23"/>
  <c r="AN134" i="23"/>
  <c r="AM145" i="23"/>
  <c r="AL156" i="23"/>
  <c r="AN166" i="23"/>
  <c r="AM177" i="23"/>
  <c r="AL188" i="23"/>
  <c r="AN198" i="23"/>
  <c r="AM209" i="23"/>
  <c r="AL220" i="23"/>
  <c r="AN230" i="23"/>
  <c r="AM241" i="23"/>
  <c r="AL252" i="23"/>
  <c r="AN262" i="23"/>
  <c r="AM273" i="23"/>
  <c r="AN280" i="23"/>
  <c r="AL288" i="23"/>
  <c r="AM293" i="23"/>
  <c r="AN298" i="23"/>
  <c r="AL304" i="23"/>
  <c r="AM309" i="23"/>
  <c r="AN314" i="23"/>
  <c r="AL320" i="23"/>
  <c r="AM325" i="23"/>
  <c r="AN330" i="23"/>
  <c r="AL336" i="23"/>
  <c r="AM341" i="23"/>
  <c r="AN346" i="23"/>
  <c r="AL352" i="23"/>
  <c r="AM357" i="23"/>
  <c r="AN362" i="23"/>
  <c r="AL368" i="23"/>
  <c r="AM373" i="23"/>
  <c r="AN378" i="23"/>
  <c r="AL384" i="23"/>
  <c r="AM389" i="23"/>
  <c r="AN394" i="23"/>
  <c r="AL13" i="23"/>
  <c r="AM34" i="23"/>
  <c r="AN55" i="23"/>
  <c r="AL77" i="23"/>
  <c r="AM98" i="23"/>
  <c r="AL119" i="23"/>
  <c r="AN129" i="23"/>
  <c r="AM140" i="23"/>
  <c r="AL151" i="23"/>
  <c r="AN161" i="23"/>
  <c r="AM172" i="23"/>
  <c r="AL183" i="23"/>
  <c r="AN193" i="23"/>
  <c r="AM204" i="23"/>
  <c r="AL215" i="23"/>
  <c r="AN225" i="23"/>
  <c r="AM236" i="23"/>
  <c r="AL247" i="23"/>
  <c r="AN257" i="23"/>
  <c r="AM268" i="23"/>
  <c r="AN277" i="23"/>
  <c r="AN284" i="23"/>
  <c r="AL291" i="23"/>
  <c r="AM296" i="23"/>
  <c r="AN301" i="23"/>
  <c r="AL307" i="23"/>
  <c r="AM312" i="23"/>
  <c r="AN317" i="23"/>
  <c r="AL323" i="23"/>
  <c r="AM328" i="23"/>
  <c r="AN333" i="23"/>
  <c r="AL339" i="23"/>
  <c r="AM344" i="23"/>
  <c r="AN349" i="23"/>
  <c r="AL355" i="23"/>
  <c r="AM360" i="23"/>
  <c r="AN365" i="23"/>
  <c r="AL371" i="23"/>
  <c r="AM376" i="23"/>
  <c r="AN381" i="23"/>
  <c r="AL387" i="23"/>
  <c r="AM392" i="23"/>
  <c r="AN397" i="23"/>
  <c r="AL403" i="23"/>
  <c r="AM408" i="23"/>
  <c r="AM26" i="23"/>
  <c r="AL69" i="23"/>
  <c r="AL10" i="23"/>
  <c r="AN52" i="23"/>
  <c r="AM95" i="23"/>
  <c r="AL128" i="23"/>
  <c r="AM149" i="23"/>
  <c r="AN170" i="23"/>
  <c r="AL192" i="23"/>
  <c r="AM213" i="23"/>
  <c r="AN234" i="23"/>
  <c r="AL256" i="23"/>
  <c r="AM276" i="23"/>
  <c r="AL290" i="23"/>
  <c r="AN300" i="23"/>
  <c r="AM311" i="23"/>
  <c r="AL322" i="23"/>
  <c r="AN144" i="23"/>
  <c r="AL150" i="23"/>
  <c r="AM155" i="23"/>
  <c r="AN160" i="23"/>
  <c r="AL166" i="23"/>
  <c r="AM171" i="23"/>
  <c r="AN176" i="23"/>
  <c r="AL182" i="23"/>
  <c r="AM187" i="23"/>
  <c r="AN192" i="23"/>
  <c r="AL198" i="23"/>
  <c r="AM203" i="23"/>
  <c r="AN208" i="23"/>
  <c r="AL214" i="23"/>
  <c r="AM219" i="23"/>
  <c r="AN224" i="23"/>
  <c r="AL230" i="23"/>
  <c r="AM235" i="23"/>
  <c r="AN240" i="23"/>
  <c r="AL246" i="23"/>
  <c r="AM251" i="23"/>
  <c r="AN256" i="23"/>
  <c r="AL262" i="23"/>
  <c r="AM267" i="23"/>
  <c r="AN272" i="23"/>
  <c r="AN11" i="23"/>
  <c r="AM22" i="23"/>
  <c r="AL33" i="23"/>
  <c r="AN43" i="23"/>
  <c r="AM54" i="23"/>
  <c r="AL65" i="23"/>
  <c r="AN75" i="23"/>
  <c r="AM86" i="23"/>
  <c r="AL97" i="23"/>
  <c r="AN107" i="23"/>
  <c r="AM118" i="23"/>
  <c r="AN123" i="23"/>
  <c r="AL129" i="23"/>
  <c r="AM134" i="23"/>
  <c r="AN139" i="23"/>
  <c r="AL145" i="23"/>
  <c r="AM150" i="23"/>
  <c r="AN155" i="23"/>
  <c r="AL161" i="23"/>
  <c r="AM166" i="23"/>
  <c r="AN171" i="23"/>
  <c r="AL177" i="23"/>
  <c r="AM182" i="23"/>
  <c r="AN187" i="23"/>
  <c r="AL193" i="23"/>
  <c r="AM198" i="23"/>
  <c r="AN203" i="23"/>
  <c r="AL209" i="23"/>
  <c r="AM214" i="23"/>
  <c r="AN219" i="23"/>
  <c r="AL225" i="23"/>
  <c r="AM230" i="23"/>
  <c r="AN235" i="23"/>
  <c r="AL241" i="23"/>
  <c r="AM246" i="23"/>
  <c r="AN251" i="23"/>
  <c r="AL257" i="23"/>
  <c r="AM262" i="23"/>
  <c r="AN267" i="23"/>
  <c r="AL273" i="23"/>
  <c r="AM278" i="23"/>
  <c r="AN283" i="23"/>
  <c r="AM7" i="23"/>
  <c r="AN28" i="23"/>
  <c r="AL50" i="23"/>
  <c r="AM71" i="23"/>
  <c r="AN92" i="23"/>
  <c r="AL114" i="23"/>
  <c r="AN126" i="23"/>
  <c r="AM137" i="23"/>
  <c r="AL148" i="23"/>
  <c r="AN158" i="23"/>
  <c r="AM169" i="23"/>
  <c r="AL180" i="23"/>
  <c r="AN190" i="23"/>
  <c r="AM201" i="23"/>
  <c r="AL212" i="23"/>
  <c r="AN222" i="23"/>
  <c r="AM233" i="23"/>
  <c r="AL244" i="23"/>
  <c r="AN254" i="23"/>
  <c r="AM265" i="23"/>
  <c r="AM275" i="23"/>
  <c r="AN282" i="23"/>
  <c r="AM289" i="23"/>
  <c r="AN294" i="23"/>
  <c r="AL300" i="23"/>
  <c r="AM305" i="23"/>
  <c r="AN310" i="23"/>
  <c r="AL316" i="23"/>
  <c r="AM321" i="23"/>
  <c r="AN326" i="23"/>
  <c r="AL332" i="23"/>
  <c r="AM337" i="23"/>
  <c r="AN342" i="23"/>
  <c r="AL348" i="23"/>
  <c r="AM353" i="23"/>
  <c r="AN358" i="23"/>
  <c r="AL364" i="23"/>
  <c r="AM369" i="23"/>
  <c r="AN374" i="23"/>
  <c r="AL380" i="23"/>
  <c r="AM385" i="23"/>
  <c r="AN390" i="23"/>
  <c r="AL396" i="23"/>
  <c r="AM18" i="23"/>
  <c r="AN39" i="23"/>
  <c r="AL61" i="23"/>
  <c r="AM82" i="23"/>
  <c r="AN103" i="23"/>
  <c r="AN121" i="23"/>
  <c r="AM132" i="23"/>
  <c r="AL143" i="23"/>
  <c r="AN153" i="23"/>
  <c r="AM164" i="23"/>
  <c r="AL175" i="23"/>
  <c r="AN185" i="23"/>
  <c r="AM196" i="23"/>
  <c r="AL207" i="23"/>
  <c r="AN217" i="23"/>
  <c r="AM228" i="23"/>
  <c r="AL239" i="23"/>
  <c r="AN249" i="23"/>
  <c r="AM260" i="23"/>
  <c r="AL271" i="23"/>
  <c r="AM279" i="23"/>
  <c r="AN286" i="23"/>
  <c r="AM292" i="23"/>
  <c r="AN297" i="23"/>
  <c r="AL303" i="23"/>
  <c r="AM308" i="23"/>
  <c r="AN313" i="23"/>
  <c r="AL319" i="23"/>
  <c r="AM324" i="23"/>
  <c r="AN329" i="23"/>
  <c r="AL335" i="23"/>
  <c r="AM340" i="23"/>
  <c r="AN345" i="23"/>
  <c r="AL351" i="23"/>
  <c r="AM356" i="23"/>
  <c r="AN361" i="23"/>
  <c r="AL367" i="23"/>
  <c r="AM372" i="23"/>
  <c r="AN377" i="23"/>
  <c r="AL383" i="23"/>
  <c r="AM388" i="23"/>
  <c r="AN393" i="23"/>
  <c r="AL399" i="23"/>
  <c r="AM404" i="23"/>
  <c r="AN409" i="23"/>
  <c r="AL37" i="23"/>
  <c r="AN79" i="23"/>
  <c r="AN20" i="23"/>
  <c r="AM63" i="23"/>
  <c r="AL106" i="23"/>
  <c r="AM133" i="23"/>
  <c r="AN154" i="23"/>
  <c r="AL176" i="23"/>
  <c r="AM197" i="23"/>
  <c r="AN218" i="23"/>
  <c r="AL240" i="23"/>
  <c r="AM261" i="23"/>
  <c r="AL280" i="23"/>
  <c r="AN292" i="23"/>
  <c r="AM303" i="23"/>
  <c r="AL314" i="23"/>
  <c r="AN332" i="23"/>
  <c r="AM343" i="23"/>
  <c r="AL354" i="23"/>
  <c r="AN364" i="23"/>
  <c r="AM375" i="23"/>
  <c r="AL386" i="23"/>
  <c r="AN396" i="23"/>
  <c r="AL404" i="23"/>
  <c r="AL411" i="23"/>
  <c r="AM416" i="23"/>
  <c r="AN421" i="23"/>
  <c r="AL427" i="23"/>
  <c r="AM432" i="23"/>
  <c r="AN437" i="23"/>
  <c r="AL443" i="23"/>
  <c r="AM448" i="23"/>
  <c r="AN453" i="23"/>
  <c r="AL459" i="23"/>
  <c r="AM464" i="23"/>
  <c r="AN469" i="23"/>
  <c r="AL475" i="23"/>
  <c r="AM480" i="23"/>
  <c r="AN485" i="23"/>
  <c r="AL491" i="23"/>
  <c r="AM496" i="23"/>
  <c r="AN501" i="23"/>
  <c r="AL507" i="23"/>
  <c r="AM512" i="23"/>
  <c r="AN517" i="23"/>
  <c r="AL523" i="23"/>
  <c r="AM528" i="23"/>
  <c r="AN533" i="23"/>
  <c r="AL539" i="23"/>
  <c r="AM544" i="23"/>
  <c r="AN549" i="23"/>
  <c r="AL555" i="23"/>
  <c r="AM560" i="23"/>
  <c r="AN565" i="23"/>
  <c r="AL571" i="23"/>
  <c r="AM576" i="23"/>
  <c r="AN581" i="23"/>
  <c r="AL587" i="23"/>
  <c r="AM592" i="23"/>
  <c r="AN597" i="23"/>
  <c r="AL603" i="23"/>
  <c r="AM608" i="23"/>
  <c r="AN613" i="23"/>
  <c r="AL619" i="23"/>
  <c r="AM624" i="23"/>
  <c r="AN629" i="23"/>
  <c r="AL635" i="23"/>
  <c r="AM640" i="23"/>
  <c r="AN645" i="23"/>
  <c r="AL651" i="23"/>
  <c r="AM656" i="23"/>
  <c r="AN661" i="23"/>
  <c r="AL667" i="23"/>
  <c r="AM672" i="23"/>
  <c r="AN677" i="23"/>
  <c r="AL683" i="23"/>
  <c r="AM688" i="23"/>
  <c r="AN693" i="23"/>
  <c r="AL699" i="23"/>
  <c r="AM704" i="23"/>
  <c r="AN709" i="23"/>
  <c r="AL715" i="23"/>
  <c r="AM720" i="23"/>
  <c r="AN725" i="23"/>
  <c r="AL731" i="23"/>
  <c r="AM42" i="23"/>
  <c r="AL85" i="23"/>
  <c r="AL123" i="23"/>
  <c r="AM144" i="23"/>
  <c r="AN165" i="23"/>
  <c r="AL187" i="23"/>
  <c r="AM208" i="23"/>
  <c r="AN229" i="23"/>
  <c r="AL251" i="23"/>
  <c r="AM272" i="23"/>
  <c r="AM287" i="23"/>
  <c r="AM298" i="23"/>
  <c r="AL309" i="23"/>
  <c r="AN319" i="23"/>
  <c r="AM330" i="23"/>
  <c r="AL341" i="23"/>
  <c r="AN351" i="23"/>
  <c r="AM362" i="23"/>
  <c r="AL373" i="23"/>
  <c r="AN383" i="23"/>
  <c r="AM394" i="23"/>
  <c r="AN402" i="23"/>
  <c r="AL410" i="23"/>
  <c r="AM415" i="23"/>
  <c r="AN420" i="23"/>
  <c r="AL426" i="23"/>
  <c r="AM431" i="23"/>
  <c r="AN436" i="23"/>
  <c r="AL442" i="23"/>
  <c r="AM447" i="23"/>
  <c r="AN452" i="23"/>
  <c r="AL458" i="23"/>
  <c r="AM463" i="23"/>
  <c r="AN468" i="23"/>
  <c r="AL474" i="23"/>
  <c r="AM479" i="23"/>
  <c r="AN484" i="23"/>
  <c r="AL490" i="23"/>
  <c r="AM495" i="23"/>
  <c r="AN500" i="23"/>
  <c r="AL506" i="23"/>
  <c r="AM511" i="23"/>
  <c r="AN516" i="23"/>
  <c r="AL522" i="23"/>
  <c r="AM527" i="23"/>
  <c r="AN532" i="23"/>
  <c r="AL538" i="23"/>
  <c r="AM543" i="23"/>
  <c r="AN548" i="23"/>
  <c r="AL554" i="23"/>
  <c r="AM559" i="23"/>
  <c r="AN564" i="23"/>
  <c r="AL570" i="23"/>
  <c r="AM575" i="23"/>
  <c r="AN580" i="23"/>
  <c r="AL586" i="23"/>
  <c r="AM591" i="23"/>
  <c r="AN596" i="23"/>
  <c r="AL602" i="23"/>
  <c r="AM607" i="23"/>
  <c r="AN612" i="23"/>
  <c r="AL618" i="23"/>
  <c r="AM623" i="23"/>
  <c r="AN628" i="23"/>
  <c r="AL634" i="23"/>
  <c r="AM639" i="23"/>
  <c r="AN644" i="23"/>
  <c r="AL650" i="23"/>
  <c r="AM655" i="23"/>
  <c r="AN660" i="23"/>
  <c r="AL666" i="23"/>
  <c r="AM671" i="23"/>
  <c r="AN676" i="23"/>
  <c r="AL682" i="23"/>
  <c r="AM687" i="23"/>
  <c r="AN692" i="23"/>
  <c r="AL698" i="23"/>
  <c r="AM703" i="23"/>
  <c r="AN708" i="23"/>
  <c r="AL714" i="23"/>
  <c r="AM719" i="23"/>
  <c r="AN724" i="23"/>
  <c r="AL730" i="23"/>
  <c r="AM735" i="23"/>
  <c r="AN740" i="23"/>
  <c r="AN100" i="23"/>
  <c r="AM152" i="23"/>
  <c r="AL195" i="23"/>
  <c r="AN237" i="23"/>
  <c r="AN278" i="23"/>
  <c r="AM302" i="23"/>
  <c r="AN323" i="23"/>
  <c r="AL345" i="23"/>
  <c r="AM366" i="23"/>
  <c r="AN387" i="23"/>
  <c r="AM405" i="23"/>
  <c r="AM417" i="23"/>
  <c r="AL428" i="23"/>
  <c r="AN438" i="23"/>
  <c r="AM449" i="23"/>
  <c r="AL460" i="23"/>
  <c r="AN470" i="23"/>
  <c r="AM481" i="23"/>
  <c r="AL492" i="23"/>
  <c r="AN502" i="23"/>
  <c r="AM513" i="23"/>
  <c r="AM125" i="23"/>
  <c r="AL168" i="23"/>
  <c r="AN210" i="23"/>
  <c r="AM253" i="23"/>
  <c r="AN288" i="23"/>
  <c r="AL310" i="23"/>
  <c r="AM331" i="23"/>
  <c r="AN352" i="23"/>
  <c r="AL374" i="23"/>
  <c r="AM395" i="23"/>
  <c r="AM410" i="23"/>
  <c r="AL421" i="23"/>
  <c r="AN431" i="23"/>
  <c r="AM442" i="23"/>
  <c r="AL453" i="23"/>
  <c r="AN463" i="23"/>
  <c r="AM474" i="23"/>
  <c r="AL485" i="23"/>
  <c r="AN495" i="23"/>
  <c r="AM506" i="23"/>
  <c r="AL517" i="23"/>
  <c r="AN111" i="23"/>
  <c r="AN157" i="23"/>
  <c r="AM200" i="23"/>
  <c r="AL243" i="23"/>
  <c r="AL282" i="23"/>
  <c r="AL305" i="23"/>
  <c r="AM326" i="23"/>
  <c r="AN347" i="23"/>
  <c r="AL369" i="23"/>
  <c r="AM390" i="23"/>
  <c r="AM407" i="23"/>
  <c r="AN418" i="23"/>
  <c r="AM429" i="23"/>
  <c r="AL440" i="23"/>
  <c r="AN450" i="23"/>
  <c r="AM461" i="23"/>
  <c r="AL472" i="23"/>
  <c r="AN482" i="23"/>
  <c r="AM493" i="23"/>
  <c r="AL504" i="23"/>
  <c r="AM47" i="23"/>
  <c r="AM141" i="23"/>
  <c r="AL184" i="23"/>
  <c r="AN226" i="23"/>
  <c r="AM269" i="23"/>
  <c r="AN296" i="23"/>
  <c r="AL318" i="23"/>
  <c r="AM339" i="23"/>
  <c r="AN360" i="23"/>
  <c r="AL382" i="23"/>
  <c r="AM401" i="23"/>
  <c r="AM414" i="23"/>
  <c r="AL425" i="23"/>
  <c r="AN435" i="23"/>
  <c r="AM446" i="23"/>
  <c r="AL457" i="23"/>
  <c r="AN467" i="23"/>
  <c r="AM478" i="23"/>
  <c r="AL489" i="23"/>
  <c r="AN499" i="23"/>
  <c r="AM510" i="23"/>
  <c r="AL521" i="23"/>
  <c r="AN531" i="23"/>
  <c r="AM542" i="23"/>
  <c r="AL553" i="23"/>
  <c r="AN527" i="23"/>
  <c r="AM541" i="23"/>
  <c r="AN555" i="23"/>
  <c r="AM566" i="23"/>
  <c r="AL577" i="23"/>
  <c r="AN587" i="23"/>
  <c r="AM598" i="23"/>
  <c r="AL609" i="23"/>
  <c r="AN619" i="23"/>
  <c r="AM630" i="23"/>
  <c r="AL641" i="23"/>
  <c r="AN651" i="23"/>
  <c r="AM662" i="23"/>
  <c r="AL673" i="23"/>
  <c r="AN683" i="23"/>
  <c r="AM694" i="23"/>
  <c r="AL705" i="23"/>
  <c r="AN715" i="23"/>
  <c r="AM726" i="23"/>
  <c r="AL735" i="23"/>
  <c r="AM742" i="23"/>
  <c r="AL525" i="23"/>
  <c r="AN538" i="23"/>
  <c r="AM553" i="23"/>
  <c r="AL564" i="23"/>
  <c r="AN574" i="23"/>
  <c r="AM585" i="23"/>
  <c r="AL596" i="23"/>
  <c r="AN606" i="23"/>
  <c r="AM617" i="23"/>
  <c r="AL628" i="23"/>
  <c r="AN638" i="23"/>
  <c r="AM649" i="23"/>
  <c r="AL660" i="23"/>
  <c r="AN670" i="23"/>
  <c r="AM681" i="23"/>
  <c r="AL692" i="23"/>
  <c r="AN702" i="23"/>
  <c r="AM713" i="23"/>
  <c r="AL724" i="23"/>
  <c r="AM529" i="23"/>
  <c r="AN543" i="23"/>
  <c r="AL557" i="23"/>
  <c r="AN567" i="23"/>
  <c r="AM578" i="23"/>
  <c r="AL589" i="23"/>
  <c r="AN599" i="23"/>
  <c r="AM610" i="23"/>
  <c r="AL621" i="23"/>
  <c r="AN631" i="23"/>
  <c r="AM642" i="23"/>
  <c r="AL653" i="23"/>
  <c r="AN663" i="23"/>
  <c r="AM674" i="23"/>
  <c r="AL685" i="23"/>
  <c r="AN695" i="23"/>
  <c r="AM706" i="23"/>
  <c r="AL717" i="23"/>
  <c r="AN727" i="23"/>
  <c r="AL736" i="23"/>
  <c r="AL743" i="23"/>
  <c r="AN526" i="23"/>
  <c r="AL541" i="23"/>
  <c r="AN554" i="23"/>
  <c r="AM565" i="23"/>
  <c r="AL576" i="23"/>
  <c r="AN586" i="23"/>
  <c r="AM597" i="23"/>
  <c r="AL608" i="23"/>
  <c r="AN618" i="23"/>
  <c r="AM629" i="23"/>
  <c r="AL640" i="23"/>
  <c r="AN650" i="23"/>
  <c r="AM661" i="23"/>
  <c r="AL672" i="23"/>
  <c r="AN682" i="23"/>
  <c r="AM693" i="23"/>
  <c r="AL704" i="23"/>
  <c r="AN714" i="23"/>
  <c r="AM725" i="23"/>
  <c r="AN741" i="23"/>
  <c r="AN748" i="23"/>
  <c r="AL754" i="23"/>
  <c r="AN324" i="23"/>
  <c r="AM335" i="23"/>
  <c r="AL346" i="23"/>
  <c r="AN356" i="23"/>
  <c r="AM367" i="23"/>
  <c r="AL378" i="23"/>
  <c r="AN388" i="23"/>
  <c r="AN398" i="23"/>
  <c r="AL406" i="23"/>
  <c r="AM412" i="23"/>
  <c r="AN417" i="23"/>
  <c r="AL423" i="23"/>
  <c r="AM428" i="23"/>
  <c r="AN433" i="23"/>
  <c r="AL439" i="23"/>
  <c r="AM444" i="23"/>
  <c r="AN449" i="23"/>
  <c r="AL455" i="23"/>
  <c r="AM460" i="23"/>
  <c r="AN465" i="23"/>
  <c r="AL471" i="23"/>
  <c r="AM476" i="23"/>
  <c r="AN481" i="23"/>
  <c r="AL487" i="23"/>
  <c r="AM492" i="23"/>
  <c r="AN497" i="23"/>
  <c r="AL503" i="23"/>
  <c r="AM508" i="23"/>
  <c r="AN513" i="23"/>
  <c r="AL519" i="23"/>
  <c r="AM524" i="23"/>
  <c r="AN529" i="23"/>
  <c r="AL535" i="23"/>
  <c r="AM540" i="23"/>
  <c r="AN545" i="23"/>
  <c r="AL551" i="23"/>
  <c r="AM556" i="23"/>
  <c r="AN561" i="23"/>
  <c r="AL567" i="23"/>
  <c r="AM572" i="23"/>
  <c r="AN577" i="23"/>
  <c r="AL583" i="23"/>
  <c r="AM588" i="23"/>
  <c r="AN593" i="23"/>
  <c r="AL599" i="23"/>
  <c r="AM604" i="23"/>
  <c r="AN609" i="23"/>
  <c r="AL615" i="23"/>
  <c r="AM620" i="23"/>
  <c r="AN625" i="23"/>
  <c r="AL631" i="23"/>
  <c r="AM636" i="23"/>
  <c r="AN641" i="23"/>
  <c r="AL647" i="23"/>
  <c r="AM652" i="23"/>
  <c r="AN657" i="23"/>
  <c r="AL663" i="23"/>
  <c r="AM668" i="23"/>
  <c r="AN673" i="23"/>
  <c r="AL679" i="23"/>
  <c r="AM684" i="23"/>
  <c r="AN689" i="23"/>
  <c r="AL695" i="23"/>
  <c r="AM700" i="23"/>
  <c r="AN705" i="23"/>
  <c r="AL711" i="23"/>
  <c r="AM716" i="23"/>
  <c r="AN721" i="23"/>
  <c r="AL727" i="23"/>
  <c r="AM10" i="23"/>
  <c r="AL53" i="23"/>
  <c r="AN95" i="23"/>
  <c r="AM128" i="23"/>
  <c r="AN149" i="23"/>
  <c r="AL171" i="23"/>
  <c r="AM192" i="23"/>
  <c r="AN213" i="23"/>
  <c r="AL235" i="23"/>
  <c r="AM256" i="23"/>
  <c r="AN276" i="23"/>
  <c r="AM290" i="23"/>
  <c r="AL301" i="23"/>
  <c r="AN311" i="23"/>
  <c r="AM322" i="23"/>
  <c r="AL333" i="23"/>
  <c r="AN343" i="23"/>
  <c r="AM354" i="23"/>
  <c r="AL365" i="23"/>
  <c r="AN375" i="23"/>
  <c r="AM386" i="23"/>
  <c r="AL397" i="23"/>
  <c r="AN404" i="23"/>
  <c r="AM411" i="23"/>
  <c r="AN416" i="23"/>
  <c r="AL422" i="23"/>
  <c r="AM427" i="23"/>
  <c r="AN432" i="23"/>
  <c r="AL438" i="23"/>
  <c r="AM443" i="23"/>
  <c r="AN448" i="23"/>
  <c r="AL454" i="23"/>
  <c r="AM459" i="23"/>
  <c r="AN464" i="23"/>
  <c r="AL470" i="23"/>
  <c r="AM475" i="23"/>
  <c r="AN480" i="23"/>
  <c r="AL486" i="23"/>
  <c r="AM491" i="23"/>
  <c r="AN496" i="23"/>
  <c r="AL502" i="23"/>
  <c r="AM507" i="23"/>
  <c r="AN512" i="23"/>
  <c r="AL518" i="23"/>
  <c r="AM523" i="23"/>
  <c r="AN528" i="23"/>
  <c r="AL534" i="23"/>
  <c r="AM539" i="23"/>
  <c r="AN544" i="23"/>
  <c r="AL550" i="23"/>
  <c r="AM555" i="23"/>
  <c r="AN560" i="23"/>
  <c r="AL566" i="23"/>
  <c r="AM571" i="23"/>
  <c r="AN576" i="23"/>
  <c r="AL582" i="23"/>
  <c r="AM587" i="23"/>
  <c r="AN592" i="23"/>
  <c r="AL598" i="23"/>
  <c r="AM603" i="23"/>
  <c r="AN608" i="23"/>
  <c r="AL614" i="23"/>
  <c r="AM619" i="23"/>
  <c r="AN624" i="23"/>
  <c r="AL630" i="23"/>
  <c r="AM635" i="23"/>
  <c r="AN640" i="23"/>
  <c r="AL646" i="23"/>
  <c r="AM651" i="23"/>
  <c r="AN656" i="23"/>
  <c r="AL662" i="23"/>
  <c r="AM667" i="23"/>
  <c r="AN672" i="23"/>
  <c r="AL678" i="23"/>
  <c r="AM683" i="23"/>
  <c r="AN688" i="23"/>
  <c r="AL694" i="23"/>
  <c r="AM699" i="23"/>
  <c r="AN704" i="23"/>
  <c r="AL710" i="23"/>
  <c r="AM715" i="23"/>
  <c r="AN720" i="23"/>
  <c r="AL726" i="23"/>
  <c r="AM731" i="23"/>
  <c r="AN736" i="23"/>
  <c r="AL742" i="23"/>
  <c r="AM120" i="23"/>
  <c r="AL163" i="23"/>
  <c r="AN205" i="23"/>
  <c r="AM248" i="23"/>
  <c r="AN285" i="23"/>
  <c r="AN307" i="23"/>
  <c r="AL329" i="23"/>
  <c r="AM350" i="23"/>
  <c r="AN371" i="23"/>
  <c r="AL393" i="23"/>
  <c r="AL409" i="23"/>
  <c r="AL420" i="23"/>
  <c r="AN430" i="23"/>
  <c r="AM441" i="23"/>
  <c r="AL452" i="23"/>
  <c r="AN462" i="23"/>
  <c r="AM473" i="23"/>
  <c r="AL484" i="23"/>
  <c r="AN494" i="23"/>
  <c r="AM505" i="23"/>
  <c r="AL26" i="23"/>
  <c r="AL136" i="23"/>
  <c r="AN178" i="23"/>
  <c r="AM221" i="23"/>
  <c r="AL264" i="23"/>
  <c r="AL294" i="23"/>
  <c r="AM315" i="23"/>
  <c r="AN336" i="23"/>
  <c r="AL358" i="23"/>
  <c r="AM379" i="23"/>
  <c r="AN399" i="23"/>
  <c r="AL413" i="23"/>
  <c r="AN423" i="23"/>
  <c r="AM434" i="23"/>
  <c r="AL445" i="23"/>
  <c r="AN455" i="23"/>
  <c r="AM466" i="23"/>
  <c r="AL477" i="23"/>
  <c r="AN487" i="23"/>
  <c r="AM498" i="23"/>
  <c r="AL509" i="23"/>
  <c r="AN519" i="23"/>
  <c r="AN125" i="23"/>
  <c r="AM168" i="23"/>
  <c r="AL211" i="23"/>
  <c r="AN253" i="23"/>
  <c r="AL289" i="23"/>
  <c r="AM310" i="23"/>
  <c r="AN331" i="23"/>
  <c r="AL353" i="23"/>
  <c r="AM374" i="23"/>
  <c r="AN395" i="23"/>
  <c r="AN410" i="23"/>
  <c r="AM421" i="23"/>
  <c r="AL432" i="23"/>
  <c r="AN442" i="23"/>
  <c r="AM453" i="23"/>
  <c r="AL464" i="23"/>
  <c r="AN474" i="23"/>
  <c r="AM485" i="23"/>
  <c r="AL496" i="23"/>
  <c r="AN506" i="23"/>
  <c r="AL90" i="23"/>
  <c r="AL152" i="23"/>
  <c r="AN194" i="23"/>
  <c r="AM237" i="23"/>
  <c r="AL278" i="23"/>
  <c r="AL302" i="23"/>
  <c r="AM323" i="23"/>
  <c r="AN344" i="23"/>
  <c r="AL366" i="23"/>
  <c r="AM387" i="23"/>
  <c r="AL405" i="23"/>
  <c r="AL417" i="23"/>
  <c r="AN427" i="23"/>
  <c r="AM438" i="23"/>
  <c r="AL449" i="23"/>
  <c r="AN459" i="23"/>
  <c r="AM470" i="23"/>
  <c r="AL481" i="23"/>
  <c r="AN491" i="23"/>
  <c r="AM502" i="23"/>
  <c r="AL513" i="23"/>
  <c r="AN523" i="23"/>
  <c r="AM534" i="23"/>
  <c r="AL545" i="23"/>
  <c r="AN514" i="23"/>
  <c r="AN530" i="23"/>
  <c r="AM545" i="23"/>
  <c r="AM558" i="23"/>
  <c r="AL569" i="23"/>
  <c r="AN579" i="23"/>
  <c r="AM590" i="23"/>
  <c r="AL601" i="23"/>
  <c r="AN611" i="23"/>
  <c r="AM622" i="23"/>
  <c r="AL633" i="23"/>
  <c r="AN643" i="23"/>
  <c r="AM654" i="23"/>
  <c r="AL665" i="23"/>
  <c r="AN675" i="23"/>
  <c r="AM686" i="23"/>
  <c r="AL697" i="23"/>
  <c r="AN707" i="23"/>
  <c r="AM718" i="23"/>
  <c r="AL729" i="23"/>
  <c r="AL737" i="23"/>
  <c r="AN743" i="23"/>
  <c r="AL528" i="23"/>
  <c r="AN542" i="23"/>
  <c r="AL556" i="23"/>
  <c r="AN566" i="23"/>
  <c r="AM577" i="23"/>
  <c r="AL588" i="23"/>
  <c r="AN598" i="23"/>
  <c r="AM609" i="23"/>
  <c r="AL620" i="23"/>
  <c r="AN630" i="23"/>
  <c r="AM641" i="23"/>
  <c r="AL652" i="23"/>
  <c r="AN662" i="23"/>
  <c r="AM673" i="23"/>
  <c r="AL684" i="23"/>
  <c r="AN694" i="23"/>
  <c r="AM705" i="23"/>
  <c r="AL716" i="23"/>
  <c r="AM517" i="23"/>
  <c r="AL533" i="23"/>
  <c r="AN546" i="23"/>
  <c r="AN559" i="23"/>
  <c r="AM570" i="23"/>
  <c r="AL581" i="23"/>
  <c r="AN591" i="23"/>
  <c r="AM602" i="23"/>
  <c r="AL613" i="23"/>
  <c r="AN623" i="23"/>
  <c r="AM634" i="23"/>
  <c r="AL645" i="23"/>
  <c r="AN655" i="23"/>
  <c r="AM666" i="23"/>
  <c r="AL677" i="23"/>
  <c r="AN687" i="23"/>
  <c r="AM698" i="23"/>
  <c r="AL709" i="23"/>
  <c r="AN719" i="23"/>
  <c r="AM730" i="23"/>
  <c r="AN737" i="23"/>
  <c r="AM744" i="23"/>
  <c r="AM530" i="23"/>
  <c r="AL544" i="23"/>
  <c r="AM557" i="23"/>
  <c r="AL568" i="23"/>
  <c r="AN578" i="23"/>
  <c r="AM589" i="23"/>
  <c r="AL600" i="23"/>
  <c r="AN610" i="23"/>
  <c r="AM621" i="23"/>
  <c r="AL632" i="23"/>
  <c r="AN642" i="23"/>
  <c r="AM653" i="23"/>
  <c r="AL664" i="23"/>
  <c r="AN674" i="23"/>
  <c r="AM685" i="23"/>
  <c r="AL696" i="23"/>
  <c r="AN706" i="23"/>
  <c r="AM717" i="23"/>
  <c r="AN730" i="23"/>
  <c r="AN744" i="23"/>
  <c r="AL750" i="23"/>
  <c r="AM755" i="23"/>
  <c r="AM327" i="23"/>
  <c r="AL338" i="23"/>
  <c r="AN348" i="23"/>
  <c r="AM359" i="23"/>
  <c r="AL370" i="23"/>
  <c r="AN380" i="23"/>
  <c r="AM391" i="23"/>
  <c r="AN400" i="23"/>
  <c r="AN407" i="23"/>
  <c r="AN413" i="23"/>
  <c r="AL419" i="23"/>
  <c r="AM424" i="23"/>
  <c r="AN429" i="23"/>
  <c r="AL435" i="23"/>
  <c r="AM440" i="23"/>
  <c r="AN445" i="23"/>
  <c r="AL451" i="23"/>
  <c r="AM456" i="23"/>
  <c r="AN461" i="23"/>
  <c r="AL467" i="23"/>
  <c r="AM472" i="23"/>
  <c r="AN477" i="23"/>
  <c r="AL483" i="23"/>
  <c r="AM488" i="23"/>
  <c r="AN493" i="23"/>
  <c r="AL499" i="23"/>
  <c r="AM504" i="23"/>
  <c r="AN509" i="23"/>
  <c r="AL515" i="23"/>
  <c r="AM520" i="23"/>
  <c r="AN525" i="23"/>
  <c r="AL531" i="23"/>
  <c r="AM536" i="23"/>
  <c r="AN541" i="23"/>
  <c r="AL547" i="23"/>
  <c r="AM552" i="23"/>
  <c r="AN557" i="23"/>
  <c r="AL563" i="23"/>
  <c r="AM568" i="23"/>
  <c r="AN573" i="23"/>
  <c r="AL579" i="23"/>
  <c r="AM584" i="23"/>
  <c r="AN589" i="23"/>
  <c r="AL595" i="23"/>
  <c r="AM600" i="23"/>
  <c r="AN605" i="23"/>
  <c r="AL611" i="23"/>
  <c r="AM616" i="23"/>
  <c r="AN621" i="23"/>
  <c r="AL627" i="23"/>
  <c r="AM632" i="23"/>
  <c r="AN637" i="23"/>
  <c r="AL643" i="23"/>
  <c r="AM648" i="23"/>
  <c r="AN653" i="23"/>
  <c r="AL659" i="23"/>
  <c r="AM664" i="23"/>
  <c r="AN669" i="23"/>
  <c r="AL675" i="23"/>
  <c r="AM680" i="23"/>
  <c r="AN685" i="23"/>
  <c r="AL691" i="23"/>
  <c r="AM696" i="23"/>
  <c r="AN701" i="23"/>
  <c r="AL707" i="23"/>
  <c r="AM712" i="23"/>
  <c r="AN717" i="23"/>
  <c r="AL723" i="23"/>
  <c r="AM728" i="23"/>
  <c r="AL21" i="23"/>
  <c r="AN63" i="23"/>
  <c r="AM106" i="23"/>
  <c r="AN133" i="23"/>
  <c r="AL155" i="23"/>
  <c r="AM176" i="23"/>
  <c r="AN197" i="23"/>
  <c r="AL219" i="23"/>
  <c r="AM240" i="23"/>
  <c r="AN261" i="23"/>
  <c r="AM280" i="23"/>
  <c r="AL293" i="23"/>
  <c r="AN303" i="23"/>
  <c r="AM314" i="23"/>
  <c r="AL325" i="23"/>
  <c r="AN335" i="23"/>
  <c r="AM346" i="23"/>
  <c r="AL357" i="23"/>
  <c r="AN367" i="23"/>
  <c r="AM378" i="23"/>
  <c r="AL389" i="23"/>
  <c r="AM399" i="23"/>
  <c r="AM406" i="23"/>
  <c r="AN412" i="23"/>
  <c r="AL418" i="23"/>
  <c r="AM423" i="23"/>
  <c r="AN428" i="23"/>
  <c r="AL434" i="23"/>
  <c r="AM439" i="23"/>
  <c r="AN444" i="23"/>
  <c r="AL450" i="23"/>
  <c r="AM455" i="23"/>
  <c r="AN460" i="23"/>
  <c r="AL466" i="23"/>
  <c r="AM471" i="23"/>
  <c r="AN476" i="23"/>
  <c r="AL482" i="23"/>
  <c r="AM487" i="23"/>
  <c r="AN492" i="23"/>
  <c r="AL498" i="23"/>
  <c r="AM503" i="23"/>
  <c r="AN508" i="23"/>
  <c r="AL514" i="23"/>
  <c r="AM519" i="23"/>
  <c r="AN524" i="23"/>
  <c r="AL530" i="23"/>
  <c r="AM535" i="23"/>
  <c r="AN540" i="23"/>
  <c r="AL546" i="23"/>
  <c r="AM551" i="23"/>
  <c r="AN556" i="23"/>
  <c r="AL562" i="23"/>
  <c r="AM567" i="23"/>
  <c r="AN572" i="23"/>
  <c r="AL578" i="23"/>
  <c r="AM583" i="23"/>
  <c r="AN588" i="23"/>
  <c r="AL594" i="23"/>
  <c r="AM599" i="23"/>
  <c r="AN604" i="23"/>
  <c r="AL610" i="23"/>
  <c r="AM615" i="23"/>
  <c r="AN620" i="23"/>
  <c r="AL626" i="23"/>
  <c r="AM631" i="23"/>
  <c r="AN636" i="23"/>
  <c r="AL642" i="23"/>
  <c r="AM647" i="23"/>
  <c r="AN652" i="23"/>
  <c r="AL658" i="23"/>
  <c r="AM663" i="23"/>
  <c r="AN668" i="23"/>
  <c r="AL674" i="23"/>
  <c r="AM679" i="23"/>
  <c r="AN684" i="23"/>
  <c r="AL690" i="23"/>
  <c r="AM695" i="23"/>
  <c r="AN700" i="23"/>
  <c r="AL706" i="23"/>
  <c r="AM711" i="23"/>
  <c r="AN716" i="23"/>
  <c r="AL722" i="23"/>
  <c r="AM727" i="23"/>
  <c r="AN732" i="23"/>
  <c r="AL738" i="23"/>
  <c r="AM15" i="23"/>
  <c r="AL131" i="23"/>
  <c r="AN173" i="23"/>
  <c r="AM216" i="23"/>
  <c r="AL259" i="23"/>
  <c r="AN291" i="23"/>
  <c r="AL313" i="23"/>
  <c r="AM334" i="23"/>
  <c r="AN355" i="23"/>
  <c r="AL377" i="23"/>
  <c r="AM398" i="23"/>
  <c r="AL412" i="23"/>
  <c r="AN422" i="23"/>
  <c r="AM433" i="23"/>
  <c r="AL444" i="23"/>
  <c r="AN454" i="23"/>
  <c r="AM465" i="23"/>
  <c r="AL476" i="23"/>
  <c r="AN486" i="23"/>
  <c r="AM497" i="23"/>
  <c r="AL508" i="23"/>
  <c r="AN68" i="23"/>
  <c r="AN146" i="23"/>
  <c r="AM189" i="23"/>
  <c r="AL232" i="23"/>
  <c r="AN274" i="23"/>
  <c r="AM299" i="23"/>
  <c r="AN320" i="23"/>
  <c r="AL342" i="23"/>
  <c r="AM363" i="23"/>
  <c r="AN384" i="23"/>
  <c r="AM403" i="23"/>
  <c r="AN415" i="23"/>
  <c r="AM426" i="23"/>
  <c r="AL437" i="23"/>
  <c r="AN447" i="23"/>
  <c r="AM458" i="23"/>
  <c r="AL469" i="23"/>
  <c r="AN479" i="23"/>
  <c r="AM490" i="23"/>
  <c r="AL501" i="23"/>
  <c r="AN511" i="23"/>
  <c r="AN36" i="23"/>
  <c r="AM136" i="23"/>
  <c r="AL179" i="23"/>
  <c r="AN221" i="23"/>
  <c r="AM264" i="23"/>
  <c r="AM294" i="23"/>
  <c r="AN315" i="23"/>
  <c r="AL337" i="23"/>
  <c r="AM358" i="23"/>
  <c r="AN379" i="23"/>
  <c r="AL400" i="23"/>
  <c r="AM413" i="23"/>
  <c r="AL424" i="23"/>
  <c r="AN434" i="23"/>
  <c r="AM445" i="23"/>
  <c r="AL456" i="23"/>
  <c r="AN466" i="23"/>
  <c r="AM477" i="23"/>
  <c r="AL488" i="23"/>
  <c r="AN498" i="23"/>
  <c r="AM509" i="23"/>
  <c r="AL120" i="23"/>
  <c r="AN162" i="23"/>
  <c r="AM205" i="23"/>
  <c r="AL248" i="23"/>
  <c r="AM285" i="23"/>
  <c r="AM307" i="23"/>
  <c r="AN328" i="23"/>
  <c r="AL350" i="23"/>
  <c r="AM371" i="23"/>
  <c r="AN392" i="23"/>
  <c r="AN408" i="23"/>
  <c r="AN419" i="23"/>
  <c r="AM430" i="23"/>
  <c r="AL441" i="23"/>
  <c r="AN451" i="23"/>
  <c r="AM462" i="23"/>
  <c r="AL473" i="23"/>
  <c r="AN483" i="23"/>
  <c r="AM494" i="23"/>
  <c r="AL505" i="23"/>
  <c r="AN515" i="23"/>
  <c r="AM526" i="23"/>
  <c r="AL537" i="23"/>
  <c r="AN547" i="23"/>
  <c r="AL520" i="23"/>
  <c r="AN534" i="23"/>
  <c r="AL549" i="23"/>
  <c r="AL561" i="23"/>
  <c r="AN571" i="23"/>
  <c r="AM582" i="23"/>
  <c r="AL593" i="23"/>
  <c r="AN603" i="23"/>
  <c r="AM614" i="23"/>
  <c r="AL625" i="23"/>
  <c r="AN635" i="23"/>
  <c r="AM646" i="23"/>
  <c r="AL657" i="23"/>
  <c r="AN667" i="23"/>
  <c r="AM678" i="23"/>
  <c r="AL689" i="23"/>
  <c r="AN699" i="23"/>
  <c r="AM710" i="23"/>
  <c r="AL721" i="23"/>
  <c r="AN731" i="23"/>
  <c r="AN738" i="23"/>
  <c r="AL516" i="23"/>
  <c r="AL532" i="23"/>
  <c r="AM546" i="23"/>
  <c r="AN558" i="23"/>
  <c r="AM569" i="23"/>
  <c r="AL580" i="23"/>
  <c r="AN590" i="23"/>
  <c r="AM601" i="23"/>
  <c r="AL612" i="23"/>
  <c r="AN622" i="23"/>
  <c r="AM633" i="23"/>
  <c r="AL644" i="23"/>
  <c r="AN654" i="23"/>
  <c r="AM665" i="23"/>
  <c r="AL676" i="23"/>
  <c r="AN686" i="23"/>
  <c r="AM697" i="23"/>
  <c r="AL708" i="23"/>
  <c r="AN718" i="23"/>
  <c r="AM522" i="23"/>
  <c r="AL536" i="23"/>
  <c r="AN550" i="23"/>
  <c r="AM562" i="23"/>
  <c r="AL573" i="23"/>
  <c r="AN583" i="23"/>
  <c r="AM594" i="23"/>
  <c r="AL605" i="23"/>
  <c r="AN615" i="23"/>
  <c r="AM626" i="23"/>
  <c r="AL637" i="23"/>
  <c r="AN647" i="23"/>
  <c r="AM658" i="23"/>
  <c r="AL669" i="23"/>
  <c r="AN679" i="23"/>
  <c r="AM690" i="23"/>
  <c r="AL701" i="23"/>
  <c r="AN711" i="23"/>
  <c r="AM722" i="23"/>
  <c r="AM732" i="23"/>
  <c r="AN739" i="23"/>
  <c r="AN518" i="23"/>
  <c r="AM533" i="23"/>
  <c r="AL548" i="23"/>
  <c r="AL560" i="23"/>
  <c r="AN570" i="23"/>
  <c r="AM581" i="23"/>
  <c r="AL592" i="23"/>
  <c r="AN602" i="23"/>
  <c r="AM613" i="23"/>
  <c r="AL624" i="23"/>
  <c r="AN634" i="23"/>
  <c r="AM645" i="23"/>
  <c r="AL656" i="23"/>
  <c r="AN666" i="23"/>
  <c r="AM677" i="23"/>
  <c r="AL688" i="23"/>
  <c r="AN698" i="23"/>
  <c r="AM709" i="23"/>
  <c r="AL720" i="23"/>
  <c r="AN734" i="23"/>
  <c r="AL746" i="23"/>
  <c r="AM751" i="23"/>
  <c r="AN756" i="23"/>
  <c r="AL762" i="23"/>
  <c r="AM767" i="23"/>
  <c r="AL732" i="23"/>
  <c r="AL745" i="23"/>
  <c r="AM750" i="23"/>
  <c r="AN755" i="23"/>
  <c r="AL761" i="23"/>
  <c r="AM766" i="23"/>
  <c r="AL728" i="23"/>
  <c r="AM743" i="23"/>
  <c r="AM749" i="23"/>
  <c r="AN754" i="23"/>
  <c r="AL760" i="23"/>
  <c r="AM765" i="23"/>
  <c r="AN770" i="23"/>
  <c r="AL741" i="23"/>
  <c r="AL330" i="23"/>
  <c r="AN340" i="23"/>
  <c r="AM351" i="23"/>
  <c r="AL362" i="23"/>
  <c r="AN372" i="23"/>
  <c r="AM383" i="23"/>
  <c r="AL394" i="23"/>
  <c r="AM402" i="23"/>
  <c r="AM409" i="23"/>
  <c r="AL415" i="23"/>
  <c r="AM420" i="23"/>
  <c r="AN425" i="23"/>
  <c r="AL431" i="23"/>
  <c r="AM436" i="23"/>
  <c r="AN441" i="23"/>
  <c r="AL447" i="23"/>
  <c r="AM452" i="23"/>
  <c r="AN457" i="23"/>
  <c r="AL463" i="23"/>
  <c r="AM468" i="23"/>
  <c r="AN473" i="23"/>
  <c r="AL479" i="23"/>
  <c r="AM484" i="23"/>
  <c r="AN489" i="23"/>
  <c r="AL495" i="23"/>
  <c r="AM500" i="23"/>
  <c r="AN505" i="23"/>
  <c r="AL511" i="23"/>
  <c r="AM516" i="23"/>
  <c r="AN521" i="23"/>
  <c r="AL527" i="23"/>
  <c r="AM532" i="23"/>
  <c r="AN537" i="23"/>
  <c r="AL543" i="23"/>
  <c r="AM548" i="23"/>
  <c r="AN553" i="23"/>
  <c r="AL559" i="23"/>
  <c r="AM564" i="23"/>
  <c r="AN569" i="23"/>
  <c r="AL575" i="23"/>
  <c r="AM580" i="23"/>
  <c r="AN585" i="23"/>
  <c r="AL591" i="23"/>
  <c r="AM596" i="23"/>
  <c r="AN601" i="23"/>
  <c r="AL607" i="23"/>
  <c r="AM612" i="23"/>
  <c r="AN617" i="23"/>
  <c r="AL623" i="23"/>
  <c r="AM628" i="23"/>
  <c r="AN633" i="23"/>
  <c r="AL639" i="23"/>
  <c r="AM644" i="23"/>
  <c r="AN649" i="23"/>
  <c r="AL655" i="23"/>
  <c r="AM660" i="23"/>
  <c r="AN665" i="23"/>
  <c r="AL671" i="23"/>
  <c r="AM676" i="23"/>
  <c r="AN681" i="23"/>
  <c r="AL687" i="23"/>
  <c r="AM692" i="23"/>
  <c r="AN697" i="23"/>
  <c r="AL703" i="23"/>
  <c r="AM708" i="23"/>
  <c r="AN713" i="23"/>
  <c r="AL719" i="23"/>
  <c r="AM724" i="23"/>
  <c r="AN729" i="23"/>
  <c r="AN31" i="23"/>
  <c r="AM74" i="23"/>
  <c r="AL117" i="23"/>
  <c r="AL139" i="23"/>
  <c r="AM160" i="23"/>
  <c r="AN181" i="23"/>
  <c r="AL203" i="23"/>
  <c r="AM224" i="23"/>
  <c r="AN245" i="23"/>
  <c r="AL267" i="23"/>
  <c r="AL284" i="23"/>
  <c r="AN295" i="23"/>
  <c r="AM306" i="23"/>
  <c r="AL317" i="23"/>
  <c r="AN327" i="23"/>
  <c r="AM338" i="23"/>
  <c r="AL349" i="23"/>
  <c r="AN359" i="23"/>
  <c r="AM370" i="23"/>
  <c r="AL381" i="23"/>
  <c r="AN391" i="23"/>
  <c r="AL401" i="23"/>
  <c r="AL408" i="23"/>
  <c r="AL414" i="23"/>
  <c r="AM419" i="23"/>
  <c r="AN424" i="23"/>
  <c r="AL430" i="23"/>
  <c r="AM435" i="23"/>
  <c r="AN440" i="23"/>
  <c r="AL446" i="23"/>
  <c r="AM451" i="23"/>
  <c r="AN456" i="23"/>
  <c r="AL462" i="23"/>
  <c r="AM467" i="23"/>
  <c r="AN472" i="23"/>
  <c r="AL478" i="23"/>
  <c r="AM483" i="23"/>
  <c r="AN488" i="23"/>
  <c r="AL494" i="23"/>
  <c r="AM499" i="23"/>
  <c r="AN504" i="23"/>
  <c r="AL510" i="23"/>
  <c r="AM515" i="23"/>
  <c r="AN520" i="23"/>
  <c r="AL526" i="23"/>
  <c r="AM531" i="23"/>
  <c r="AN536" i="23"/>
  <c r="AL542" i="23"/>
  <c r="AM547" i="23"/>
  <c r="AN552" i="23"/>
  <c r="AL558" i="23"/>
  <c r="AM563" i="23"/>
  <c r="AN568" i="23"/>
  <c r="AL574" i="23"/>
  <c r="AM579" i="23"/>
  <c r="AN584" i="23"/>
  <c r="AL590" i="23"/>
  <c r="AM595" i="23"/>
  <c r="AN600" i="23"/>
  <c r="AL606" i="23"/>
  <c r="AM611" i="23"/>
  <c r="AN616" i="23"/>
  <c r="AL622" i="23"/>
  <c r="AM627" i="23"/>
  <c r="AN632" i="23"/>
  <c r="AL638" i="23"/>
  <c r="AM643" i="23"/>
  <c r="AN648" i="23"/>
  <c r="AL654" i="23"/>
  <c r="AM659" i="23"/>
  <c r="AN664" i="23"/>
  <c r="AL670" i="23"/>
  <c r="AM675" i="23"/>
  <c r="AN680" i="23"/>
  <c r="AL686" i="23"/>
  <c r="AM691" i="23"/>
  <c r="AN696" i="23"/>
  <c r="AL702" i="23"/>
  <c r="AM707" i="23"/>
  <c r="AN712" i="23"/>
  <c r="AL718" i="23"/>
  <c r="AM723" i="23"/>
  <c r="AN728" i="23"/>
  <c r="AL734" i="23"/>
  <c r="AM739" i="23"/>
  <c r="AL58" i="23"/>
  <c r="AN141" i="23"/>
  <c r="AM184" i="23"/>
  <c r="AL227" i="23"/>
  <c r="AN269" i="23"/>
  <c r="AL297" i="23"/>
  <c r="AM318" i="23"/>
  <c r="AN339" i="23"/>
  <c r="AL361" i="23"/>
  <c r="AM382" i="23"/>
  <c r="AL402" i="23"/>
  <c r="AN414" i="23"/>
  <c r="AM425" i="23"/>
  <c r="AL436" i="23"/>
  <c r="AN446" i="23"/>
  <c r="AM457" i="23"/>
  <c r="AL468" i="23"/>
  <c r="AN478" i="23"/>
  <c r="AM489" i="23"/>
  <c r="AL500" i="23"/>
  <c r="AN510" i="23"/>
  <c r="AM111" i="23"/>
  <c r="AM157" i="23"/>
  <c r="AL200" i="23"/>
  <c r="AN242" i="23"/>
  <c r="AN281" i="23"/>
  <c r="AN304" i="23"/>
  <c r="AL326" i="23"/>
  <c r="AM347" i="23"/>
  <c r="AN368" i="23"/>
  <c r="AL390" i="23"/>
  <c r="AN406" i="23"/>
  <c r="AM418" i="23"/>
  <c r="AL429" i="23"/>
  <c r="AN439" i="23"/>
  <c r="AM450" i="23"/>
  <c r="AL461" i="23"/>
  <c r="AN471" i="23"/>
  <c r="AM482" i="23"/>
  <c r="AL493" i="23"/>
  <c r="AN503" i="23"/>
  <c r="AM514" i="23"/>
  <c r="AM79" i="23"/>
  <c r="AL147" i="23"/>
  <c r="AN189" i="23"/>
  <c r="AM232" i="23"/>
  <c r="AL275" i="23"/>
  <c r="AN299" i="23"/>
  <c r="AL321" i="23"/>
  <c r="AM342" i="23"/>
  <c r="AN363" i="23"/>
  <c r="AL385" i="23"/>
  <c r="AN403" i="23"/>
  <c r="AL416" i="23"/>
  <c r="AN426" i="23"/>
  <c r="AM437" i="23"/>
  <c r="AL448" i="23"/>
  <c r="AN458" i="23"/>
  <c r="AM469" i="23"/>
  <c r="AL480" i="23"/>
  <c r="AN490" i="23"/>
  <c r="AM501" i="23"/>
  <c r="AL512" i="23"/>
  <c r="AN130" i="23"/>
  <c r="AM173" i="23"/>
  <c r="AL216" i="23"/>
  <c r="AN258" i="23"/>
  <c r="AM291" i="23"/>
  <c r="AN312" i="23"/>
  <c r="AL334" i="23"/>
  <c r="AM355" i="23"/>
  <c r="AN376" i="23"/>
  <c r="AL398" i="23"/>
  <c r="AN411" i="23"/>
  <c r="AM422" i="23"/>
  <c r="AL433" i="23"/>
  <c r="AN443" i="23"/>
  <c r="AM454" i="23"/>
  <c r="AL465" i="23"/>
  <c r="AN475" i="23"/>
  <c r="AM486" i="23"/>
  <c r="AL497" i="23"/>
  <c r="AN507" i="23"/>
  <c r="AM518" i="23"/>
  <c r="AL529" i="23"/>
  <c r="AN539" i="23"/>
  <c r="AM550" i="23"/>
  <c r="AL524" i="23"/>
  <c r="AM538" i="23"/>
  <c r="AL552" i="23"/>
  <c r="AN563" i="23"/>
  <c r="AM574" i="23"/>
  <c r="AL585" i="23"/>
  <c r="AN595" i="23"/>
  <c r="AM606" i="23"/>
  <c r="AL617" i="23"/>
  <c r="AN627" i="23"/>
  <c r="AM638" i="23"/>
  <c r="AL649" i="23"/>
  <c r="AN659" i="23"/>
  <c r="AM670" i="23"/>
  <c r="AL681" i="23"/>
  <c r="AN691" i="23"/>
  <c r="AM702" i="23"/>
  <c r="AL713" i="23"/>
  <c r="AN723" i="23"/>
  <c r="AM733" i="23"/>
  <c r="AM740" i="23"/>
  <c r="AM521" i="23"/>
  <c r="AN535" i="23"/>
  <c r="AM549" i="23"/>
  <c r="AM561" i="23"/>
  <c r="AL572" i="23"/>
  <c r="AN582" i="23"/>
  <c r="AM593" i="23"/>
  <c r="AL604" i="23"/>
  <c r="AN614" i="23"/>
  <c r="AM625" i="23"/>
  <c r="AL636" i="23"/>
  <c r="AN646" i="23"/>
  <c r="AM657" i="23"/>
  <c r="AL668" i="23"/>
  <c r="AN678" i="23"/>
  <c r="AM689" i="23"/>
  <c r="AL700" i="23"/>
  <c r="AN710" i="23"/>
  <c r="AM721" i="23"/>
  <c r="AM525" i="23"/>
  <c r="AL540" i="23"/>
  <c r="AM554" i="23"/>
  <c r="AL565" i="23"/>
  <c r="AN575" i="23"/>
  <c r="AM586" i="23"/>
  <c r="AL597" i="23"/>
  <c r="AN607" i="23"/>
  <c r="AM618" i="23"/>
  <c r="AL629" i="23"/>
  <c r="AN639" i="23"/>
  <c r="AM650" i="23"/>
  <c r="AL661" i="23"/>
  <c r="AN671" i="23"/>
  <c r="AM682" i="23"/>
  <c r="AL693" i="23"/>
  <c r="AN703" i="23"/>
  <c r="AM714" i="23"/>
  <c r="AL725" i="23"/>
  <c r="AM734" i="23"/>
  <c r="AM741" i="23"/>
  <c r="AN522" i="23"/>
  <c r="AM537" i="23"/>
  <c r="AN551" i="23"/>
  <c r="AN562" i="23"/>
  <c r="AM573" i="23"/>
  <c r="AL584" i="23"/>
  <c r="AN594" i="23"/>
  <c r="AM605" i="23"/>
  <c r="AL616" i="23"/>
  <c r="AN626" i="23"/>
  <c r="AM637" i="23"/>
  <c r="AL648" i="23"/>
  <c r="AN658" i="23"/>
  <c r="AM669" i="23"/>
  <c r="AL680" i="23"/>
  <c r="AN690" i="23"/>
  <c r="AM701" i="23"/>
  <c r="AL712" i="23"/>
  <c r="AN722" i="23"/>
  <c r="AM738" i="23"/>
  <c r="AM747" i="23"/>
  <c r="AN752" i="23"/>
  <c r="AL758" i="23"/>
  <c r="AM763" i="23"/>
  <c r="AN768" i="23"/>
  <c r="AN735" i="23"/>
  <c r="AM746" i="23"/>
  <c r="AN751" i="23"/>
  <c r="AL757" i="23"/>
  <c r="AM762" i="23"/>
  <c r="AN767" i="23"/>
  <c r="AL733" i="23"/>
  <c r="AM745" i="23"/>
  <c r="AN750" i="23"/>
  <c r="AL756" i="23"/>
  <c r="AM761" i="23"/>
  <c r="AN766" i="23"/>
  <c r="AM729" i="23"/>
  <c r="AL744" i="23"/>
  <c r="AM759" i="23"/>
  <c r="AL770" i="23"/>
  <c r="AN747" i="23"/>
  <c r="AM758" i="23"/>
  <c r="AL769" i="23"/>
  <c r="AN746" i="23"/>
  <c r="AM757" i="23"/>
  <c r="AL768" i="23"/>
  <c r="AN745" i="23"/>
  <c r="AL751" i="23"/>
  <c r="AM756" i="23"/>
  <c r="AN761" i="23"/>
  <c r="AL767" i="23"/>
  <c r="AN760" i="23"/>
  <c r="AN726" i="23"/>
  <c r="AL749" i="23"/>
  <c r="AN759" i="23"/>
  <c r="AM770" i="23"/>
  <c r="AL748" i="23"/>
  <c r="AN758" i="23"/>
  <c r="AM769" i="23"/>
  <c r="AL747" i="23"/>
  <c r="AM752" i="23"/>
  <c r="AN757" i="23"/>
  <c r="AL763" i="23"/>
  <c r="AM768" i="23"/>
  <c r="AN764" i="23"/>
  <c r="AL739" i="23"/>
  <c r="AL753" i="23"/>
  <c r="AN763" i="23"/>
  <c r="AM736" i="23"/>
  <c r="AL752" i="23"/>
  <c r="AN762" i="23"/>
  <c r="AN733" i="23"/>
  <c r="AM748" i="23"/>
  <c r="AN753" i="23"/>
  <c r="AL759" i="23"/>
  <c r="AM764" i="23"/>
  <c r="AN769" i="23"/>
  <c r="AL766" i="23"/>
  <c r="AN742" i="23"/>
  <c r="AM754" i="23"/>
  <c r="AL765" i="23"/>
  <c r="AL740" i="23"/>
  <c r="AM753" i="23"/>
  <c r="AL764" i="23"/>
  <c r="AM737" i="23"/>
  <c r="AN749" i="23"/>
  <c r="AL755" i="23"/>
  <c r="AM760" i="23"/>
  <c r="AN765" i="23"/>
  <c r="AJ6" i="23"/>
  <c r="AH4" i="23"/>
  <c r="AH5" i="23" s="1"/>
  <c r="AJ5" i="23" s="1"/>
  <c r="AI4" i="23"/>
  <c r="AI5" i="23" s="1"/>
  <c r="AI8" i="23" s="1"/>
  <c r="M395" i="23"/>
  <c r="P395" i="23"/>
  <c r="M47" i="23"/>
  <c r="P47" i="23" s="1"/>
  <c r="M78" i="23"/>
  <c r="P78" i="23" s="1"/>
  <c r="M134" i="23"/>
  <c r="P134" i="23" s="1"/>
  <c r="M89" i="23"/>
  <c r="P89" i="23"/>
  <c r="M105" i="23"/>
  <c r="P105" i="23" s="1"/>
  <c r="M104" i="23"/>
  <c r="P104" i="23"/>
  <c r="M272" i="23"/>
  <c r="P272" i="23" s="1"/>
  <c r="M393" i="23"/>
  <c r="P393" i="23"/>
  <c r="M397" i="23"/>
  <c r="P397" i="23" s="1"/>
  <c r="M379" i="23"/>
  <c r="P379" i="23" s="1"/>
  <c r="M457" i="23"/>
  <c r="P457" i="23"/>
  <c r="M511" i="23"/>
  <c r="P511" i="23" s="1"/>
  <c r="M611" i="23"/>
  <c r="P611" i="23"/>
  <c r="M725" i="23"/>
  <c r="P725" i="23" s="1"/>
  <c r="M31" i="23"/>
  <c r="P31" i="23"/>
  <c r="M99" i="23"/>
  <c r="P99" i="23" s="1"/>
  <c r="M36" i="23"/>
  <c r="P36" i="23"/>
  <c r="M399" i="23"/>
  <c r="P399" i="23" s="1"/>
  <c r="M377" i="23"/>
  <c r="P377" i="23"/>
  <c r="M255" i="23"/>
  <c r="P255" i="23" s="1"/>
  <c r="M271" i="23"/>
  <c r="P271" i="23"/>
  <c r="M279" i="23"/>
  <c r="P279" i="23" s="1"/>
  <c r="M318" i="23"/>
  <c r="P318" i="23" s="1"/>
  <c r="M383" i="23"/>
  <c r="P383" i="23"/>
  <c r="M553" i="23"/>
  <c r="P553" i="23"/>
  <c r="M585" i="23"/>
  <c r="P585" i="23"/>
  <c r="M639" i="23"/>
  <c r="P639" i="23"/>
  <c r="M101" i="23"/>
  <c r="P101" i="23"/>
  <c r="M6" i="23"/>
  <c r="P6" i="23"/>
  <c r="M22" i="23"/>
  <c r="P22" i="23"/>
  <c r="M92" i="23"/>
  <c r="P92" i="23"/>
  <c r="M287" i="23"/>
  <c r="P287" i="23"/>
  <c r="M461" i="23"/>
  <c r="P461" i="23"/>
  <c r="M449" i="23"/>
  <c r="P449" i="23"/>
  <c r="M423" i="23"/>
  <c r="P423" i="23"/>
  <c r="M758" i="23"/>
  <c r="P758" i="23" s="1"/>
  <c r="M95" i="23"/>
  <c r="P95" i="23" s="1"/>
  <c r="M102" i="23"/>
  <c r="P102" i="23"/>
  <c r="M110" i="23"/>
  <c r="P110" i="23" s="1"/>
  <c r="M270" i="23"/>
  <c r="P270" i="23"/>
  <c r="M259" i="23"/>
  <c r="P259" i="23" s="1"/>
  <c r="M275" i="23"/>
  <c r="P275" i="23"/>
  <c r="M411" i="23"/>
  <c r="P411" i="23" s="1"/>
  <c r="M594" i="23"/>
  <c r="P594" i="23"/>
  <c r="M509" i="23"/>
  <c r="P509" i="23" s="1"/>
  <c r="M541" i="23"/>
  <c r="P541" i="23"/>
  <c r="M573" i="23"/>
  <c r="P573" i="23"/>
  <c r="M621" i="23"/>
  <c r="P621" i="23"/>
  <c r="M566" i="23"/>
  <c r="P566" i="23"/>
  <c r="N770" i="23"/>
  <c r="U4" i="23" s="1"/>
  <c r="M722" i="23"/>
  <c r="P722" i="23" s="1"/>
  <c r="M751" i="23"/>
  <c r="P751" i="23" s="1"/>
  <c r="M34" i="23"/>
  <c r="P34" i="23" s="1"/>
  <c r="M280" i="23"/>
  <c r="P280" i="23"/>
  <c r="M269" i="23"/>
  <c r="P269" i="23" s="1"/>
  <c r="M195" i="23"/>
  <c r="P195" i="23" s="1"/>
  <c r="M37" i="23"/>
  <c r="P37" i="23" s="1"/>
  <c r="M10" i="23"/>
  <c r="P10" i="23"/>
  <c r="M26" i="23"/>
  <c r="P26" i="23" s="1"/>
  <c r="M75" i="23"/>
  <c r="P75" i="23"/>
  <c r="M96" i="23"/>
  <c r="P96" i="23" s="1"/>
  <c r="M264" i="23"/>
  <c r="P264" i="23" s="1"/>
  <c r="M282" i="23"/>
  <c r="P282" i="23" s="1"/>
  <c r="M376" i="23"/>
  <c r="P376" i="23" s="1"/>
  <c r="M261" i="23"/>
  <c r="P261" i="23" s="1"/>
  <c r="M277" i="23"/>
  <c r="P277" i="23"/>
  <c r="M283" i="23"/>
  <c r="P283" i="23" s="1"/>
  <c r="M441" i="23"/>
  <c r="P441" i="23"/>
  <c r="M591" i="23"/>
  <c r="P591" i="23" s="1"/>
  <c r="M542" i="23"/>
  <c r="P542" i="23" s="1"/>
  <c r="M602" i="23"/>
  <c r="P602" i="23" s="1"/>
  <c r="M723" i="23"/>
  <c r="P723" i="23" s="1"/>
  <c r="M23" i="23"/>
  <c r="P23" i="23" s="1"/>
  <c r="M106" i="23"/>
  <c r="P106" i="23"/>
  <c r="M274" i="23"/>
  <c r="P274" i="23" s="1"/>
  <c r="M431" i="23"/>
  <c r="P431" i="23"/>
  <c r="M443" i="23"/>
  <c r="P443" i="23" s="1"/>
  <c r="M285" i="23"/>
  <c r="P285" i="23" s="1"/>
  <c r="M429" i="23"/>
  <c r="P429" i="23" s="1"/>
  <c r="M545" i="23"/>
  <c r="P545" i="23" s="1"/>
  <c r="M577" i="23"/>
  <c r="P577" i="23" s="1"/>
  <c r="M629" i="23"/>
  <c r="P629" i="23" s="1"/>
  <c r="M456" i="23"/>
  <c r="P456" i="23" s="1"/>
  <c r="M518" i="23"/>
  <c r="P518" i="23" s="1"/>
  <c r="M582" i="23"/>
  <c r="P582" i="23" s="1"/>
  <c r="M767" i="23"/>
  <c r="P767" i="23" s="1"/>
  <c r="M71" i="23"/>
  <c r="P71" i="23" s="1"/>
  <c r="M38" i="23"/>
  <c r="P38" i="23"/>
  <c r="M133" i="23"/>
  <c r="P133" i="23" s="1"/>
  <c r="M276" i="23"/>
  <c r="P276" i="23"/>
  <c r="M286" i="23"/>
  <c r="P286" i="23" s="1"/>
  <c r="M265" i="23"/>
  <c r="P265" i="23" s="1"/>
  <c r="M391" i="23"/>
  <c r="P391" i="23" s="1"/>
  <c r="M419" i="23"/>
  <c r="P419" i="23" s="1"/>
  <c r="M590" i="23"/>
  <c r="P590" i="23" s="1"/>
  <c r="M409" i="23"/>
  <c r="P409" i="23"/>
  <c r="M712" i="23"/>
  <c r="P712" i="23" s="1"/>
  <c r="M27" i="23"/>
  <c r="P27" i="23"/>
  <c r="M94" i="23"/>
  <c r="P94" i="23" s="1"/>
  <c r="M262" i="23"/>
  <c r="P262" i="23" s="1"/>
  <c r="M405" i="23"/>
  <c r="P405" i="23" s="1"/>
  <c r="M403" i="23"/>
  <c r="P403" i="23" s="1"/>
  <c r="M338" i="23"/>
  <c r="P338" i="23" s="1"/>
  <c r="M533" i="23"/>
  <c r="P533" i="23"/>
  <c r="M565" i="23"/>
  <c r="P565" i="23" s="1"/>
  <c r="M605" i="23"/>
  <c r="P605" i="23" s="1"/>
  <c r="M4" i="23"/>
  <c r="P4" i="23" s="1"/>
  <c r="M600" i="23"/>
  <c r="P600" i="23" s="1"/>
  <c r="L770" i="23"/>
  <c r="M5" i="23"/>
  <c r="P5" i="23" s="1"/>
  <c r="M97" i="23"/>
  <c r="P97" i="23" s="1"/>
  <c r="M155" i="23"/>
  <c r="P155" i="23" s="1"/>
  <c r="M88" i="23"/>
  <c r="P88" i="23" s="1"/>
  <c r="M256" i="23"/>
  <c r="P256" i="23" s="1"/>
  <c r="M373" i="23"/>
  <c r="P373" i="23"/>
  <c r="M407" i="23"/>
  <c r="P407" i="23" s="1"/>
  <c r="M427" i="23"/>
  <c r="P427" i="23"/>
  <c r="M380" i="23"/>
  <c r="P380" i="23" s="1"/>
  <c r="M413" i="23"/>
  <c r="P413" i="23" s="1"/>
  <c r="M465" i="23"/>
  <c r="P465" i="23" s="1"/>
  <c r="M597" i="23"/>
  <c r="P597" i="23" s="1"/>
  <c r="M435" i="23"/>
  <c r="P435" i="23" s="1"/>
  <c r="M447" i="23"/>
  <c r="P447" i="23"/>
  <c r="P736" i="23"/>
  <c r="M736" i="23"/>
  <c r="M714" i="23"/>
  <c r="P714" i="23"/>
  <c r="M15" i="23"/>
  <c r="P15" i="23" s="1"/>
  <c r="M70" i="23"/>
  <c r="P70" i="23"/>
  <c r="M91" i="23"/>
  <c r="P91" i="23" s="1"/>
  <c r="M107" i="23"/>
  <c r="P107" i="23" s="1"/>
  <c r="M98" i="23"/>
  <c r="P98" i="23" s="1"/>
  <c r="M266" i="23"/>
  <c r="P266" i="23" s="1"/>
  <c r="M378" i="23"/>
  <c r="P378" i="23" s="1"/>
  <c r="M263" i="23"/>
  <c r="P263" i="23"/>
  <c r="M334" i="23"/>
  <c r="P334" i="23" s="1"/>
  <c r="M401" i="23"/>
  <c r="P401" i="23"/>
  <c r="M415" i="23"/>
  <c r="P415" i="23" s="1"/>
  <c r="M537" i="23"/>
  <c r="P537" i="23" s="1"/>
  <c r="M569" i="23"/>
  <c r="P569" i="23" s="1"/>
  <c r="M596" i="23"/>
  <c r="P596" i="23" s="1"/>
  <c r="M498" i="23"/>
  <c r="P498" i="23" s="1"/>
  <c r="M598" i="23"/>
  <c r="P598" i="23"/>
  <c r="P55" i="23"/>
  <c r="M55" i="23"/>
  <c r="M93" i="23"/>
  <c r="P93" i="23"/>
  <c r="M109" i="23"/>
  <c r="P109" i="23" s="1"/>
  <c r="M14" i="23"/>
  <c r="P14" i="23"/>
  <c r="M30" i="23"/>
  <c r="P30" i="23" s="1"/>
  <c r="M108" i="23"/>
  <c r="P108" i="23" s="1"/>
  <c r="M268" i="23"/>
  <c r="P268" i="23" s="1"/>
  <c r="M194" i="23"/>
  <c r="P194" i="23" s="1"/>
  <c r="M387" i="23"/>
  <c r="P387" i="23" s="1"/>
  <c r="M451" i="23"/>
  <c r="P451" i="23"/>
  <c r="P603" i="23"/>
  <c r="M603" i="23"/>
  <c r="M453" i="23"/>
  <c r="P453" i="23"/>
  <c r="M558" i="23"/>
  <c r="P558" i="23" s="1"/>
  <c r="M532" i="23"/>
  <c r="P532" i="23" s="1"/>
  <c r="M19" i="23"/>
  <c r="P19" i="23" s="1"/>
  <c r="M87" i="23"/>
  <c r="P87" i="23" s="1"/>
  <c r="M103" i="23"/>
  <c r="P103" i="23" s="1"/>
  <c r="M39" i="23"/>
  <c r="P39" i="23"/>
  <c r="M254" i="23"/>
  <c r="P254" i="23" s="1"/>
  <c r="M385" i="23"/>
  <c r="P385" i="23"/>
  <c r="M437" i="23"/>
  <c r="P437" i="23" s="1"/>
  <c r="M267" i="23"/>
  <c r="P267" i="23" s="1"/>
  <c r="M375" i="23"/>
  <c r="P375" i="23" s="1"/>
  <c r="M606" i="23"/>
  <c r="P606" i="23" s="1"/>
  <c r="M425" i="23"/>
  <c r="P425" i="23" s="1"/>
  <c r="M557" i="23"/>
  <c r="P557" i="23"/>
  <c r="M589" i="23"/>
  <c r="P589" i="23" s="1"/>
  <c r="M637" i="23"/>
  <c r="P637" i="23"/>
  <c r="M476" i="23"/>
  <c r="P476" i="23" s="1"/>
  <c r="M604" i="23"/>
  <c r="P604" i="23" s="1"/>
  <c r="M534" i="23"/>
  <c r="P534" i="23" s="1"/>
  <c r="M595" i="23"/>
  <c r="P595" i="23" s="1"/>
  <c r="M18" i="23"/>
  <c r="P18" i="23" s="1"/>
  <c r="M253" i="23"/>
  <c r="P253" i="23"/>
  <c r="M389" i="23"/>
  <c r="P389" i="23" s="1"/>
  <c r="M519" i="23"/>
  <c r="P519" i="23" s="1"/>
  <c r="M417" i="23"/>
  <c r="P417" i="23" s="1"/>
  <c r="M641" i="23"/>
  <c r="P641" i="23" s="1"/>
  <c r="M510" i="23"/>
  <c r="P510" i="23" s="1"/>
  <c r="M574" i="23"/>
  <c r="P574" i="23" s="1"/>
  <c r="M439" i="23"/>
  <c r="P439" i="23" s="1"/>
  <c r="M718" i="23"/>
  <c r="P718" i="23" s="1"/>
  <c r="M7" i="23"/>
  <c r="P7" i="23" s="1"/>
  <c r="M43" i="23"/>
  <c r="P43" i="23" s="1"/>
  <c r="M90" i="23"/>
  <c r="P90" i="23" s="1"/>
  <c r="M258" i="23"/>
  <c r="P258" i="23" s="1"/>
  <c r="M284" i="23"/>
  <c r="P284" i="23" s="1"/>
  <c r="M414" i="23"/>
  <c r="P414" i="23"/>
  <c r="M469" i="23"/>
  <c r="P469" i="23" s="1"/>
  <c r="M599" i="23"/>
  <c r="P599" i="23" s="1"/>
  <c r="M529" i="23"/>
  <c r="P529" i="23" s="1"/>
  <c r="M561" i="23"/>
  <c r="P561" i="23" s="1"/>
  <c r="M445" i="23"/>
  <c r="P445" i="23" s="1"/>
  <c r="M550" i="23"/>
  <c r="P550" i="23"/>
  <c r="M131" i="23"/>
  <c r="P131" i="23" s="1"/>
  <c r="M100" i="23"/>
  <c r="P100" i="23"/>
  <c r="M260" i="23"/>
  <c r="P260" i="23" s="1"/>
  <c r="M381" i="23"/>
  <c r="P381" i="23" s="1"/>
  <c r="M257" i="23"/>
  <c r="P257" i="23" s="1"/>
  <c r="M273" i="23"/>
  <c r="P273" i="23" s="1"/>
  <c r="M433" i="23"/>
  <c r="P433" i="23" s="1"/>
  <c r="M601" i="23"/>
  <c r="P601" i="23"/>
  <c r="M421" i="23"/>
  <c r="P421" i="23" s="1"/>
  <c r="M592" i="23"/>
  <c r="P592" i="23"/>
  <c r="M765" i="23"/>
  <c r="P765" i="23" s="1"/>
  <c r="M45" i="23"/>
  <c r="P45" i="23" s="1"/>
  <c r="M11" i="23"/>
  <c r="P11" i="23" s="1"/>
  <c r="M278" i="23"/>
  <c r="P278" i="23" s="1"/>
  <c r="M288" i="23"/>
  <c r="P288" i="23" s="1"/>
  <c r="M322" i="23"/>
  <c r="P322" i="23" s="1"/>
  <c r="M374" i="23"/>
  <c r="P374" i="23" s="1"/>
  <c r="M473" i="23"/>
  <c r="P473" i="23" s="1"/>
  <c r="M517" i="23"/>
  <c r="P517" i="23" s="1"/>
  <c r="M549" i="23"/>
  <c r="P549" i="23" s="1"/>
  <c r="M581" i="23"/>
  <c r="P581" i="23" s="1"/>
  <c r="O770" i="23"/>
  <c r="L6" i="3"/>
  <c r="L7" i="3"/>
  <c r="L8" i="3"/>
  <c r="L9" i="3"/>
  <c r="L5" i="3"/>
  <c r="L3" i="3"/>
  <c r="L4" i="3"/>
  <c r="L10" i="3"/>
  <c r="AO6" i="23" l="1"/>
  <c r="AP6" i="23"/>
  <c r="AJ8" i="23"/>
  <c r="AH8" i="23"/>
  <c r="AJ4" i="23"/>
  <c r="P770" i="23"/>
  <c r="U16" i="23" s="1"/>
  <c r="U18" i="23" s="1"/>
  <c r="U20" i="23" s="1"/>
  <c r="M770" i="23"/>
  <c r="U13" i="23"/>
  <c r="U14" i="23" s="1"/>
  <c r="U12" i="23"/>
  <c r="U6" i="23"/>
  <c r="U8" i="23" s="1"/>
  <c r="U10" i="23" s="1"/>
  <c r="L11" i="3"/>
  <c r="B24" i="15"/>
  <c r="A24" i="15"/>
  <c r="E23" i="15"/>
  <c r="D23" i="15"/>
  <c r="C23" i="15"/>
  <c r="E22" i="15"/>
  <c r="D22" i="15"/>
  <c r="C22" i="15"/>
  <c r="E21" i="15"/>
  <c r="D21" i="15"/>
  <c r="C21" i="15"/>
  <c r="E20" i="15"/>
  <c r="D20" i="15"/>
  <c r="C20" i="15"/>
  <c r="E19" i="15"/>
  <c r="D19" i="15"/>
  <c r="C19" i="15"/>
  <c r="E18" i="15"/>
  <c r="D18" i="15"/>
  <c r="C18" i="15"/>
  <c r="E17" i="15"/>
  <c r="D17" i="15"/>
  <c r="C17" i="15"/>
  <c r="E16" i="15"/>
  <c r="D16" i="15"/>
  <c r="C16" i="15"/>
  <c r="E15" i="15"/>
  <c r="D15" i="15"/>
  <c r="C15" i="15"/>
  <c r="E14" i="15"/>
  <c r="E24" i="15" s="1"/>
  <c r="D14" i="15"/>
  <c r="D24" i="15" s="1"/>
  <c r="C14" i="15"/>
  <c r="C24" i="15" s="1"/>
  <c r="I10" i="15" s="1"/>
  <c r="B13" i="15"/>
  <c r="A13" i="15"/>
  <c r="E12" i="15"/>
  <c r="D12" i="15"/>
  <c r="C12" i="15"/>
  <c r="E11" i="15"/>
  <c r="D11" i="15"/>
  <c r="C11" i="15"/>
  <c r="E10" i="15"/>
  <c r="D10" i="15"/>
  <c r="C10" i="15"/>
  <c r="E9" i="15"/>
  <c r="D9" i="15"/>
  <c r="C9" i="15"/>
  <c r="E8" i="15"/>
  <c r="D8" i="15"/>
  <c r="C8" i="15"/>
  <c r="E7" i="15"/>
  <c r="D7" i="15"/>
  <c r="C7" i="15"/>
  <c r="E6" i="15"/>
  <c r="D6" i="15"/>
  <c r="C6" i="15"/>
  <c r="E5" i="15"/>
  <c r="D5" i="15"/>
  <c r="C5" i="15"/>
  <c r="E4" i="15"/>
  <c r="D4" i="15"/>
  <c r="C4" i="15"/>
  <c r="E3" i="15"/>
  <c r="E13" i="15" s="1"/>
  <c r="D3" i="15"/>
  <c r="D13" i="15" s="1"/>
  <c r="C3" i="15"/>
  <c r="C13" i="15" s="1"/>
  <c r="B24" i="14"/>
  <c r="A24" i="14"/>
  <c r="E23" i="14"/>
  <c r="D23" i="14"/>
  <c r="C23" i="14"/>
  <c r="E22" i="14"/>
  <c r="D22" i="14"/>
  <c r="C22" i="14"/>
  <c r="E21" i="14"/>
  <c r="D21" i="14"/>
  <c r="C21" i="14"/>
  <c r="E20" i="14"/>
  <c r="D20" i="14"/>
  <c r="C20" i="14"/>
  <c r="E19" i="14"/>
  <c r="D19" i="14"/>
  <c r="C19" i="14"/>
  <c r="E18" i="14"/>
  <c r="D18" i="14"/>
  <c r="C18" i="14"/>
  <c r="E17" i="14"/>
  <c r="D17" i="14"/>
  <c r="C17" i="14"/>
  <c r="E16" i="14"/>
  <c r="D16" i="14"/>
  <c r="C16" i="14"/>
  <c r="E15" i="14"/>
  <c r="D15" i="14"/>
  <c r="C15" i="14"/>
  <c r="E14" i="14"/>
  <c r="E24" i="14" s="1"/>
  <c r="D14" i="14"/>
  <c r="D24" i="14" s="1"/>
  <c r="I11" i="14" s="1"/>
  <c r="C14" i="14"/>
  <c r="C24" i="14" s="1"/>
  <c r="I10" i="14" s="1"/>
  <c r="I13" i="14" s="1"/>
  <c r="B13" i="14"/>
  <c r="A13" i="14"/>
  <c r="E12" i="14"/>
  <c r="D12" i="14"/>
  <c r="C12" i="14"/>
  <c r="E11" i="14"/>
  <c r="D11" i="14"/>
  <c r="C11" i="14"/>
  <c r="E10" i="14"/>
  <c r="D10" i="14"/>
  <c r="C10" i="14"/>
  <c r="E9" i="14"/>
  <c r="D9" i="14"/>
  <c r="C9" i="14"/>
  <c r="E8" i="14"/>
  <c r="D8" i="14"/>
  <c r="C8" i="14"/>
  <c r="E7" i="14"/>
  <c r="D7" i="14"/>
  <c r="C7" i="14"/>
  <c r="E6" i="14"/>
  <c r="D6" i="14"/>
  <c r="C6" i="14"/>
  <c r="E5" i="14"/>
  <c r="D5" i="14"/>
  <c r="C5" i="14"/>
  <c r="E4" i="14"/>
  <c r="D4" i="14"/>
  <c r="C4" i="14"/>
  <c r="E3" i="14"/>
  <c r="E13" i="14" s="1"/>
  <c r="D3" i="14"/>
  <c r="D13" i="14" s="1"/>
  <c r="I6" i="14" s="1"/>
  <c r="C3" i="14"/>
  <c r="C13" i="14" s="1"/>
  <c r="AP7" i="23" l="1"/>
  <c r="AO7" i="23"/>
  <c r="I5" i="15"/>
  <c r="I3" i="15"/>
  <c r="I2" i="15" s="1"/>
  <c r="I6" i="15"/>
  <c r="I11" i="15"/>
  <c r="I13" i="15" s="1"/>
  <c r="I5" i="14"/>
  <c r="I8" i="14" s="1"/>
  <c r="I3" i="14"/>
  <c r="I2" i="14" s="1"/>
  <c r="AO8" i="23" l="1"/>
  <c r="AP8" i="23"/>
  <c r="F22" i="15"/>
  <c r="G22" i="15" s="1"/>
  <c r="F18" i="15"/>
  <c r="G18" i="15" s="1"/>
  <c r="F14" i="15"/>
  <c r="G14" i="15" s="1"/>
  <c r="F8" i="15"/>
  <c r="G8" i="15" s="1"/>
  <c r="F6" i="15"/>
  <c r="G6" i="15" s="1"/>
  <c r="F23" i="15"/>
  <c r="G23" i="15" s="1"/>
  <c r="F4" i="15"/>
  <c r="G4" i="15" s="1"/>
  <c r="F21" i="15"/>
  <c r="G21" i="15" s="1"/>
  <c r="F17" i="15"/>
  <c r="G17" i="15" s="1"/>
  <c r="F12" i="15"/>
  <c r="G12" i="15" s="1"/>
  <c r="F10" i="15"/>
  <c r="G10" i="15" s="1"/>
  <c r="F3" i="15"/>
  <c r="G3" i="15" s="1"/>
  <c r="G13" i="15" s="1"/>
  <c r="I7" i="15" s="1"/>
  <c r="F19" i="15"/>
  <c r="G19" i="15" s="1"/>
  <c r="F20" i="15"/>
  <c r="G20" i="15" s="1"/>
  <c r="F16" i="15"/>
  <c r="G16" i="15" s="1"/>
  <c r="F9" i="15"/>
  <c r="G9" i="15" s="1"/>
  <c r="F7" i="15"/>
  <c r="G7" i="15" s="1"/>
  <c r="F5" i="15"/>
  <c r="G5" i="15" s="1"/>
  <c r="F15" i="15"/>
  <c r="G15" i="15" s="1"/>
  <c r="F11" i="15"/>
  <c r="G11" i="15" s="1"/>
  <c r="I8" i="15"/>
  <c r="F22" i="14"/>
  <c r="G22" i="14" s="1"/>
  <c r="F18" i="14"/>
  <c r="G18" i="14" s="1"/>
  <c r="F14" i="14"/>
  <c r="G14" i="14" s="1"/>
  <c r="F8" i="14"/>
  <c r="G8" i="14" s="1"/>
  <c r="F6" i="14"/>
  <c r="G6" i="14" s="1"/>
  <c r="F23" i="14"/>
  <c r="G23" i="14" s="1"/>
  <c r="F11" i="14"/>
  <c r="G11" i="14" s="1"/>
  <c r="F4" i="14"/>
  <c r="G4" i="14" s="1"/>
  <c r="F21" i="14"/>
  <c r="G21" i="14" s="1"/>
  <c r="F17" i="14"/>
  <c r="G17" i="14" s="1"/>
  <c r="F12" i="14"/>
  <c r="G12" i="14" s="1"/>
  <c r="F10" i="14"/>
  <c r="G10" i="14" s="1"/>
  <c r="F3" i="14"/>
  <c r="G3" i="14" s="1"/>
  <c r="F19" i="14"/>
  <c r="G19" i="14" s="1"/>
  <c r="F15" i="14"/>
  <c r="G15" i="14" s="1"/>
  <c r="F20" i="14"/>
  <c r="G20" i="14" s="1"/>
  <c r="F16" i="14"/>
  <c r="G16" i="14" s="1"/>
  <c r="F9" i="14"/>
  <c r="G9" i="14" s="1"/>
  <c r="F7" i="14"/>
  <c r="G7" i="14" s="1"/>
  <c r="F5" i="14"/>
  <c r="G5" i="14" s="1"/>
  <c r="AP9" i="23" l="1"/>
  <c r="AO9" i="23"/>
  <c r="G24" i="15"/>
  <c r="I12" i="15" s="1"/>
  <c r="G24" i="14"/>
  <c r="G13" i="14"/>
  <c r="I7" i="14" s="1"/>
  <c r="AO10" i="23" l="1"/>
  <c r="AP10" i="23"/>
  <c r="H11" i="2"/>
  <c r="Y48" i="4"/>
  <c r="Y47" i="4"/>
  <c r="Y45" i="4"/>
  <c r="AA6" i="4"/>
  <c r="AB6" i="4" s="1"/>
  <c r="Y44" i="4"/>
  <c r="AA4" i="4"/>
  <c r="AB4" i="4" s="1"/>
  <c r="AA5" i="4"/>
  <c r="AB5" i="4" s="1"/>
  <c r="AA7" i="4"/>
  <c r="AB7" i="4"/>
  <c r="AA8" i="4"/>
  <c r="AB8" i="4" s="1"/>
  <c r="AA10" i="4"/>
  <c r="AB10" i="4" s="1"/>
  <c r="AA11" i="4"/>
  <c r="AB11" i="4" s="1"/>
  <c r="AA12" i="4"/>
  <c r="AB12" i="4" s="1"/>
  <c r="AA13" i="4"/>
  <c r="AB13" i="4" s="1"/>
  <c r="AA14" i="4"/>
  <c r="AB14" i="4" s="1"/>
  <c r="AA15" i="4"/>
  <c r="AB15" i="4"/>
  <c r="AA16" i="4"/>
  <c r="AB16" i="4" s="1"/>
  <c r="AA17" i="4"/>
  <c r="AB17" i="4"/>
  <c r="AA18" i="4"/>
  <c r="AB18" i="4" s="1"/>
  <c r="AA19" i="4"/>
  <c r="AB19" i="4" s="1"/>
  <c r="AA20" i="4"/>
  <c r="AB20" i="4" s="1"/>
  <c r="AA21" i="4"/>
  <c r="AB21" i="4" s="1"/>
  <c r="AA22" i="4"/>
  <c r="AB22" i="4" s="1"/>
  <c r="AA23" i="4"/>
  <c r="AB23" i="4"/>
  <c r="AA24" i="4"/>
  <c r="AB24" i="4" s="1"/>
  <c r="AA25" i="4"/>
  <c r="AB25" i="4"/>
  <c r="AA26" i="4"/>
  <c r="AB26" i="4" s="1"/>
  <c r="AA27" i="4"/>
  <c r="AB27" i="4" s="1"/>
  <c r="AA28" i="4"/>
  <c r="AB28" i="4" s="1"/>
  <c r="AA29" i="4"/>
  <c r="AB29" i="4" s="1"/>
  <c r="AA30" i="4"/>
  <c r="AB30" i="4" s="1"/>
  <c r="AA31" i="4"/>
  <c r="AB31" i="4"/>
  <c r="AA32" i="4"/>
  <c r="AB32" i="4" s="1"/>
  <c r="AA33" i="4"/>
  <c r="AB33" i="4"/>
  <c r="AA34" i="4"/>
  <c r="AB34" i="4" s="1"/>
  <c r="AA35" i="4"/>
  <c r="AB35" i="4"/>
  <c r="AA36" i="4"/>
  <c r="AB36" i="4" s="1"/>
  <c r="AA37" i="4"/>
  <c r="AB37" i="4" s="1"/>
  <c r="AA38" i="4"/>
  <c r="AB38" i="4" s="1"/>
  <c r="AA39" i="4"/>
  <c r="AB39" i="4"/>
  <c r="AA40" i="4"/>
  <c r="AB40" i="4" s="1"/>
  <c r="AA41" i="4"/>
  <c r="AB41" i="4"/>
  <c r="AA42" i="4"/>
  <c r="AB42" i="4" s="1"/>
  <c r="AA3" i="4"/>
  <c r="Y49" i="4"/>
  <c r="AP11" i="23" l="1"/>
  <c r="AO11" i="23"/>
  <c r="AA9" i="4"/>
  <c r="AB9" i="4" s="1"/>
  <c r="T49" i="4"/>
  <c r="T48" i="4"/>
  <c r="T47" i="4"/>
  <c r="T45" i="4"/>
  <c r="T46" i="4"/>
  <c r="V7" i="4"/>
  <c r="W7" i="4" s="1"/>
  <c r="T44" i="4"/>
  <c r="V4" i="4"/>
  <c r="W4" i="4" s="1"/>
  <c r="V5" i="4"/>
  <c r="V9" i="4"/>
  <c r="V10" i="4"/>
  <c r="V24" i="4"/>
  <c r="W24" i="4" s="1"/>
  <c r="V25" i="4"/>
  <c r="W25" i="4" s="1"/>
  <c r="V26" i="4"/>
  <c r="W26" i="4" s="1"/>
  <c r="V27" i="4"/>
  <c r="W27" i="4" s="1"/>
  <c r="V28" i="4"/>
  <c r="W28" i="4"/>
  <c r="V29" i="4"/>
  <c r="W29" i="4" s="1"/>
  <c r="V30" i="4"/>
  <c r="W30" i="4"/>
  <c r="V31" i="4"/>
  <c r="W31" i="4" s="1"/>
  <c r="V32" i="4"/>
  <c r="W32" i="4" s="1"/>
  <c r="V33" i="4"/>
  <c r="W33" i="4" s="1"/>
  <c r="V34" i="4"/>
  <c r="W34" i="4" s="1"/>
  <c r="V35" i="4"/>
  <c r="W35" i="4"/>
  <c r="V36" i="4"/>
  <c r="W36" i="4"/>
  <c r="V37" i="4"/>
  <c r="W37" i="4"/>
  <c r="V38" i="4"/>
  <c r="W38" i="4"/>
  <c r="V39" i="4"/>
  <c r="W39" i="4"/>
  <c r="V40" i="4"/>
  <c r="W40" i="4"/>
  <c r="V41" i="4"/>
  <c r="W41" i="4"/>
  <c r="V42" i="4"/>
  <c r="W42" i="4"/>
  <c r="W5" i="4"/>
  <c r="W9" i="4"/>
  <c r="W10" i="4"/>
  <c r="V13" i="4"/>
  <c r="W13" i="4" s="1"/>
  <c r="V14" i="4"/>
  <c r="W14" i="4" s="1"/>
  <c r="V15" i="4"/>
  <c r="W15" i="4"/>
  <c r="V16" i="4"/>
  <c r="W16" i="4" s="1"/>
  <c r="V17" i="4"/>
  <c r="W17" i="4" s="1"/>
  <c r="V18" i="4"/>
  <c r="W18" i="4" s="1"/>
  <c r="V19" i="4"/>
  <c r="W19" i="4" s="1"/>
  <c r="V20" i="4"/>
  <c r="W20" i="4" s="1"/>
  <c r="V21" i="4"/>
  <c r="W21" i="4" s="1"/>
  <c r="V22" i="4"/>
  <c r="W22" i="4" s="1"/>
  <c r="V23" i="4"/>
  <c r="W23" i="4"/>
  <c r="V3" i="4"/>
  <c r="W3" i="4" s="1"/>
  <c r="O45" i="4"/>
  <c r="J46" i="4"/>
  <c r="O46" i="4"/>
  <c r="R43" i="4"/>
  <c r="Q42" i="4"/>
  <c r="R42" i="4"/>
  <c r="Q4" i="4"/>
  <c r="Q5" i="4"/>
  <c r="Q6" i="4"/>
  <c r="Q7" i="4"/>
  <c r="R7" i="4" s="1"/>
  <c r="Q8" i="4"/>
  <c r="Q9" i="4"/>
  <c r="Q10" i="4"/>
  <c r="Q11" i="4"/>
  <c r="R11" i="4" s="1"/>
  <c r="Q12" i="4"/>
  <c r="Q13" i="4"/>
  <c r="Q14" i="4"/>
  <c r="Q15" i="4"/>
  <c r="R15" i="4" s="1"/>
  <c r="Q16" i="4"/>
  <c r="Q17" i="4"/>
  <c r="Q18" i="4"/>
  <c r="Q19" i="4"/>
  <c r="R19" i="4" s="1"/>
  <c r="Q20" i="4"/>
  <c r="Q21" i="4"/>
  <c r="Q22" i="4"/>
  <c r="Q23" i="4"/>
  <c r="R23" i="4" s="1"/>
  <c r="Q24" i="4"/>
  <c r="Q25" i="4"/>
  <c r="Q26" i="4"/>
  <c r="Q27" i="4"/>
  <c r="R27" i="4" s="1"/>
  <c r="Q28" i="4"/>
  <c r="Q29" i="4"/>
  <c r="Q30" i="4"/>
  <c r="Q31" i="4"/>
  <c r="R31" i="4" s="1"/>
  <c r="Q32" i="4"/>
  <c r="Q33" i="4"/>
  <c r="Q34" i="4"/>
  <c r="Q35" i="4"/>
  <c r="R35" i="4" s="1"/>
  <c r="Q36" i="4"/>
  <c r="Q37" i="4"/>
  <c r="Q38" i="4"/>
  <c r="Q39" i="4"/>
  <c r="R39" i="4" s="1"/>
  <c r="Q40" i="4"/>
  <c r="Q41" i="4"/>
  <c r="Q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3" i="4"/>
  <c r="G31" i="4"/>
  <c r="R4" i="4"/>
  <c r="M42" i="4"/>
  <c r="H43" i="4"/>
  <c r="M3" i="4"/>
  <c r="AB3" i="4" s="1"/>
  <c r="AB43" i="4" s="1"/>
  <c r="Y46" i="4" s="1"/>
  <c r="H3" i="4"/>
  <c r="E46" i="4"/>
  <c r="E47" i="4"/>
  <c r="H42" i="4"/>
  <c r="G42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2" i="4"/>
  <c r="G33" i="4"/>
  <c r="G34" i="4"/>
  <c r="G35" i="4"/>
  <c r="G36" i="4"/>
  <c r="G37" i="4"/>
  <c r="G38" i="4"/>
  <c r="G39" i="4"/>
  <c r="G40" i="4"/>
  <c r="G41" i="4"/>
  <c r="G3" i="4"/>
  <c r="U43" i="4"/>
  <c r="T43" i="4"/>
  <c r="S43" i="4"/>
  <c r="O48" i="4"/>
  <c r="O47" i="4"/>
  <c r="R5" i="4"/>
  <c r="R6" i="4"/>
  <c r="R8" i="4"/>
  <c r="R9" i="4"/>
  <c r="R10" i="4"/>
  <c r="R12" i="4"/>
  <c r="R13" i="4"/>
  <c r="R14" i="4"/>
  <c r="R16" i="4"/>
  <c r="R17" i="4"/>
  <c r="R18" i="4"/>
  <c r="R20" i="4"/>
  <c r="R21" i="4"/>
  <c r="R22" i="4"/>
  <c r="R24" i="4"/>
  <c r="R25" i="4"/>
  <c r="R26" i="4"/>
  <c r="R28" i="4"/>
  <c r="R29" i="4"/>
  <c r="R30" i="4"/>
  <c r="R32" i="4"/>
  <c r="R33" i="4"/>
  <c r="R34" i="4"/>
  <c r="R36" i="4"/>
  <c r="R37" i="4"/>
  <c r="R38" i="4"/>
  <c r="R40" i="4"/>
  <c r="R41" i="4"/>
  <c r="P43" i="4"/>
  <c r="O43" i="4"/>
  <c r="O44" i="4" s="1"/>
  <c r="N43" i="4"/>
  <c r="J48" i="4"/>
  <c r="J47" i="4"/>
  <c r="J49" i="4" s="1"/>
  <c r="X43" i="4"/>
  <c r="I43" i="4"/>
  <c r="F42" i="4"/>
  <c r="E42" i="4"/>
  <c r="C42" i="4"/>
  <c r="AO12" i="23" l="1"/>
  <c r="AP12" i="23"/>
  <c r="V12" i="4"/>
  <c r="W12" i="4" s="1"/>
  <c r="V8" i="4"/>
  <c r="W8" i="4" s="1"/>
  <c r="W43" i="4" s="1"/>
  <c r="V6" i="4"/>
  <c r="W6" i="4" s="1"/>
  <c r="V11" i="4"/>
  <c r="W11" i="4" s="1"/>
  <c r="R3" i="4"/>
  <c r="O49" i="4"/>
  <c r="AP13" i="23" l="1"/>
  <c r="AO13" i="23"/>
  <c r="E3" i="4"/>
  <c r="F3" i="4"/>
  <c r="C4" i="4"/>
  <c r="C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B43" i="4"/>
  <c r="D4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Z3" i="4"/>
  <c r="U3" i="4"/>
  <c r="P3" i="4"/>
  <c r="K3" i="4"/>
  <c r="K43" i="4" s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3" i="4"/>
  <c r="Y43" i="4" s="1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3" i="4"/>
  <c r="J43" i="4" s="1"/>
  <c r="J44" i="4" s="1"/>
  <c r="J45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E39" i="4"/>
  <c r="E40" i="4"/>
  <c r="E41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AO14" i="23" l="1"/>
  <c r="AP14" i="23"/>
  <c r="F43" i="4"/>
  <c r="E43" i="4"/>
  <c r="M7" i="4"/>
  <c r="M11" i="4"/>
  <c r="M15" i="4"/>
  <c r="M19" i="4"/>
  <c r="M23" i="4"/>
  <c r="M27" i="4"/>
  <c r="M31" i="4"/>
  <c r="M35" i="4"/>
  <c r="M39" i="4"/>
  <c r="M4" i="4"/>
  <c r="M8" i="4"/>
  <c r="M12" i="4"/>
  <c r="M16" i="4"/>
  <c r="M20" i="4"/>
  <c r="M24" i="4"/>
  <c r="M28" i="4"/>
  <c r="M32" i="4"/>
  <c r="M36" i="4"/>
  <c r="M40" i="4"/>
  <c r="M6" i="4"/>
  <c r="M14" i="4"/>
  <c r="M22" i="4"/>
  <c r="M30" i="4"/>
  <c r="M5" i="4"/>
  <c r="M9" i="4"/>
  <c r="M13" i="4"/>
  <c r="M17" i="4"/>
  <c r="M21" i="4"/>
  <c r="M25" i="4"/>
  <c r="M29" i="4"/>
  <c r="M33" i="4"/>
  <c r="M37" i="4"/>
  <c r="M41" i="4"/>
  <c r="M10" i="4"/>
  <c r="M18" i="4"/>
  <c r="M26" i="4"/>
  <c r="M34" i="4"/>
  <c r="M38" i="4"/>
  <c r="Z43" i="4"/>
  <c r="C43" i="4"/>
  <c r="AP15" i="23" l="1"/>
  <c r="AO15" i="23"/>
  <c r="M43" i="4"/>
  <c r="E44" i="4"/>
  <c r="E45" i="4" s="1"/>
  <c r="E48" i="4"/>
  <c r="AO16" i="23" l="1"/>
  <c r="AP16" i="23"/>
  <c r="H8" i="4"/>
  <c r="H12" i="4"/>
  <c r="H16" i="4"/>
  <c r="H20" i="4"/>
  <c r="H24" i="4"/>
  <c r="H28" i="4"/>
  <c r="H32" i="4"/>
  <c r="H37" i="4"/>
  <c r="H41" i="4"/>
  <c r="H11" i="4"/>
  <c r="H19" i="4"/>
  <c r="H27" i="4"/>
  <c r="H36" i="4"/>
  <c r="H35" i="4"/>
  <c r="H9" i="4"/>
  <c r="H13" i="4"/>
  <c r="H17" i="4"/>
  <c r="H21" i="4"/>
  <c r="H25" i="4"/>
  <c r="H29" i="4"/>
  <c r="H33" i="4"/>
  <c r="H38" i="4"/>
  <c r="H15" i="4"/>
  <c r="H5" i="4"/>
  <c r="H10" i="4"/>
  <c r="H14" i="4"/>
  <c r="H18" i="4"/>
  <c r="H22" i="4"/>
  <c r="H26" i="4"/>
  <c r="H30" i="4"/>
  <c r="H34" i="4"/>
  <c r="H39" i="4"/>
  <c r="H6" i="4"/>
  <c r="H23" i="4"/>
  <c r="H31" i="4"/>
  <c r="H40" i="4"/>
  <c r="H4" i="4"/>
  <c r="H7" i="4"/>
  <c r="E49" i="4"/>
  <c r="W4" i="23" a="1"/>
  <c r="Z4" i="23" l="1"/>
  <c r="Y6" i="23"/>
  <c r="AC8" i="23"/>
  <c r="Y4" i="23"/>
  <c r="W5" i="23"/>
  <c r="AA5" i="23"/>
  <c r="X6" i="23"/>
  <c r="X7" i="23"/>
  <c r="AB7" i="23"/>
  <c r="Z8" i="23"/>
  <c r="Z9" i="23"/>
  <c r="X10" i="23"/>
  <c r="AB10" i="23"/>
  <c r="AB6" i="23"/>
  <c r="AA8" i="23"/>
  <c r="AC7" i="23"/>
  <c r="AA4" i="23"/>
  <c r="X5" i="23"/>
  <c r="AB5" i="23"/>
  <c r="Z6" i="23"/>
  <c r="Y7" i="23"/>
  <c r="W8" i="23"/>
  <c r="AB8" i="23"/>
  <c r="AA9" i="23"/>
  <c r="Y10" i="23"/>
  <c r="W9" i="23"/>
  <c r="AC10" i="23"/>
  <c r="AC6" i="23"/>
  <c r="AB4" i="23"/>
  <c r="Y5" i="23"/>
  <c r="AC5" i="23"/>
  <c r="AA6" i="23"/>
  <c r="Z7" i="23"/>
  <c r="X8" i="23"/>
  <c r="X9" i="23"/>
  <c r="AB9" i="23"/>
  <c r="Z10" i="23"/>
  <c r="W4" i="23"/>
  <c r="AC9" i="23"/>
  <c r="X4" i="23"/>
  <c r="Z5" i="23"/>
  <c r="W7" i="23"/>
  <c r="AA7" i="23"/>
  <c r="Y9" i="23"/>
  <c r="W10" i="23"/>
  <c r="AC4" i="23"/>
  <c r="W6" i="23"/>
  <c r="Y8" i="23"/>
  <c r="AA10" i="23"/>
  <c r="AP17" i="23"/>
  <c r="AO17" i="23"/>
  <c r="C773" i="23" a="1"/>
  <c r="AE4" i="23" a="1"/>
  <c r="AE5" i="23" l="1"/>
  <c r="AE7" i="23"/>
  <c r="AE9" i="23"/>
  <c r="AE4" i="23"/>
  <c r="AE6" i="23"/>
  <c r="AE8" i="23"/>
  <c r="AE10" i="23"/>
  <c r="C773" i="23"/>
  <c r="D773" i="23" s="1"/>
  <c r="E773" i="23" s="1"/>
  <c r="C774" i="23"/>
  <c r="C775" i="23"/>
  <c r="C778" i="23"/>
  <c r="C777" i="23"/>
  <c r="C776" i="23"/>
  <c r="C779" i="23"/>
  <c r="AP18" i="23"/>
  <c r="AO18" i="23"/>
  <c r="D777" i="23" l="1"/>
  <c r="E777" i="23" s="1"/>
  <c r="G777" i="23"/>
  <c r="H777" i="23"/>
  <c r="AP19" i="23"/>
  <c r="H778" i="23"/>
  <c r="D778" i="23"/>
  <c r="E778" i="23" s="1"/>
  <c r="G778" i="23"/>
  <c r="D779" i="23"/>
  <c r="E779" i="23" s="1"/>
  <c r="G779" i="23"/>
  <c r="H779" i="23"/>
  <c r="H775" i="23"/>
  <c r="D775" i="23"/>
  <c r="E775" i="23" s="1"/>
  <c r="G775" i="23"/>
  <c r="AO19" i="23"/>
  <c r="G776" i="23"/>
  <c r="D776" i="23"/>
  <c r="E776" i="23" s="1"/>
  <c r="H776" i="23"/>
  <c r="H774" i="23"/>
  <c r="G774" i="23"/>
  <c r="D774" i="23"/>
  <c r="E774" i="23" s="1"/>
  <c r="AP20" i="23" l="1"/>
  <c r="AO20" i="23"/>
  <c r="AO21" i="23" l="1"/>
  <c r="AP21" i="23"/>
  <c r="AP22" i="23" l="1"/>
  <c r="AO22" i="23"/>
  <c r="AO23" i="23" l="1"/>
  <c r="AP23" i="23"/>
  <c r="AP24" i="23" l="1"/>
  <c r="AO24" i="23"/>
  <c r="AO25" i="23" l="1"/>
  <c r="AP25" i="23"/>
  <c r="AP26" i="23" l="1"/>
  <c r="AO26" i="23"/>
  <c r="AO27" i="23" l="1"/>
  <c r="AP27" i="23"/>
  <c r="AP28" i="23" l="1"/>
  <c r="AO28" i="23"/>
  <c r="AO29" i="23" l="1"/>
  <c r="AP29" i="23"/>
  <c r="AP30" i="23" l="1"/>
  <c r="AO30" i="23"/>
  <c r="AO31" i="23" l="1"/>
  <c r="AP31" i="23"/>
  <c r="AP32" i="23" l="1"/>
  <c r="AO32" i="23"/>
  <c r="AO33" i="23" l="1"/>
  <c r="AP33" i="23"/>
  <c r="AP34" i="23" l="1"/>
  <c r="AO34" i="23"/>
  <c r="AO35" i="23" l="1"/>
  <c r="AP35" i="23"/>
  <c r="AP36" i="23" l="1"/>
  <c r="AO36" i="23"/>
  <c r="AO37" i="23" l="1"/>
  <c r="AP37" i="23"/>
  <c r="AP38" i="23" l="1"/>
  <c r="AO38" i="23"/>
  <c r="AO39" i="23" l="1"/>
  <c r="AP39" i="23"/>
  <c r="AP40" i="23" l="1"/>
  <c r="AO40" i="23"/>
  <c r="AO41" i="23" l="1"/>
  <c r="AP41" i="23"/>
  <c r="AP42" i="23" l="1"/>
  <c r="AO42" i="23"/>
  <c r="AP43" i="23" l="1"/>
  <c r="AO43" i="23"/>
  <c r="AO44" i="23" l="1"/>
  <c r="AP44" i="23"/>
  <c r="AP45" i="23" l="1"/>
  <c r="AO45" i="23"/>
  <c r="AO46" i="23" l="1"/>
  <c r="AP46" i="23"/>
  <c r="AP47" i="23" l="1"/>
  <c r="AO47" i="23"/>
  <c r="AO48" i="23" l="1"/>
  <c r="AP48" i="23"/>
  <c r="AP49" i="23" l="1"/>
  <c r="AO49" i="23"/>
  <c r="AO50" i="23" l="1"/>
  <c r="AP50" i="23"/>
  <c r="AP51" i="23" l="1"/>
  <c r="AO51" i="23"/>
  <c r="AO52" i="23" l="1"/>
  <c r="AP52" i="23"/>
  <c r="AO53" i="23" l="1"/>
  <c r="AP53" i="23"/>
  <c r="AO54" i="23" l="1"/>
  <c r="AP54" i="23"/>
  <c r="AP55" i="23" l="1"/>
  <c r="AO55" i="23"/>
  <c r="AO56" i="23" l="1"/>
  <c r="AP56" i="23"/>
  <c r="AP57" i="23" l="1"/>
  <c r="AO57" i="23"/>
  <c r="AO58" i="23" l="1"/>
  <c r="AP58" i="23"/>
  <c r="AP59" i="23" l="1"/>
  <c r="AO59" i="23"/>
  <c r="AO60" i="23" l="1"/>
  <c r="AP60" i="23"/>
  <c r="AP61" i="23" l="1"/>
  <c r="AO61" i="23"/>
  <c r="AO62" i="23" l="1"/>
  <c r="AP62" i="23"/>
  <c r="AP63" i="23" l="1"/>
  <c r="AO63" i="23"/>
  <c r="AO64" i="23" l="1"/>
  <c r="AP64" i="23"/>
  <c r="AP65" i="23" l="1"/>
  <c r="AO65" i="23"/>
  <c r="AO66" i="23" l="1"/>
  <c r="AP66" i="23"/>
  <c r="AP67" i="23" l="1"/>
  <c r="AO67" i="23"/>
  <c r="AO68" i="23" l="1"/>
  <c r="AP68" i="23"/>
  <c r="AP69" i="23" l="1"/>
  <c r="AO69" i="23"/>
  <c r="AO70" i="23" l="1"/>
  <c r="AP70" i="23"/>
  <c r="AP71" i="23" l="1"/>
  <c r="AO71" i="23"/>
  <c r="AO72" i="23" l="1"/>
  <c r="AP72" i="23"/>
  <c r="AP73" i="23" l="1"/>
  <c r="AO73" i="23"/>
  <c r="AO74" i="23" l="1"/>
  <c r="AP74" i="23"/>
  <c r="AP75" i="23" l="1"/>
  <c r="AO75" i="23"/>
  <c r="AO76" i="23" l="1"/>
  <c r="AP76" i="23"/>
  <c r="AP77" i="23" l="1"/>
  <c r="AO77" i="23"/>
  <c r="AO78" i="23" l="1"/>
  <c r="AP78" i="23"/>
  <c r="AP79" i="23" l="1"/>
  <c r="AO79" i="23"/>
  <c r="AO80" i="23" l="1"/>
  <c r="AP80" i="23"/>
  <c r="AP81" i="23" l="1"/>
  <c r="AO81" i="23"/>
  <c r="AO82" i="23" l="1"/>
  <c r="AP82" i="23"/>
  <c r="AP83" i="23" l="1"/>
  <c r="AO83" i="23"/>
  <c r="AO84" i="23" l="1"/>
  <c r="AP84" i="23"/>
  <c r="AP85" i="23" l="1"/>
  <c r="AO85" i="23"/>
  <c r="AO86" i="23" l="1"/>
  <c r="AP86" i="23"/>
  <c r="AP87" i="23" l="1"/>
  <c r="AO87" i="23"/>
  <c r="AO88" i="23" l="1"/>
  <c r="AP88" i="23"/>
  <c r="AP89" i="23" l="1"/>
  <c r="AO89" i="23"/>
  <c r="AO90" i="23" l="1"/>
  <c r="AP90" i="23"/>
  <c r="AP91" i="23" l="1"/>
  <c r="AO91" i="23"/>
  <c r="AO92" i="23" l="1"/>
  <c r="AP92" i="23"/>
  <c r="AP93" i="23" l="1"/>
  <c r="AO93" i="23"/>
  <c r="AO94" i="23" l="1"/>
  <c r="AP94" i="23"/>
  <c r="AP95" i="23" l="1"/>
  <c r="AO95" i="23"/>
  <c r="AO96" i="23" l="1"/>
  <c r="AP96" i="23"/>
  <c r="AP97" i="23" l="1"/>
  <c r="AO97" i="23"/>
  <c r="AO98" i="23" l="1"/>
  <c r="AP98" i="23"/>
  <c r="AP99" i="23" l="1"/>
  <c r="AO99" i="23"/>
  <c r="AO100" i="23" l="1"/>
  <c r="AP100" i="23"/>
  <c r="AP101" i="23" l="1"/>
  <c r="AO101" i="23"/>
  <c r="AO102" i="23" l="1"/>
  <c r="AP102" i="23"/>
  <c r="AP103" i="23" l="1"/>
  <c r="AO103" i="23"/>
  <c r="AO104" i="23" l="1"/>
  <c r="AP104" i="23"/>
  <c r="AP105" i="23" l="1"/>
  <c r="AO105" i="23"/>
  <c r="AO106" i="23" l="1"/>
  <c r="AP106" i="23"/>
  <c r="AP107" i="23" l="1"/>
  <c r="AO107" i="23"/>
  <c r="AO108" i="23" l="1"/>
  <c r="AP108" i="23"/>
  <c r="AP109" i="23" l="1"/>
  <c r="AO109" i="23"/>
  <c r="AO110" i="23" l="1"/>
  <c r="AP110" i="23"/>
  <c r="AP111" i="23" l="1"/>
  <c r="AO111" i="23"/>
  <c r="AO112" i="23" l="1"/>
  <c r="AP112" i="23"/>
  <c r="AP113" i="23" l="1"/>
  <c r="AO113" i="23"/>
  <c r="AO114" i="23" l="1"/>
  <c r="AP114" i="23"/>
  <c r="AP115" i="23" l="1"/>
  <c r="AO115" i="23"/>
  <c r="AO116" i="23" l="1"/>
  <c r="AP116" i="23"/>
  <c r="AP117" i="23" l="1"/>
  <c r="AO117" i="23"/>
  <c r="AO118" i="23" l="1"/>
  <c r="AP118" i="23"/>
  <c r="AP119" i="23" l="1"/>
  <c r="AO119" i="23"/>
  <c r="AO120" i="23" l="1"/>
  <c r="AP120" i="23"/>
  <c r="AP121" i="23" l="1"/>
  <c r="AO121" i="23"/>
  <c r="AO122" i="23" l="1"/>
  <c r="AP122" i="23"/>
  <c r="AP123" i="23" l="1"/>
  <c r="AO123" i="23"/>
  <c r="AO124" i="23" l="1"/>
  <c r="AP124" i="23"/>
  <c r="AP125" i="23" l="1"/>
  <c r="AO125" i="23"/>
  <c r="AO126" i="23" l="1"/>
  <c r="AP126" i="23"/>
  <c r="AP127" i="23" l="1"/>
  <c r="AO127" i="23"/>
  <c r="AO128" i="23" l="1"/>
  <c r="AP128" i="23"/>
  <c r="AP129" i="23" l="1"/>
  <c r="AO129" i="23"/>
  <c r="AO130" i="23" l="1"/>
  <c r="AP130" i="23"/>
  <c r="AP131" i="23" l="1"/>
  <c r="AO131" i="23"/>
  <c r="AO132" i="23" l="1"/>
  <c r="AP132" i="23"/>
  <c r="AP133" i="23" l="1"/>
  <c r="AO133" i="23"/>
  <c r="AP134" i="23" l="1"/>
  <c r="AO134" i="23"/>
  <c r="AP135" i="23" l="1"/>
  <c r="AO135" i="23"/>
  <c r="AP136" i="23" l="1"/>
  <c r="AO136" i="23"/>
  <c r="AO137" i="23" l="1"/>
  <c r="AP137" i="23"/>
  <c r="AO138" i="23" l="1"/>
  <c r="AP138" i="23"/>
  <c r="AP139" i="23" l="1"/>
  <c r="AO139" i="23"/>
  <c r="AP140" i="23" l="1"/>
  <c r="AO140" i="23"/>
  <c r="AO141" i="23" l="1"/>
  <c r="AP141" i="23"/>
  <c r="AP142" i="23" l="1"/>
  <c r="AO142" i="23"/>
  <c r="AO143" i="23" l="1"/>
  <c r="AP143" i="23"/>
  <c r="AP144" i="23" l="1"/>
  <c r="AO144" i="23"/>
  <c r="AO145" i="23" l="1"/>
  <c r="AP145" i="23"/>
  <c r="AP146" i="23" l="1"/>
  <c r="AO146" i="23"/>
  <c r="AO147" i="23" l="1"/>
  <c r="AP147" i="23"/>
  <c r="AP148" i="23" l="1"/>
  <c r="AO148" i="23"/>
  <c r="AO149" i="23" l="1"/>
  <c r="AP149" i="23"/>
  <c r="AP150" i="23" l="1"/>
  <c r="AO150" i="23"/>
  <c r="AO151" i="23" l="1"/>
  <c r="AP151" i="23"/>
  <c r="AP152" i="23" l="1"/>
  <c r="AO152" i="23"/>
  <c r="AO153" i="23" l="1"/>
  <c r="AP153" i="23"/>
  <c r="AP154" i="23" l="1"/>
  <c r="AO154" i="23"/>
  <c r="AO155" i="23" l="1"/>
  <c r="AP155" i="23"/>
  <c r="AP156" i="23" l="1"/>
  <c r="AO156" i="23"/>
  <c r="AO157" i="23" l="1"/>
  <c r="AP157" i="23"/>
  <c r="AP158" i="23" l="1"/>
  <c r="AO158" i="23"/>
  <c r="AO159" i="23" l="1"/>
  <c r="AP159" i="23"/>
  <c r="AP160" i="23" l="1"/>
  <c r="AO160" i="23"/>
  <c r="AO161" i="23" l="1"/>
  <c r="AP161" i="23"/>
  <c r="AP162" i="23" l="1"/>
  <c r="AO162" i="23"/>
  <c r="AO163" i="23" l="1"/>
  <c r="AP163" i="23"/>
  <c r="AP164" i="23" l="1"/>
  <c r="AO164" i="23"/>
  <c r="AO165" i="23" l="1"/>
  <c r="AP165" i="23"/>
  <c r="AP166" i="23" l="1"/>
  <c r="AO166" i="23"/>
  <c r="AO167" i="23" l="1"/>
  <c r="AP167" i="23"/>
  <c r="AP168" i="23" l="1"/>
  <c r="AO168" i="23"/>
  <c r="AO169" i="23" l="1"/>
  <c r="AP169" i="23"/>
  <c r="AP170" i="23" l="1"/>
  <c r="AO170" i="23"/>
  <c r="AO171" i="23" l="1"/>
  <c r="AP171" i="23"/>
  <c r="AP172" i="23" l="1"/>
  <c r="AO172" i="23"/>
  <c r="AO173" i="23" l="1"/>
  <c r="AP173" i="23"/>
  <c r="AP174" i="23" l="1"/>
  <c r="AO174" i="23"/>
  <c r="AO175" i="23" l="1"/>
  <c r="AP175" i="23"/>
  <c r="AP176" i="23" l="1"/>
  <c r="AO176" i="23"/>
  <c r="AO177" i="23" l="1"/>
  <c r="AP177" i="23"/>
  <c r="AP178" i="23" l="1"/>
  <c r="AO178" i="23"/>
  <c r="AO179" i="23" l="1"/>
  <c r="AP179" i="23"/>
  <c r="AP180" i="23" l="1"/>
  <c r="AO180" i="23"/>
  <c r="AO181" i="23" l="1"/>
  <c r="AP181" i="23"/>
  <c r="AP182" i="23" l="1"/>
  <c r="AO182" i="23"/>
  <c r="AO183" i="23" l="1"/>
  <c r="AP183" i="23"/>
  <c r="AP184" i="23" l="1"/>
  <c r="AO184" i="23"/>
  <c r="AO185" i="23" l="1"/>
  <c r="AP185" i="23"/>
  <c r="AP186" i="23" l="1"/>
  <c r="AO186" i="23"/>
  <c r="AO187" i="23" l="1"/>
  <c r="AP187" i="23"/>
  <c r="AP188" i="23" l="1"/>
  <c r="AO188" i="23"/>
  <c r="AO189" i="23" l="1"/>
  <c r="AP189" i="23"/>
  <c r="AP190" i="23" l="1"/>
  <c r="AO190" i="23"/>
  <c r="AO191" i="23" l="1"/>
  <c r="AP191" i="23"/>
  <c r="AP192" i="23" l="1"/>
  <c r="AO192" i="23"/>
  <c r="AO193" i="23" l="1"/>
  <c r="AP193" i="23"/>
  <c r="AP194" i="23" l="1"/>
  <c r="AO194" i="23"/>
  <c r="AO195" i="23" l="1"/>
  <c r="AP195" i="23"/>
  <c r="AP196" i="23" l="1"/>
  <c r="AO196" i="23"/>
  <c r="AO197" i="23" l="1"/>
  <c r="AP197" i="23"/>
  <c r="AP198" i="23" l="1"/>
  <c r="AO198" i="23"/>
  <c r="AO199" i="23" l="1"/>
  <c r="AP199" i="23"/>
  <c r="AP200" i="23" l="1"/>
  <c r="AO200" i="23"/>
  <c r="AO201" i="23" l="1"/>
  <c r="AP201" i="23"/>
  <c r="AP202" i="23" l="1"/>
  <c r="AO202" i="23"/>
  <c r="AO203" i="23" l="1"/>
  <c r="AP203" i="23"/>
  <c r="AP204" i="23" l="1"/>
  <c r="AO204" i="23"/>
  <c r="AO205" i="23" l="1"/>
  <c r="AP205" i="23"/>
  <c r="AP206" i="23" l="1"/>
  <c r="AO206" i="23"/>
  <c r="AO207" i="23" l="1"/>
  <c r="AP207" i="23"/>
  <c r="AP208" i="23" l="1"/>
  <c r="AO208" i="23"/>
  <c r="AO209" i="23" l="1"/>
  <c r="AP209" i="23"/>
  <c r="AP210" i="23" l="1"/>
  <c r="AO210" i="23"/>
  <c r="AO211" i="23" l="1"/>
  <c r="AP211" i="23"/>
  <c r="AP212" i="23" l="1"/>
  <c r="AO212" i="23"/>
  <c r="AO213" i="23" l="1"/>
  <c r="AP213" i="23"/>
  <c r="AP214" i="23" l="1"/>
  <c r="AO214" i="23"/>
  <c r="AO215" i="23" l="1"/>
  <c r="AP215" i="23"/>
  <c r="AP216" i="23" l="1"/>
  <c r="AO216" i="23"/>
  <c r="AO217" i="23" l="1"/>
  <c r="AP217" i="23"/>
  <c r="AP218" i="23" l="1"/>
  <c r="AO218" i="23"/>
  <c r="AO219" i="23" l="1"/>
  <c r="AP219" i="23"/>
  <c r="AP220" i="23" l="1"/>
  <c r="AO220" i="23"/>
  <c r="AO221" i="23" l="1"/>
  <c r="AP221" i="23"/>
  <c r="AP222" i="23" l="1"/>
  <c r="AO222" i="23"/>
  <c r="AO223" i="23" l="1"/>
  <c r="AP223" i="23"/>
  <c r="AP224" i="23" l="1"/>
  <c r="AO224" i="23"/>
  <c r="AO225" i="23" l="1"/>
  <c r="AP225" i="23"/>
  <c r="AP226" i="23" l="1"/>
  <c r="AO226" i="23"/>
  <c r="AO227" i="23" l="1"/>
  <c r="AP227" i="23"/>
  <c r="AP228" i="23" l="1"/>
  <c r="AO228" i="23"/>
  <c r="AO229" i="23" l="1"/>
  <c r="AP229" i="23"/>
  <c r="AP230" i="23" l="1"/>
  <c r="AO230" i="23"/>
  <c r="AO231" i="23" l="1"/>
  <c r="AP231" i="23"/>
  <c r="AP232" i="23" l="1"/>
  <c r="AO232" i="23"/>
  <c r="AO233" i="23" l="1"/>
  <c r="AP233" i="23"/>
  <c r="AP234" i="23" l="1"/>
  <c r="AO234" i="23"/>
  <c r="AO235" i="23" l="1"/>
  <c r="AP235" i="23"/>
  <c r="AP236" i="23" l="1"/>
  <c r="AO236" i="23"/>
  <c r="AO237" i="23" l="1"/>
  <c r="AP237" i="23"/>
  <c r="AP238" i="23" l="1"/>
  <c r="AO238" i="23"/>
  <c r="AO239" i="23" l="1"/>
  <c r="AP239" i="23"/>
  <c r="AP240" i="23" l="1"/>
  <c r="AO240" i="23"/>
  <c r="AO241" i="23" l="1"/>
  <c r="AP241" i="23"/>
  <c r="AP242" i="23" l="1"/>
  <c r="AO242" i="23"/>
  <c r="AO243" i="23" l="1"/>
  <c r="AP243" i="23"/>
  <c r="AP244" i="23" l="1"/>
  <c r="AO244" i="23"/>
  <c r="AO245" i="23" l="1"/>
  <c r="AP245" i="23"/>
  <c r="AP246" i="23" l="1"/>
  <c r="AO246" i="23"/>
  <c r="AO247" i="23" l="1"/>
  <c r="AP247" i="23"/>
  <c r="AP248" i="23" l="1"/>
  <c r="AO248" i="23"/>
  <c r="AO249" i="23" l="1"/>
  <c r="AP249" i="23"/>
  <c r="AP250" i="23" l="1"/>
  <c r="AO250" i="23"/>
  <c r="AO251" i="23" l="1"/>
  <c r="AP251" i="23"/>
  <c r="AP252" i="23" l="1"/>
  <c r="AO252" i="23"/>
  <c r="AO253" i="23" l="1"/>
  <c r="AP253" i="23"/>
  <c r="AP254" i="23" l="1"/>
  <c r="AO254" i="23"/>
  <c r="AO255" i="23" l="1"/>
  <c r="AP255" i="23"/>
  <c r="AP256" i="23" l="1"/>
  <c r="AO256" i="23"/>
  <c r="AO257" i="23" l="1"/>
  <c r="AP257" i="23"/>
  <c r="AP258" i="23" l="1"/>
  <c r="AO258" i="23"/>
  <c r="AO259" i="23" l="1"/>
  <c r="AP259" i="23"/>
  <c r="AP260" i="23" l="1"/>
  <c r="AO260" i="23"/>
  <c r="AO261" i="23" l="1"/>
  <c r="AP261" i="23"/>
  <c r="AP262" i="23" l="1"/>
  <c r="AO262" i="23"/>
  <c r="AO263" i="23" l="1"/>
  <c r="AP263" i="23"/>
  <c r="AP264" i="23" l="1"/>
  <c r="AO264" i="23"/>
  <c r="AO265" i="23" l="1"/>
  <c r="AP265" i="23"/>
  <c r="AP266" i="23" l="1"/>
  <c r="AO266" i="23"/>
  <c r="AO267" i="23" l="1"/>
  <c r="AP267" i="23"/>
  <c r="AP268" i="23" l="1"/>
  <c r="AO268" i="23"/>
  <c r="AO269" i="23" l="1"/>
  <c r="AP269" i="23"/>
  <c r="AP270" i="23" l="1"/>
  <c r="AO270" i="23"/>
  <c r="AO271" i="23" l="1"/>
  <c r="AP271" i="23"/>
  <c r="AP272" i="23" l="1"/>
  <c r="AO272" i="23"/>
  <c r="AO273" i="23" l="1"/>
  <c r="AP273" i="23"/>
  <c r="AP274" i="23" l="1"/>
  <c r="AO274" i="23"/>
  <c r="AO275" i="23" l="1"/>
  <c r="AP275" i="23"/>
  <c r="AP276" i="23" l="1"/>
  <c r="AO276" i="23"/>
  <c r="AO277" i="23" l="1"/>
  <c r="AP277" i="23"/>
  <c r="AP278" i="23" l="1"/>
  <c r="AO278" i="23"/>
  <c r="AO279" i="23" l="1"/>
  <c r="AP279" i="23"/>
  <c r="AP280" i="23" l="1"/>
  <c r="AO280" i="23"/>
  <c r="AO281" i="23" l="1"/>
  <c r="AP281" i="23"/>
  <c r="AP282" i="23" l="1"/>
  <c r="AO282" i="23"/>
  <c r="AO283" i="23" l="1"/>
  <c r="AP283" i="23"/>
  <c r="AP284" i="23" l="1"/>
  <c r="AO284" i="23"/>
  <c r="AO285" i="23" l="1"/>
  <c r="AP285" i="23"/>
  <c r="AP286" i="23" l="1"/>
  <c r="AO286" i="23"/>
  <c r="AO287" i="23" l="1"/>
  <c r="AP287" i="23"/>
  <c r="AP288" i="23" l="1"/>
  <c r="AO288" i="23"/>
  <c r="AO289" i="23" l="1"/>
  <c r="AP289" i="23"/>
  <c r="AP290" i="23" l="1"/>
  <c r="AO290" i="23"/>
  <c r="AO291" i="23" l="1"/>
  <c r="AP291" i="23"/>
  <c r="AP292" i="23" l="1"/>
  <c r="AO292" i="23"/>
  <c r="AO293" i="23" l="1"/>
  <c r="AP293" i="23"/>
  <c r="AP294" i="23" l="1"/>
  <c r="AO294" i="23"/>
  <c r="AO295" i="23" l="1"/>
  <c r="AP295" i="23"/>
  <c r="AP296" i="23" l="1"/>
  <c r="AO296" i="23"/>
  <c r="AO297" i="23" l="1"/>
  <c r="AP297" i="23"/>
  <c r="AP298" i="23" l="1"/>
  <c r="AO298" i="23"/>
  <c r="AO299" i="23" l="1"/>
  <c r="AP299" i="23"/>
  <c r="AP300" i="23" l="1"/>
  <c r="AO300" i="23"/>
  <c r="AO301" i="23" l="1"/>
  <c r="AP301" i="23"/>
  <c r="AP302" i="23" l="1"/>
  <c r="AO302" i="23"/>
  <c r="AO303" i="23" l="1"/>
  <c r="AP303" i="23"/>
  <c r="AP304" i="23" l="1"/>
  <c r="AO304" i="23"/>
  <c r="AO305" i="23" l="1"/>
  <c r="AP305" i="23"/>
  <c r="AP306" i="23" l="1"/>
  <c r="AO306" i="23"/>
  <c r="AO307" i="23" l="1"/>
  <c r="AP307" i="23"/>
  <c r="AP308" i="23" l="1"/>
  <c r="AO308" i="23"/>
  <c r="AO309" i="23" l="1"/>
  <c r="AP309" i="23"/>
  <c r="AP310" i="23" l="1"/>
  <c r="AO310" i="23"/>
  <c r="AO311" i="23" l="1"/>
  <c r="AP311" i="23"/>
  <c r="AP312" i="23" l="1"/>
  <c r="AO312" i="23"/>
  <c r="AO313" i="23" l="1"/>
  <c r="AP313" i="23"/>
  <c r="AP314" i="23" l="1"/>
  <c r="AO314" i="23"/>
  <c r="AO315" i="23" l="1"/>
  <c r="AP315" i="23"/>
  <c r="AP316" i="23" l="1"/>
  <c r="AO316" i="23"/>
  <c r="AO317" i="23" l="1"/>
  <c r="AP317" i="23"/>
  <c r="AP318" i="23" l="1"/>
  <c r="AO318" i="23"/>
  <c r="AO319" i="23" l="1"/>
  <c r="AP319" i="23"/>
  <c r="AP320" i="23" l="1"/>
  <c r="AO320" i="23"/>
  <c r="AO321" i="23" l="1"/>
  <c r="AP321" i="23"/>
  <c r="AP322" i="23" l="1"/>
  <c r="AO322" i="23"/>
  <c r="AO323" i="23" l="1"/>
  <c r="AP323" i="23"/>
  <c r="AP324" i="23" l="1"/>
  <c r="AO324" i="23"/>
  <c r="AO325" i="23" l="1"/>
  <c r="AP325" i="23"/>
  <c r="AP326" i="23" l="1"/>
  <c r="AO326" i="23"/>
  <c r="AO327" i="23" l="1"/>
  <c r="AP327" i="23"/>
  <c r="AP328" i="23" l="1"/>
  <c r="AO328" i="23"/>
  <c r="AO329" i="23" l="1"/>
  <c r="AP329" i="23"/>
  <c r="AP330" i="23" l="1"/>
  <c r="AO330" i="23"/>
  <c r="AO331" i="23" l="1"/>
  <c r="AP331" i="23"/>
  <c r="AP332" i="23" l="1"/>
  <c r="AO332" i="23"/>
  <c r="AO333" i="23" l="1"/>
  <c r="AP333" i="23"/>
  <c r="AP334" i="23" l="1"/>
  <c r="AO334" i="23"/>
  <c r="AO335" i="23" l="1"/>
  <c r="AP335" i="23"/>
  <c r="AP336" i="23" l="1"/>
  <c r="AO336" i="23"/>
  <c r="AO337" i="23" l="1"/>
  <c r="AP337" i="23"/>
  <c r="AP338" i="23" l="1"/>
  <c r="AO338" i="23"/>
  <c r="AO339" i="23" l="1"/>
  <c r="AP339" i="23"/>
  <c r="AP340" i="23" l="1"/>
  <c r="AO340" i="23"/>
  <c r="AO341" i="23" l="1"/>
  <c r="AP341" i="23"/>
  <c r="AP342" i="23" l="1"/>
  <c r="AO342" i="23"/>
  <c r="AO343" i="23" l="1"/>
  <c r="AP343" i="23"/>
  <c r="AP344" i="23" l="1"/>
  <c r="AO344" i="23"/>
  <c r="AO345" i="23" l="1"/>
  <c r="AP345" i="23"/>
  <c r="AP346" i="23" l="1"/>
  <c r="AO346" i="23"/>
  <c r="AO347" i="23" l="1"/>
  <c r="AP347" i="23"/>
  <c r="AP348" i="23" l="1"/>
  <c r="AO348" i="23"/>
  <c r="AO349" i="23" l="1"/>
  <c r="AP349" i="23"/>
  <c r="AP350" i="23" l="1"/>
  <c r="AO350" i="23"/>
  <c r="AO351" i="23" l="1"/>
  <c r="AP351" i="23"/>
  <c r="AP352" i="23" l="1"/>
  <c r="AO352" i="23"/>
  <c r="AO353" i="23" l="1"/>
  <c r="AP353" i="23"/>
  <c r="AP354" i="23" l="1"/>
  <c r="AO354" i="23"/>
  <c r="AO355" i="23" l="1"/>
  <c r="AP355" i="23"/>
  <c r="AP356" i="23" l="1"/>
  <c r="AO356" i="23"/>
  <c r="AO357" i="23" l="1"/>
  <c r="AP357" i="23"/>
  <c r="AP358" i="23" l="1"/>
  <c r="AO358" i="23"/>
  <c r="AO359" i="23" l="1"/>
  <c r="AP359" i="23"/>
  <c r="AP360" i="23" l="1"/>
  <c r="AO360" i="23"/>
  <c r="AO361" i="23" l="1"/>
  <c r="AP361" i="23"/>
  <c r="AP362" i="23" l="1"/>
  <c r="AO362" i="23"/>
  <c r="AO363" i="23" l="1"/>
  <c r="AP363" i="23"/>
  <c r="AP364" i="23" l="1"/>
  <c r="AO364" i="23"/>
  <c r="AO365" i="23" l="1"/>
  <c r="AP365" i="23"/>
  <c r="AP366" i="23" l="1"/>
  <c r="AO366" i="23"/>
  <c r="AO367" i="23" l="1"/>
  <c r="AP367" i="23"/>
  <c r="AP368" i="23" l="1"/>
  <c r="AO368" i="23"/>
  <c r="AO369" i="23" l="1"/>
  <c r="AP369" i="23"/>
  <c r="AP370" i="23" l="1"/>
  <c r="AO370" i="23"/>
  <c r="AO371" i="23" l="1"/>
  <c r="AP371" i="23"/>
  <c r="AP372" i="23" l="1"/>
  <c r="AO372" i="23"/>
  <c r="AO373" i="23" l="1"/>
  <c r="AP373" i="23"/>
  <c r="AP374" i="23" l="1"/>
  <c r="AO374" i="23"/>
  <c r="AO375" i="23" l="1"/>
  <c r="AP375" i="23"/>
  <c r="AP376" i="23" l="1"/>
  <c r="AO376" i="23"/>
  <c r="AO377" i="23" l="1"/>
  <c r="AP377" i="23"/>
  <c r="AP378" i="23" l="1"/>
  <c r="AO378" i="23"/>
  <c r="AO379" i="23" l="1"/>
  <c r="AP379" i="23"/>
  <c r="AP380" i="23" l="1"/>
  <c r="AO380" i="23"/>
  <c r="AO381" i="23" l="1"/>
  <c r="AP381" i="23"/>
  <c r="AP382" i="23" l="1"/>
  <c r="AO382" i="23"/>
  <c r="AO383" i="23" l="1"/>
  <c r="AP383" i="23"/>
  <c r="AP384" i="23" l="1"/>
  <c r="AO384" i="23"/>
  <c r="AO385" i="23" l="1"/>
  <c r="AP385" i="23"/>
  <c r="AP386" i="23" l="1"/>
  <c r="AO386" i="23"/>
  <c r="AO387" i="23" l="1"/>
  <c r="AP387" i="23"/>
  <c r="AP388" i="23" l="1"/>
  <c r="AO388" i="23"/>
  <c r="AO389" i="23" l="1"/>
  <c r="AP389" i="23"/>
  <c r="AP390" i="23" l="1"/>
  <c r="AO390" i="23"/>
  <c r="AO391" i="23" l="1"/>
  <c r="AP391" i="23"/>
  <c r="AP392" i="23" l="1"/>
  <c r="AO392" i="23"/>
  <c r="AO393" i="23" l="1"/>
  <c r="AP393" i="23"/>
  <c r="AP394" i="23" l="1"/>
  <c r="AO394" i="23"/>
  <c r="AO395" i="23" l="1"/>
  <c r="AP395" i="23"/>
  <c r="AP396" i="23" l="1"/>
  <c r="AO396" i="23"/>
  <c r="AO397" i="23" l="1"/>
  <c r="AP397" i="23"/>
  <c r="AP398" i="23" l="1"/>
  <c r="AO398" i="23"/>
  <c r="AO399" i="23" l="1"/>
  <c r="AP399" i="23"/>
  <c r="AP400" i="23" l="1"/>
  <c r="AO400" i="23"/>
  <c r="AO401" i="23" l="1"/>
  <c r="AP401" i="23"/>
  <c r="AP402" i="23" l="1"/>
  <c r="AO402" i="23"/>
  <c r="AO403" i="23" l="1"/>
  <c r="AP403" i="23"/>
  <c r="AP404" i="23" l="1"/>
  <c r="AO404" i="23"/>
  <c r="AO405" i="23" l="1"/>
  <c r="AP405" i="23"/>
  <c r="AP406" i="23" l="1"/>
  <c r="AO406" i="23"/>
  <c r="AO407" i="23" l="1"/>
  <c r="AP407" i="23"/>
  <c r="AP408" i="23" l="1"/>
  <c r="AO408" i="23"/>
  <c r="AO409" i="23" l="1"/>
  <c r="AP409" i="23"/>
  <c r="AP410" i="23" l="1"/>
  <c r="AO410" i="23"/>
  <c r="AO411" i="23" l="1"/>
  <c r="AP411" i="23"/>
  <c r="AP412" i="23" l="1"/>
  <c r="AO412" i="23"/>
  <c r="AO413" i="23" l="1"/>
  <c r="AP413" i="23"/>
  <c r="AP414" i="23" l="1"/>
  <c r="AO414" i="23"/>
  <c r="AO415" i="23" l="1"/>
  <c r="AP415" i="23"/>
  <c r="AP416" i="23" l="1"/>
  <c r="AO416" i="23"/>
  <c r="AO417" i="23" l="1"/>
  <c r="AP417" i="23"/>
  <c r="AP418" i="23" l="1"/>
  <c r="AO418" i="23"/>
  <c r="AO419" i="23" l="1"/>
  <c r="AP419" i="23"/>
  <c r="AP420" i="23" l="1"/>
  <c r="AO420" i="23"/>
  <c r="AO421" i="23" l="1"/>
  <c r="AP421" i="23"/>
  <c r="AP422" i="23" l="1"/>
  <c r="AO422" i="23"/>
  <c r="AO423" i="23" l="1"/>
  <c r="AP423" i="23"/>
  <c r="AP424" i="23" l="1"/>
  <c r="AO424" i="23"/>
  <c r="AO425" i="23" l="1"/>
  <c r="AP425" i="23"/>
  <c r="AP426" i="23" l="1"/>
  <c r="AO426" i="23"/>
  <c r="AO427" i="23" l="1"/>
  <c r="AP427" i="23"/>
  <c r="AP428" i="23" l="1"/>
  <c r="AO428" i="23"/>
  <c r="AO429" i="23" l="1"/>
  <c r="AP429" i="23"/>
  <c r="AP430" i="23" l="1"/>
  <c r="AO430" i="23"/>
  <c r="AO431" i="23" l="1"/>
  <c r="AP431" i="23"/>
  <c r="AP432" i="23" l="1"/>
  <c r="AO432" i="23"/>
  <c r="AO433" i="23" l="1"/>
  <c r="AP433" i="23"/>
  <c r="AP434" i="23" l="1"/>
  <c r="AO434" i="23"/>
  <c r="AO435" i="23" l="1"/>
  <c r="AP435" i="23"/>
  <c r="AP436" i="23" l="1"/>
  <c r="AO436" i="23"/>
  <c r="AO437" i="23" l="1"/>
  <c r="AP437" i="23"/>
  <c r="AP438" i="23" l="1"/>
  <c r="AO438" i="23"/>
  <c r="AO439" i="23" l="1"/>
  <c r="AP439" i="23"/>
  <c r="AP440" i="23" l="1"/>
  <c r="AO440" i="23"/>
  <c r="AO441" i="23" l="1"/>
  <c r="AP441" i="23"/>
  <c r="AP442" i="23" l="1"/>
  <c r="AO442" i="23"/>
  <c r="AO443" i="23" l="1"/>
  <c r="AP443" i="23"/>
  <c r="AP444" i="23" l="1"/>
  <c r="AO444" i="23"/>
  <c r="AO445" i="23" l="1"/>
  <c r="AP445" i="23"/>
  <c r="AP446" i="23" l="1"/>
  <c r="AO446" i="23"/>
  <c r="AO447" i="23" l="1"/>
  <c r="AP447" i="23"/>
  <c r="AP448" i="23" l="1"/>
  <c r="AO448" i="23"/>
  <c r="AO449" i="23" l="1"/>
  <c r="AP449" i="23"/>
  <c r="AP450" i="23" l="1"/>
  <c r="AO450" i="23"/>
  <c r="AO451" i="23" l="1"/>
  <c r="AP451" i="23"/>
  <c r="AP452" i="23" l="1"/>
  <c r="AO452" i="23"/>
  <c r="AO453" i="23" l="1"/>
  <c r="AP453" i="23"/>
  <c r="AP454" i="23" l="1"/>
  <c r="AO454" i="23"/>
  <c r="AO455" i="23" l="1"/>
  <c r="AP455" i="23"/>
  <c r="AP456" i="23" l="1"/>
  <c r="AO456" i="23"/>
  <c r="AO457" i="23" l="1"/>
  <c r="AP457" i="23"/>
  <c r="AP458" i="23" l="1"/>
  <c r="AO458" i="23"/>
  <c r="AO459" i="23" l="1"/>
  <c r="AP459" i="23"/>
  <c r="AP460" i="23" l="1"/>
  <c r="AO460" i="23"/>
  <c r="AO461" i="23" l="1"/>
  <c r="AP461" i="23"/>
  <c r="AP462" i="23" l="1"/>
  <c r="AO462" i="23"/>
  <c r="AO463" i="23" l="1"/>
  <c r="AP463" i="23"/>
  <c r="AP464" i="23" l="1"/>
  <c r="AO464" i="23"/>
  <c r="AO465" i="23" l="1"/>
  <c r="AP465" i="23"/>
  <c r="AP466" i="23" l="1"/>
  <c r="AO466" i="23"/>
  <c r="AO467" i="23" l="1"/>
  <c r="AP467" i="23"/>
  <c r="AP468" i="23" l="1"/>
  <c r="AO468" i="23"/>
  <c r="AO469" i="23" l="1"/>
  <c r="AP469" i="23"/>
  <c r="AP470" i="23" l="1"/>
  <c r="AO470" i="23"/>
  <c r="AO471" i="23" l="1"/>
  <c r="AP471" i="23"/>
  <c r="AP472" i="23" l="1"/>
  <c r="AO472" i="23"/>
  <c r="AO473" i="23" l="1"/>
  <c r="AP473" i="23"/>
  <c r="AP474" i="23" l="1"/>
  <c r="AO474" i="23"/>
  <c r="AO475" i="23" l="1"/>
  <c r="AP475" i="23"/>
  <c r="AP476" i="23" l="1"/>
  <c r="AO476" i="23"/>
  <c r="AO477" i="23" l="1"/>
  <c r="AP477" i="23"/>
  <c r="AP478" i="23" l="1"/>
  <c r="AO478" i="23"/>
  <c r="AO479" i="23" l="1"/>
  <c r="AP479" i="23"/>
  <c r="AP480" i="23" l="1"/>
  <c r="AO480" i="23"/>
  <c r="AO481" i="23" l="1"/>
  <c r="AP481" i="23"/>
  <c r="AP482" i="23" l="1"/>
  <c r="AO482" i="23"/>
  <c r="AO483" i="23" l="1"/>
  <c r="AP483" i="23"/>
  <c r="AP484" i="23" l="1"/>
  <c r="AO484" i="23"/>
  <c r="AO485" i="23" l="1"/>
  <c r="AP485" i="23"/>
  <c r="AP486" i="23" l="1"/>
  <c r="AO486" i="23"/>
  <c r="AO487" i="23" l="1"/>
  <c r="AP487" i="23"/>
  <c r="AP488" i="23" l="1"/>
  <c r="AO488" i="23"/>
  <c r="AO489" i="23" l="1"/>
  <c r="AP489" i="23"/>
  <c r="AP490" i="23" l="1"/>
  <c r="AO490" i="23"/>
  <c r="AO491" i="23" l="1"/>
  <c r="AP491" i="23"/>
  <c r="AP492" i="23" l="1"/>
  <c r="AO492" i="23"/>
  <c r="AO493" i="23" l="1"/>
  <c r="AP493" i="23"/>
  <c r="AP494" i="23" l="1"/>
  <c r="AO494" i="23"/>
  <c r="AO495" i="23" l="1"/>
  <c r="AP495" i="23"/>
  <c r="AP496" i="23" l="1"/>
  <c r="AO496" i="23"/>
  <c r="AO497" i="23" l="1"/>
  <c r="AP497" i="23"/>
  <c r="AP498" i="23" l="1"/>
  <c r="AO498" i="23"/>
  <c r="AO499" i="23" l="1"/>
  <c r="AP499" i="23"/>
  <c r="AP500" i="23" l="1"/>
  <c r="AO500" i="23"/>
  <c r="AO501" i="23" l="1"/>
  <c r="AP501" i="23"/>
  <c r="AP502" i="23" l="1"/>
  <c r="AO502" i="23"/>
  <c r="AO503" i="23" l="1"/>
  <c r="AP503" i="23"/>
  <c r="AP504" i="23" l="1"/>
  <c r="AO504" i="23"/>
  <c r="AO505" i="23" l="1"/>
  <c r="AP505" i="23"/>
  <c r="AP506" i="23" l="1"/>
  <c r="AO506" i="23"/>
  <c r="AO507" i="23" l="1"/>
  <c r="AP507" i="23"/>
  <c r="AP508" i="23" l="1"/>
  <c r="AO508" i="23"/>
  <c r="AO509" i="23" l="1"/>
  <c r="AP509" i="23"/>
  <c r="AP510" i="23" l="1"/>
  <c r="AO510" i="23"/>
  <c r="AO511" i="23" l="1"/>
  <c r="AP511" i="23"/>
  <c r="AP512" i="23" l="1"/>
  <c r="AO512" i="23"/>
  <c r="AO513" i="23" l="1"/>
  <c r="AP513" i="23"/>
  <c r="AP514" i="23" l="1"/>
  <c r="AO514" i="23"/>
  <c r="AO515" i="23" l="1"/>
  <c r="AP515" i="23"/>
  <c r="AP516" i="23" l="1"/>
  <c r="AO516" i="23"/>
  <c r="AO517" i="23" l="1"/>
  <c r="AP517" i="23"/>
  <c r="AP518" i="23" l="1"/>
  <c r="AO518" i="23"/>
  <c r="AO519" i="23" l="1"/>
  <c r="AP519" i="23"/>
  <c r="AP520" i="23" l="1"/>
  <c r="AO520" i="23"/>
  <c r="AO521" i="23" l="1"/>
  <c r="AP521" i="23"/>
  <c r="AP522" i="23" l="1"/>
  <c r="AO522" i="23"/>
  <c r="AO523" i="23" l="1"/>
  <c r="AP523" i="23"/>
  <c r="AP524" i="23" l="1"/>
  <c r="AO524" i="23"/>
  <c r="AO525" i="23" l="1"/>
  <c r="AP525" i="23"/>
  <c r="AP526" i="23" l="1"/>
  <c r="AO526" i="23"/>
  <c r="AO527" i="23" l="1"/>
  <c r="AP527" i="23"/>
  <c r="AP528" i="23" l="1"/>
  <c r="AO528" i="23"/>
  <c r="AO529" i="23" l="1"/>
  <c r="AP529" i="23"/>
  <c r="AP530" i="23" l="1"/>
  <c r="AO530" i="23"/>
  <c r="AO531" i="23" l="1"/>
  <c r="AP531" i="23"/>
  <c r="AP532" i="23" l="1"/>
  <c r="AO532" i="23"/>
  <c r="AO533" i="23" l="1"/>
  <c r="AP533" i="23"/>
  <c r="AP534" i="23" l="1"/>
  <c r="AO534" i="23"/>
  <c r="AO535" i="23" l="1"/>
  <c r="AP535" i="23"/>
  <c r="AP536" i="23" l="1"/>
  <c r="AO536" i="23"/>
  <c r="AO537" i="23" l="1"/>
  <c r="AP537" i="23"/>
  <c r="AP538" i="23" l="1"/>
  <c r="AO538" i="23"/>
  <c r="AO539" i="23" l="1"/>
  <c r="AP539" i="23"/>
  <c r="AP540" i="23" l="1"/>
  <c r="AO540" i="23"/>
  <c r="AO541" i="23" l="1"/>
  <c r="AP541" i="23"/>
  <c r="AP542" i="23" l="1"/>
  <c r="AO542" i="23"/>
  <c r="AO543" i="23" l="1"/>
  <c r="AP543" i="23"/>
  <c r="AP544" i="23" l="1"/>
  <c r="AO544" i="23"/>
  <c r="AO545" i="23" l="1"/>
  <c r="AP545" i="23"/>
  <c r="AP546" i="23" l="1"/>
  <c r="AO546" i="23"/>
  <c r="AO547" i="23" l="1"/>
  <c r="AP547" i="23"/>
  <c r="AP548" i="23" l="1"/>
  <c r="AO548" i="23"/>
  <c r="AO549" i="23" l="1"/>
  <c r="AP549" i="23"/>
  <c r="AP550" i="23" l="1"/>
  <c r="AO550" i="23"/>
  <c r="AO551" i="23" l="1"/>
  <c r="AP551" i="23"/>
  <c r="AP552" i="23" l="1"/>
  <c r="AO552" i="23"/>
  <c r="AO553" i="23" l="1"/>
  <c r="AP553" i="23"/>
  <c r="AP554" i="23" l="1"/>
  <c r="AO554" i="23"/>
  <c r="AO555" i="23" l="1"/>
  <c r="AP555" i="23"/>
  <c r="AP556" i="23" l="1"/>
  <c r="AO556" i="23"/>
  <c r="AO557" i="23" l="1"/>
  <c r="AP557" i="23"/>
  <c r="AP558" i="23" l="1"/>
  <c r="AO558" i="23"/>
  <c r="AO559" i="23" l="1"/>
  <c r="AP559" i="23"/>
  <c r="AP560" i="23" l="1"/>
  <c r="AO560" i="23"/>
  <c r="AO561" i="23" l="1"/>
  <c r="AP561" i="23"/>
  <c r="AP562" i="23" l="1"/>
  <c r="AO562" i="23"/>
  <c r="AO563" i="23" l="1"/>
  <c r="AP563" i="23"/>
  <c r="AP564" i="23" l="1"/>
  <c r="AO564" i="23"/>
  <c r="AO565" i="23" l="1"/>
  <c r="AP565" i="23"/>
  <c r="AP566" i="23" l="1"/>
  <c r="AO566" i="23"/>
  <c r="AO567" i="23" l="1"/>
  <c r="AP567" i="23"/>
  <c r="AP568" i="23" l="1"/>
  <c r="AO568" i="23"/>
  <c r="AO569" i="23" l="1"/>
  <c r="AP569" i="23"/>
  <c r="AP570" i="23" l="1"/>
  <c r="AO570" i="23"/>
  <c r="AO571" i="23" l="1"/>
  <c r="AP571" i="23"/>
  <c r="AP572" i="23" l="1"/>
  <c r="AO572" i="23"/>
  <c r="AO573" i="23" l="1"/>
  <c r="AP573" i="23"/>
  <c r="AP574" i="23" l="1"/>
  <c r="AO574" i="23"/>
  <c r="AO575" i="23" l="1"/>
  <c r="AP575" i="23"/>
  <c r="AP576" i="23" l="1"/>
  <c r="AO576" i="23"/>
  <c r="AO577" i="23" l="1"/>
  <c r="AP577" i="23"/>
  <c r="AP578" i="23" l="1"/>
  <c r="AO578" i="23"/>
  <c r="AO579" i="23" l="1"/>
  <c r="AP579" i="23"/>
  <c r="AP580" i="23" l="1"/>
  <c r="AO580" i="23"/>
  <c r="AO581" i="23" l="1"/>
  <c r="AP581" i="23"/>
  <c r="AP582" i="23" l="1"/>
  <c r="AO582" i="23"/>
  <c r="AO583" i="23" l="1"/>
  <c r="AP583" i="23"/>
  <c r="AP584" i="23" l="1"/>
  <c r="AO584" i="23"/>
  <c r="AO585" i="23" l="1"/>
  <c r="AP585" i="23"/>
  <c r="AP586" i="23" l="1"/>
  <c r="AO586" i="23"/>
  <c r="AO587" i="23" l="1"/>
  <c r="AP587" i="23"/>
  <c r="AP588" i="23" l="1"/>
  <c r="AO588" i="23"/>
  <c r="AO589" i="23" l="1"/>
  <c r="AP589" i="23"/>
  <c r="AP590" i="23" l="1"/>
  <c r="AO590" i="23"/>
  <c r="AO591" i="23" l="1"/>
  <c r="AP591" i="23"/>
  <c r="AP592" i="23" l="1"/>
  <c r="AO592" i="23"/>
  <c r="AO593" i="23" l="1"/>
  <c r="AP593" i="23"/>
  <c r="AP594" i="23" l="1"/>
  <c r="AO594" i="23"/>
  <c r="AO595" i="23" l="1"/>
  <c r="AP595" i="23"/>
  <c r="AP596" i="23" l="1"/>
  <c r="AO596" i="23"/>
  <c r="AO597" i="23" l="1"/>
  <c r="AP597" i="23"/>
  <c r="AP598" i="23" l="1"/>
  <c r="AO598" i="23"/>
  <c r="AO599" i="23" l="1"/>
  <c r="AP599" i="23"/>
  <c r="AP600" i="23" l="1"/>
  <c r="AO600" i="23"/>
  <c r="AO601" i="23" l="1"/>
  <c r="AP601" i="23"/>
  <c r="AP602" i="23" l="1"/>
  <c r="AO602" i="23"/>
  <c r="AO603" i="23" l="1"/>
  <c r="AP603" i="23"/>
  <c r="AP604" i="23" l="1"/>
  <c r="AO604" i="23"/>
  <c r="AO605" i="23" l="1"/>
  <c r="AP605" i="23"/>
  <c r="AP606" i="23" l="1"/>
  <c r="AO606" i="23"/>
  <c r="AO607" i="23" l="1"/>
  <c r="AP607" i="23"/>
  <c r="AP608" i="23" l="1"/>
  <c r="AO608" i="23"/>
  <c r="AO609" i="23" l="1"/>
  <c r="AP609" i="23"/>
  <c r="AP610" i="23" l="1"/>
  <c r="AO610" i="23"/>
  <c r="AO611" i="23" l="1"/>
  <c r="AP611" i="23"/>
  <c r="AP612" i="23" l="1"/>
  <c r="AO612" i="23"/>
  <c r="AO613" i="23" l="1"/>
  <c r="AP613" i="23"/>
  <c r="AP614" i="23" l="1"/>
  <c r="AO614" i="23"/>
  <c r="AO615" i="23" l="1"/>
  <c r="AP615" i="23"/>
  <c r="AP616" i="23" l="1"/>
  <c r="AO616" i="23"/>
  <c r="AO617" i="23" l="1"/>
  <c r="AP617" i="23"/>
  <c r="AP618" i="23" l="1"/>
  <c r="AO618" i="23"/>
  <c r="AO619" i="23" l="1"/>
  <c r="AP619" i="23"/>
  <c r="AP620" i="23" l="1"/>
  <c r="AO620" i="23"/>
  <c r="AO621" i="23" l="1"/>
  <c r="AP621" i="23"/>
  <c r="AP622" i="23" l="1"/>
  <c r="AO622" i="23"/>
  <c r="AO623" i="23" l="1"/>
  <c r="AP623" i="23"/>
  <c r="AP624" i="23" l="1"/>
  <c r="AO624" i="23"/>
  <c r="AO625" i="23" l="1"/>
  <c r="AP625" i="23"/>
  <c r="AP626" i="23" l="1"/>
  <c r="AO626" i="23"/>
  <c r="AO627" i="23" l="1"/>
  <c r="AP627" i="23"/>
  <c r="AP628" i="23" l="1"/>
  <c r="AO628" i="23"/>
  <c r="AO629" i="23" l="1"/>
  <c r="AP629" i="23"/>
  <c r="AP630" i="23" l="1"/>
  <c r="AO630" i="23"/>
  <c r="AO631" i="23" l="1"/>
  <c r="AP631" i="23"/>
  <c r="AP632" i="23" l="1"/>
  <c r="AO632" i="23"/>
  <c r="AO633" i="23" l="1"/>
  <c r="AP633" i="23"/>
  <c r="AP634" i="23" l="1"/>
  <c r="AO634" i="23"/>
  <c r="AO635" i="23" l="1"/>
  <c r="AP635" i="23"/>
  <c r="AP636" i="23" l="1"/>
  <c r="AO636" i="23"/>
  <c r="AO637" i="23" l="1"/>
  <c r="AP637" i="23"/>
  <c r="AP638" i="23" l="1"/>
  <c r="AO638" i="23"/>
  <c r="AO639" i="23" l="1"/>
  <c r="AP639" i="23"/>
  <c r="AP640" i="23" l="1"/>
  <c r="AO640" i="23"/>
  <c r="AO641" i="23" l="1"/>
  <c r="AP641" i="23"/>
  <c r="AP642" i="23" l="1"/>
  <c r="AO642" i="23"/>
  <c r="AO643" i="23" l="1"/>
  <c r="AP643" i="23"/>
  <c r="AP644" i="23" l="1"/>
  <c r="AO644" i="23"/>
  <c r="AO645" i="23" l="1"/>
  <c r="AP645" i="23"/>
  <c r="AP646" i="23" l="1"/>
  <c r="AO646" i="23"/>
  <c r="AO647" i="23" l="1"/>
  <c r="AP647" i="23"/>
  <c r="AP648" i="23" l="1"/>
  <c r="AO648" i="23"/>
  <c r="AO649" i="23" l="1"/>
  <c r="AP649" i="23"/>
  <c r="AP650" i="23" l="1"/>
  <c r="AO650" i="23"/>
  <c r="AO651" i="23" l="1"/>
  <c r="AP651" i="23"/>
  <c r="AP652" i="23" l="1"/>
  <c r="AO652" i="23"/>
  <c r="AO653" i="23" l="1"/>
  <c r="AP653" i="23"/>
  <c r="AP654" i="23" l="1"/>
  <c r="AO654" i="23"/>
  <c r="AO655" i="23" l="1"/>
  <c r="AP655" i="23"/>
  <c r="AP656" i="23" l="1"/>
  <c r="AO656" i="23"/>
  <c r="AO657" i="23" l="1"/>
  <c r="AP657" i="23"/>
  <c r="AP658" i="23" l="1"/>
  <c r="AO658" i="23"/>
  <c r="AO659" i="23" l="1"/>
  <c r="AP659" i="23"/>
  <c r="AP660" i="23" l="1"/>
  <c r="AO660" i="23"/>
  <c r="AO661" i="23" l="1"/>
  <c r="AP661" i="23"/>
  <c r="AP662" i="23" l="1"/>
  <c r="AO662" i="23"/>
  <c r="AO663" i="23" l="1"/>
  <c r="AP663" i="23"/>
  <c r="AP664" i="23" l="1"/>
  <c r="AO664" i="23"/>
  <c r="AO665" i="23" l="1"/>
  <c r="AP665" i="23"/>
  <c r="AP666" i="23" l="1"/>
  <c r="AO666" i="23"/>
  <c r="AO667" i="23" l="1"/>
  <c r="AP667" i="23"/>
  <c r="AP668" i="23" l="1"/>
  <c r="AO668" i="23"/>
  <c r="AO669" i="23" l="1"/>
  <c r="AP669" i="23"/>
  <c r="AP670" i="23" l="1"/>
  <c r="AO670" i="23"/>
  <c r="AO671" i="23" l="1"/>
  <c r="AP671" i="23"/>
  <c r="AP672" i="23" l="1"/>
  <c r="AO672" i="23"/>
  <c r="AO673" i="23" l="1"/>
  <c r="AP673" i="23"/>
  <c r="AP674" i="23" l="1"/>
  <c r="AO674" i="23"/>
  <c r="AO675" i="23" l="1"/>
  <c r="AP675" i="23"/>
  <c r="AP676" i="23" l="1"/>
  <c r="AO676" i="23"/>
  <c r="AO677" i="23" l="1"/>
  <c r="AP677" i="23"/>
  <c r="AP678" i="23" l="1"/>
  <c r="AO678" i="23"/>
  <c r="AO679" i="23" l="1"/>
  <c r="AP679" i="23"/>
  <c r="AP680" i="23" l="1"/>
  <c r="AO680" i="23"/>
  <c r="AO681" i="23" l="1"/>
  <c r="AP681" i="23"/>
  <c r="AP682" i="23" l="1"/>
  <c r="AO682" i="23"/>
  <c r="AO683" i="23" l="1"/>
  <c r="AP683" i="23"/>
  <c r="AP684" i="23" l="1"/>
  <c r="AO684" i="23"/>
  <c r="AO685" i="23" l="1"/>
  <c r="AP685" i="23"/>
  <c r="AP686" i="23" l="1"/>
  <c r="AO686" i="23"/>
  <c r="AO687" i="23" l="1"/>
  <c r="AP687" i="23"/>
  <c r="AP688" i="23" l="1"/>
  <c r="AO688" i="23"/>
  <c r="AO689" i="23" l="1"/>
  <c r="AP689" i="23"/>
  <c r="AP690" i="23" l="1"/>
  <c r="AO690" i="23"/>
  <c r="AO691" i="23" l="1"/>
  <c r="AP691" i="23"/>
  <c r="AP692" i="23" l="1"/>
  <c r="AO692" i="23"/>
  <c r="AO693" i="23" l="1"/>
  <c r="AP693" i="23"/>
  <c r="AP694" i="23" l="1"/>
  <c r="AO694" i="23"/>
  <c r="AO695" i="23" l="1"/>
  <c r="AP695" i="23"/>
  <c r="AP696" i="23" l="1"/>
  <c r="AO696" i="23"/>
  <c r="AO697" i="23" l="1"/>
  <c r="AP697" i="23"/>
  <c r="AP698" i="23" l="1"/>
  <c r="AO698" i="23"/>
  <c r="AO699" i="23" l="1"/>
  <c r="AP699" i="23"/>
  <c r="AP700" i="23" l="1"/>
  <c r="AO700" i="23"/>
  <c r="AO701" i="23" l="1"/>
  <c r="AP701" i="23"/>
  <c r="AP702" i="23" l="1"/>
  <c r="AO702" i="23"/>
  <c r="AO703" i="23" l="1"/>
  <c r="AP703" i="23"/>
  <c r="AP704" i="23" l="1"/>
  <c r="AO704" i="23"/>
  <c r="AO705" i="23" l="1"/>
  <c r="AP705" i="23"/>
  <c r="AP706" i="23" l="1"/>
  <c r="AO706" i="23"/>
  <c r="AO707" i="23" l="1"/>
  <c r="AP707" i="23"/>
  <c r="AP708" i="23" l="1"/>
  <c r="AO708" i="23"/>
  <c r="AO709" i="23" l="1"/>
  <c r="AP709" i="23"/>
  <c r="AP710" i="23" l="1"/>
  <c r="AO710" i="23"/>
  <c r="AO711" i="23" l="1"/>
  <c r="AP711" i="23"/>
  <c r="AP712" i="23" l="1"/>
  <c r="AO712" i="23"/>
  <c r="AO713" i="23" l="1"/>
  <c r="AP713" i="23"/>
  <c r="AP714" i="23" l="1"/>
  <c r="AO714" i="23"/>
  <c r="AO715" i="23" l="1"/>
  <c r="AP715" i="23"/>
  <c r="AP716" i="23" l="1"/>
  <c r="AO716" i="23"/>
  <c r="AO717" i="23" l="1"/>
  <c r="AP717" i="23"/>
  <c r="AP718" i="23" l="1"/>
  <c r="AO718" i="23"/>
  <c r="AO719" i="23" l="1"/>
  <c r="AP719" i="23"/>
  <c r="AP720" i="23" l="1"/>
  <c r="AO720" i="23"/>
  <c r="AO721" i="23" l="1"/>
  <c r="AP721" i="23"/>
  <c r="AP722" i="23" l="1"/>
  <c r="AO722" i="23"/>
  <c r="AO723" i="23" l="1"/>
  <c r="AP723" i="23"/>
  <c r="AP724" i="23" l="1"/>
  <c r="AO724" i="23"/>
  <c r="AO725" i="23" l="1"/>
  <c r="AP725" i="23"/>
  <c r="AP726" i="23" l="1"/>
  <c r="AO726" i="23"/>
  <c r="AO727" i="23" l="1"/>
  <c r="AP727" i="23"/>
  <c r="AP728" i="23" l="1"/>
  <c r="AO728" i="23"/>
  <c r="AO729" i="23" l="1"/>
  <c r="AP729" i="23"/>
  <c r="AP730" i="23" l="1"/>
  <c r="AO730" i="23"/>
  <c r="AO731" i="23" l="1"/>
  <c r="AP731" i="23"/>
  <c r="AP732" i="23" l="1"/>
  <c r="AO732" i="23"/>
  <c r="AO733" i="23" l="1"/>
  <c r="AP733" i="23"/>
  <c r="AP734" i="23" l="1"/>
  <c r="AO734" i="23"/>
  <c r="AO735" i="23" l="1"/>
  <c r="AP735" i="23"/>
  <c r="AP736" i="23" l="1"/>
  <c r="AO736" i="23"/>
  <c r="AO737" i="23" l="1"/>
  <c r="AP737" i="23"/>
  <c r="AP738" i="23" l="1"/>
  <c r="AO738" i="23"/>
  <c r="AO739" i="23" l="1"/>
  <c r="AP739" i="23"/>
  <c r="AP740" i="23" l="1"/>
  <c r="AO740" i="23"/>
  <c r="AO741" i="23" l="1"/>
  <c r="AP741" i="23"/>
  <c r="AP742" i="23" l="1"/>
  <c r="AO742" i="23"/>
  <c r="AO743" i="23" l="1"/>
  <c r="AP743" i="23"/>
  <c r="AP744" i="23" l="1"/>
  <c r="AO744" i="23"/>
  <c r="AO745" i="23" l="1"/>
  <c r="AP745" i="23"/>
  <c r="AP746" i="23" l="1"/>
  <c r="AO746" i="23"/>
  <c r="AO747" i="23" l="1"/>
  <c r="AP747" i="23"/>
  <c r="AP748" i="23" l="1"/>
  <c r="AO748" i="23"/>
  <c r="AO749" i="23" l="1"/>
  <c r="AP749" i="23"/>
  <c r="AP750" i="23" l="1"/>
  <c r="AO750" i="23"/>
  <c r="AO751" i="23" l="1"/>
  <c r="AP751" i="23"/>
  <c r="AP752" i="23" l="1"/>
  <c r="AO752" i="23"/>
  <c r="AO753" i="23" l="1"/>
  <c r="AP753" i="23"/>
  <c r="AP754" i="23" l="1"/>
  <c r="AO754" i="23"/>
  <c r="AO755" i="23" l="1"/>
  <c r="AP755" i="23"/>
  <c r="AP756" i="23" l="1"/>
  <c r="AO756" i="23"/>
  <c r="AO757" i="23" l="1"/>
  <c r="AP757" i="23"/>
  <c r="AP758" i="23" l="1"/>
  <c r="AO758" i="23"/>
  <c r="AO759" i="23" l="1"/>
  <c r="AP759" i="23"/>
  <c r="AP760" i="23" l="1"/>
  <c r="AO760" i="23"/>
  <c r="AO761" i="23" l="1"/>
  <c r="AP761" i="23"/>
  <c r="AO762" i="23" l="1"/>
  <c r="AP762" i="23"/>
  <c r="AP763" i="23" l="1"/>
  <c r="AO763" i="23"/>
  <c r="AO764" i="23" l="1"/>
  <c r="AP764" i="23"/>
  <c r="AP765" i="23" l="1"/>
  <c r="AO765" i="23"/>
  <c r="AO766" i="23" l="1"/>
  <c r="AP766" i="23"/>
  <c r="AP767" i="23" l="1"/>
  <c r="AO767" i="23"/>
  <c r="AP768" i="23" l="1"/>
  <c r="AO768" i="23"/>
  <c r="AO769" i="23" l="1"/>
  <c r="AP769" i="23"/>
  <c r="AP770" i="23" l="1"/>
  <c r="AR769" i="23" s="1"/>
  <c r="AO770" i="23"/>
  <c r="AQ4" i="23" l="1"/>
  <c r="AQ770" i="23"/>
  <c r="AQ5" i="23"/>
  <c r="AQ6" i="23"/>
  <c r="AQ7" i="23"/>
  <c r="AQ8" i="23"/>
  <c r="AQ9" i="23"/>
  <c r="AQ10" i="23"/>
  <c r="AQ11" i="23"/>
  <c r="AQ12" i="23"/>
  <c r="AQ13" i="23"/>
  <c r="AQ14" i="23"/>
  <c r="AQ15" i="23"/>
  <c r="AQ16" i="23"/>
  <c r="AQ17" i="23"/>
  <c r="AQ18" i="23"/>
  <c r="AQ19" i="23"/>
  <c r="AQ20" i="23"/>
  <c r="AQ21" i="23"/>
  <c r="AQ22" i="23"/>
  <c r="AQ23" i="23"/>
  <c r="AQ24" i="23"/>
  <c r="AQ25" i="23"/>
  <c r="AQ26" i="23"/>
  <c r="AQ27" i="23"/>
  <c r="AQ28" i="23"/>
  <c r="AQ29" i="23"/>
  <c r="AQ30" i="23"/>
  <c r="AQ31" i="23"/>
  <c r="AQ32" i="23"/>
  <c r="AQ33" i="23"/>
  <c r="AQ34" i="23"/>
  <c r="AQ35" i="23"/>
  <c r="AQ36" i="23"/>
  <c r="AQ37" i="23"/>
  <c r="AQ38" i="23"/>
  <c r="AQ39" i="23"/>
  <c r="AQ40" i="23"/>
  <c r="AQ41" i="23"/>
  <c r="AQ42" i="23"/>
  <c r="AQ43" i="23"/>
  <c r="AQ44" i="23"/>
  <c r="AQ45" i="23"/>
  <c r="AQ46" i="23"/>
  <c r="AQ47" i="23"/>
  <c r="AQ48" i="23"/>
  <c r="AQ49" i="23"/>
  <c r="AQ50" i="23"/>
  <c r="AQ51" i="23"/>
  <c r="AQ52" i="23"/>
  <c r="AQ53" i="23"/>
  <c r="AQ54" i="23"/>
  <c r="AQ55" i="23"/>
  <c r="AQ56" i="23"/>
  <c r="AQ57" i="23"/>
  <c r="AQ58" i="23"/>
  <c r="AQ59" i="23"/>
  <c r="AQ60" i="23"/>
  <c r="AQ61" i="23"/>
  <c r="AQ62" i="23"/>
  <c r="AQ63" i="23"/>
  <c r="AQ64" i="23"/>
  <c r="AQ65" i="23"/>
  <c r="AQ66" i="23"/>
  <c r="AQ67" i="23"/>
  <c r="AQ68" i="23"/>
  <c r="AQ69" i="23"/>
  <c r="AQ70" i="23"/>
  <c r="AQ71" i="23"/>
  <c r="AQ72" i="23"/>
  <c r="AQ73" i="23"/>
  <c r="AQ74" i="23"/>
  <c r="AQ75" i="23"/>
  <c r="AQ76" i="23"/>
  <c r="AQ77" i="23"/>
  <c r="AQ78" i="23"/>
  <c r="AQ79" i="23"/>
  <c r="AQ80" i="23"/>
  <c r="AQ81" i="23"/>
  <c r="AQ82" i="23"/>
  <c r="AQ83" i="23"/>
  <c r="AQ84" i="23"/>
  <c r="AQ85" i="23"/>
  <c r="AQ86" i="23"/>
  <c r="AQ87" i="23"/>
  <c r="AQ88" i="23"/>
  <c r="AQ89" i="23"/>
  <c r="AQ90" i="23"/>
  <c r="AQ91" i="23"/>
  <c r="AQ92" i="23"/>
  <c r="AQ93" i="23"/>
  <c r="AQ94" i="23"/>
  <c r="AQ95" i="23"/>
  <c r="AQ96" i="23"/>
  <c r="AQ97" i="23"/>
  <c r="AQ98" i="23"/>
  <c r="AQ99" i="23"/>
  <c r="AQ100" i="23"/>
  <c r="AQ101" i="23"/>
  <c r="AQ102" i="23"/>
  <c r="AQ103" i="23"/>
  <c r="AQ104" i="23"/>
  <c r="AQ105" i="23"/>
  <c r="AQ106" i="23"/>
  <c r="AQ107" i="23"/>
  <c r="AQ108" i="23"/>
  <c r="AQ109" i="23"/>
  <c r="AQ110" i="23"/>
  <c r="AQ111" i="23"/>
  <c r="AQ112" i="23"/>
  <c r="AQ113" i="23"/>
  <c r="AQ114" i="23"/>
  <c r="AQ115" i="23"/>
  <c r="AQ116" i="23"/>
  <c r="AQ117" i="23"/>
  <c r="AQ118" i="23"/>
  <c r="AQ119" i="23"/>
  <c r="AQ120" i="23"/>
  <c r="AQ121" i="23"/>
  <c r="AQ122" i="23"/>
  <c r="AQ123" i="23"/>
  <c r="AQ124" i="23"/>
  <c r="AQ125" i="23"/>
  <c r="AQ126" i="23"/>
  <c r="AQ127" i="23"/>
  <c r="AQ128" i="23"/>
  <c r="AQ129" i="23"/>
  <c r="AQ130" i="23"/>
  <c r="AQ131" i="23"/>
  <c r="AQ132" i="23"/>
  <c r="AQ133" i="23"/>
  <c r="AQ134" i="23"/>
  <c r="AQ135" i="23"/>
  <c r="AQ136" i="23"/>
  <c r="AQ137" i="23"/>
  <c r="AQ138" i="23"/>
  <c r="AQ139" i="23"/>
  <c r="AQ140" i="23"/>
  <c r="AQ141" i="23"/>
  <c r="AQ142" i="23"/>
  <c r="AQ143" i="23"/>
  <c r="AQ144" i="23"/>
  <c r="AQ145" i="23"/>
  <c r="AQ146" i="23"/>
  <c r="AQ147" i="23"/>
  <c r="AQ148" i="23"/>
  <c r="AQ149" i="23"/>
  <c r="AQ150" i="23"/>
  <c r="AQ151" i="23"/>
  <c r="AQ152" i="23"/>
  <c r="AQ153" i="23"/>
  <c r="AQ154" i="23"/>
  <c r="AQ155" i="23"/>
  <c r="AQ156" i="23"/>
  <c r="AQ157" i="23"/>
  <c r="AQ158" i="23"/>
  <c r="AQ159" i="23"/>
  <c r="AQ160" i="23"/>
  <c r="AQ161" i="23"/>
  <c r="AQ162" i="23"/>
  <c r="AQ163" i="23"/>
  <c r="AQ164" i="23"/>
  <c r="AQ165" i="23"/>
  <c r="AQ166" i="23"/>
  <c r="AQ167" i="23"/>
  <c r="AQ168" i="23"/>
  <c r="AQ169" i="23"/>
  <c r="AQ170" i="23"/>
  <c r="AQ171" i="23"/>
  <c r="AQ172" i="23"/>
  <c r="AQ173" i="23"/>
  <c r="AQ174" i="23"/>
  <c r="AQ175" i="23"/>
  <c r="AQ176" i="23"/>
  <c r="AQ177" i="23"/>
  <c r="AQ178" i="23"/>
  <c r="AQ179" i="23"/>
  <c r="AQ180" i="23"/>
  <c r="AQ181" i="23"/>
  <c r="AQ182" i="23"/>
  <c r="AQ183" i="23"/>
  <c r="AQ184" i="23"/>
  <c r="AQ185" i="23"/>
  <c r="AQ186" i="23"/>
  <c r="AQ187" i="23"/>
  <c r="AQ188" i="23"/>
  <c r="AQ189" i="23"/>
  <c r="AQ190" i="23"/>
  <c r="AQ191" i="23"/>
  <c r="AQ192" i="23"/>
  <c r="AQ193" i="23"/>
  <c r="AQ194" i="23"/>
  <c r="AQ195" i="23"/>
  <c r="AQ196" i="23"/>
  <c r="AQ197" i="23"/>
  <c r="AQ198" i="23"/>
  <c r="AQ199" i="23"/>
  <c r="AQ200" i="23"/>
  <c r="AQ201" i="23"/>
  <c r="AQ202" i="23"/>
  <c r="AQ203" i="23"/>
  <c r="AQ204" i="23"/>
  <c r="AQ205" i="23"/>
  <c r="AQ206" i="23"/>
  <c r="AQ207" i="23"/>
  <c r="AQ208" i="23"/>
  <c r="AQ209" i="23"/>
  <c r="AQ210" i="23"/>
  <c r="AQ211" i="23"/>
  <c r="AQ212" i="23"/>
  <c r="AQ213" i="23"/>
  <c r="AQ214" i="23"/>
  <c r="AQ215" i="23"/>
  <c r="AQ216" i="23"/>
  <c r="AQ217" i="23"/>
  <c r="AQ218" i="23"/>
  <c r="AQ219" i="23"/>
  <c r="AQ220" i="23"/>
  <c r="AQ221" i="23"/>
  <c r="AQ222" i="23"/>
  <c r="AQ223" i="23"/>
  <c r="AQ224" i="23"/>
  <c r="AQ225" i="23"/>
  <c r="AQ226" i="23"/>
  <c r="AQ227" i="23"/>
  <c r="AQ228" i="23"/>
  <c r="AQ229" i="23"/>
  <c r="AQ230" i="23"/>
  <c r="AQ231" i="23"/>
  <c r="AQ232" i="23"/>
  <c r="AQ233" i="23"/>
  <c r="AQ234" i="23"/>
  <c r="AQ235" i="23"/>
  <c r="AQ236" i="23"/>
  <c r="AQ237" i="23"/>
  <c r="AQ238" i="23"/>
  <c r="AQ239" i="23"/>
  <c r="AQ240" i="23"/>
  <c r="AQ241" i="23"/>
  <c r="AQ242" i="23"/>
  <c r="AQ243" i="23"/>
  <c r="AQ244" i="23"/>
  <c r="AQ245" i="23"/>
  <c r="AQ246" i="23"/>
  <c r="AQ247" i="23"/>
  <c r="AQ248" i="23"/>
  <c r="AQ249" i="23"/>
  <c r="AQ250" i="23"/>
  <c r="AQ251" i="23"/>
  <c r="AQ252" i="23"/>
  <c r="AQ253" i="23"/>
  <c r="AQ254" i="23"/>
  <c r="AQ255" i="23"/>
  <c r="AQ256" i="23"/>
  <c r="AQ257" i="23"/>
  <c r="AQ258" i="23"/>
  <c r="AQ259" i="23"/>
  <c r="AQ260" i="23"/>
  <c r="AQ261" i="23"/>
  <c r="AQ262" i="23"/>
  <c r="AQ263" i="23"/>
  <c r="AQ264" i="23"/>
  <c r="AQ265" i="23"/>
  <c r="AQ266" i="23"/>
  <c r="AQ267" i="23"/>
  <c r="AQ268" i="23"/>
  <c r="AQ269" i="23"/>
  <c r="AQ270" i="23"/>
  <c r="AQ271" i="23"/>
  <c r="AQ272" i="23"/>
  <c r="AQ273" i="23"/>
  <c r="AQ274" i="23"/>
  <c r="AQ275" i="23"/>
  <c r="AQ276" i="23"/>
  <c r="AQ277" i="23"/>
  <c r="AQ278" i="23"/>
  <c r="AQ279" i="23"/>
  <c r="AQ280" i="23"/>
  <c r="AQ281" i="23"/>
  <c r="AQ282" i="23"/>
  <c r="AQ283" i="23"/>
  <c r="AQ284" i="23"/>
  <c r="AQ285" i="23"/>
  <c r="AQ286" i="23"/>
  <c r="AQ287" i="23"/>
  <c r="AQ288" i="23"/>
  <c r="AQ289" i="23"/>
  <c r="AQ290" i="23"/>
  <c r="AQ291" i="23"/>
  <c r="AQ292" i="23"/>
  <c r="AQ293" i="23"/>
  <c r="AQ294" i="23"/>
  <c r="AQ295" i="23"/>
  <c r="AQ296" i="23"/>
  <c r="AQ297" i="23"/>
  <c r="AQ298" i="23"/>
  <c r="AQ299" i="23"/>
  <c r="AQ300" i="23"/>
  <c r="AQ301" i="23"/>
  <c r="AQ302" i="23"/>
  <c r="AQ303" i="23"/>
  <c r="AQ304" i="23"/>
  <c r="AQ305" i="23"/>
  <c r="AQ306" i="23"/>
  <c r="AQ307" i="23"/>
  <c r="AQ308" i="23"/>
  <c r="AQ309" i="23"/>
  <c r="AQ310" i="23"/>
  <c r="AQ311" i="23"/>
  <c r="AQ312" i="23"/>
  <c r="AQ313" i="23"/>
  <c r="AQ314" i="23"/>
  <c r="AQ315" i="23"/>
  <c r="AQ316" i="23"/>
  <c r="AQ317" i="23"/>
  <c r="AQ318" i="23"/>
  <c r="AQ319" i="23"/>
  <c r="AQ320" i="23"/>
  <c r="AQ321" i="23"/>
  <c r="AQ322" i="23"/>
  <c r="AQ323" i="23"/>
  <c r="AQ324" i="23"/>
  <c r="AQ325" i="23"/>
  <c r="AQ326" i="23"/>
  <c r="AQ327" i="23"/>
  <c r="AQ328" i="23"/>
  <c r="AQ329" i="23"/>
  <c r="AQ330" i="23"/>
  <c r="AQ331" i="23"/>
  <c r="AQ332" i="23"/>
  <c r="AQ333" i="23"/>
  <c r="AQ334" i="23"/>
  <c r="AQ335" i="23"/>
  <c r="AQ336" i="23"/>
  <c r="AQ337" i="23"/>
  <c r="AQ338" i="23"/>
  <c r="AQ339" i="23"/>
  <c r="AQ340" i="23"/>
  <c r="AQ341" i="23"/>
  <c r="AQ342" i="23"/>
  <c r="AQ343" i="23"/>
  <c r="AQ344" i="23"/>
  <c r="AQ345" i="23"/>
  <c r="AQ346" i="23"/>
  <c r="AQ347" i="23"/>
  <c r="AQ348" i="23"/>
  <c r="AQ349" i="23"/>
  <c r="AQ350" i="23"/>
  <c r="AQ351" i="23"/>
  <c r="AQ352" i="23"/>
  <c r="AQ353" i="23"/>
  <c r="AQ354" i="23"/>
  <c r="AQ355" i="23"/>
  <c r="AQ356" i="23"/>
  <c r="AQ357" i="23"/>
  <c r="AQ358" i="23"/>
  <c r="AQ359" i="23"/>
  <c r="AQ360" i="23"/>
  <c r="AQ361" i="23"/>
  <c r="AQ362" i="23"/>
  <c r="AQ363" i="23"/>
  <c r="AQ364" i="23"/>
  <c r="AQ365" i="23"/>
  <c r="AQ366" i="23"/>
  <c r="AQ367" i="23"/>
  <c r="AQ368" i="23"/>
  <c r="AQ369" i="23"/>
  <c r="AQ370" i="23"/>
  <c r="AQ371" i="23"/>
  <c r="AQ372" i="23"/>
  <c r="AQ373" i="23"/>
  <c r="AQ374" i="23"/>
  <c r="AQ375" i="23"/>
  <c r="AQ376" i="23"/>
  <c r="AQ377" i="23"/>
  <c r="AQ378" i="23"/>
  <c r="AQ379" i="23"/>
  <c r="AQ380" i="23"/>
  <c r="AQ381" i="23"/>
  <c r="AQ382" i="23"/>
  <c r="AQ383" i="23"/>
  <c r="AQ384" i="23"/>
  <c r="AQ385" i="23"/>
  <c r="AQ386" i="23"/>
  <c r="AQ387" i="23"/>
  <c r="AQ388" i="23"/>
  <c r="AQ389" i="23"/>
  <c r="AQ390" i="23"/>
  <c r="AQ391" i="23"/>
  <c r="AQ392" i="23"/>
  <c r="AQ393" i="23"/>
  <c r="AQ394" i="23"/>
  <c r="AQ395" i="23"/>
  <c r="AQ396" i="23"/>
  <c r="AQ397" i="23"/>
  <c r="AQ398" i="23"/>
  <c r="AQ399" i="23"/>
  <c r="AQ400" i="23"/>
  <c r="AQ401" i="23"/>
  <c r="AQ402" i="23"/>
  <c r="AQ403" i="23"/>
  <c r="AQ404" i="23"/>
  <c r="AQ405" i="23"/>
  <c r="AQ406" i="23"/>
  <c r="AQ407" i="23"/>
  <c r="AQ408" i="23"/>
  <c r="AQ409" i="23"/>
  <c r="AQ410" i="23"/>
  <c r="AQ411" i="23"/>
  <c r="AQ412" i="23"/>
  <c r="AQ413" i="23"/>
  <c r="AQ414" i="23"/>
  <c r="AQ415" i="23"/>
  <c r="AQ416" i="23"/>
  <c r="AQ417" i="23"/>
  <c r="AQ418" i="23"/>
  <c r="AQ419" i="23"/>
  <c r="AQ420" i="23"/>
  <c r="AQ421" i="23"/>
  <c r="AQ422" i="23"/>
  <c r="AQ423" i="23"/>
  <c r="AQ424" i="23"/>
  <c r="AQ425" i="23"/>
  <c r="AQ426" i="23"/>
  <c r="AQ427" i="23"/>
  <c r="AQ428" i="23"/>
  <c r="AQ429" i="23"/>
  <c r="AQ430" i="23"/>
  <c r="AQ431" i="23"/>
  <c r="AQ432" i="23"/>
  <c r="AQ433" i="23"/>
  <c r="AQ434" i="23"/>
  <c r="AQ435" i="23"/>
  <c r="AQ436" i="23"/>
  <c r="AQ437" i="23"/>
  <c r="AQ438" i="23"/>
  <c r="AQ439" i="23"/>
  <c r="AQ440" i="23"/>
  <c r="AQ441" i="23"/>
  <c r="AQ442" i="23"/>
  <c r="AQ443" i="23"/>
  <c r="AQ444" i="23"/>
  <c r="AQ445" i="23"/>
  <c r="AQ446" i="23"/>
  <c r="AQ447" i="23"/>
  <c r="AQ448" i="23"/>
  <c r="AQ449" i="23"/>
  <c r="AQ450" i="23"/>
  <c r="AQ451" i="23"/>
  <c r="AQ452" i="23"/>
  <c r="AQ453" i="23"/>
  <c r="AQ454" i="23"/>
  <c r="AQ455" i="23"/>
  <c r="AQ456" i="23"/>
  <c r="AQ457" i="23"/>
  <c r="AQ458" i="23"/>
  <c r="AQ459" i="23"/>
  <c r="AQ460" i="23"/>
  <c r="AQ461" i="23"/>
  <c r="AQ462" i="23"/>
  <c r="AQ463" i="23"/>
  <c r="AQ464" i="23"/>
  <c r="AQ465" i="23"/>
  <c r="AQ466" i="23"/>
  <c r="AQ467" i="23"/>
  <c r="AQ468" i="23"/>
  <c r="AQ469" i="23"/>
  <c r="AQ470" i="23"/>
  <c r="AQ471" i="23"/>
  <c r="AQ472" i="23"/>
  <c r="AQ473" i="23"/>
  <c r="AQ474" i="23"/>
  <c r="AQ475" i="23"/>
  <c r="AQ476" i="23"/>
  <c r="AQ477" i="23"/>
  <c r="AQ478" i="23"/>
  <c r="AQ479" i="23"/>
  <c r="AQ480" i="23"/>
  <c r="AQ481" i="23"/>
  <c r="AQ482" i="23"/>
  <c r="AQ483" i="23"/>
  <c r="AQ484" i="23"/>
  <c r="AQ485" i="23"/>
  <c r="AQ486" i="23"/>
  <c r="AQ487" i="23"/>
  <c r="AQ488" i="23"/>
  <c r="AQ489" i="23"/>
  <c r="AQ490" i="23"/>
  <c r="AQ491" i="23"/>
  <c r="AQ492" i="23"/>
  <c r="AQ493" i="23"/>
  <c r="AQ494" i="23"/>
  <c r="AQ495" i="23"/>
  <c r="AQ496" i="23"/>
  <c r="AQ497" i="23"/>
  <c r="AQ498" i="23"/>
  <c r="AQ499" i="23"/>
  <c r="AQ500" i="23"/>
  <c r="AQ501" i="23"/>
  <c r="AQ502" i="23"/>
  <c r="AQ503" i="23"/>
  <c r="AQ504" i="23"/>
  <c r="AQ505" i="23"/>
  <c r="AQ506" i="23"/>
  <c r="AQ507" i="23"/>
  <c r="AQ508" i="23"/>
  <c r="AQ509" i="23"/>
  <c r="AQ510" i="23"/>
  <c r="AQ511" i="23"/>
  <c r="AQ512" i="23"/>
  <c r="AQ513" i="23"/>
  <c r="AQ514" i="23"/>
  <c r="AQ515" i="23"/>
  <c r="AQ516" i="23"/>
  <c r="AQ517" i="23"/>
  <c r="AQ518" i="23"/>
  <c r="AQ519" i="23"/>
  <c r="AQ520" i="23"/>
  <c r="AQ521" i="23"/>
  <c r="AQ522" i="23"/>
  <c r="AQ523" i="23"/>
  <c r="AQ524" i="23"/>
  <c r="AQ525" i="23"/>
  <c r="AQ526" i="23"/>
  <c r="AQ527" i="23"/>
  <c r="AQ528" i="23"/>
  <c r="AQ529" i="23"/>
  <c r="AQ530" i="23"/>
  <c r="AQ531" i="23"/>
  <c r="AQ532" i="23"/>
  <c r="AQ533" i="23"/>
  <c r="AQ534" i="23"/>
  <c r="AQ535" i="23"/>
  <c r="AQ536" i="23"/>
  <c r="AQ537" i="23"/>
  <c r="AQ538" i="23"/>
  <c r="AQ539" i="23"/>
  <c r="AQ540" i="23"/>
  <c r="AQ541" i="23"/>
  <c r="AQ542" i="23"/>
  <c r="AQ543" i="23"/>
  <c r="AQ544" i="23"/>
  <c r="AQ545" i="23"/>
  <c r="AQ546" i="23"/>
  <c r="AQ547" i="23"/>
  <c r="AQ548" i="23"/>
  <c r="AQ549" i="23"/>
  <c r="AQ550" i="23"/>
  <c r="AQ551" i="23"/>
  <c r="AQ552" i="23"/>
  <c r="AQ553" i="23"/>
  <c r="AQ554" i="23"/>
  <c r="AQ555" i="23"/>
  <c r="AQ556" i="23"/>
  <c r="AQ557" i="23"/>
  <c r="AQ558" i="23"/>
  <c r="AQ559" i="23"/>
  <c r="AQ560" i="23"/>
  <c r="AQ561" i="23"/>
  <c r="AQ562" i="23"/>
  <c r="AQ563" i="23"/>
  <c r="AQ564" i="23"/>
  <c r="AQ565" i="23"/>
  <c r="AQ566" i="23"/>
  <c r="AQ567" i="23"/>
  <c r="AQ568" i="23"/>
  <c r="AQ569" i="23"/>
  <c r="AQ570" i="23"/>
  <c r="AQ571" i="23"/>
  <c r="AQ572" i="23"/>
  <c r="AQ573" i="23"/>
  <c r="AQ574" i="23"/>
  <c r="AQ575" i="23"/>
  <c r="AQ576" i="23"/>
  <c r="AQ577" i="23"/>
  <c r="AQ578" i="23"/>
  <c r="AQ579" i="23"/>
  <c r="AQ580" i="23"/>
  <c r="AQ581" i="23"/>
  <c r="AQ582" i="23"/>
  <c r="AQ583" i="23"/>
  <c r="AQ584" i="23"/>
  <c r="AQ585" i="23"/>
  <c r="AQ586" i="23"/>
  <c r="AQ587" i="23"/>
  <c r="AQ588" i="23"/>
  <c r="AQ589" i="23"/>
  <c r="AQ590" i="23"/>
  <c r="AQ591" i="23"/>
  <c r="AQ592" i="23"/>
  <c r="AQ593" i="23"/>
  <c r="AQ594" i="23"/>
  <c r="AQ595" i="23"/>
  <c r="AQ596" i="23"/>
  <c r="AQ597" i="23"/>
  <c r="AQ598" i="23"/>
  <c r="AQ599" i="23"/>
  <c r="AQ600" i="23"/>
  <c r="AQ601" i="23"/>
  <c r="AQ602" i="23"/>
  <c r="AQ603" i="23"/>
  <c r="AQ604" i="23"/>
  <c r="AQ605" i="23"/>
  <c r="AQ606" i="23"/>
  <c r="AQ607" i="23"/>
  <c r="AQ608" i="23"/>
  <c r="AQ609" i="23"/>
  <c r="AQ610" i="23"/>
  <c r="AQ611" i="23"/>
  <c r="AQ612" i="23"/>
  <c r="AQ613" i="23"/>
  <c r="AQ614" i="23"/>
  <c r="AQ615" i="23"/>
  <c r="AQ616" i="23"/>
  <c r="AQ617" i="23"/>
  <c r="AQ618" i="23"/>
  <c r="AQ619" i="23"/>
  <c r="AQ620" i="23"/>
  <c r="AQ621" i="23"/>
  <c r="AQ622" i="23"/>
  <c r="AQ623" i="23"/>
  <c r="AQ624" i="23"/>
  <c r="AQ625" i="23"/>
  <c r="AQ626" i="23"/>
  <c r="AQ627" i="23"/>
  <c r="AQ628" i="23"/>
  <c r="AQ629" i="23"/>
  <c r="AQ630" i="23"/>
  <c r="AQ631" i="23"/>
  <c r="AQ632" i="23"/>
  <c r="AQ633" i="23"/>
  <c r="AQ634" i="23"/>
  <c r="AQ635" i="23"/>
  <c r="AQ636" i="23"/>
  <c r="AQ637" i="23"/>
  <c r="AQ638" i="23"/>
  <c r="AQ639" i="23"/>
  <c r="AQ640" i="23"/>
  <c r="AQ641" i="23"/>
  <c r="AQ642" i="23"/>
  <c r="AQ643" i="23"/>
  <c r="AQ644" i="23"/>
  <c r="AQ645" i="23"/>
  <c r="AQ646" i="23"/>
  <c r="AQ647" i="23"/>
  <c r="AQ648" i="23"/>
  <c r="AQ649" i="23"/>
  <c r="AQ650" i="23"/>
  <c r="AQ651" i="23"/>
  <c r="AQ652" i="23"/>
  <c r="AQ653" i="23"/>
  <c r="AQ654" i="23"/>
  <c r="AQ655" i="23"/>
  <c r="AQ656" i="23"/>
  <c r="AQ657" i="23"/>
  <c r="AQ658" i="23"/>
  <c r="AQ659" i="23"/>
  <c r="AQ660" i="23"/>
  <c r="AQ661" i="23"/>
  <c r="AQ662" i="23"/>
  <c r="AQ663" i="23"/>
  <c r="AQ664" i="23"/>
  <c r="AQ665" i="23"/>
  <c r="AQ666" i="23"/>
  <c r="AQ667" i="23"/>
  <c r="AQ668" i="23"/>
  <c r="AQ669" i="23"/>
  <c r="AQ670" i="23"/>
  <c r="AQ671" i="23"/>
  <c r="AQ672" i="23"/>
  <c r="AQ673" i="23"/>
  <c r="AQ674" i="23"/>
  <c r="AQ675" i="23"/>
  <c r="AQ676" i="23"/>
  <c r="AQ677" i="23"/>
  <c r="AQ678" i="23"/>
  <c r="AQ679" i="23"/>
  <c r="AQ680" i="23"/>
  <c r="AQ681" i="23"/>
  <c r="AQ682" i="23"/>
  <c r="AQ683" i="23"/>
  <c r="AQ684" i="23"/>
  <c r="AQ685" i="23"/>
  <c r="AQ686" i="23"/>
  <c r="AQ687" i="23"/>
  <c r="AQ688" i="23"/>
  <c r="AQ689" i="23"/>
  <c r="AQ690" i="23"/>
  <c r="AQ691" i="23"/>
  <c r="AQ692" i="23"/>
  <c r="AQ693" i="23"/>
  <c r="AQ694" i="23"/>
  <c r="AQ695" i="23"/>
  <c r="AQ696" i="23"/>
  <c r="AQ697" i="23"/>
  <c r="AQ698" i="23"/>
  <c r="AQ699" i="23"/>
  <c r="AQ700" i="23"/>
  <c r="AQ701" i="23"/>
  <c r="AQ702" i="23"/>
  <c r="AQ703" i="23"/>
  <c r="AQ704" i="23"/>
  <c r="AQ705" i="23"/>
  <c r="AQ706" i="23"/>
  <c r="AQ707" i="23"/>
  <c r="AQ708" i="23"/>
  <c r="AQ709" i="23"/>
  <c r="AQ710" i="23"/>
  <c r="AQ711" i="23"/>
  <c r="AQ712" i="23"/>
  <c r="AQ713" i="23"/>
  <c r="AQ714" i="23"/>
  <c r="AQ715" i="23"/>
  <c r="AQ716" i="23"/>
  <c r="AQ717" i="23"/>
  <c r="AQ718" i="23"/>
  <c r="AQ719" i="23"/>
  <c r="AQ720" i="23"/>
  <c r="AQ721" i="23"/>
  <c r="AQ722" i="23"/>
  <c r="AQ723" i="23"/>
  <c r="AQ724" i="23"/>
  <c r="AQ725" i="23"/>
  <c r="AQ726" i="23"/>
  <c r="AQ727" i="23"/>
  <c r="AQ728" i="23"/>
  <c r="AQ729" i="23"/>
  <c r="AQ730" i="23"/>
  <c r="AQ731" i="23"/>
  <c r="AQ732" i="23"/>
  <c r="AQ733" i="23"/>
  <c r="AQ734" i="23"/>
  <c r="AQ735" i="23"/>
  <c r="AQ736" i="23"/>
  <c r="AQ737" i="23"/>
  <c r="AQ738" i="23"/>
  <c r="AQ739" i="23"/>
  <c r="AQ740" i="23"/>
  <c r="AQ741" i="23"/>
  <c r="AQ742" i="23"/>
  <c r="AQ743" i="23"/>
  <c r="AQ744" i="23"/>
  <c r="AQ745" i="23"/>
  <c r="AQ746" i="23"/>
  <c r="AQ747" i="23"/>
  <c r="AQ748" i="23"/>
  <c r="AQ749" i="23"/>
  <c r="AQ750" i="23"/>
  <c r="AQ751" i="23"/>
  <c r="AQ752" i="23"/>
  <c r="AQ753" i="23"/>
  <c r="AQ754" i="23"/>
  <c r="AQ755" i="23"/>
  <c r="AQ756" i="23"/>
  <c r="AQ757" i="23"/>
  <c r="AQ758" i="23"/>
  <c r="AQ759" i="23"/>
  <c r="AQ760" i="23"/>
  <c r="AQ761" i="23"/>
  <c r="AQ762" i="23"/>
  <c r="AQ763" i="23"/>
  <c r="AQ764" i="23"/>
  <c r="AQ765" i="23"/>
  <c r="AQ766" i="23"/>
  <c r="AQ767" i="23"/>
  <c r="AQ768" i="23"/>
  <c r="AQ769" i="23"/>
  <c r="AS769" i="23" s="1"/>
  <c r="AR770" i="23"/>
  <c r="AR4" i="23"/>
  <c r="AR5" i="23"/>
  <c r="AR6" i="23"/>
  <c r="AR7" i="23"/>
  <c r="AR8" i="23"/>
  <c r="AR9" i="23"/>
  <c r="AR10" i="23"/>
  <c r="AR11" i="23"/>
  <c r="AR12" i="23"/>
  <c r="AR13" i="23"/>
  <c r="AR14" i="23"/>
  <c r="AR15" i="23"/>
  <c r="AR16" i="23"/>
  <c r="AR17" i="23"/>
  <c r="AR18" i="23"/>
  <c r="AR19" i="23"/>
  <c r="AR20" i="23"/>
  <c r="AR21" i="23"/>
  <c r="AR22" i="23"/>
  <c r="AR23" i="23"/>
  <c r="AR24" i="23"/>
  <c r="AR25" i="23"/>
  <c r="AR26" i="23"/>
  <c r="AR27" i="23"/>
  <c r="AR28" i="23"/>
  <c r="AR29" i="23"/>
  <c r="AR30" i="23"/>
  <c r="AR31" i="23"/>
  <c r="AR32" i="23"/>
  <c r="AR33" i="23"/>
  <c r="AR34" i="23"/>
  <c r="AR35" i="23"/>
  <c r="AR36" i="23"/>
  <c r="AR37" i="23"/>
  <c r="AR38" i="23"/>
  <c r="AR39" i="23"/>
  <c r="AR40" i="23"/>
  <c r="AR41" i="23"/>
  <c r="AR42" i="23"/>
  <c r="AR43" i="23"/>
  <c r="AR44" i="23"/>
  <c r="AR45" i="23"/>
  <c r="AR46" i="23"/>
  <c r="AR47" i="23"/>
  <c r="AR48" i="23"/>
  <c r="AR49" i="23"/>
  <c r="AR50" i="23"/>
  <c r="AR51" i="23"/>
  <c r="AR52" i="23"/>
  <c r="AR53" i="23"/>
  <c r="AR54" i="23"/>
  <c r="AR55" i="23"/>
  <c r="AR56" i="23"/>
  <c r="AR57" i="23"/>
  <c r="AR58" i="23"/>
  <c r="AR59" i="23"/>
  <c r="AR60" i="23"/>
  <c r="AR61" i="23"/>
  <c r="AR62" i="23"/>
  <c r="AR63" i="23"/>
  <c r="AR64" i="23"/>
  <c r="AR65" i="23"/>
  <c r="AR66" i="23"/>
  <c r="AR67" i="23"/>
  <c r="AR68" i="23"/>
  <c r="AR69" i="23"/>
  <c r="AR70" i="23"/>
  <c r="AR71" i="23"/>
  <c r="AR72" i="23"/>
  <c r="AR73" i="23"/>
  <c r="AR74" i="23"/>
  <c r="AR75" i="23"/>
  <c r="AR76" i="23"/>
  <c r="AR77" i="23"/>
  <c r="AR78" i="23"/>
  <c r="AR79" i="23"/>
  <c r="AR80" i="23"/>
  <c r="AR81" i="23"/>
  <c r="AR82" i="23"/>
  <c r="AR83" i="23"/>
  <c r="AR84" i="23"/>
  <c r="AR85" i="23"/>
  <c r="AR86" i="23"/>
  <c r="AR87" i="23"/>
  <c r="AR88" i="23"/>
  <c r="AR89" i="23"/>
  <c r="AR90" i="23"/>
  <c r="AR91" i="23"/>
  <c r="AR92" i="23"/>
  <c r="AR93" i="23"/>
  <c r="AR94" i="23"/>
  <c r="AR95" i="23"/>
  <c r="AR96" i="23"/>
  <c r="AR97" i="23"/>
  <c r="AR98" i="23"/>
  <c r="AR99" i="23"/>
  <c r="AR100" i="23"/>
  <c r="AR101" i="23"/>
  <c r="AR102" i="23"/>
  <c r="AR103" i="23"/>
  <c r="AR104" i="23"/>
  <c r="AR105" i="23"/>
  <c r="AR106" i="23"/>
  <c r="AR107" i="23"/>
  <c r="AR108" i="23"/>
  <c r="AR109" i="23"/>
  <c r="AR110" i="23"/>
  <c r="AR111" i="23"/>
  <c r="AR112" i="23"/>
  <c r="AR113" i="23"/>
  <c r="AR114" i="23"/>
  <c r="AR115" i="23"/>
  <c r="AR116" i="23"/>
  <c r="AR117" i="23"/>
  <c r="AR118" i="23"/>
  <c r="AR119" i="23"/>
  <c r="AR120" i="23"/>
  <c r="AR121" i="23"/>
  <c r="AR122" i="23"/>
  <c r="AR123" i="23"/>
  <c r="AR124" i="23"/>
  <c r="AR125" i="23"/>
  <c r="AR126" i="23"/>
  <c r="AR127" i="23"/>
  <c r="AR128" i="23"/>
  <c r="AR129" i="23"/>
  <c r="AR130" i="23"/>
  <c r="AR131" i="23"/>
  <c r="AR132" i="23"/>
  <c r="AR133" i="23"/>
  <c r="AR134" i="23"/>
  <c r="AR135" i="23"/>
  <c r="AR136" i="23"/>
  <c r="AR137" i="23"/>
  <c r="AR138" i="23"/>
  <c r="AR139" i="23"/>
  <c r="AR140" i="23"/>
  <c r="AR141" i="23"/>
  <c r="AR142" i="23"/>
  <c r="AR143" i="23"/>
  <c r="AR144" i="23"/>
  <c r="AR145" i="23"/>
  <c r="AR146" i="23"/>
  <c r="AR147" i="23"/>
  <c r="AR148" i="23"/>
  <c r="AR149" i="23"/>
  <c r="AR150" i="23"/>
  <c r="AR151" i="23"/>
  <c r="AR152" i="23"/>
  <c r="AR153" i="23"/>
  <c r="AR154" i="23"/>
  <c r="AR155" i="23"/>
  <c r="AR156" i="23"/>
  <c r="AR157" i="23"/>
  <c r="AR158" i="23"/>
  <c r="AR159" i="23"/>
  <c r="AR160" i="23"/>
  <c r="AR161" i="23"/>
  <c r="AR162" i="23"/>
  <c r="AR163" i="23"/>
  <c r="AR164" i="23"/>
  <c r="AR165" i="23"/>
  <c r="AR166" i="23"/>
  <c r="AR167" i="23"/>
  <c r="AR168" i="23"/>
  <c r="AR169" i="23"/>
  <c r="AR170" i="23"/>
  <c r="AR171" i="23"/>
  <c r="AR172" i="23"/>
  <c r="AR173" i="23"/>
  <c r="AR174" i="23"/>
  <c r="AR175" i="23"/>
  <c r="AR176" i="23"/>
  <c r="AR177" i="23"/>
  <c r="AR178" i="23"/>
  <c r="AR179" i="23"/>
  <c r="AR180" i="23"/>
  <c r="AR181" i="23"/>
  <c r="AR182" i="23"/>
  <c r="AR183" i="23"/>
  <c r="AR184" i="23"/>
  <c r="AR185" i="23"/>
  <c r="AR186" i="23"/>
  <c r="AR187" i="23"/>
  <c r="AR188" i="23"/>
  <c r="AR189" i="23"/>
  <c r="AR190" i="23"/>
  <c r="AR191" i="23"/>
  <c r="AR192" i="23"/>
  <c r="AR193" i="23"/>
  <c r="AR194" i="23"/>
  <c r="AR195" i="23"/>
  <c r="AR196" i="23"/>
  <c r="AR197" i="23"/>
  <c r="AR198" i="23"/>
  <c r="AR199" i="23"/>
  <c r="AR200" i="23"/>
  <c r="AR201" i="23"/>
  <c r="AR202" i="23"/>
  <c r="AR203" i="23"/>
  <c r="AR204" i="23"/>
  <c r="AR205" i="23"/>
  <c r="AR206" i="23"/>
  <c r="AR207" i="23"/>
  <c r="AR208" i="23"/>
  <c r="AR209" i="23"/>
  <c r="AR210" i="23"/>
  <c r="AR211" i="23"/>
  <c r="AR212" i="23"/>
  <c r="AR213" i="23"/>
  <c r="AR214" i="23"/>
  <c r="AR215" i="23"/>
  <c r="AR216" i="23"/>
  <c r="AR217" i="23"/>
  <c r="AR218" i="23"/>
  <c r="AR219" i="23"/>
  <c r="AR220" i="23"/>
  <c r="AR221" i="23"/>
  <c r="AR222" i="23"/>
  <c r="AR223" i="23"/>
  <c r="AR224" i="23"/>
  <c r="AR225" i="23"/>
  <c r="AR226" i="23"/>
  <c r="AR227" i="23"/>
  <c r="AR228" i="23"/>
  <c r="AR229" i="23"/>
  <c r="AR230" i="23"/>
  <c r="AR231" i="23"/>
  <c r="AR232" i="23"/>
  <c r="AR233" i="23"/>
  <c r="AR234" i="23"/>
  <c r="AR235" i="23"/>
  <c r="AR236" i="23"/>
  <c r="AR237" i="23"/>
  <c r="AR238" i="23"/>
  <c r="AR239" i="23"/>
  <c r="AR240" i="23"/>
  <c r="AR241" i="23"/>
  <c r="AR242" i="23"/>
  <c r="AR243" i="23"/>
  <c r="AR244" i="23"/>
  <c r="AR245" i="23"/>
  <c r="AR246" i="23"/>
  <c r="AR247" i="23"/>
  <c r="AR248" i="23"/>
  <c r="AR249" i="23"/>
  <c r="AR250" i="23"/>
  <c r="AR251" i="23"/>
  <c r="AR252" i="23"/>
  <c r="AR253" i="23"/>
  <c r="AR254" i="23"/>
  <c r="AR255" i="23"/>
  <c r="AR256" i="23"/>
  <c r="AR257" i="23"/>
  <c r="AR258" i="23"/>
  <c r="AR259" i="23"/>
  <c r="AR260" i="23"/>
  <c r="AR261" i="23"/>
  <c r="AR262" i="23"/>
  <c r="AR263" i="23"/>
  <c r="AR264" i="23"/>
  <c r="AR265" i="23"/>
  <c r="AR266" i="23"/>
  <c r="AR267" i="23"/>
  <c r="AR268" i="23"/>
  <c r="AR269" i="23"/>
  <c r="AR270" i="23"/>
  <c r="AR271" i="23"/>
  <c r="AR272" i="23"/>
  <c r="AR273" i="23"/>
  <c r="AR274" i="23"/>
  <c r="AR275" i="23"/>
  <c r="AR276" i="23"/>
  <c r="AR277" i="23"/>
  <c r="AR278" i="23"/>
  <c r="AR279" i="23"/>
  <c r="AR280" i="23"/>
  <c r="AR281" i="23"/>
  <c r="AR282" i="23"/>
  <c r="AR283" i="23"/>
  <c r="AR284" i="23"/>
  <c r="AR285" i="23"/>
  <c r="AR286" i="23"/>
  <c r="AR287" i="23"/>
  <c r="AR288" i="23"/>
  <c r="AR289" i="23"/>
  <c r="AR290" i="23"/>
  <c r="AR291" i="23"/>
  <c r="AR292" i="23"/>
  <c r="AR293" i="23"/>
  <c r="AR294" i="23"/>
  <c r="AR295" i="23"/>
  <c r="AR296" i="23"/>
  <c r="AR297" i="23"/>
  <c r="AR298" i="23"/>
  <c r="AR299" i="23"/>
  <c r="AR300" i="23"/>
  <c r="AR301" i="23"/>
  <c r="AR302" i="23"/>
  <c r="AR303" i="23"/>
  <c r="AR304" i="23"/>
  <c r="AR305" i="23"/>
  <c r="AR306" i="23"/>
  <c r="AR307" i="23"/>
  <c r="AR308" i="23"/>
  <c r="AR309" i="23"/>
  <c r="AR310" i="23"/>
  <c r="AR311" i="23"/>
  <c r="AR312" i="23"/>
  <c r="AR313" i="23"/>
  <c r="AR314" i="23"/>
  <c r="AR315" i="23"/>
  <c r="AR316" i="23"/>
  <c r="AR317" i="23"/>
  <c r="AR318" i="23"/>
  <c r="AR319" i="23"/>
  <c r="AR320" i="23"/>
  <c r="AR321" i="23"/>
  <c r="AR322" i="23"/>
  <c r="AR323" i="23"/>
  <c r="AR324" i="23"/>
  <c r="AR325" i="23"/>
  <c r="AR326" i="23"/>
  <c r="AR327" i="23"/>
  <c r="AR328" i="23"/>
  <c r="AR329" i="23"/>
  <c r="AR330" i="23"/>
  <c r="AR331" i="23"/>
  <c r="AR332" i="23"/>
  <c r="AR333" i="23"/>
  <c r="AR334" i="23"/>
  <c r="AR335" i="23"/>
  <c r="AR336" i="23"/>
  <c r="AR337" i="23"/>
  <c r="AR338" i="23"/>
  <c r="AR339" i="23"/>
  <c r="AR340" i="23"/>
  <c r="AR341" i="23"/>
  <c r="AR342" i="23"/>
  <c r="AR343" i="23"/>
  <c r="AR344" i="23"/>
  <c r="AR345" i="23"/>
  <c r="AR346" i="23"/>
  <c r="AR347" i="23"/>
  <c r="AR348" i="23"/>
  <c r="AR349" i="23"/>
  <c r="AR350" i="23"/>
  <c r="AS350" i="23" s="1"/>
  <c r="AR351" i="23"/>
  <c r="AR352" i="23"/>
  <c r="AR353" i="23"/>
  <c r="AR354" i="23"/>
  <c r="AR355" i="23"/>
  <c r="AR356" i="23"/>
  <c r="AR357" i="23"/>
  <c r="AR358" i="23"/>
  <c r="AS358" i="23" s="1"/>
  <c r="AR359" i="23"/>
  <c r="AR360" i="23"/>
  <c r="AR361" i="23"/>
  <c r="AR362" i="23"/>
  <c r="AR363" i="23"/>
  <c r="AR364" i="23"/>
  <c r="AR365" i="23"/>
  <c r="AR366" i="23"/>
  <c r="AS366" i="23" s="1"/>
  <c r="AR367" i="23"/>
  <c r="AR368" i="23"/>
  <c r="AR369" i="23"/>
  <c r="AR370" i="23"/>
  <c r="AR371" i="23"/>
  <c r="AR372" i="23"/>
  <c r="AR373" i="23"/>
  <c r="AR374" i="23"/>
  <c r="AS374" i="23" s="1"/>
  <c r="AR375" i="23"/>
  <c r="AR376" i="23"/>
  <c r="AR377" i="23"/>
  <c r="AR378" i="23"/>
  <c r="AR379" i="23"/>
  <c r="AR380" i="23"/>
  <c r="AR381" i="23"/>
  <c r="AR382" i="23"/>
  <c r="AS382" i="23" s="1"/>
  <c r="AR383" i="23"/>
  <c r="AR384" i="23"/>
  <c r="AR385" i="23"/>
  <c r="AR386" i="23"/>
  <c r="AR387" i="23"/>
  <c r="AR388" i="23"/>
  <c r="AR389" i="23"/>
  <c r="AR390" i="23"/>
  <c r="AS390" i="23" s="1"/>
  <c r="AR391" i="23"/>
  <c r="AR392" i="23"/>
  <c r="AR393" i="23"/>
  <c r="AR394" i="23"/>
  <c r="AR395" i="23"/>
  <c r="AR396" i="23"/>
  <c r="AR397" i="23"/>
  <c r="AR398" i="23"/>
  <c r="AS398" i="23" s="1"/>
  <c r="AR399" i="23"/>
  <c r="AR400" i="23"/>
  <c r="AR401" i="23"/>
  <c r="AR402" i="23"/>
  <c r="AR403" i="23"/>
  <c r="AR404" i="23"/>
  <c r="AR405" i="23"/>
  <c r="AR406" i="23"/>
  <c r="AS406" i="23" s="1"/>
  <c r="AR407" i="23"/>
  <c r="AR408" i="23"/>
  <c r="AR409" i="23"/>
  <c r="AR410" i="23"/>
  <c r="AR411" i="23"/>
  <c r="AR412" i="23"/>
  <c r="AR413" i="23"/>
  <c r="AR414" i="23"/>
  <c r="AS414" i="23" s="1"/>
  <c r="AR415" i="23"/>
  <c r="AR416" i="23"/>
  <c r="AR417" i="23"/>
  <c r="AR418" i="23"/>
  <c r="AR419" i="23"/>
  <c r="AR420" i="23"/>
  <c r="AR421" i="23"/>
  <c r="AR422" i="23"/>
  <c r="AS422" i="23" s="1"/>
  <c r="AR423" i="23"/>
  <c r="AR424" i="23"/>
  <c r="AR425" i="23"/>
  <c r="AR426" i="23"/>
  <c r="AR427" i="23"/>
  <c r="AR428" i="23"/>
  <c r="AR429" i="23"/>
  <c r="AR430" i="23"/>
  <c r="AS430" i="23" s="1"/>
  <c r="AR431" i="23"/>
  <c r="AR432" i="23"/>
  <c r="AR433" i="23"/>
  <c r="AR434" i="23"/>
  <c r="AR435" i="23"/>
  <c r="AR436" i="23"/>
  <c r="AR437" i="23"/>
  <c r="AR438" i="23"/>
  <c r="AS438" i="23" s="1"/>
  <c r="AR439" i="23"/>
  <c r="AR440" i="23"/>
  <c r="AR441" i="23"/>
  <c r="AR442" i="23"/>
  <c r="AR443" i="23"/>
  <c r="AR444" i="23"/>
  <c r="AR445" i="23"/>
  <c r="AR446" i="23"/>
  <c r="AS446" i="23" s="1"/>
  <c r="AR447" i="23"/>
  <c r="AR448" i="23"/>
  <c r="AR449" i="23"/>
  <c r="AR450" i="23"/>
  <c r="AR451" i="23"/>
  <c r="AR452" i="23"/>
  <c r="AR453" i="23"/>
  <c r="AR454" i="23"/>
  <c r="AS454" i="23" s="1"/>
  <c r="AR455" i="23"/>
  <c r="AR456" i="23"/>
  <c r="AR457" i="23"/>
  <c r="AR458" i="23"/>
  <c r="AR459" i="23"/>
  <c r="AR460" i="23"/>
  <c r="AR461" i="23"/>
  <c r="AR462" i="23"/>
  <c r="AS462" i="23" s="1"/>
  <c r="AR463" i="23"/>
  <c r="AR464" i="23"/>
  <c r="AR465" i="23"/>
  <c r="AR466" i="23"/>
  <c r="AR467" i="23"/>
  <c r="AR468" i="23"/>
  <c r="AR469" i="23"/>
  <c r="AR470" i="23"/>
  <c r="AS470" i="23" s="1"/>
  <c r="AR471" i="23"/>
  <c r="AR472" i="23"/>
  <c r="AR473" i="23"/>
  <c r="AR474" i="23"/>
  <c r="AR475" i="23"/>
  <c r="AR476" i="23"/>
  <c r="AR477" i="23"/>
  <c r="AR478" i="23"/>
  <c r="AS478" i="23" s="1"/>
  <c r="AR479" i="23"/>
  <c r="AR480" i="23"/>
  <c r="AR481" i="23"/>
  <c r="AR482" i="23"/>
  <c r="AR483" i="23"/>
  <c r="AR484" i="23"/>
  <c r="AR485" i="23"/>
  <c r="AR486" i="23"/>
  <c r="AS486" i="23" s="1"/>
  <c r="AR487" i="23"/>
  <c r="AR488" i="23"/>
  <c r="AR489" i="23"/>
  <c r="AR490" i="23"/>
  <c r="AR491" i="23"/>
  <c r="AR492" i="23"/>
  <c r="AR493" i="23"/>
  <c r="AR494" i="23"/>
  <c r="AS494" i="23" s="1"/>
  <c r="AR495" i="23"/>
  <c r="AR496" i="23"/>
  <c r="AR497" i="23"/>
  <c r="AR498" i="23"/>
  <c r="AR499" i="23"/>
  <c r="AR500" i="23"/>
  <c r="AR501" i="23"/>
  <c r="AR502" i="23"/>
  <c r="AS502" i="23" s="1"/>
  <c r="AR503" i="23"/>
  <c r="AR504" i="23"/>
  <c r="AR505" i="23"/>
  <c r="AR506" i="23"/>
  <c r="AR507" i="23"/>
  <c r="AR508" i="23"/>
  <c r="AR509" i="23"/>
  <c r="AR510" i="23"/>
  <c r="AS510" i="23" s="1"/>
  <c r="AR511" i="23"/>
  <c r="AR512" i="23"/>
  <c r="AR513" i="23"/>
  <c r="AR514" i="23"/>
  <c r="AR515" i="23"/>
  <c r="AR516" i="23"/>
  <c r="AR517" i="23"/>
  <c r="AR518" i="23"/>
  <c r="AS518" i="23" s="1"/>
  <c r="AR519" i="23"/>
  <c r="AR520" i="23"/>
  <c r="AR521" i="23"/>
  <c r="AR522" i="23"/>
  <c r="AR523" i="23"/>
  <c r="AR524" i="23"/>
  <c r="AR525" i="23"/>
  <c r="AR526" i="23"/>
  <c r="AS526" i="23" s="1"/>
  <c r="AR527" i="23"/>
  <c r="AR528" i="23"/>
  <c r="AR529" i="23"/>
  <c r="AR530" i="23"/>
  <c r="AR531" i="23"/>
  <c r="AR532" i="23"/>
  <c r="AR533" i="23"/>
  <c r="AR534" i="23"/>
  <c r="AS534" i="23" s="1"/>
  <c r="AR535" i="23"/>
  <c r="AR536" i="23"/>
  <c r="AR537" i="23"/>
  <c r="AR538" i="23"/>
  <c r="AR539" i="23"/>
  <c r="AR540" i="23"/>
  <c r="AR541" i="23"/>
  <c r="AR542" i="23"/>
  <c r="AS542" i="23" s="1"/>
  <c r="AR543" i="23"/>
  <c r="AR544" i="23"/>
  <c r="AR545" i="23"/>
  <c r="AR546" i="23"/>
  <c r="AR547" i="23"/>
  <c r="AR548" i="23"/>
  <c r="AR549" i="23"/>
  <c r="AR550" i="23"/>
  <c r="AS550" i="23" s="1"/>
  <c r="AR551" i="23"/>
  <c r="AR552" i="23"/>
  <c r="AR553" i="23"/>
  <c r="AR554" i="23"/>
  <c r="AR555" i="23"/>
  <c r="AR556" i="23"/>
  <c r="AR557" i="23"/>
  <c r="AS557" i="23" s="1"/>
  <c r="AR558" i="23"/>
  <c r="AR559" i="23"/>
  <c r="AR560" i="23"/>
  <c r="AR561" i="23"/>
  <c r="AS561" i="23" s="1"/>
  <c r="AR562" i="23"/>
  <c r="AR563" i="23"/>
  <c r="AR564" i="23"/>
  <c r="AR565" i="23"/>
  <c r="AS565" i="23" s="1"/>
  <c r="AR566" i="23"/>
  <c r="AR567" i="23"/>
  <c r="AR568" i="23"/>
  <c r="AR569" i="23"/>
  <c r="AS569" i="23" s="1"/>
  <c r="AR570" i="23"/>
  <c r="AR571" i="23"/>
  <c r="AR572" i="23"/>
  <c r="AR573" i="23"/>
  <c r="AS573" i="23" s="1"/>
  <c r="AR574" i="23"/>
  <c r="AR575" i="23"/>
  <c r="AR576" i="23"/>
  <c r="AR577" i="23"/>
  <c r="AS577" i="23" s="1"/>
  <c r="AR578" i="23"/>
  <c r="AR579" i="23"/>
  <c r="AR580" i="23"/>
  <c r="AR581" i="23"/>
  <c r="AS581" i="23" s="1"/>
  <c r="AR582" i="23"/>
  <c r="AR583" i="23"/>
  <c r="AR584" i="23"/>
  <c r="AR585" i="23"/>
  <c r="AS585" i="23" s="1"/>
  <c r="AR586" i="23"/>
  <c r="AR587" i="23"/>
  <c r="AR588" i="23"/>
  <c r="AR589" i="23"/>
  <c r="AS589" i="23" s="1"/>
  <c r="AR590" i="23"/>
  <c r="AR591" i="23"/>
  <c r="AR592" i="23"/>
  <c r="AR593" i="23"/>
  <c r="AS593" i="23" s="1"/>
  <c r="AR594" i="23"/>
  <c r="AR595" i="23"/>
  <c r="AR596" i="23"/>
  <c r="AR597" i="23"/>
  <c r="AS597" i="23" s="1"/>
  <c r="AR598" i="23"/>
  <c r="AR599" i="23"/>
  <c r="AR600" i="23"/>
  <c r="AR601" i="23"/>
  <c r="AS601" i="23" s="1"/>
  <c r="AR602" i="23"/>
  <c r="AR603" i="23"/>
  <c r="AR604" i="23"/>
  <c r="AR605" i="23"/>
  <c r="AS605" i="23" s="1"/>
  <c r="AR606" i="23"/>
  <c r="AR607" i="23"/>
  <c r="AR608" i="23"/>
  <c r="AR609" i="23"/>
  <c r="AS609" i="23" s="1"/>
  <c r="AR610" i="23"/>
  <c r="AR611" i="23"/>
  <c r="AR612" i="23"/>
  <c r="AR613" i="23"/>
  <c r="AS613" i="23" s="1"/>
  <c r="AR614" i="23"/>
  <c r="AR615" i="23"/>
  <c r="AR616" i="23"/>
  <c r="AR617" i="23"/>
  <c r="AS617" i="23" s="1"/>
  <c r="AR618" i="23"/>
  <c r="AR619" i="23"/>
  <c r="AR620" i="23"/>
  <c r="AR621" i="23"/>
  <c r="AS621" i="23" s="1"/>
  <c r="AR622" i="23"/>
  <c r="AR623" i="23"/>
  <c r="AR624" i="23"/>
  <c r="AR625" i="23"/>
  <c r="AS625" i="23" s="1"/>
  <c r="AR626" i="23"/>
  <c r="AR627" i="23"/>
  <c r="AR628" i="23"/>
  <c r="AR629" i="23"/>
  <c r="AS629" i="23" s="1"/>
  <c r="AR630" i="23"/>
  <c r="AR631" i="23"/>
  <c r="AR632" i="23"/>
  <c r="AR633" i="23"/>
  <c r="AS633" i="23" s="1"/>
  <c r="AR634" i="23"/>
  <c r="AR635" i="23"/>
  <c r="AR636" i="23"/>
  <c r="AR637" i="23"/>
  <c r="AS637" i="23" s="1"/>
  <c r="AR638" i="23"/>
  <c r="AR639" i="23"/>
  <c r="AR640" i="23"/>
  <c r="AR641" i="23"/>
  <c r="AS641" i="23" s="1"/>
  <c r="AR642" i="23"/>
  <c r="AR643" i="23"/>
  <c r="AR644" i="23"/>
  <c r="AR645" i="23"/>
  <c r="AS645" i="23" s="1"/>
  <c r="AR646" i="23"/>
  <c r="AR647" i="23"/>
  <c r="AR648" i="23"/>
  <c r="AR649" i="23"/>
  <c r="AS649" i="23" s="1"/>
  <c r="AR650" i="23"/>
  <c r="AR651" i="23"/>
  <c r="AR652" i="23"/>
  <c r="AR653" i="23"/>
  <c r="AS653" i="23" s="1"/>
  <c r="AR654" i="23"/>
  <c r="AR655" i="23"/>
  <c r="AR656" i="23"/>
  <c r="AR657" i="23"/>
  <c r="AS657" i="23" s="1"/>
  <c r="AR658" i="23"/>
  <c r="AR659" i="23"/>
  <c r="AR660" i="23"/>
  <c r="AR661" i="23"/>
  <c r="AS661" i="23" s="1"/>
  <c r="AR662" i="23"/>
  <c r="AR663" i="23"/>
  <c r="AR664" i="23"/>
  <c r="AR665" i="23"/>
  <c r="AS665" i="23" s="1"/>
  <c r="AR666" i="23"/>
  <c r="AR667" i="23"/>
  <c r="AR668" i="23"/>
  <c r="AR669" i="23"/>
  <c r="AS669" i="23" s="1"/>
  <c r="AR670" i="23"/>
  <c r="AR671" i="23"/>
  <c r="AR672" i="23"/>
  <c r="AR673" i="23"/>
  <c r="AS673" i="23" s="1"/>
  <c r="AR674" i="23"/>
  <c r="AR675" i="23"/>
  <c r="AR676" i="23"/>
  <c r="AR677" i="23"/>
  <c r="AS677" i="23" s="1"/>
  <c r="AR678" i="23"/>
  <c r="AR679" i="23"/>
  <c r="AR680" i="23"/>
  <c r="AR681" i="23"/>
  <c r="AS681" i="23" s="1"/>
  <c r="AR682" i="23"/>
  <c r="AR683" i="23"/>
  <c r="AR684" i="23"/>
  <c r="AR685" i="23"/>
  <c r="AS685" i="23" s="1"/>
  <c r="AR686" i="23"/>
  <c r="AR687" i="23"/>
  <c r="AR688" i="23"/>
  <c r="AR689" i="23"/>
  <c r="AS689" i="23" s="1"/>
  <c r="AR690" i="23"/>
  <c r="AR691" i="23"/>
  <c r="AR692" i="23"/>
  <c r="AR693" i="23"/>
  <c r="AS693" i="23" s="1"/>
  <c r="AR694" i="23"/>
  <c r="AR695" i="23"/>
  <c r="AR696" i="23"/>
  <c r="AR697" i="23"/>
  <c r="AS697" i="23" s="1"/>
  <c r="AR698" i="23"/>
  <c r="AR699" i="23"/>
  <c r="AR700" i="23"/>
  <c r="AR701" i="23"/>
  <c r="AS701" i="23" s="1"/>
  <c r="AR702" i="23"/>
  <c r="AR703" i="23"/>
  <c r="AR704" i="23"/>
  <c r="AR705" i="23"/>
  <c r="AS705" i="23" s="1"/>
  <c r="AR706" i="23"/>
  <c r="AR707" i="23"/>
  <c r="AR708" i="23"/>
  <c r="AR709" i="23"/>
  <c r="AR710" i="23"/>
  <c r="AR711" i="23"/>
  <c r="AR712" i="23"/>
  <c r="AR713" i="23"/>
  <c r="AR714" i="23"/>
  <c r="AR715" i="23"/>
  <c r="AR716" i="23"/>
  <c r="AR717" i="23"/>
  <c r="AR718" i="23"/>
  <c r="AR719" i="23"/>
  <c r="AR720" i="23"/>
  <c r="AR721" i="23"/>
  <c r="AR722" i="23"/>
  <c r="AR723" i="23"/>
  <c r="AR724" i="23"/>
  <c r="AR725" i="23"/>
  <c r="AR726" i="23"/>
  <c r="AR727" i="23"/>
  <c r="AR728" i="23"/>
  <c r="AR729" i="23"/>
  <c r="AR730" i="23"/>
  <c r="AR731" i="23"/>
  <c r="AR732" i="23"/>
  <c r="AR733" i="23"/>
  <c r="AR734" i="23"/>
  <c r="AR735" i="23"/>
  <c r="AR736" i="23"/>
  <c r="AR737" i="23"/>
  <c r="AR738" i="23"/>
  <c r="AR739" i="23"/>
  <c r="AR740" i="23"/>
  <c r="AR741" i="23"/>
  <c r="AR742" i="23"/>
  <c r="AR743" i="23"/>
  <c r="AR744" i="23"/>
  <c r="AR745" i="23"/>
  <c r="AR746" i="23"/>
  <c r="AR747" i="23"/>
  <c r="AR748" i="23"/>
  <c r="AR749" i="23"/>
  <c r="AR750" i="23"/>
  <c r="AR751" i="23"/>
  <c r="AR752" i="23"/>
  <c r="AR753" i="23"/>
  <c r="AR754" i="23"/>
  <c r="AR755" i="23"/>
  <c r="AR756" i="23"/>
  <c r="AR757" i="23"/>
  <c r="AR758" i="23"/>
  <c r="AR759" i="23"/>
  <c r="AR760" i="23"/>
  <c r="AR761" i="23"/>
  <c r="AR762" i="23"/>
  <c r="AR763" i="23"/>
  <c r="AR764" i="23"/>
  <c r="AR765" i="23"/>
  <c r="AR766" i="23"/>
  <c r="AR767" i="23"/>
  <c r="AR768" i="23"/>
  <c r="AS766" i="23" l="1"/>
  <c r="AS762" i="23"/>
  <c r="AS746" i="23"/>
  <c r="AS742" i="23"/>
  <c r="AS702" i="23"/>
  <c r="AS698" i="23"/>
  <c r="AS694" i="23"/>
  <c r="AS690" i="23"/>
  <c r="AS686" i="23"/>
  <c r="AS682" i="23"/>
  <c r="AS678" i="23"/>
  <c r="AS674" i="23"/>
  <c r="AS670" i="23"/>
  <c r="AS666" i="23"/>
  <c r="AS662" i="23"/>
  <c r="AS658" i="23"/>
  <c r="AS654" i="23"/>
  <c r="AS650" i="23"/>
  <c r="AS646" i="23"/>
  <c r="AS642" i="23"/>
  <c r="AS638" i="23"/>
  <c r="AS634" i="23"/>
  <c r="AS630" i="23"/>
  <c r="AS626" i="23"/>
  <c r="AS622" i="23"/>
  <c r="AS618" i="23"/>
  <c r="AS614" i="23"/>
  <c r="AS610" i="23"/>
  <c r="AS606" i="23"/>
  <c r="AS602" i="23"/>
  <c r="AS598" i="23"/>
  <c r="AS594" i="23"/>
  <c r="AS590" i="23"/>
  <c r="AS586" i="23"/>
  <c r="AS582" i="23"/>
  <c r="AS578" i="23"/>
  <c r="AS574" i="23"/>
  <c r="AS570" i="23"/>
  <c r="AS566" i="23"/>
  <c r="AS562" i="23"/>
  <c r="AS558" i="23"/>
  <c r="AS554" i="23"/>
  <c r="AS546" i="23"/>
  <c r="AS538" i="23"/>
  <c r="AS530" i="23"/>
  <c r="AS522" i="23"/>
  <c r="AS514" i="23"/>
  <c r="AS506" i="23"/>
  <c r="AS498" i="23"/>
  <c r="AS490" i="23"/>
  <c r="AS482" i="23"/>
  <c r="AS474" i="23"/>
  <c r="AS466" i="23"/>
  <c r="AS458" i="23"/>
  <c r="AS450" i="23"/>
  <c r="AS442" i="23"/>
  <c r="AS434" i="23"/>
  <c r="AS426" i="23"/>
  <c r="AS418" i="23"/>
  <c r="AS410" i="23"/>
  <c r="AS402" i="23"/>
  <c r="AS394" i="23"/>
  <c r="AS386" i="23"/>
  <c r="AS378" i="23"/>
  <c r="AS370" i="23"/>
  <c r="AS362" i="23"/>
  <c r="AS354" i="23"/>
  <c r="AS346" i="23"/>
  <c r="AS342" i="23"/>
  <c r="AS338" i="23"/>
  <c r="AS334" i="23"/>
  <c r="AS326" i="23"/>
  <c r="AS318" i="23"/>
  <c r="AS310" i="23"/>
  <c r="AS302" i="23"/>
  <c r="AS294" i="23"/>
  <c r="AS286" i="23"/>
  <c r="AS222" i="23"/>
  <c r="AS10" i="23"/>
  <c r="AS765" i="23"/>
  <c r="AS761" i="23"/>
  <c r="AS757" i="23"/>
  <c r="AS753" i="23"/>
  <c r="AS749" i="23"/>
  <c r="AS745" i="23"/>
  <c r="AS741" i="23"/>
  <c r="AS737" i="23"/>
  <c r="AS733" i="23"/>
  <c r="AS729" i="23"/>
  <c r="AS725" i="23"/>
  <c r="AS721" i="23"/>
  <c r="AS717" i="23"/>
  <c r="AS713" i="23"/>
  <c r="AS709" i="23"/>
  <c r="AS553" i="23"/>
  <c r="AS549" i="23"/>
  <c r="AS545" i="23"/>
  <c r="AS541" i="23"/>
  <c r="AS537" i="23"/>
  <c r="AS533" i="23"/>
  <c r="AS529" i="23"/>
  <c r="AS525" i="23"/>
  <c r="AS521" i="23"/>
  <c r="AS517" i="23"/>
  <c r="AS513" i="23"/>
  <c r="AS509" i="23"/>
  <c r="AS505" i="23"/>
  <c r="AS501" i="23"/>
  <c r="AS497" i="23"/>
  <c r="AS493" i="23"/>
  <c r="AS489" i="23"/>
  <c r="AS485" i="23"/>
  <c r="AS481" i="23"/>
  <c r="AS477" i="23"/>
  <c r="AS473" i="23"/>
  <c r="AS469" i="23"/>
  <c r="AS465" i="23"/>
  <c r="AS461" i="23"/>
  <c r="AS457" i="23"/>
  <c r="AS453" i="23"/>
  <c r="AS449" i="23"/>
  <c r="AS445" i="23"/>
  <c r="AS441" i="23"/>
  <c r="AS437" i="23"/>
  <c r="AS433" i="23"/>
  <c r="AS429" i="23"/>
  <c r="AS425" i="23"/>
  <c r="AS421" i="23"/>
  <c r="AS417" i="23"/>
  <c r="AS413" i="23"/>
  <c r="AS409" i="23"/>
  <c r="AS405" i="23"/>
  <c r="AS401" i="23"/>
  <c r="AS397" i="23"/>
  <c r="AS393" i="23"/>
  <c r="AS389" i="23"/>
  <c r="AS385" i="23"/>
  <c r="AS381" i="23"/>
  <c r="AS377" i="23"/>
  <c r="AS373" i="23"/>
  <c r="AS369" i="23"/>
  <c r="AS365" i="23"/>
  <c r="AS361" i="23"/>
  <c r="AS357" i="23"/>
  <c r="AS353" i="23"/>
  <c r="AS349" i="23"/>
  <c r="AS345" i="23"/>
  <c r="AS341" i="23"/>
  <c r="AS337" i="23"/>
  <c r="AS333" i="23"/>
  <c r="AS329" i="23"/>
  <c r="AS325" i="23"/>
  <c r="AS321" i="23"/>
  <c r="AS317" i="23"/>
  <c r="AS313" i="23"/>
  <c r="AS309" i="23"/>
  <c r="AS305" i="23"/>
  <c r="AS301" i="23"/>
  <c r="AS297" i="23"/>
  <c r="AS293" i="23"/>
  <c r="AS289" i="23"/>
  <c r="AS285" i="23"/>
  <c r="AS281" i="23"/>
  <c r="AS277" i="23"/>
  <c r="AS273" i="23"/>
  <c r="AS269" i="23"/>
  <c r="AS265" i="23"/>
  <c r="AS261" i="23"/>
  <c r="AS257" i="23"/>
  <c r="AS253" i="23"/>
  <c r="AS249" i="23"/>
  <c r="AS245" i="23"/>
  <c r="AS241" i="23"/>
  <c r="AS237" i="23"/>
  <c r="AS233" i="23"/>
  <c r="AS229" i="23"/>
  <c r="AS225" i="23"/>
  <c r="AS221" i="23"/>
  <c r="AS217" i="23"/>
  <c r="AS213" i="23"/>
  <c r="AS209" i="23"/>
  <c r="AS205" i="23"/>
  <c r="AS201" i="23"/>
  <c r="AS197" i="23"/>
  <c r="AS193" i="23"/>
  <c r="AS189" i="23"/>
  <c r="AS185" i="23"/>
  <c r="AS181" i="23"/>
  <c r="AS177" i="23"/>
  <c r="AS173" i="23"/>
  <c r="AS169" i="23"/>
  <c r="AS165" i="23"/>
  <c r="AS161" i="23"/>
  <c r="AS157" i="23"/>
  <c r="AS153" i="23"/>
  <c r="AS149" i="23"/>
  <c r="AS145" i="23"/>
  <c r="AS141" i="23"/>
  <c r="AS137" i="23"/>
  <c r="AS133" i="23"/>
  <c r="AS129" i="23"/>
  <c r="AS125" i="23"/>
  <c r="AS121" i="23"/>
  <c r="AS117" i="23"/>
  <c r="AS113" i="23"/>
  <c r="AS109" i="23"/>
  <c r="AS105" i="23"/>
  <c r="AS101" i="23"/>
  <c r="AS97" i="23"/>
  <c r="AS93" i="23"/>
  <c r="AS89" i="23"/>
  <c r="AS85" i="23"/>
  <c r="AS81" i="23"/>
  <c r="AS77" i="23"/>
  <c r="AS73" i="23"/>
  <c r="AS69" i="23"/>
  <c r="AS65" i="23"/>
  <c r="AS61" i="23"/>
  <c r="AS57" i="23"/>
  <c r="AS53" i="23"/>
  <c r="AS49" i="23"/>
  <c r="AS45" i="23"/>
  <c r="AS41" i="23"/>
  <c r="AS37" i="23"/>
  <c r="AS33" i="23"/>
  <c r="AS29" i="23"/>
  <c r="AS25" i="23"/>
  <c r="AS21" i="23"/>
  <c r="AS17" i="23"/>
  <c r="AS13" i="23"/>
  <c r="AS9" i="23"/>
  <c r="AS5" i="23"/>
  <c r="AS768" i="23"/>
  <c r="AS764" i="23"/>
  <c r="AS760" i="23"/>
  <c r="AS756" i="23"/>
  <c r="AS752" i="23"/>
  <c r="AS748" i="23"/>
  <c r="AS744" i="23"/>
  <c r="AS740" i="23"/>
  <c r="AS736" i="23"/>
  <c r="AS732" i="23"/>
  <c r="AS728" i="23"/>
  <c r="AS724" i="23"/>
  <c r="AS720" i="23"/>
  <c r="AS716" i="23"/>
  <c r="AS712" i="23"/>
  <c r="AS708" i="23"/>
  <c r="AS704" i="23"/>
  <c r="AS700" i="23"/>
  <c r="AS696" i="23"/>
  <c r="AS692" i="23"/>
  <c r="AS688" i="23"/>
  <c r="AS684" i="23"/>
  <c r="AS680" i="23"/>
  <c r="AS676" i="23"/>
  <c r="AS672" i="23"/>
  <c r="AS668" i="23"/>
  <c r="AS664" i="23"/>
  <c r="AS660" i="23"/>
  <c r="AS656" i="23"/>
  <c r="AS652" i="23"/>
  <c r="AS648" i="23"/>
  <c r="AS644" i="23"/>
  <c r="AS640" i="23"/>
  <c r="AS636" i="23"/>
  <c r="AS632" i="23"/>
  <c r="AS628" i="23"/>
  <c r="AS624" i="23"/>
  <c r="AS620" i="23"/>
  <c r="AS616" i="23"/>
  <c r="AS612" i="23"/>
  <c r="AS608" i="23"/>
  <c r="AS604" i="23"/>
  <c r="AS600" i="23"/>
  <c r="AS596" i="23"/>
  <c r="AS592" i="23"/>
  <c r="AS588" i="23"/>
  <c r="AS584" i="23"/>
  <c r="AS580" i="23"/>
  <c r="AS576" i="23"/>
  <c r="AS572" i="23"/>
  <c r="AS568" i="23"/>
  <c r="AS564" i="23"/>
  <c r="AS560" i="23"/>
  <c r="AS556" i="23"/>
  <c r="AS552" i="23"/>
  <c r="AS548" i="23"/>
  <c r="AS544" i="23"/>
  <c r="AS540" i="23"/>
  <c r="AS536" i="23"/>
  <c r="AS532" i="23"/>
  <c r="AS528" i="23"/>
  <c r="AS524" i="23"/>
  <c r="AS520" i="23"/>
  <c r="AS516" i="23"/>
  <c r="AS512" i="23"/>
  <c r="AS508" i="23"/>
  <c r="AS504" i="23"/>
  <c r="AS500" i="23"/>
  <c r="AS496" i="23"/>
  <c r="AS492" i="23"/>
  <c r="AS488" i="23"/>
  <c r="AS484" i="23"/>
  <c r="AS480" i="23"/>
  <c r="AS476" i="23"/>
  <c r="AS472" i="23"/>
  <c r="AS468" i="23"/>
  <c r="AS464" i="23"/>
  <c r="AS460" i="23"/>
  <c r="AS456" i="23"/>
  <c r="AS452" i="23"/>
  <c r="AS448" i="23"/>
  <c r="AS444" i="23"/>
  <c r="AS440" i="23"/>
  <c r="AS436" i="23"/>
  <c r="AS432" i="23"/>
  <c r="AS428" i="23"/>
  <c r="AS424" i="23"/>
  <c r="AS420" i="23"/>
  <c r="AS416" i="23"/>
  <c r="AS412" i="23"/>
  <c r="AS408" i="23"/>
  <c r="AS404" i="23"/>
  <c r="AS400" i="23"/>
  <c r="AS396" i="23"/>
  <c r="AS392" i="23"/>
  <c r="AS388" i="23"/>
  <c r="AS384" i="23"/>
  <c r="AS380" i="23"/>
  <c r="AS376" i="23"/>
  <c r="AS372" i="23"/>
  <c r="AS368" i="23"/>
  <c r="AS364" i="23"/>
  <c r="AS360" i="23"/>
  <c r="AS356" i="23"/>
  <c r="AS352" i="23"/>
  <c r="AS348" i="23"/>
  <c r="AS344" i="23"/>
  <c r="AS340" i="23"/>
  <c r="AS336" i="23"/>
  <c r="AS332" i="23"/>
  <c r="AS328" i="23"/>
  <c r="AS324" i="23"/>
  <c r="AS320" i="23"/>
  <c r="AS316" i="23"/>
  <c r="AS312" i="23"/>
  <c r="AS308" i="23"/>
  <c r="AS304" i="23"/>
  <c r="AS300" i="23"/>
  <c r="AS296" i="23"/>
  <c r="AS292" i="23"/>
  <c r="AS288" i="23"/>
  <c r="AS284" i="23"/>
  <c r="AS280" i="23"/>
  <c r="AS276" i="23"/>
  <c r="AS272" i="23"/>
  <c r="AS268" i="23"/>
  <c r="AS264" i="23"/>
  <c r="AS260" i="23"/>
  <c r="AS256" i="23"/>
  <c r="AS252" i="23"/>
  <c r="AS248" i="23"/>
  <c r="AS244" i="23"/>
  <c r="AS240" i="23"/>
  <c r="AS236" i="23"/>
  <c r="AS232" i="23"/>
  <c r="AS228" i="23"/>
  <c r="AS224" i="23"/>
  <c r="AS220" i="23"/>
  <c r="AS216" i="23"/>
  <c r="AS212" i="23"/>
  <c r="AS208" i="23"/>
  <c r="AS204" i="23"/>
  <c r="AS200" i="23"/>
  <c r="AS196" i="23"/>
  <c r="AS192" i="23"/>
  <c r="AS188" i="23"/>
  <c r="AS184" i="23"/>
  <c r="AS180" i="23"/>
  <c r="AS176" i="23"/>
  <c r="AS172" i="23"/>
  <c r="AS168" i="23"/>
  <c r="AS164" i="23"/>
  <c r="AS160" i="23"/>
  <c r="AS156" i="23"/>
  <c r="AS152" i="23"/>
  <c r="AS148" i="23"/>
  <c r="AS144" i="23"/>
  <c r="AS140" i="23"/>
  <c r="AS136" i="23"/>
  <c r="AS132" i="23"/>
  <c r="AS128" i="23"/>
  <c r="AS124" i="23"/>
  <c r="AS120" i="23"/>
  <c r="AS116" i="23"/>
  <c r="AS112" i="23"/>
  <c r="AS108" i="23"/>
  <c r="AS104" i="23"/>
  <c r="AS100" i="23"/>
  <c r="AS96" i="23"/>
  <c r="AS92" i="23"/>
  <c r="AS88" i="23"/>
  <c r="AS84" i="23"/>
  <c r="AS80" i="23"/>
  <c r="AS76" i="23"/>
  <c r="AS72" i="23"/>
  <c r="AS68" i="23"/>
  <c r="AS64" i="23"/>
  <c r="AS60" i="23"/>
  <c r="AS56" i="23"/>
  <c r="AS52" i="23"/>
  <c r="AS48" i="23"/>
  <c r="AS44" i="23"/>
  <c r="AS40" i="23"/>
  <c r="AS36" i="23"/>
  <c r="AS32" i="23"/>
  <c r="AS28" i="23"/>
  <c r="AS24" i="23"/>
  <c r="AS20" i="23"/>
  <c r="AS16" i="23"/>
  <c r="AS12" i="23"/>
  <c r="AS8" i="23"/>
  <c r="AS770" i="23"/>
  <c r="AS767" i="23"/>
  <c r="AS763" i="23"/>
  <c r="AS758" i="23"/>
  <c r="AS759" i="23"/>
  <c r="AS754" i="23"/>
  <c r="AS755" i="23"/>
  <c r="AS750" i="23"/>
  <c r="AS751" i="23"/>
  <c r="AS747" i="23"/>
  <c r="AS743" i="23"/>
  <c r="AS738" i="23"/>
  <c r="AS739" i="23"/>
  <c r="AS734" i="23"/>
  <c r="AS735" i="23"/>
  <c r="AS730" i="23"/>
  <c r="AS731" i="23"/>
  <c r="AS726" i="23"/>
  <c r="AS727" i="23"/>
  <c r="AS722" i="23"/>
  <c r="AS723" i="23"/>
  <c r="AS718" i="23"/>
  <c r="AS719" i="23"/>
  <c r="AS714" i="23"/>
  <c r="AS715" i="23"/>
  <c r="AS710" i="23"/>
  <c r="AS711" i="23"/>
  <c r="AS706" i="23"/>
  <c r="AS707" i="23"/>
  <c r="AS703" i="23"/>
  <c r="AS699" i="23"/>
  <c r="AS695" i="23"/>
  <c r="AS691" i="23"/>
  <c r="AS687" i="23"/>
  <c r="AS683" i="23"/>
  <c r="AS679" i="23"/>
  <c r="AS675" i="23"/>
  <c r="AS671" i="23"/>
  <c r="AS667" i="23"/>
  <c r="AS663" i="23"/>
  <c r="AS659" i="23"/>
  <c r="AS655" i="23"/>
  <c r="AS651" i="23"/>
  <c r="AS647" i="23"/>
  <c r="AS643" i="23"/>
  <c r="AS639" i="23"/>
  <c r="AS635" i="23"/>
  <c r="AS631" i="23"/>
  <c r="AS627" i="23"/>
  <c r="AS623" i="23"/>
  <c r="AS619" i="23"/>
  <c r="AS615" i="23"/>
  <c r="AS611" i="23"/>
  <c r="AS607" i="23"/>
  <c r="AS603" i="23"/>
  <c r="AS599" i="23"/>
  <c r="AS595" i="23"/>
  <c r="AS591" i="23"/>
  <c r="AS587" i="23"/>
  <c r="AS583" i="23"/>
  <c r="AS579" i="23"/>
  <c r="AS575" i="23"/>
  <c r="AS571" i="23"/>
  <c r="AS567" i="23"/>
  <c r="AS563" i="23"/>
  <c r="AS559" i="23"/>
  <c r="AS555" i="23"/>
  <c r="AS551" i="23"/>
  <c r="AS547" i="23"/>
  <c r="AS543" i="23"/>
  <c r="AS539" i="23"/>
  <c r="AS535" i="23"/>
  <c r="AS531" i="23"/>
  <c r="AS527" i="23"/>
  <c r="AS523" i="23"/>
  <c r="AS519" i="23"/>
  <c r="AS515" i="23"/>
  <c r="AS511" i="23"/>
  <c r="AS507" i="23"/>
  <c r="AS503" i="23"/>
  <c r="AS499" i="23"/>
  <c r="AS495" i="23"/>
  <c r="AS491" i="23"/>
  <c r="AS487" i="23"/>
  <c r="AS483" i="23"/>
  <c r="AS479" i="23"/>
  <c r="AS475" i="23"/>
  <c r="AS471" i="23"/>
  <c r="AS467" i="23"/>
  <c r="AS463" i="23"/>
  <c r="AS459" i="23"/>
  <c r="AS455" i="23"/>
  <c r="AS451" i="23"/>
  <c r="AS447" i="23"/>
  <c r="AS443" i="23"/>
  <c r="AS439" i="23"/>
  <c r="AS435" i="23"/>
  <c r="AS431" i="23"/>
  <c r="AS427" i="23"/>
  <c r="AS423" i="23"/>
  <c r="AS419" i="23"/>
  <c r="AS415" i="23"/>
  <c r="AS411" i="23"/>
  <c r="AS407" i="23"/>
  <c r="AS403" i="23"/>
  <c r="AS399" i="23"/>
  <c r="AS395" i="23"/>
  <c r="AS391" i="23"/>
  <c r="AS387" i="23"/>
  <c r="AS383" i="23"/>
  <c r="AS379" i="23"/>
  <c r="AS375" i="23"/>
  <c r="AS371" i="23"/>
  <c r="AS367" i="23"/>
  <c r="AS363" i="23"/>
  <c r="AS359" i="23"/>
  <c r="AS355" i="23"/>
  <c r="AS351" i="23"/>
  <c r="AS347" i="23"/>
  <c r="AS343" i="23"/>
  <c r="AS339" i="23"/>
  <c r="AS335" i="23"/>
  <c r="AS330" i="23"/>
  <c r="AS331" i="23"/>
  <c r="AS327" i="23"/>
  <c r="AS322" i="23"/>
  <c r="AS323" i="23"/>
  <c r="AS319" i="23"/>
  <c r="AS314" i="23"/>
  <c r="AS315" i="23"/>
  <c r="AS311" i="23"/>
  <c r="AS306" i="23"/>
  <c r="AS307" i="23"/>
  <c r="AS303" i="23"/>
  <c r="AS298" i="23"/>
  <c r="AS299" i="23"/>
  <c r="AS295" i="23"/>
  <c r="AS290" i="23"/>
  <c r="AS291" i="23"/>
  <c r="AS287" i="23"/>
  <c r="AS282" i="23"/>
  <c r="AS283" i="23"/>
  <c r="AS278" i="23"/>
  <c r="AS279" i="23"/>
  <c r="AS274" i="23"/>
  <c r="AS275" i="23"/>
  <c r="AS270" i="23"/>
  <c r="AS271" i="23"/>
  <c r="AS266" i="23"/>
  <c r="AS267" i="23"/>
  <c r="AS262" i="23"/>
  <c r="AS263" i="23"/>
  <c r="AS258" i="23"/>
  <c r="AS259" i="23"/>
  <c r="AS254" i="23"/>
  <c r="AS255" i="23"/>
  <c r="AS250" i="23"/>
  <c r="AS251" i="23"/>
  <c r="AS246" i="23"/>
  <c r="AS247" i="23"/>
  <c r="AS242" i="23"/>
  <c r="AS243" i="23"/>
  <c r="AS238" i="23"/>
  <c r="AS239" i="23"/>
  <c r="AS234" i="23"/>
  <c r="AS235" i="23"/>
  <c r="AS230" i="23"/>
  <c r="AS231" i="23"/>
  <c r="AS226" i="23"/>
  <c r="AS227" i="23"/>
  <c r="AS223" i="23"/>
  <c r="AS218" i="23"/>
  <c r="AS219" i="23"/>
  <c r="AS214" i="23"/>
  <c r="AS215" i="23"/>
  <c r="AS210" i="23"/>
  <c r="AS211" i="23"/>
  <c r="AS206" i="23"/>
  <c r="AS207" i="23"/>
  <c r="AS202" i="23"/>
  <c r="AS203" i="23"/>
  <c r="AS198" i="23"/>
  <c r="AS199" i="23"/>
  <c r="AS194" i="23"/>
  <c r="AS195" i="23"/>
  <c r="AS190" i="23"/>
  <c r="AS191" i="23"/>
  <c r="AS186" i="23"/>
  <c r="AS187" i="23"/>
  <c r="AS182" i="23"/>
  <c r="AS183" i="23"/>
  <c r="AS178" i="23"/>
  <c r="AS179" i="23"/>
  <c r="AS174" i="23"/>
  <c r="AS175" i="23"/>
  <c r="AS170" i="23"/>
  <c r="AS171" i="23"/>
  <c r="AS166" i="23"/>
  <c r="AS167" i="23"/>
  <c r="AS162" i="23"/>
  <c r="AS163" i="23"/>
  <c r="AS158" i="23"/>
  <c r="AS159" i="23"/>
  <c r="AS154" i="23"/>
  <c r="AS155" i="23"/>
  <c r="AS150" i="23"/>
  <c r="AS151" i="23"/>
  <c r="AS146" i="23"/>
  <c r="AS147" i="23"/>
  <c r="AS142" i="23"/>
  <c r="AS143" i="23"/>
  <c r="AS138" i="23"/>
  <c r="AS139" i="23"/>
  <c r="AS134" i="23"/>
  <c r="AS135" i="23"/>
  <c r="AS130" i="23"/>
  <c r="AS131" i="23"/>
  <c r="AS126" i="23"/>
  <c r="AS127" i="23"/>
  <c r="AS122" i="23"/>
  <c r="AS123" i="23"/>
  <c r="AS118" i="23"/>
  <c r="AS119" i="23"/>
  <c r="AS114" i="23"/>
  <c r="AS115" i="23"/>
  <c r="AS110" i="23"/>
  <c r="AS111" i="23"/>
  <c r="AS106" i="23"/>
  <c r="AS107" i="23"/>
  <c r="AS102" i="23"/>
  <c r="AS103" i="23"/>
  <c r="AS98" i="23"/>
  <c r="AS99" i="23"/>
  <c r="AS94" i="23"/>
  <c r="AS95" i="23"/>
  <c r="AS90" i="23"/>
  <c r="AS91" i="23"/>
  <c r="AS86" i="23"/>
  <c r="AS87" i="23"/>
  <c r="AS82" i="23"/>
  <c r="AS83" i="23"/>
  <c r="AS78" i="23"/>
  <c r="AS79" i="23"/>
  <c r="AS74" i="23"/>
  <c r="AS75" i="23"/>
  <c r="AS70" i="23"/>
  <c r="AS71" i="23"/>
  <c r="AS66" i="23"/>
  <c r="AS67" i="23"/>
  <c r="AS62" i="23"/>
  <c r="AS63" i="23"/>
  <c r="AS58" i="23"/>
  <c r="AS59" i="23"/>
  <c r="AS54" i="23"/>
  <c r="AS55" i="23"/>
  <c r="AS50" i="23"/>
  <c r="AS51" i="23"/>
  <c r="AS46" i="23"/>
  <c r="AS47" i="23"/>
  <c r="AS42" i="23"/>
  <c r="AS43" i="23"/>
  <c r="AS38" i="23"/>
  <c r="AS39" i="23"/>
  <c r="AS34" i="23"/>
  <c r="AS35" i="23"/>
  <c r="AS30" i="23"/>
  <c r="AS31" i="23"/>
  <c r="AS26" i="23"/>
  <c r="AS27" i="23"/>
  <c r="AS22" i="23"/>
  <c r="AS23" i="23"/>
  <c r="AS18" i="23"/>
  <c r="AS19" i="23"/>
  <c r="AS14" i="23"/>
  <c r="AS15" i="23"/>
  <c r="AS11" i="23"/>
  <c r="AS6" i="23"/>
  <c r="AS7" i="23"/>
  <c r="AS4" i="23"/>
  <c r="AS771" i="23" l="1"/>
</calcChain>
</file>

<file path=xl/sharedStrings.xml><?xml version="1.0" encoding="utf-8"?>
<sst xmlns="http://schemas.openxmlformats.org/spreadsheetml/2006/main" count="300" uniqueCount="151">
  <si>
    <t>X * Y</t>
  </si>
  <si>
    <t>Y * Y</t>
  </si>
  <si>
    <t>Y (Modelo)</t>
  </si>
  <si>
    <t>ERRO</t>
  </si>
  <si>
    <t>B0</t>
  </si>
  <si>
    <t>B1</t>
  </si>
  <si>
    <t>Exy²</t>
  </si>
  <si>
    <t>ExxEyy</t>
  </si>
  <si>
    <t>EQM</t>
  </si>
  <si>
    <t>R²</t>
  </si>
  <si>
    <t>Apto</t>
  </si>
  <si>
    <t>preço</t>
  </si>
  <si>
    <t>tamanho</t>
  </si>
  <si>
    <t>idade do prédio</t>
  </si>
  <si>
    <t>andar</t>
  </si>
  <si>
    <t>número de quartos</t>
  </si>
  <si>
    <t>vagas garagem</t>
  </si>
  <si>
    <t>quartos</t>
  </si>
  <si>
    <t>apto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</si>
  <si>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</si>
  <si>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</si>
  <si>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</si>
  <si>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</si>
  <si>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</si>
  <si>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</si>
  <si>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</si>
  <si>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</si>
  <si>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</si>
  <si>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</si>
  <si>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</si>
  <si>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</si>
  <si>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</si>
  <si>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</si>
  <si>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</si>
  <si>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</si>
  <si>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</si>
  <si>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</si>
  <si>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</si>
  <si>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</si>
  <si>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</si>
  <si>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</si>
  <si>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</si>
  <si>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</si>
  <si>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preço Y</t>
  </si>
  <si>
    <t>tamanho X</t>
  </si>
  <si>
    <t>X*X</t>
  </si>
  <si>
    <r>
      <rPr>
        <b/>
        <sz val="11"/>
        <color theme="4"/>
        <rFont val="Calibri"/>
        <family val="2"/>
        <scheme val="minor"/>
      </rPr>
      <t>A) Qual o coeficiente de correlação entre cada uma das variáveis com o preço de apartamento? - A seguir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5"/>
        <rFont val="Calibri"/>
        <family val="2"/>
        <scheme val="minor"/>
      </rPr>
      <t>B) Qual a variável mais importante para explicar o preço de apartamento? - Tamanho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C) Justifique sua resposta. </t>
    </r>
    <r>
      <rPr>
        <b/>
        <sz val="11"/>
        <rFont val="Calibri"/>
        <family val="2"/>
        <scheme val="minor"/>
      </rPr>
      <t>O tamanho obteve uma correlação de 0,97 calculado manualmente e de 0,36 na geração automática. É o maior de todos.</t>
    </r>
  </si>
  <si>
    <t>Y=b0+b1x1+b2x2+b3x3+erro</t>
  </si>
  <si>
    <t>Preço previsto:</t>
  </si>
  <si>
    <t>Fórmula:</t>
  </si>
  <si>
    <t>Parâmetros</t>
  </si>
  <si>
    <r>
      <t xml:space="preserve">a) Ajuste o seguinte modelo de regressão múltipla para os dados:
* Y=b0+b1x1+b2x2+b3x3+erro, em que:
* Y=preço do apartamento;
* X1=tamanho do apartamento, em metros quadrados;
* X2=idade do prédio, em anos;
* X3=andar em que o apartamento está.
</t>
    </r>
    <r>
      <rPr>
        <b/>
        <sz val="11"/>
        <color theme="5"/>
        <rFont val="Calibri"/>
        <family val="2"/>
        <scheme val="minor"/>
      </rPr>
      <t>Qual é o preço previsto de um imóvel com 80m2, 10 anos e que está no 9º andar?</t>
    </r>
  </si>
  <si>
    <t>Nota: Para achar os valores dos coeficientes foi utilizada a ferramenta de análise do excel.</t>
  </si>
  <si>
    <t>Erro</t>
  </si>
  <si>
    <r>
      <t xml:space="preserve">A) Ajuste o modelo de regressão múltipla fazendo uso de todas as variáveis. 
</t>
    </r>
    <r>
      <rPr>
        <b/>
        <sz val="11"/>
        <color theme="5"/>
        <rFont val="Calibri"/>
        <family val="2"/>
        <scheme val="minor"/>
      </rPr>
      <t>Qual deve ser o preço de um imóvel com 100m2, 3 anos, andar de número 5, 3 quartos e 2 vagas de garagem?</t>
    </r>
  </si>
  <si>
    <t>A) Explique com suas palavras a importância do uso da regressão no exemplo deste artigo: https://www.linkedin.com/pulse/using-regression-predict-baseball-salaries-nate-reed</t>
  </si>
  <si>
    <r>
      <rPr>
        <b/>
        <sz val="10"/>
        <color theme="4"/>
        <rFont val="Calibri"/>
        <family val="2"/>
        <scheme val="minor"/>
      </rPr>
      <t xml:space="preserve">A) Obtenha o modelo utilizando os 10 primeiros exemplos da base de dados.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4"/>
        <rFont val="Calibri"/>
        <family val="2"/>
        <scheme val="minor"/>
      </rPr>
      <t xml:space="preserve">B) Calcule e apresente o erro quadrático médio aplicando o modelo de regressão nos mesmos 10 primeiros exemplos da base de dados.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5"/>
        <rFont val="Calibri"/>
        <family val="2"/>
        <scheme val="minor"/>
      </rPr>
      <t xml:space="preserve">C) Depois calcule e apresente o erro quadrático médio do modelo de regressão obtido nos demais exemplos.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D) Argumente se o modelo tem ou não uma boa capacidade de predição em novos exemplos.</t>
    </r>
  </si>
  <si>
    <t xml:space="preserve">Idade (var ind X) </t>
  </si>
  <si>
    <t xml:space="preserve">Prob. Ataque Cardiaco (var dep Y) </t>
  </si>
  <si>
    <t>X * X</t>
  </si>
  <si>
    <t>Argumentação</t>
  </si>
  <si>
    <t>Y = modelo</t>
  </si>
  <si>
    <t>Y = B0+B1 * X + E</t>
  </si>
  <si>
    <t>B1 = SOMA(X*Y)/SOMA(X*X)</t>
  </si>
  <si>
    <t>B0 = MEDIA(Y) - B1 * MEDIA (X)</t>
  </si>
  <si>
    <t>R² = (Exy)² / ExxEyy</t>
  </si>
  <si>
    <r>
      <t xml:space="preserve">A) Agora obtenha o modelo utilizando os 5 primeiros exemplos da base de dados e também os 5 últimos. 
B) Calcule e apresente o erro quadrático médio aplicando o modelo de regressão nos 10 exemplos utilizados para obter o modelo de regressão. </t>
    </r>
    <r>
      <rPr>
        <sz val="10"/>
        <rFont val="Calibri"/>
        <family val="2"/>
        <scheme val="minor"/>
      </rPr>
      <t xml:space="preserve">
</t>
    </r>
    <r>
      <rPr>
        <b/>
        <sz val="10"/>
        <color theme="5"/>
        <rFont val="Calibri"/>
        <family val="2"/>
        <scheme val="minor"/>
      </rPr>
      <t xml:space="preserve">C) Depois calcule e apresente o erro quadrático médio do modelo de regressão obtido nos demais exemplos. </t>
    </r>
    <r>
      <rPr>
        <sz val="10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 xml:space="preserve">D) Argumente se o modelo tem ou não uma boa capacidade de predição em novos exemplos. </t>
    </r>
    <r>
      <rPr>
        <sz val="10"/>
        <rFont val="Calibri"/>
        <family val="2"/>
        <scheme val="minor"/>
      </rPr>
      <t xml:space="preserve">
</t>
    </r>
    <r>
      <rPr>
        <b/>
        <sz val="10"/>
        <color theme="9"/>
        <rFont val="Calibri"/>
        <family val="2"/>
        <scheme val="minor"/>
      </rPr>
      <t>E) Compare com os resultados do exercício anterior e argumente as possíveis diferenças de resultados.</t>
    </r>
  </si>
  <si>
    <t>Comparação</t>
  </si>
  <si>
    <t>A problemática apresentada no artigo encaixa perfeitamente com a regressão linear múltipla.</t>
  </si>
  <si>
    <t>Queremos saber quais são os critérios que determinam o salário de um jogador.</t>
  </si>
  <si>
    <t>Temos diversas variáveis; posição do jogador, corridas permitidas, corridas realizadas, corridas ganhas, jogos perdidos e jogos ganhos.</t>
  </si>
  <si>
    <t>Total:</t>
  </si>
  <si>
    <t>No análise feito pelo Nate Reed, os parâmetros corridas, corridas permitidas e corridas ganhas forem as mais significativas.</t>
  </si>
  <si>
    <t>A regressão linear conseguiu determinar que a chave da vitoria consiste em maximizar as execuções da sua equipe e minimizar as corridas dos seus oponentes.</t>
  </si>
  <si>
    <t>A) Um portal da internet cobra anúncios na página principal de acordo com o número de visualizações diários da página. 
Um anunciante diz que o mais importante para ele é o número de “clicks” diários no seu anúncio. 
O portal preparou um estudo com dados dos últimos 30 dias. 
Foi observado o número de visitas únicas diárias do portal e o número de clicks diários do anúncio. 
O resultado do ajuste da regressão de Y(número de clicks) por X(número de visualizações) é mostrado no gráfico de dispersão a seguir.</t>
  </si>
  <si>
    <t>(a) Apenas 0,66% das visualizações resultam em clicks. Portanto, a regressão não está boa.</t>
  </si>
  <si>
    <t>(b) O número de visualizações é um bom preditor do número de clicks porque o R2 é alto e a reta parece bem ajustada.</t>
  </si>
  <si>
    <t>(c) 0,7044% das visualizações são convertidas em clicks.</t>
  </si>
  <si>
    <t>(d) As duas variáveis não estão linearmente correlacionadas porque o R2 é menor que 1.</t>
  </si>
  <si>
    <t>(e) Se num determinado dia o site tiver 10000 visualizações, o número estimado de clicks é 66.</t>
  </si>
  <si>
    <t>A) Ilustre e explique uma aplicação em que a regressão logística se apresente como mais adequada do que uma regressão linear.</t>
  </si>
  <si>
    <t>Opcionais:</t>
  </si>
  <si>
    <t>• Brincando com os coeficientes:</t>
  </si>
  <si>
    <t>http://students.brown.edu/seeing-theory/regression/index.html#first</t>
  </si>
  <si>
    <t>• Notebook de regressão linear para predição de preços de casas na cidade de Boston.</t>
  </si>
  <si>
    <t>http://facweb.cs.depaul.edu/mobasher/classes/csc478/Notes/IPython%20Notebook%20-%20Regression.html</t>
  </si>
  <si>
    <t>• Notebook de regressão logística para predição de relacionamento extra-matrimoniais de mulheres:</t>
  </si>
  <si>
    <t>http://nbviewer.jupyter.org/gist/justmarkham/6d5c061ca5aee67c4316471f8c2ae976</t>
  </si>
  <si>
    <t>TRUE</t>
  </si>
  <si>
    <t>Estão correlacionadas sim, a relação é forte.</t>
  </si>
  <si>
    <t>O número estimado de clicks sería de 73,36 aproximadamente</t>
  </si>
  <si>
    <t>FALSE</t>
  </si>
  <si>
    <t>É um bom preditor porque R² é &gt; 0,7</t>
  </si>
  <si>
    <t>0,66% das visualizações resultam em clicks, porém a regressão é forte porque R² &gt; 0,7</t>
  </si>
  <si>
    <t>0,66% das visualizações resultam em clicks, o 0,70% representa o quanto os dados estão relacionados</t>
  </si>
  <si>
    <t>A regressão logística é uma análise multivariável utilizada quando o desfecho pode assumir dois valores</t>
  </si>
  <si>
    <t>É perfeitamente aplicável aos problemas epidemiológicos porque é uma função que varia também entre 0 e 1</t>
  </si>
  <si>
    <t xml:space="preserve">Esta formula descreve uma curva em S. </t>
  </si>
  <si>
    <t>E = Euler</t>
  </si>
  <si>
    <t>PassengerId</t>
  </si>
  <si>
    <t>Survived</t>
  </si>
  <si>
    <t>Pclass</t>
  </si>
  <si>
    <t>Sex</t>
  </si>
  <si>
    <t>Age</t>
  </si>
  <si>
    <t>SibSp</t>
  </si>
  <si>
    <t>Parch</t>
  </si>
  <si>
    <t>Fare</t>
  </si>
  <si>
    <t>Logistic Regression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</si>
  <si>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</si>
  <si>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</si>
  <si>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</si>
  <si>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</si>
  <si>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</si>
  <si>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</si>
  <si>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</si>
  <si>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</si>
  <si>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</si>
  <si>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</si>
  <si>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</si>
  <si>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</si>
  <si>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</si>
  <si>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</si>
  <si>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</si>
  <si>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</si>
  <si>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</si>
  <si>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</si>
  <si>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</si>
  <si>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</si>
  <si>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</si>
  <si>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</si>
  <si>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</si>
  <si>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</si>
  <si>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</si>
  <si>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</si>
  <si>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</si>
  <si>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</si>
  <si>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</si>
  <si>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</si>
  <si>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</si>
  <si>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</si>
  <si>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</si>
  <si>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</si>
  <si>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</si>
  <si>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</si>
  <si>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</si>
  <si>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</si>
  <si>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</si>
  <si>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</si>
  <si>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</si>
  <si>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EQM: SOMA(Erros)² / N</t>
  </si>
  <si>
    <t>Exemplo do titanic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</si>
</sst>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000000E+00"/>
    <numFmt numFmtId="166" formatCode="0.0000000000000000E+00"/>
    <numFmt numFmtId="167" formatCode="0.0000000000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Fill="1"/>
    <xf numFmtId="0" fontId="0" fillId="0" borderId="0" xfId="0"/>
    <xf numFmtId="1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5" fillId="5" borderId="0" xfId="0" applyFont="1" applyFill="1" applyAlignment="1">
      <alignment horizontal="center" vertical="center"/>
    </xf>
    <xf numFmtId="0" fontId="5" fillId="5" borderId="0" xfId="0" applyFont="1" applyFill="1"/>
    <xf numFmtId="0" fontId="5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1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2" borderId="0" xfId="0" applyFont="1" applyFill="1" applyAlignment="1">
      <alignment wrapText="1"/>
    </xf>
    <xf numFmtId="0" fontId="2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7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0" fillId="0" borderId="0" xfId="0"/>
    <xf numFmtId="1" fontId="0" fillId="0" borderId="0" xfId="0" applyNumberFormat="1" applyAlignment="1">
      <alignment vertical="center"/>
    </xf>
    <xf numFmtId="1" fontId="0" fillId="0" borderId="0" xfId="0" applyNumberFormat="1"/>
    <xf numFmtId="0" fontId="9" fillId="6" borderId="0" xfId="0" applyFont="1" applyFill="1"/>
    <xf numFmtId="0" fontId="10" fillId="6" borderId="2" xfId="0" applyFont="1" applyFill="1" applyBorder="1" applyAlignment="1">
      <alignment horizontal="center"/>
    </xf>
    <xf numFmtId="0" fontId="11" fillId="6" borderId="0" xfId="0" applyFont="1" applyFill="1" applyBorder="1" applyAlignment="1"/>
    <xf numFmtId="0" fontId="7" fillId="0" borderId="0" xfId="0" applyFont="1" applyFill="1" applyBorder="1" applyAlignment="1"/>
    <xf numFmtId="1" fontId="7" fillId="0" borderId="0" xfId="0" applyNumberFormat="1" applyFont="1"/>
    <xf numFmtId="0" fontId="11" fillId="6" borderId="0" xfId="0" applyFont="1" applyFill="1" applyAlignment="1"/>
    <xf numFmtId="0" fontId="1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17" fillId="9" borderId="0" xfId="0" applyFont="1" applyFill="1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19" fillId="4" borderId="0" xfId="0" applyFont="1" applyFill="1" applyAlignment="1"/>
    <xf numFmtId="0" fontId="19" fillId="4" borderId="0" xfId="0" applyFont="1" applyFill="1"/>
    <xf numFmtId="0" fontId="20" fillId="9" borderId="0" xfId="0" applyFont="1" applyFill="1"/>
    <xf numFmtId="0" fontId="21" fillId="5" borderId="0" xfId="0" applyFont="1" applyFill="1" applyAlignment="1">
      <alignment horizontal="center"/>
    </xf>
    <xf numFmtId="0" fontId="22" fillId="4" borderId="0" xfId="0" applyFont="1" applyFill="1" applyAlignment="1"/>
    <xf numFmtId="0" fontId="22" fillId="4" borderId="0" xfId="0" applyFont="1" applyFill="1"/>
    <xf numFmtId="0" fontId="0" fillId="0" borderId="0" xfId="0" applyAlignment="1">
      <alignment horizontal="left"/>
    </xf>
    <xf numFmtId="0" fontId="21" fillId="0" borderId="0" xfId="0" applyFont="1" applyFill="1"/>
    <xf numFmtId="43" fontId="26" fillId="0" borderId="0" xfId="1" applyNumberFormat="1" applyFont="1"/>
    <xf numFmtId="43" fontId="26" fillId="0" borderId="0" xfId="0" applyNumberFormat="1" applyFont="1" applyAlignment="1">
      <alignment horizontal="center"/>
    </xf>
    <xf numFmtId="43" fontId="26" fillId="0" borderId="0" xfId="1" applyNumberFormat="1" applyFont="1" applyAlignment="1">
      <alignment vertical="center"/>
    </xf>
    <xf numFmtId="43" fontId="26" fillId="0" borderId="0" xfId="0" applyNumberFormat="1" applyFont="1" applyAlignment="1">
      <alignment horizontal="center" vertical="center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 vertical="center"/>
    </xf>
    <xf numFmtId="0" fontId="7" fillId="0" borderId="0" xfId="0" applyNumberFormat="1" applyFont="1" applyFill="1"/>
    <xf numFmtId="2" fontId="0" fillId="0" borderId="0" xfId="0" applyNumberFormat="1"/>
    <xf numFmtId="2" fontId="0" fillId="0" borderId="0" xfId="0" applyNumberFormat="1" applyAlignment="1">
      <alignment vertical="center"/>
    </xf>
    <xf numFmtId="2" fontId="3" fillId="4" borderId="0" xfId="0" applyNumberFormat="1" applyFont="1" applyFill="1"/>
    <xf numFmtId="2" fontId="5" fillId="0" borderId="0" xfId="0" applyNumberFormat="1" applyFont="1" applyFill="1" applyAlignment="1">
      <alignment horizontal="left"/>
    </xf>
    <xf numFmtId="166" fontId="5" fillId="0" borderId="0" xfId="0" applyNumberFormat="1" applyFont="1" applyFill="1" applyAlignment="1">
      <alignment horizontal="left"/>
    </xf>
    <xf numFmtId="167" fontId="5" fillId="0" borderId="0" xfId="0" applyNumberFormat="1" applyFont="1" applyFill="1" applyAlignment="1">
      <alignment horizontal="left"/>
    </xf>
    <xf numFmtId="165" fontId="0" fillId="0" borderId="0" xfId="0" applyNumberFormat="1"/>
    <xf numFmtId="2" fontId="7" fillId="0" borderId="0" xfId="0" applyNumberFormat="1" applyFont="1"/>
    <xf numFmtId="0" fontId="0" fillId="0" borderId="0" xfId="0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7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Vírgula" xfId="1" builtinId="3"/>
  </cellStyles>
  <dxfs count="17"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 Últimos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672725284339462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[1]Ex1!$A$14:$A$23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[1]Ex1!$B$14:$B$23</c:f>
              <c:numCache>
                <c:formatCode>General</c:formatCode>
                <c:ptCount val="10"/>
                <c:pt idx="0">
                  <c:v>0.18</c:v>
                </c:pt>
                <c:pt idx="1">
                  <c:v>0.2</c:v>
                </c:pt>
                <c:pt idx="2">
                  <c:v>0.21</c:v>
                </c:pt>
                <c:pt idx="3">
                  <c:v>0.21</c:v>
                </c:pt>
                <c:pt idx="4">
                  <c:v>0.23</c:v>
                </c:pt>
                <c:pt idx="5">
                  <c:v>0.28000000000000003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[1]Ex1!$A$14:$A$23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[1]Ex1!$F$14:$F$23</c:f>
              <c:numCache>
                <c:formatCode>General</c:formatCode>
                <c:ptCount val="10"/>
                <c:pt idx="0">
                  <c:v>0.14621319796954313</c:v>
                </c:pt>
                <c:pt idx="1">
                  <c:v>0.15588832487309645</c:v>
                </c:pt>
                <c:pt idx="2">
                  <c:v>0.16556345177664972</c:v>
                </c:pt>
                <c:pt idx="3">
                  <c:v>0.17523857868020304</c:v>
                </c:pt>
                <c:pt idx="4">
                  <c:v>0.18491370558375636</c:v>
                </c:pt>
                <c:pt idx="5">
                  <c:v>0.19458883248730963</c:v>
                </c:pt>
                <c:pt idx="6">
                  <c:v>0.21393908629441621</c:v>
                </c:pt>
                <c:pt idx="7">
                  <c:v>0.24296446700507612</c:v>
                </c:pt>
                <c:pt idx="8">
                  <c:v>0.29134010152284262</c:v>
                </c:pt>
                <c:pt idx="9">
                  <c:v>0.33971573604060912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877512"/>
        <c:axId val="360999944"/>
      </c:scatterChart>
      <c:valAx>
        <c:axId val="35687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9944"/>
        <c:crosses val="autoZero"/>
        <c:crossBetween val="midCat"/>
      </c:valAx>
      <c:valAx>
        <c:axId val="36099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87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 Primeiros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312204724409444"/>
                  <c:y val="-6.90569407990667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[1]Ex1!$A$3:$A$12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</c:numCache>
            </c:numRef>
          </c:xVal>
          <c:yVal>
            <c:numRef>
              <c:f>[1]Ex1!$B$3:$B$12</c:f>
              <c:numCache>
                <c:formatCode>General</c:formatCode>
                <c:ptCount val="10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[1]Ex1!$A$3:$A$12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</c:numCache>
            </c:numRef>
          </c:xVal>
          <c:yVal>
            <c:numRef>
              <c:f>[1]Ex1!$F$3:$F$12</c:f>
              <c:numCache>
                <c:formatCode>General</c:formatCode>
                <c:ptCount val="10"/>
                <c:pt idx="0">
                  <c:v>4.9461928934010149E-2</c:v>
                </c:pt>
                <c:pt idx="1">
                  <c:v>5.9137055837563443E-2</c:v>
                </c:pt>
                <c:pt idx="2">
                  <c:v>6.8812182741116751E-2</c:v>
                </c:pt>
                <c:pt idx="3">
                  <c:v>7.8487309644670045E-2</c:v>
                </c:pt>
                <c:pt idx="4">
                  <c:v>8.8162436548223339E-2</c:v>
                </c:pt>
                <c:pt idx="5">
                  <c:v>9.7837563451776646E-2</c:v>
                </c:pt>
                <c:pt idx="6">
                  <c:v>0.10751269035532994</c:v>
                </c:pt>
                <c:pt idx="7">
                  <c:v>0.11718781725888323</c:v>
                </c:pt>
                <c:pt idx="8">
                  <c:v>0.12686294416243654</c:v>
                </c:pt>
                <c:pt idx="9">
                  <c:v>0.13653807106598986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97984"/>
        <c:axId val="360999160"/>
      </c:scatterChart>
      <c:valAx>
        <c:axId val="3609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9160"/>
        <c:crosses val="autoZero"/>
        <c:crossBetween val="midCat"/>
      </c:valAx>
      <c:valAx>
        <c:axId val="36099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5 Primeiros</a:t>
            </a:r>
            <a:r>
              <a:rPr lang="pt-BR" baseline="0"/>
              <a:t> e 5 Ultimos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672725284339462"/>
                  <c:y val="-3.8658865558471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([1]Ex2!$A$3:$A$7,[1]Ex2!$A$19:$A$23)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([1]Ex2!$B$3:$B$7,[1]Ex2!$B$19:$B$23)</c:f>
              <c:numCache>
                <c:formatCode>General</c:formatCode>
                <c:ptCount val="10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</c:v>
                </c:pt>
                <c:pt idx="5">
                  <c:v>0.28000000000000003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([1]Ex2!$A$3:$A$7,[1]Ex2!$A$19:$A$23)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([1]Ex2!$F$3:$F$7,[1]Ex2!$F$19:$F$23)</c:f>
              <c:numCache>
                <c:formatCode>General</c:formatCode>
                <c:ptCount val="10"/>
                <c:pt idx="0">
                  <c:v>6.7268706608382661E-2</c:v>
                </c:pt>
                <c:pt idx="1">
                  <c:v>8.5792748778606376E-2</c:v>
                </c:pt>
                <c:pt idx="2">
                  <c:v>0.10431679094883006</c:v>
                </c:pt>
                <c:pt idx="3">
                  <c:v>0.12284083311905378</c:v>
                </c:pt>
                <c:pt idx="4">
                  <c:v>0.14136487528927749</c:v>
                </c:pt>
                <c:pt idx="5">
                  <c:v>0.34512933916173821</c:v>
                </c:pt>
                <c:pt idx="6">
                  <c:v>0.38217742350218564</c:v>
                </c:pt>
                <c:pt idx="7">
                  <c:v>0.43774955001285676</c:v>
                </c:pt>
                <c:pt idx="8">
                  <c:v>0.53036976086397525</c:v>
                </c:pt>
                <c:pt idx="9">
                  <c:v>0.62298997171509374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95240"/>
        <c:axId val="361000728"/>
      </c:scatterChart>
      <c:valAx>
        <c:axId val="36099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000728"/>
        <c:crosses val="autoZero"/>
        <c:crossBetween val="midCat"/>
      </c:valAx>
      <c:valAx>
        <c:axId val="36100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5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</a:t>
            </a:r>
            <a:r>
              <a:rPr lang="pt-BR" baseline="0"/>
              <a:t> Restantes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976859142607174"/>
                  <c:y val="-0.18215186643336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([1]Ex2!$A$8:$A$12,[1]Ex2!$A$14:$A$18)</c:f>
              <c:numCache>
                <c:formatCode>General</c:formatCode>
                <c:ptCount val="10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</c:numCache>
            </c:numRef>
          </c:xVal>
          <c:yVal>
            <c:numRef>
              <c:f>([1]Ex2!$B$8:$B$12,[1]Ex2!$B$14:$B$18)</c:f>
              <c:numCache>
                <c:formatCode>General</c:formatCode>
                <c:ptCount val="10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0.18</c:v>
                </c:pt>
                <c:pt idx="6">
                  <c:v>0.2</c:v>
                </c:pt>
                <c:pt idx="7">
                  <c:v>0.21</c:v>
                </c:pt>
                <c:pt idx="8">
                  <c:v>0.21</c:v>
                </c:pt>
                <c:pt idx="9">
                  <c:v>0.23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([1]Ex2!$A$8:$A$12,[1]Ex2!$A$14:$A$18)</c:f>
              <c:numCache>
                <c:formatCode>General</c:formatCode>
                <c:ptCount val="10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</c:numCache>
            </c:numRef>
          </c:xVal>
          <c:yVal>
            <c:numRef>
              <c:f>([1]Ex2!$F$8:$F$12,[1]Ex2!$F$14:$F$18)</c:f>
              <c:numCache>
                <c:formatCode>General</c:formatCode>
                <c:ptCount val="10"/>
                <c:pt idx="0">
                  <c:v>0.15988891745950118</c:v>
                </c:pt>
                <c:pt idx="1">
                  <c:v>0.17841295962972489</c:v>
                </c:pt>
                <c:pt idx="2">
                  <c:v>0.19693700179994861</c:v>
                </c:pt>
                <c:pt idx="3">
                  <c:v>0.21546104397017229</c:v>
                </c:pt>
                <c:pt idx="4">
                  <c:v>0.23398508614039598</c:v>
                </c:pt>
                <c:pt idx="5">
                  <c:v>0.25250912831061972</c:v>
                </c:pt>
                <c:pt idx="6">
                  <c:v>0.27103317048084341</c:v>
                </c:pt>
                <c:pt idx="7">
                  <c:v>0.2895572126510671</c:v>
                </c:pt>
                <c:pt idx="8">
                  <c:v>0.30808125482129084</c:v>
                </c:pt>
                <c:pt idx="9">
                  <c:v>0.32660529699151453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97592"/>
        <c:axId val="361001120"/>
      </c:scatterChart>
      <c:valAx>
        <c:axId val="36099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001120"/>
        <c:crosses val="autoZero"/>
        <c:crossBetween val="midCat"/>
      </c:valAx>
      <c:valAx>
        <c:axId val="3610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7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x Idade</a:t>
            </a:r>
            <a:endParaRPr lang="pt-BR"/>
          </a:p>
        </c:rich>
      </c:tx>
      <c:layout>
        <c:manualLayout>
          <c:xMode val="edge"/>
          <c:yMode val="edge"/>
          <c:x val="0.3491950292790896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266041912020702"/>
                  <c:y val="-0.3433038057742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'Ex3'!$I$3:$I$42</c:f>
              <c:numCache>
                <c:formatCode>0.00</c:formatCode>
                <c:ptCount val="40"/>
                <c:pt idx="0">
                  <c:v>9.3428820895219591</c:v>
                </c:pt>
                <c:pt idx="1">
                  <c:v>10.357559218127282</c:v>
                </c:pt>
                <c:pt idx="2">
                  <c:v>8</c:v>
                </c:pt>
                <c:pt idx="3">
                  <c:v>10.831372999029318</c:v>
                </c:pt>
                <c:pt idx="4">
                  <c:v>8.2591784014992022</c:v>
                </c:pt>
                <c:pt idx="5">
                  <c:v>8.5104245179384197</c:v>
                </c:pt>
                <c:pt idx="6">
                  <c:v>8.6076035713996344</c:v>
                </c:pt>
                <c:pt idx="7">
                  <c:v>10.011936586955102</c:v>
                </c:pt>
                <c:pt idx="8">
                  <c:v>10.672324819797687</c:v>
                </c:pt>
                <c:pt idx="9">
                  <c:v>6</c:v>
                </c:pt>
                <c:pt idx="10">
                  <c:v>13.625215311769098</c:v>
                </c:pt>
                <c:pt idx="11">
                  <c:v>12.990988014145628</c:v>
                </c:pt>
                <c:pt idx="12">
                  <c:v>10</c:v>
                </c:pt>
                <c:pt idx="13">
                  <c:v>8.3625902986586773</c:v>
                </c:pt>
                <c:pt idx="14">
                  <c:v>5.9710188986286337</c:v>
                </c:pt>
                <c:pt idx="15">
                  <c:v>4.4585057253879716</c:v>
                </c:pt>
                <c:pt idx="16">
                  <c:v>10.827009546888126</c:v>
                </c:pt>
                <c:pt idx="17">
                  <c:v>15.296356554027424</c:v>
                </c:pt>
                <c:pt idx="18">
                  <c:v>4.5927765753394905</c:v>
                </c:pt>
                <c:pt idx="19">
                  <c:v>8.5977846464679768</c:v>
                </c:pt>
                <c:pt idx="20">
                  <c:v>10.386400915329233</c:v>
                </c:pt>
                <c:pt idx="21">
                  <c:v>10.003744186762905</c:v>
                </c:pt>
                <c:pt idx="22">
                  <c:v>13.325816293997354</c:v>
                </c:pt>
                <c:pt idx="23">
                  <c:v>11.463584474591828</c:v>
                </c:pt>
                <c:pt idx="24">
                  <c:v>10.819667771579576</c:v>
                </c:pt>
                <c:pt idx="25">
                  <c:v>8.0493173131353775</c:v>
                </c:pt>
                <c:pt idx="26">
                  <c:v>11.637398589214325</c:v>
                </c:pt>
                <c:pt idx="27">
                  <c:v>7.2479131895444588</c:v>
                </c:pt>
                <c:pt idx="28">
                  <c:v>9</c:v>
                </c:pt>
                <c:pt idx="29">
                  <c:v>10.713298637521907</c:v>
                </c:pt>
                <c:pt idx="30">
                  <c:v>8.3129170140430375</c:v>
                </c:pt>
                <c:pt idx="31">
                  <c:v>9.8569835747621628</c:v>
                </c:pt>
                <c:pt idx="32">
                  <c:v>11.564912515856729</c:v>
                </c:pt>
                <c:pt idx="33">
                  <c:v>14.298489215293493</c:v>
                </c:pt>
                <c:pt idx="34">
                  <c:v>7.4072257701356703</c:v>
                </c:pt>
                <c:pt idx="35">
                  <c:v>14.298742609969185</c:v>
                </c:pt>
                <c:pt idx="36">
                  <c:v>7.4331330123749968</c:v>
                </c:pt>
                <c:pt idx="37">
                  <c:v>5.9107540154337626</c:v>
                </c:pt>
                <c:pt idx="38">
                  <c:v>8.6488698087175848</c:v>
                </c:pt>
                <c:pt idx="39">
                  <c:v>8.5086951148702159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94456"/>
        <c:axId val="360994848"/>
      </c:scatterChart>
      <c:valAx>
        <c:axId val="36099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4848"/>
        <c:crosses val="autoZero"/>
        <c:crossBetween val="midCat"/>
      </c:valAx>
      <c:valAx>
        <c:axId val="3609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4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x </a:t>
            </a:r>
            <a:r>
              <a:rPr lang="pt-BR"/>
              <a:t>Tamanho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384836614069128"/>
                  <c:y val="-0.146917468649752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'Ex3'!$D$3:$D$42</c:f>
              <c:numCache>
                <c:formatCode>0.00</c:formatCode>
                <c:ptCount val="40"/>
                <c:pt idx="0">
                  <c:v>87.392697145609603</c:v>
                </c:pt>
                <c:pt idx="1">
                  <c:v>86.256403227118753</c:v>
                </c:pt>
                <c:pt idx="2">
                  <c:v>105.1565352727213</c:v>
                </c:pt>
                <c:pt idx="3">
                  <c:v>99.882231233495148</c:v>
                </c:pt>
                <c:pt idx="4">
                  <c:v>88.340215375601304</c:v>
                </c:pt>
                <c:pt idx="5">
                  <c:v>99.887424507202766</c:v>
                </c:pt>
                <c:pt idx="6">
                  <c:v>136.34334388171698</c:v>
                </c:pt>
                <c:pt idx="7">
                  <c:v>85.982578661893314</c:v>
                </c:pt>
                <c:pt idx="8">
                  <c:v>84.211624582121757</c:v>
                </c:pt>
                <c:pt idx="9">
                  <c:v>94.198482040864889</c:v>
                </c:pt>
                <c:pt idx="10">
                  <c:v>100.18155126502351</c:v>
                </c:pt>
                <c:pt idx="11">
                  <c:v>85.792954895159227</c:v>
                </c:pt>
                <c:pt idx="12">
                  <c:v>77.509120612054005</c:v>
                </c:pt>
                <c:pt idx="13">
                  <c:v>83.854361890813379</c:v>
                </c:pt>
                <c:pt idx="14">
                  <c:v>78.297741145113307</c:v>
                </c:pt>
                <c:pt idx="15">
                  <c:v>93.051820795695079</c:v>
                </c:pt>
                <c:pt idx="16">
                  <c:v>103.77317332670646</c:v>
                </c:pt>
                <c:pt idx="17">
                  <c:v>70.782325150620096</c:v>
                </c:pt>
                <c:pt idx="18">
                  <c:v>85.93525478164139</c:v>
                </c:pt>
                <c:pt idx="19">
                  <c:v>101.3468053756671</c:v>
                </c:pt>
                <c:pt idx="20">
                  <c:v>83.223332551361167</c:v>
                </c:pt>
                <c:pt idx="21">
                  <c:v>76.516151288403933</c:v>
                </c:pt>
                <c:pt idx="22">
                  <c:v>77.56179559144158</c:v>
                </c:pt>
                <c:pt idx="23">
                  <c:v>97.975283850687603</c:v>
                </c:pt>
                <c:pt idx="24">
                  <c:v>97.804935363405576</c:v>
                </c:pt>
                <c:pt idx="25">
                  <c:v>84.003722446303073</c:v>
                </c:pt>
                <c:pt idx="26">
                  <c:v>88.98116715290432</c:v>
                </c:pt>
                <c:pt idx="27">
                  <c:v>106.96335207568887</c:v>
                </c:pt>
                <c:pt idx="28">
                  <c:v>138.03285266640526</c:v>
                </c:pt>
                <c:pt idx="29">
                  <c:v>83.206227908602429</c:v>
                </c:pt>
                <c:pt idx="30">
                  <c:v>96.399158497835387</c:v>
                </c:pt>
                <c:pt idx="31">
                  <c:v>93.643002735744531</c:v>
                </c:pt>
                <c:pt idx="32">
                  <c:v>104.45505695921666</c:v>
                </c:pt>
                <c:pt idx="33">
                  <c:v>99.759125499574068</c:v>
                </c:pt>
                <c:pt idx="34">
                  <c:v>100.38673418169455</c:v>
                </c:pt>
                <c:pt idx="35">
                  <c:v>94.411358149221613</c:v>
                </c:pt>
                <c:pt idx="36">
                  <c:v>110.81327926451559</c:v>
                </c:pt>
                <c:pt idx="37">
                  <c:v>103.86164489964226</c:v>
                </c:pt>
                <c:pt idx="38">
                  <c:v>103.12044670780172</c:v>
                </c:pt>
                <c:pt idx="39">
                  <c:v>102.80391511926983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01512"/>
        <c:axId val="360997200"/>
      </c:scatterChart>
      <c:valAx>
        <c:axId val="36100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7200"/>
        <c:crosses val="autoZero"/>
        <c:crossBetween val="midCat"/>
      </c:valAx>
      <c:valAx>
        <c:axId val="3609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00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x Andar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668550281686927"/>
                  <c:y val="-0.221405070364710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'Ex3'!$N$3:$N$42</c:f>
              <c:numCache>
                <c:formatCode>0.00</c:formatCode>
                <c:ptCount val="40"/>
                <c:pt idx="0">
                  <c:v>9</c:v>
                </c:pt>
                <c:pt idx="1">
                  <c:v>1</c:v>
                </c:pt>
                <c:pt idx="2">
                  <c:v>12</c:v>
                </c:pt>
                <c:pt idx="3">
                  <c:v>7</c:v>
                </c:pt>
                <c:pt idx="4">
                  <c:v>13</c:v>
                </c:pt>
                <c:pt idx="5">
                  <c:v>8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6</c:v>
                </c:pt>
                <c:pt idx="10">
                  <c:v>4</c:v>
                </c:pt>
                <c:pt idx="11">
                  <c:v>14</c:v>
                </c:pt>
                <c:pt idx="12">
                  <c:v>3</c:v>
                </c:pt>
                <c:pt idx="13">
                  <c:v>6</c:v>
                </c:pt>
                <c:pt idx="14">
                  <c:v>11</c:v>
                </c:pt>
                <c:pt idx="15">
                  <c:v>3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6</c:v>
                </c:pt>
                <c:pt idx="21">
                  <c:v>9</c:v>
                </c:pt>
                <c:pt idx="22">
                  <c:v>6</c:v>
                </c:pt>
                <c:pt idx="23">
                  <c:v>11</c:v>
                </c:pt>
                <c:pt idx="24">
                  <c:v>3</c:v>
                </c:pt>
                <c:pt idx="25">
                  <c:v>15</c:v>
                </c:pt>
                <c:pt idx="26">
                  <c:v>4</c:v>
                </c:pt>
                <c:pt idx="27">
                  <c:v>2</c:v>
                </c:pt>
                <c:pt idx="28">
                  <c:v>12</c:v>
                </c:pt>
                <c:pt idx="29">
                  <c:v>5</c:v>
                </c:pt>
                <c:pt idx="30">
                  <c:v>14</c:v>
                </c:pt>
                <c:pt idx="31">
                  <c:v>17</c:v>
                </c:pt>
                <c:pt idx="32">
                  <c:v>11</c:v>
                </c:pt>
                <c:pt idx="33">
                  <c:v>8</c:v>
                </c:pt>
                <c:pt idx="34">
                  <c:v>6</c:v>
                </c:pt>
                <c:pt idx="35">
                  <c:v>2</c:v>
                </c:pt>
                <c:pt idx="36">
                  <c:v>7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98768"/>
        <c:axId val="360999552"/>
      </c:scatterChart>
      <c:valAx>
        <c:axId val="36099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9552"/>
        <c:crosses val="autoZero"/>
        <c:crossBetween val="midCat"/>
      </c:valAx>
      <c:valAx>
        <c:axId val="3609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99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 x Quartos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007708077670112"/>
                  <c:y val="-0.12329782412962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'Ex3'!$S$3:$S$42</c:f>
              <c:numCache>
                <c:formatCode>0.00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529400"/>
        <c:axId val="390525872"/>
      </c:scatterChart>
      <c:valAx>
        <c:axId val="39052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525872"/>
        <c:crosses val="autoZero"/>
        <c:crossBetween val="midCat"/>
      </c:valAx>
      <c:valAx>
        <c:axId val="3905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52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 x Vagas Garagem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417847769028874"/>
                  <c:y val="-4.731080489938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'Ex3'!$X$3:$X$42</c:f>
              <c:numCache>
                <c:formatCode>0.00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524304"/>
        <c:axId val="390525088"/>
      </c:scatterChart>
      <c:valAx>
        <c:axId val="39052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525088"/>
        <c:crosses val="autoZero"/>
        <c:crossBetween val="midCat"/>
      </c:valAx>
      <c:valAx>
        <c:axId val="3905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52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'Ex8 - Análise'!$AQ$4:$AQ$770</c:f>
              <c:numCache>
                <c:formatCode>General</c:formatCode>
                <c:ptCount val="767"/>
                <c:pt idx="0">
                  <c:v>1</c:v>
                </c:pt>
                <c:pt idx="1">
                  <c:v>0.9925373134328358</c:v>
                </c:pt>
                <c:pt idx="2">
                  <c:v>0.99067164179104483</c:v>
                </c:pt>
                <c:pt idx="3">
                  <c:v>0.98880597014925375</c:v>
                </c:pt>
                <c:pt idx="4">
                  <c:v>0.98694029850746268</c:v>
                </c:pt>
                <c:pt idx="5">
                  <c:v>0.9850746268656716</c:v>
                </c:pt>
                <c:pt idx="6">
                  <c:v>0.98320895522388063</c:v>
                </c:pt>
                <c:pt idx="7">
                  <c:v>0.98134328358208955</c:v>
                </c:pt>
                <c:pt idx="8">
                  <c:v>0.97947761194029848</c:v>
                </c:pt>
                <c:pt idx="9">
                  <c:v>0.97761194029850751</c:v>
                </c:pt>
                <c:pt idx="10">
                  <c:v>0.97574626865671643</c:v>
                </c:pt>
                <c:pt idx="11">
                  <c:v>0.97388059701492535</c:v>
                </c:pt>
                <c:pt idx="12">
                  <c:v>0.97201492537313428</c:v>
                </c:pt>
                <c:pt idx="13">
                  <c:v>0.97014925373134331</c:v>
                </c:pt>
                <c:pt idx="14">
                  <c:v>0.96828358208955223</c:v>
                </c:pt>
                <c:pt idx="15">
                  <c:v>0.96641791044776115</c:v>
                </c:pt>
                <c:pt idx="16">
                  <c:v>0.96455223880597019</c:v>
                </c:pt>
                <c:pt idx="17">
                  <c:v>0.96268656716417911</c:v>
                </c:pt>
                <c:pt idx="18">
                  <c:v>0.96082089552238803</c:v>
                </c:pt>
                <c:pt idx="19">
                  <c:v>0.95895522388059706</c:v>
                </c:pt>
                <c:pt idx="20">
                  <c:v>0.95708955223880599</c:v>
                </c:pt>
                <c:pt idx="21">
                  <c:v>0.95522388059701491</c:v>
                </c:pt>
                <c:pt idx="22">
                  <c:v>0.95335820895522383</c:v>
                </c:pt>
                <c:pt idx="23">
                  <c:v>0.95149253731343286</c:v>
                </c:pt>
                <c:pt idx="24">
                  <c:v>0.94962686567164178</c:v>
                </c:pt>
                <c:pt idx="25">
                  <c:v>0.94776119402985071</c:v>
                </c:pt>
                <c:pt idx="26">
                  <c:v>0.94589552238805974</c:v>
                </c:pt>
                <c:pt idx="27">
                  <c:v>0.94402985074626866</c:v>
                </c:pt>
                <c:pt idx="28">
                  <c:v>0.94216417910447758</c:v>
                </c:pt>
                <c:pt idx="29">
                  <c:v>0.94029850746268662</c:v>
                </c:pt>
                <c:pt idx="30">
                  <c:v>0.93843283582089554</c:v>
                </c:pt>
                <c:pt idx="31">
                  <c:v>0.93843283582089554</c:v>
                </c:pt>
                <c:pt idx="32">
                  <c:v>0.93656716417910446</c:v>
                </c:pt>
                <c:pt idx="33">
                  <c:v>0.93470149253731338</c:v>
                </c:pt>
                <c:pt idx="34">
                  <c:v>0.93470149253731338</c:v>
                </c:pt>
                <c:pt idx="35">
                  <c:v>0.93283582089552242</c:v>
                </c:pt>
                <c:pt idx="36">
                  <c:v>0.93097014925373134</c:v>
                </c:pt>
                <c:pt idx="37">
                  <c:v>0.92910447761194026</c:v>
                </c:pt>
                <c:pt idx="38">
                  <c:v>0.92723880597014929</c:v>
                </c:pt>
                <c:pt idx="39">
                  <c:v>0.92537313432835822</c:v>
                </c:pt>
                <c:pt idx="40">
                  <c:v>0.92350746268656714</c:v>
                </c:pt>
                <c:pt idx="41">
                  <c:v>0.92350746268656714</c:v>
                </c:pt>
                <c:pt idx="42">
                  <c:v>0.91977611940298509</c:v>
                </c:pt>
                <c:pt idx="43">
                  <c:v>0.91791044776119401</c:v>
                </c:pt>
                <c:pt idx="44">
                  <c:v>0.91604477611940294</c:v>
                </c:pt>
                <c:pt idx="45">
                  <c:v>0.91417910447761197</c:v>
                </c:pt>
                <c:pt idx="46">
                  <c:v>0.91231343283582089</c:v>
                </c:pt>
                <c:pt idx="47">
                  <c:v>0.91044776119402981</c:v>
                </c:pt>
                <c:pt idx="48">
                  <c:v>0.90858208955223885</c:v>
                </c:pt>
                <c:pt idx="49">
                  <c:v>0.90671641791044777</c:v>
                </c:pt>
                <c:pt idx="50">
                  <c:v>0.90485074626865669</c:v>
                </c:pt>
                <c:pt idx="51">
                  <c:v>0.90298507462686572</c:v>
                </c:pt>
                <c:pt idx="52">
                  <c:v>0.90111940298507465</c:v>
                </c:pt>
                <c:pt idx="53">
                  <c:v>0.89925373134328357</c:v>
                </c:pt>
                <c:pt idx="54">
                  <c:v>0.89738805970149249</c:v>
                </c:pt>
                <c:pt idx="55">
                  <c:v>0.89552238805970152</c:v>
                </c:pt>
                <c:pt idx="56">
                  <c:v>0.89552238805970152</c:v>
                </c:pt>
                <c:pt idx="57">
                  <c:v>0.89365671641791045</c:v>
                </c:pt>
                <c:pt idx="58">
                  <c:v>0.89179104477611937</c:v>
                </c:pt>
                <c:pt idx="59">
                  <c:v>0.8899253731343284</c:v>
                </c:pt>
                <c:pt idx="60">
                  <c:v>0.8899253731343284</c:v>
                </c:pt>
                <c:pt idx="61">
                  <c:v>0.88805970149253732</c:v>
                </c:pt>
                <c:pt idx="62">
                  <c:v>0.88619402985074625</c:v>
                </c:pt>
                <c:pt idx="63">
                  <c:v>0.88432835820895517</c:v>
                </c:pt>
                <c:pt idx="64">
                  <c:v>0.8824626865671642</c:v>
                </c:pt>
                <c:pt idx="65">
                  <c:v>0.88059701492537312</c:v>
                </c:pt>
                <c:pt idx="66">
                  <c:v>0.88059701492537312</c:v>
                </c:pt>
                <c:pt idx="67">
                  <c:v>0.87873134328358204</c:v>
                </c:pt>
                <c:pt idx="68">
                  <c:v>0.87686567164179108</c:v>
                </c:pt>
                <c:pt idx="69">
                  <c:v>0.875</c:v>
                </c:pt>
                <c:pt idx="70">
                  <c:v>0.87313432835820892</c:v>
                </c:pt>
                <c:pt idx="71">
                  <c:v>0.87126865671641784</c:v>
                </c:pt>
                <c:pt idx="72">
                  <c:v>0.8675373134328358</c:v>
                </c:pt>
                <c:pt idx="73">
                  <c:v>0.86567164179104483</c:v>
                </c:pt>
                <c:pt idx="74">
                  <c:v>0.86194029850746268</c:v>
                </c:pt>
                <c:pt idx="75">
                  <c:v>0.8600746268656716</c:v>
                </c:pt>
                <c:pt idx="76">
                  <c:v>0.85820895522388063</c:v>
                </c:pt>
                <c:pt idx="77">
                  <c:v>0.85634328358208955</c:v>
                </c:pt>
                <c:pt idx="78">
                  <c:v>0.85447761194029848</c:v>
                </c:pt>
                <c:pt idx="79">
                  <c:v>0.85261194029850751</c:v>
                </c:pt>
                <c:pt idx="80">
                  <c:v>0.85074626865671643</c:v>
                </c:pt>
                <c:pt idx="81">
                  <c:v>0.84888059701492535</c:v>
                </c:pt>
                <c:pt idx="82">
                  <c:v>0.84701492537313428</c:v>
                </c:pt>
                <c:pt idx="83">
                  <c:v>0.84514925373134331</c:v>
                </c:pt>
                <c:pt idx="84">
                  <c:v>0.84328358208955223</c:v>
                </c:pt>
                <c:pt idx="85">
                  <c:v>0.84141791044776115</c:v>
                </c:pt>
                <c:pt idx="86">
                  <c:v>0.83955223880597019</c:v>
                </c:pt>
                <c:pt idx="87">
                  <c:v>0.83768656716417911</c:v>
                </c:pt>
                <c:pt idx="88">
                  <c:v>0.83582089552238803</c:v>
                </c:pt>
                <c:pt idx="89">
                  <c:v>0.83208955223880599</c:v>
                </c:pt>
                <c:pt idx="90">
                  <c:v>0.83022388059701491</c:v>
                </c:pt>
                <c:pt idx="91">
                  <c:v>0.82835820895522394</c:v>
                </c:pt>
                <c:pt idx="92">
                  <c:v>0.82649253731343286</c:v>
                </c:pt>
                <c:pt idx="93">
                  <c:v>0.82462686567164178</c:v>
                </c:pt>
                <c:pt idx="94">
                  <c:v>0.82089552238805974</c:v>
                </c:pt>
                <c:pt idx="95">
                  <c:v>0.81902985074626866</c:v>
                </c:pt>
                <c:pt idx="96">
                  <c:v>0.81716417910447758</c:v>
                </c:pt>
                <c:pt idx="97">
                  <c:v>0.81529850746268662</c:v>
                </c:pt>
                <c:pt idx="98">
                  <c:v>0.81343283582089554</c:v>
                </c:pt>
                <c:pt idx="99">
                  <c:v>0.81343283582089554</c:v>
                </c:pt>
                <c:pt idx="100">
                  <c:v>0.80970149253731338</c:v>
                </c:pt>
                <c:pt idx="101">
                  <c:v>0.80783582089552242</c:v>
                </c:pt>
                <c:pt idx="102">
                  <c:v>0.80597014925373134</c:v>
                </c:pt>
                <c:pt idx="103">
                  <c:v>0.80410447761194026</c:v>
                </c:pt>
                <c:pt idx="104">
                  <c:v>0.80223880597014929</c:v>
                </c:pt>
                <c:pt idx="105">
                  <c:v>0.80037313432835822</c:v>
                </c:pt>
                <c:pt idx="106">
                  <c:v>0.79850746268656714</c:v>
                </c:pt>
                <c:pt idx="107">
                  <c:v>0.79291044776119401</c:v>
                </c:pt>
                <c:pt idx="108">
                  <c:v>0.78917910447761197</c:v>
                </c:pt>
                <c:pt idx="109">
                  <c:v>0.78731343283582089</c:v>
                </c:pt>
                <c:pt idx="110">
                  <c:v>0.78731343283582089</c:v>
                </c:pt>
                <c:pt idx="111">
                  <c:v>0.78544776119402981</c:v>
                </c:pt>
                <c:pt idx="112">
                  <c:v>0.78358208955223885</c:v>
                </c:pt>
                <c:pt idx="113">
                  <c:v>0.78358208955223885</c:v>
                </c:pt>
                <c:pt idx="114">
                  <c:v>0.78358208955223885</c:v>
                </c:pt>
                <c:pt idx="115">
                  <c:v>0.78171641791044777</c:v>
                </c:pt>
                <c:pt idx="116">
                  <c:v>0.77985074626865669</c:v>
                </c:pt>
                <c:pt idx="117">
                  <c:v>0.77798507462686572</c:v>
                </c:pt>
                <c:pt idx="118">
                  <c:v>0.77798507462686572</c:v>
                </c:pt>
                <c:pt idx="119">
                  <c:v>0.77611940298507465</c:v>
                </c:pt>
                <c:pt idx="120">
                  <c:v>0.77425373134328357</c:v>
                </c:pt>
                <c:pt idx="121">
                  <c:v>0.77238805970149249</c:v>
                </c:pt>
                <c:pt idx="122">
                  <c:v>0.77052238805970152</c:v>
                </c:pt>
                <c:pt idx="123">
                  <c:v>0.76865671641791045</c:v>
                </c:pt>
                <c:pt idx="124">
                  <c:v>0.76865671641791045</c:v>
                </c:pt>
                <c:pt idx="125">
                  <c:v>0.76679104477611937</c:v>
                </c:pt>
                <c:pt idx="126">
                  <c:v>0.7649253731343284</c:v>
                </c:pt>
                <c:pt idx="127">
                  <c:v>0.76305970149253732</c:v>
                </c:pt>
                <c:pt idx="128">
                  <c:v>0.76119402985074625</c:v>
                </c:pt>
                <c:pt idx="129">
                  <c:v>0.75932835820895517</c:v>
                </c:pt>
                <c:pt idx="130">
                  <c:v>0.75</c:v>
                </c:pt>
                <c:pt idx="131">
                  <c:v>0.74626865671641784</c:v>
                </c:pt>
                <c:pt idx="132">
                  <c:v>0.74440298507462688</c:v>
                </c:pt>
                <c:pt idx="133">
                  <c:v>0.7425373134328358</c:v>
                </c:pt>
                <c:pt idx="134">
                  <c:v>0.74067164179104483</c:v>
                </c:pt>
                <c:pt idx="135">
                  <c:v>0.72388059701492535</c:v>
                </c:pt>
                <c:pt idx="136">
                  <c:v>0.72201492537313428</c:v>
                </c:pt>
                <c:pt idx="137">
                  <c:v>0.69402985074626866</c:v>
                </c:pt>
                <c:pt idx="138">
                  <c:v>0.68843283582089554</c:v>
                </c:pt>
                <c:pt idx="139">
                  <c:v>0.68843283582089554</c:v>
                </c:pt>
                <c:pt idx="140">
                  <c:v>0.68656716417910446</c:v>
                </c:pt>
                <c:pt idx="141">
                  <c:v>0.68470149253731338</c:v>
                </c:pt>
                <c:pt idx="142">
                  <c:v>0.68283582089552231</c:v>
                </c:pt>
                <c:pt idx="143">
                  <c:v>0.68097014925373134</c:v>
                </c:pt>
                <c:pt idx="144">
                  <c:v>0.67910447761194037</c:v>
                </c:pt>
                <c:pt idx="145">
                  <c:v>0.67537313432835822</c:v>
                </c:pt>
                <c:pt idx="146">
                  <c:v>0.67350746268656714</c:v>
                </c:pt>
                <c:pt idx="147">
                  <c:v>0.67164179104477606</c:v>
                </c:pt>
                <c:pt idx="148">
                  <c:v>0.66977611940298509</c:v>
                </c:pt>
                <c:pt idx="149">
                  <c:v>0.66791044776119401</c:v>
                </c:pt>
                <c:pt idx="150">
                  <c:v>0.66604477611940305</c:v>
                </c:pt>
                <c:pt idx="151">
                  <c:v>0.66417910447761197</c:v>
                </c:pt>
                <c:pt idx="152">
                  <c:v>0.66231343283582089</c:v>
                </c:pt>
                <c:pt idx="153">
                  <c:v>0.66044776119402981</c:v>
                </c:pt>
                <c:pt idx="154">
                  <c:v>0.65858208955223874</c:v>
                </c:pt>
                <c:pt idx="155">
                  <c:v>0.64925373134328357</c:v>
                </c:pt>
                <c:pt idx="156">
                  <c:v>0.64738805970149249</c:v>
                </c:pt>
                <c:pt idx="157">
                  <c:v>0.64552238805970141</c:v>
                </c:pt>
                <c:pt idx="158">
                  <c:v>0.64365671641791045</c:v>
                </c:pt>
                <c:pt idx="159">
                  <c:v>0.64179104477611948</c:v>
                </c:pt>
                <c:pt idx="160">
                  <c:v>0.64179104477611948</c:v>
                </c:pt>
                <c:pt idx="161">
                  <c:v>0.64179104477611948</c:v>
                </c:pt>
                <c:pt idx="162">
                  <c:v>0.6399253731343284</c:v>
                </c:pt>
                <c:pt idx="163">
                  <c:v>0.63805970149253732</c:v>
                </c:pt>
                <c:pt idx="164">
                  <c:v>0.63805970149253732</c:v>
                </c:pt>
                <c:pt idx="165">
                  <c:v>0.63619402985074625</c:v>
                </c:pt>
                <c:pt idx="166">
                  <c:v>0.63432835820895517</c:v>
                </c:pt>
                <c:pt idx="167">
                  <c:v>0.6324626865671642</c:v>
                </c:pt>
                <c:pt idx="168">
                  <c:v>0.63059701492537312</c:v>
                </c:pt>
                <c:pt idx="169">
                  <c:v>0.62873134328358216</c:v>
                </c:pt>
                <c:pt idx="170">
                  <c:v>0.62686567164179108</c:v>
                </c:pt>
                <c:pt idx="171">
                  <c:v>0.625</c:v>
                </c:pt>
                <c:pt idx="172">
                  <c:v>0.62313432835820892</c:v>
                </c:pt>
                <c:pt idx="173">
                  <c:v>0.62313432835820892</c:v>
                </c:pt>
                <c:pt idx="174">
                  <c:v>0.62126865671641784</c:v>
                </c:pt>
                <c:pt idx="175">
                  <c:v>0.61940298507462688</c:v>
                </c:pt>
                <c:pt idx="176">
                  <c:v>0.6175373134328358</c:v>
                </c:pt>
                <c:pt idx="177">
                  <c:v>0.61380597014925375</c:v>
                </c:pt>
                <c:pt idx="178">
                  <c:v>0.6100746268656716</c:v>
                </c:pt>
                <c:pt idx="179">
                  <c:v>0.60820895522388052</c:v>
                </c:pt>
                <c:pt idx="180">
                  <c:v>0.60634328358208955</c:v>
                </c:pt>
                <c:pt idx="181">
                  <c:v>0.60447761194029859</c:v>
                </c:pt>
                <c:pt idx="182">
                  <c:v>0.60447761194029859</c:v>
                </c:pt>
                <c:pt idx="183">
                  <c:v>0.60261194029850751</c:v>
                </c:pt>
                <c:pt idx="184">
                  <c:v>0.60261194029850751</c:v>
                </c:pt>
                <c:pt idx="185">
                  <c:v>0.60261194029850751</c:v>
                </c:pt>
                <c:pt idx="186">
                  <c:v>0.60074626865671643</c:v>
                </c:pt>
                <c:pt idx="187">
                  <c:v>0.59888059701492535</c:v>
                </c:pt>
                <c:pt idx="188">
                  <c:v>0.59888059701492535</c:v>
                </c:pt>
                <c:pt idx="189">
                  <c:v>0.59701492537313428</c:v>
                </c:pt>
                <c:pt idx="190">
                  <c:v>0.59328358208955223</c:v>
                </c:pt>
                <c:pt idx="191">
                  <c:v>0.59141791044776126</c:v>
                </c:pt>
                <c:pt idx="192">
                  <c:v>0.59141791044776126</c:v>
                </c:pt>
                <c:pt idx="193">
                  <c:v>0.59141791044776126</c:v>
                </c:pt>
                <c:pt idx="194">
                  <c:v>0.58955223880597019</c:v>
                </c:pt>
                <c:pt idx="195">
                  <c:v>0.58768656716417911</c:v>
                </c:pt>
                <c:pt idx="196">
                  <c:v>0.58582089552238803</c:v>
                </c:pt>
                <c:pt idx="197">
                  <c:v>0.58395522388059695</c:v>
                </c:pt>
                <c:pt idx="198">
                  <c:v>0.58208955223880599</c:v>
                </c:pt>
                <c:pt idx="199">
                  <c:v>0.58022388059701491</c:v>
                </c:pt>
                <c:pt idx="200">
                  <c:v>0.58022388059701491</c:v>
                </c:pt>
                <c:pt idx="201">
                  <c:v>0.57835820895522394</c:v>
                </c:pt>
                <c:pt idx="202">
                  <c:v>0.57649253731343286</c:v>
                </c:pt>
                <c:pt idx="203">
                  <c:v>0.57462686567164178</c:v>
                </c:pt>
                <c:pt idx="204">
                  <c:v>0.57276119402985071</c:v>
                </c:pt>
                <c:pt idx="205">
                  <c:v>0.57089552238805963</c:v>
                </c:pt>
                <c:pt idx="206">
                  <c:v>0.56902985074626866</c:v>
                </c:pt>
                <c:pt idx="207">
                  <c:v>0.56716417910447769</c:v>
                </c:pt>
                <c:pt idx="208">
                  <c:v>0.56529850746268662</c:v>
                </c:pt>
                <c:pt idx="209">
                  <c:v>0.56343283582089554</c:v>
                </c:pt>
                <c:pt idx="210">
                  <c:v>0.56156716417910446</c:v>
                </c:pt>
                <c:pt idx="211">
                  <c:v>0.55970149253731338</c:v>
                </c:pt>
                <c:pt idx="212">
                  <c:v>0.55783582089552231</c:v>
                </c:pt>
                <c:pt idx="213">
                  <c:v>0.55597014925373134</c:v>
                </c:pt>
                <c:pt idx="214">
                  <c:v>0.55410447761194037</c:v>
                </c:pt>
                <c:pt idx="215">
                  <c:v>0.55223880597014929</c:v>
                </c:pt>
                <c:pt idx="216">
                  <c:v>0.55223880597014929</c:v>
                </c:pt>
                <c:pt idx="217">
                  <c:v>0.55037313432835822</c:v>
                </c:pt>
                <c:pt idx="218">
                  <c:v>0.54850746268656714</c:v>
                </c:pt>
                <c:pt idx="219">
                  <c:v>0.54664179104477606</c:v>
                </c:pt>
                <c:pt idx="220">
                  <c:v>0.54477611940298509</c:v>
                </c:pt>
                <c:pt idx="221">
                  <c:v>0.54291044776119401</c:v>
                </c:pt>
                <c:pt idx="222">
                  <c:v>0.54104477611940305</c:v>
                </c:pt>
                <c:pt idx="223">
                  <c:v>0.53917910447761197</c:v>
                </c:pt>
                <c:pt idx="224">
                  <c:v>0.53731343283582089</c:v>
                </c:pt>
                <c:pt idx="225">
                  <c:v>0.53544776119402981</c:v>
                </c:pt>
                <c:pt idx="226">
                  <c:v>0.53544776119402981</c:v>
                </c:pt>
                <c:pt idx="227">
                  <c:v>0.53358208955223874</c:v>
                </c:pt>
                <c:pt idx="228">
                  <c:v>0.53171641791044777</c:v>
                </c:pt>
                <c:pt idx="229">
                  <c:v>0.52985074626865669</c:v>
                </c:pt>
                <c:pt idx="230">
                  <c:v>0.52798507462686572</c:v>
                </c:pt>
                <c:pt idx="231">
                  <c:v>0.52611940298507465</c:v>
                </c:pt>
                <c:pt idx="232">
                  <c:v>0.52238805970149249</c:v>
                </c:pt>
                <c:pt idx="233">
                  <c:v>0.51865671641791045</c:v>
                </c:pt>
                <c:pt idx="234">
                  <c:v>0.51679104477611948</c:v>
                </c:pt>
                <c:pt idx="235">
                  <c:v>0.5149253731343284</c:v>
                </c:pt>
                <c:pt idx="236">
                  <c:v>0.5149253731343284</c:v>
                </c:pt>
                <c:pt idx="237">
                  <c:v>0.51305970149253732</c:v>
                </c:pt>
                <c:pt idx="238">
                  <c:v>0.51119402985074625</c:v>
                </c:pt>
                <c:pt idx="239">
                  <c:v>0.50932835820895517</c:v>
                </c:pt>
                <c:pt idx="240">
                  <c:v>0.5074626865671642</c:v>
                </c:pt>
                <c:pt idx="241">
                  <c:v>0.50373134328358216</c:v>
                </c:pt>
                <c:pt idx="242">
                  <c:v>0.50373134328358216</c:v>
                </c:pt>
                <c:pt idx="243">
                  <c:v>0.50186567164179108</c:v>
                </c:pt>
                <c:pt idx="244">
                  <c:v>0.5</c:v>
                </c:pt>
                <c:pt idx="245">
                  <c:v>0.49813432835820892</c:v>
                </c:pt>
                <c:pt idx="246">
                  <c:v>0.49626865671641796</c:v>
                </c:pt>
                <c:pt idx="247">
                  <c:v>0.49440298507462688</c:v>
                </c:pt>
                <c:pt idx="248">
                  <c:v>0.4925373134328358</c:v>
                </c:pt>
                <c:pt idx="249">
                  <c:v>0.49067164179104472</c:v>
                </c:pt>
                <c:pt idx="250">
                  <c:v>0.48880597014925375</c:v>
                </c:pt>
                <c:pt idx="251">
                  <c:v>0.48880597014925375</c:v>
                </c:pt>
                <c:pt idx="252">
                  <c:v>0.48694029850746268</c:v>
                </c:pt>
                <c:pt idx="253">
                  <c:v>0.4850746268656716</c:v>
                </c:pt>
                <c:pt idx="254">
                  <c:v>0.48320895522388063</c:v>
                </c:pt>
                <c:pt idx="255">
                  <c:v>0.48320895522388063</c:v>
                </c:pt>
                <c:pt idx="256">
                  <c:v>0.47947761194029848</c:v>
                </c:pt>
                <c:pt idx="257">
                  <c:v>0.47761194029850751</c:v>
                </c:pt>
                <c:pt idx="258">
                  <c:v>0.47574626865671643</c:v>
                </c:pt>
                <c:pt idx="259">
                  <c:v>0.47388059701492535</c:v>
                </c:pt>
                <c:pt idx="260">
                  <c:v>0.47201492537313428</c:v>
                </c:pt>
                <c:pt idx="261">
                  <c:v>0.47014925373134331</c:v>
                </c:pt>
                <c:pt idx="262">
                  <c:v>0.46828358208955223</c:v>
                </c:pt>
                <c:pt idx="263">
                  <c:v>0.46641791044776115</c:v>
                </c:pt>
                <c:pt idx="264">
                  <c:v>0.46455223880597019</c:v>
                </c:pt>
                <c:pt idx="265">
                  <c:v>0.46268656716417911</c:v>
                </c:pt>
                <c:pt idx="266">
                  <c:v>0.46082089552238803</c:v>
                </c:pt>
                <c:pt idx="267">
                  <c:v>0.45895522388059706</c:v>
                </c:pt>
                <c:pt idx="268">
                  <c:v>0.45708955223880599</c:v>
                </c:pt>
                <c:pt idx="269">
                  <c:v>0.45149253731343286</c:v>
                </c:pt>
                <c:pt idx="270">
                  <c:v>0.44962686567164178</c:v>
                </c:pt>
                <c:pt idx="271">
                  <c:v>0.44776119402985071</c:v>
                </c:pt>
                <c:pt idx="272">
                  <c:v>0.44589552238805974</c:v>
                </c:pt>
                <c:pt idx="273">
                  <c:v>0.44402985074626866</c:v>
                </c:pt>
                <c:pt idx="274">
                  <c:v>0.44402985074626866</c:v>
                </c:pt>
                <c:pt idx="275">
                  <c:v>0.44216417910447758</c:v>
                </c:pt>
                <c:pt idx="276">
                  <c:v>0.44216417910447758</c:v>
                </c:pt>
                <c:pt idx="277">
                  <c:v>0.44029850746268662</c:v>
                </c:pt>
                <c:pt idx="278">
                  <c:v>0.43843283582089554</c:v>
                </c:pt>
                <c:pt idx="279">
                  <c:v>0.43656716417910446</c:v>
                </c:pt>
                <c:pt idx="280">
                  <c:v>0.43470149253731338</c:v>
                </c:pt>
                <c:pt idx="281">
                  <c:v>0.43470149253731338</c:v>
                </c:pt>
                <c:pt idx="282">
                  <c:v>0.43283582089552242</c:v>
                </c:pt>
                <c:pt idx="283">
                  <c:v>0.43097014925373134</c:v>
                </c:pt>
                <c:pt idx="284">
                  <c:v>0.42910447761194026</c:v>
                </c:pt>
                <c:pt idx="285">
                  <c:v>0.42350746268656714</c:v>
                </c:pt>
                <c:pt idx="286">
                  <c:v>0.42164179104477617</c:v>
                </c:pt>
                <c:pt idx="287">
                  <c:v>0.41977611940298509</c:v>
                </c:pt>
                <c:pt idx="288">
                  <c:v>0.41791044776119401</c:v>
                </c:pt>
                <c:pt idx="289">
                  <c:v>0.41604477611940294</c:v>
                </c:pt>
                <c:pt idx="290">
                  <c:v>0.41417910447761197</c:v>
                </c:pt>
                <c:pt idx="291">
                  <c:v>0.41417910447761197</c:v>
                </c:pt>
                <c:pt idx="292">
                  <c:v>0.41417910447761197</c:v>
                </c:pt>
                <c:pt idx="293">
                  <c:v>0.41044776119402981</c:v>
                </c:pt>
                <c:pt idx="294">
                  <c:v>0.40858208955223885</c:v>
                </c:pt>
                <c:pt idx="295">
                  <c:v>0.40671641791044777</c:v>
                </c:pt>
                <c:pt idx="296">
                  <c:v>0.40671641791044777</c:v>
                </c:pt>
                <c:pt idx="297">
                  <c:v>0.40485074626865669</c:v>
                </c:pt>
                <c:pt idx="298">
                  <c:v>0.40485074626865669</c:v>
                </c:pt>
                <c:pt idx="299">
                  <c:v>0.40298507462686572</c:v>
                </c:pt>
                <c:pt idx="300">
                  <c:v>0.40111940298507465</c:v>
                </c:pt>
                <c:pt idx="301">
                  <c:v>0.40111940298507465</c:v>
                </c:pt>
                <c:pt idx="302">
                  <c:v>0.39925373134328357</c:v>
                </c:pt>
                <c:pt idx="303">
                  <c:v>0.39738805970149249</c:v>
                </c:pt>
                <c:pt idx="304">
                  <c:v>0.39552238805970152</c:v>
                </c:pt>
                <c:pt idx="305">
                  <c:v>0.39365671641791045</c:v>
                </c:pt>
                <c:pt idx="306">
                  <c:v>0.39179104477611937</c:v>
                </c:pt>
                <c:pt idx="307">
                  <c:v>0.39179104477611937</c:v>
                </c:pt>
                <c:pt idx="308">
                  <c:v>0.3899253731343284</c:v>
                </c:pt>
                <c:pt idx="309">
                  <c:v>0.38619402985074625</c:v>
                </c:pt>
                <c:pt idx="310">
                  <c:v>0.38432835820895528</c:v>
                </c:pt>
                <c:pt idx="311">
                  <c:v>0.38432835820895528</c:v>
                </c:pt>
                <c:pt idx="312">
                  <c:v>0.3824626865671642</c:v>
                </c:pt>
                <c:pt idx="313">
                  <c:v>0.38059701492537312</c:v>
                </c:pt>
                <c:pt idx="314">
                  <c:v>0.37873134328358204</c:v>
                </c:pt>
                <c:pt idx="315">
                  <c:v>0.37873134328358204</c:v>
                </c:pt>
                <c:pt idx="316">
                  <c:v>0.37686567164179108</c:v>
                </c:pt>
                <c:pt idx="317">
                  <c:v>0.375</c:v>
                </c:pt>
                <c:pt idx="318">
                  <c:v>0.37313432835820892</c:v>
                </c:pt>
                <c:pt idx="319">
                  <c:v>0.37313432835820892</c:v>
                </c:pt>
                <c:pt idx="320">
                  <c:v>0.37126865671641796</c:v>
                </c:pt>
                <c:pt idx="321">
                  <c:v>0.36940298507462688</c:v>
                </c:pt>
                <c:pt idx="322">
                  <c:v>0.3675373134328358</c:v>
                </c:pt>
                <c:pt idx="323">
                  <c:v>0.36567164179104472</c:v>
                </c:pt>
                <c:pt idx="324">
                  <c:v>0.36380597014925375</c:v>
                </c:pt>
                <c:pt idx="325">
                  <c:v>0.36194029850746268</c:v>
                </c:pt>
                <c:pt idx="326">
                  <c:v>0.3600746268656716</c:v>
                </c:pt>
                <c:pt idx="327">
                  <c:v>0.35634328358208955</c:v>
                </c:pt>
                <c:pt idx="328">
                  <c:v>0.35447761194029848</c:v>
                </c:pt>
                <c:pt idx="329">
                  <c:v>0.35261194029850751</c:v>
                </c:pt>
                <c:pt idx="330">
                  <c:v>0.34888059701492535</c:v>
                </c:pt>
                <c:pt idx="331">
                  <c:v>0.34701492537313428</c:v>
                </c:pt>
                <c:pt idx="332">
                  <c:v>0.34514925373134331</c:v>
                </c:pt>
                <c:pt idx="333">
                  <c:v>0.34328358208955223</c:v>
                </c:pt>
                <c:pt idx="334">
                  <c:v>0.34141791044776115</c:v>
                </c:pt>
                <c:pt idx="335">
                  <c:v>0.33955223880597019</c:v>
                </c:pt>
                <c:pt idx="336">
                  <c:v>0.33768656716417911</c:v>
                </c:pt>
                <c:pt idx="337">
                  <c:v>0.33768656716417911</c:v>
                </c:pt>
                <c:pt idx="338">
                  <c:v>0.33582089552238803</c:v>
                </c:pt>
                <c:pt idx="339">
                  <c:v>0.33582089552238803</c:v>
                </c:pt>
                <c:pt idx="340">
                  <c:v>0.33395522388059706</c:v>
                </c:pt>
                <c:pt idx="341">
                  <c:v>0.33208955223880599</c:v>
                </c:pt>
                <c:pt idx="342">
                  <c:v>0.33022388059701491</c:v>
                </c:pt>
                <c:pt idx="343">
                  <c:v>0.32462686567164178</c:v>
                </c:pt>
                <c:pt idx="344">
                  <c:v>0.32276119402985071</c:v>
                </c:pt>
                <c:pt idx="345">
                  <c:v>0.31156716417910446</c:v>
                </c:pt>
                <c:pt idx="346">
                  <c:v>0.31156716417910446</c:v>
                </c:pt>
                <c:pt idx="347">
                  <c:v>0.30970149253731338</c:v>
                </c:pt>
                <c:pt idx="348">
                  <c:v>0.30970149253731338</c:v>
                </c:pt>
                <c:pt idx="349">
                  <c:v>0.30783582089552242</c:v>
                </c:pt>
                <c:pt idx="350">
                  <c:v>0.30597014925373134</c:v>
                </c:pt>
                <c:pt idx="351">
                  <c:v>0.30410447761194026</c:v>
                </c:pt>
                <c:pt idx="352">
                  <c:v>0.30223880597014929</c:v>
                </c:pt>
                <c:pt idx="353">
                  <c:v>0.30037313432835822</c:v>
                </c:pt>
                <c:pt idx="354">
                  <c:v>0.29850746268656714</c:v>
                </c:pt>
                <c:pt idx="355">
                  <c:v>0.29850746268656714</c:v>
                </c:pt>
                <c:pt idx="356">
                  <c:v>0.29850746268656714</c:v>
                </c:pt>
                <c:pt idx="357">
                  <c:v>0.29664179104477617</c:v>
                </c:pt>
                <c:pt idx="358">
                  <c:v>0.29477611940298509</c:v>
                </c:pt>
                <c:pt idx="359">
                  <c:v>0.29291044776119401</c:v>
                </c:pt>
                <c:pt idx="360">
                  <c:v>0.29291044776119401</c:v>
                </c:pt>
                <c:pt idx="361">
                  <c:v>0.29104477611940294</c:v>
                </c:pt>
                <c:pt idx="362">
                  <c:v>0.29104477611940294</c:v>
                </c:pt>
                <c:pt idx="363">
                  <c:v>0.28917910447761197</c:v>
                </c:pt>
                <c:pt idx="364">
                  <c:v>0.28731343283582089</c:v>
                </c:pt>
                <c:pt idx="365">
                  <c:v>0.28731343283582089</c:v>
                </c:pt>
                <c:pt idx="366">
                  <c:v>0.28358208955223885</c:v>
                </c:pt>
                <c:pt idx="367">
                  <c:v>0.28171641791044777</c:v>
                </c:pt>
                <c:pt idx="368">
                  <c:v>0.27985074626865669</c:v>
                </c:pt>
                <c:pt idx="369">
                  <c:v>0.27798507462686572</c:v>
                </c:pt>
                <c:pt idx="370">
                  <c:v>0.27611940298507465</c:v>
                </c:pt>
                <c:pt idx="371">
                  <c:v>0.27425373134328357</c:v>
                </c:pt>
                <c:pt idx="372">
                  <c:v>0.27052238805970152</c:v>
                </c:pt>
                <c:pt idx="373">
                  <c:v>0.26865671641791045</c:v>
                </c:pt>
                <c:pt idx="374">
                  <c:v>0.26679104477611937</c:v>
                </c:pt>
                <c:pt idx="375">
                  <c:v>0.2649253731343284</c:v>
                </c:pt>
                <c:pt idx="376">
                  <c:v>0.26305970149253732</c:v>
                </c:pt>
                <c:pt idx="377">
                  <c:v>0.26119402985074625</c:v>
                </c:pt>
                <c:pt idx="378">
                  <c:v>0.26119402985074625</c:v>
                </c:pt>
                <c:pt idx="379">
                  <c:v>0.25932835820895528</c:v>
                </c:pt>
                <c:pt idx="380">
                  <c:v>0.25932835820895528</c:v>
                </c:pt>
                <c:pt idx="381">
                  <c:v>0.2574626865671642</c:v>
                </c:pt>
                <c:pt idx="382">
                  <c:v>0.25186567164179108</c:v>
                </c:pt>
                <c:pt idx="383">
                  <c:v>0.25</c:v>
                </c:pt>
                <c:pt idx="384">
                  <c:v>0.24813432835820892</c:v>
                </c:pt>
                <c:pt idx="385">
                  <c:v>0.24626865671641796</c:v>
                </c:pt>
                <c:pt idx="386">
                  <c:v>0.24440298507462688</c:v>
                </c:pt>
                <c:pt idx="387">
                  <c:v>0.24440298507462688</c:v>
                </c:pt>
                <c:pt idx="388">
                  <c:v>0.2425373134328358</c:v>
                </c:pt>
                <c:pt idx="389">
                  <c:v>0.2425373134328358</c:v>
                </c:pt>
                <c:pt idx="390">
                  <c:v>0.24067164179104472</c:v>
                </c:pt>
                <c:pt idx="391">
                  <c:v>0.24067164179104472</c:v>
                </c:pt>
                <c:pt idx="392">
                  <c:v>0.24067164179104472</c:v>
                </c:pt>
                <c:pt idx="393">
                  <c:v>0.23880597014925375</c:v>
                </c:pt>
                <c:pt idx="394">
                  <c:v>0.23880597014925375</c:v>
                </c:pt>
                <c:pt idx="395">
                  <c:v>0.23694029850746268</c:v>
                </c:pt>
                <c:pt idx="396">
                  <c:v>0.2350746268656716</c:v>
                </c:pt>
                <c:pt idx="397">
                  <c:v>0.2350746268656716</c:v>
                </c:pt>
                <c:pt idx="398">
                  <c:v>0.2350746268656716</c:v>
                </c:pt>
                <c:pt idx="399">
                  <c:v>0.2350746268656716</c:v>
                </c:pt>
                <c:pt idx="400">
                  <c:v>0.23320895522388063</c:v>
                </c:pt>
                <c:pt idx="401">
                  <c:v>0.23134328358208955</c:v>
                </c:pt>
                <c:pt idx="402">
                  <c:v>0.22947761194029848</c:v>
                </c:pt>
                <c:pt idx="403">
                  <c:v>0.22761194029850751</c:v>
                </c:pt>
                <c:pt idx="404">
                  <c:v>0.22388059701492535</c:v>
                </c:pt>
                <c:pt idx="405">
                  <c:v>0.22201492537313428</c:v>
                </c:pt>
                <c:pt idx="406">
                  <c:v>0.22201492537313428</c:v>
                </c:pt>
                <c:pt idx="407">
                  <c:v>0.22014925373134331</c:v>
                </c:pt>
                <c:pt idx="408">
                  <c:v>0.21828358208955223</c:v>
                </c:pt>
                <c:pt idx="409">
                  <c:v>0.21828358208955223</c:v>
                </c:pt>
                <c:pt idx="410">
                  <c:v>0.21828358208955223</c:v>
                </c:pt>
                <c:pt idx="411">
                  <c:v>0.21268656716417911</c:v>
                </c:pt>
                <c:pt idx="412">
                  <c:v>0.21082089552238803</c:v>
                </c:pt>
                <c:pt idx="413">
                  <c:v>0.20895522388059706</c:v>
                </c:pt>
                <c:pt idx="414">
                  <c:v>0.20708955223880599</c:v>
                </c:pt>
                <c:pt idx="415">
                  <c:v>0.20522388059701491</c:v>
                </c:pt>
                <c:pt idx="416">
                  <c:v>0.20335820895522383</c:v>
                </c:pt>
                <c:pt idx="417">
                  <c:v>0.20149253731343286</c:v>
                </c:pt>
                <c:pt idx="418">
                  <c:v>0.19962686567164178</c:v>
                </c:pt>
                <c:pt idx="419">
                  <c:v>0.19776119402985071</c:v>
                </c:pt>
                <c:pt idx="420">
                  <c:v>0.19589552238805974</c:v>
                </c:pt>
                <c:pt idx="421">
                  <c:v>0.19589552238805974</c:v>
                </c:pt>
                <c:pt idx="422">
                  <c:v>0.19589552238805974</c:v>
                </c:pt>
                <c:pt idx="423">
                  <c:v>0.19589552238805974</c:v>
                </c:pt>
                <c:pt idx="424">
                  <c:v>0.19589552238805974</c:v>
                </c:pt>
                <c:pt idx="425">
                  <c:v>0.19589552238805974</c:v>
                </c:pt>
                <c:pt idx="426">
                  <c:v>0.19402985074626866</c:v>
                </c:pt>
                <c:pt idx="427">
                  <c:v>0.19402985074626866</c:v>
                </c:pt>
                <c:pt idx="428">
                  <c:v>0.19402985074626866</c:v>
                </c:pt>
                <c:pt idx="429">
                  <c:v>0.19216417910447758</c:v>
                </c:pt>
                <c:pt idx="430">
                  <c:v>0.19216417910447758</c:v>
                </c:pt>
                <c:pt idx="431">
                  <c:v>0.19029850746268662</c:v>
                </c:pt>
                <c:pt idx="432">
                  <c:v>0.18843283582089554</c:v>
                </c:pt>
                <c:pt idx="433">
                  <c:v>0.18843283582089554</c:v>
                </c:pt>
                <c:pt idx="434">
                  <c:v>0.18656716417910446</c:v>
                </c:pt>
                <c:pt idx="435">
                  <c:v>0.18470149253731338</c:v>
                </c:pt>
                <c:pt idx="436">
                  <c:v>0.18283582089552242</c:v>
                </c:pt>
                <c:pt idx="437">
                  <c:v>0.18097014925373134</c:v>
                </c:pt>
                <c:pt idx="438">
                  <c:v>0.17910447761194026</c:v>
                </c:pt>
                <c:pt idx="439">
                  <c:v>0.17910447761194026</c:v>
                </c:pt>
                <c:pt idx="440">
                  <c:v>0.17723880597014929</c:v>
                </c:pt>
                <c:pt idx="441">
                  <c:v>0.17537313432835822</c:v>
                </c:pt>
                <c:pt idx="442">
                  <c:v>0.17350746268656714</c:v>
                </c:pt>
                <c:pt idx="443">
                  <c:v>0.17164179104477617</c:v>
                </c:pt>
                <c:pt idx="444">
                  <c:v>0.16977611940298509</c:v>
                </c:pt>
                <c:pt idx="445">
                  <c:v>0.16977611940298509</c:v>
                </c:pt>
                <c:pt idx="446">
                  <c:v>0.16977611940298509</c:v>
                </c:pt>
                <c:pt idx="447">
                  <c:v>0.16977611940298509</c:v>
                </c:pt>
                <c:pt idx="448">
                  <c:v>0.16791044776119401</c:v>
                </c:pt>
                <c:pt idx="449">
                  <c:v>0.16604477611940294</c:v>
                </c:pt>
                <c:pt idx="450">
                  <c:v>0.16604477611940294</c:v>
                </c:pt>
                <c:pt idx="451">
                  <c:v>0.16604477611940294</c:v>
                </c:pt>
                <c:pt idx="452">
                  <c:v>0.16604477611940294</c:v>
                </c:pt>
                <c:pt idx="453">
                  <c:v>0.16604477611940294</c:v>
                </c:pt>
                <c:pt idx="454">
                  <c:v>0.16604477611940294</c:v>
                </c:pt>
                <c:pt idx="455">
                  <c:v>0.16417910447761197</c:v>
                </c:pt>
                <c:pt idx="456">
                  <c:v>0.16417910447761197</c:v>
                </c:pt>
                <c:pt idx="457">
                  <c:v>0.16231343283582089</c:v>
                </c:pt>
                <c:pt idx="458">
                  <c:v>0.16231343283582089</c:v>
                </c:pt>
                <c:pt idx="459">
                  <c:v>0.16231343283582089</c:v>
                </c:pt>
                <c:pt idx="460">
                  <c:v>0.16231343283582089</c:v>
                </c:pt>
                <c:pt idx="461">
                  <c:v>0.16231343283582089</c:v>
                </c:pt>
                <c:pt idx="462">
                  <c:v>0.16231343283582089</c:v>
                </c:pt>
                <c:pt idx="463">
                  <c:v>0.16044776119402981</c:v>
                </c:pt>
                <c:pt idx="464">
                  <c:v>0.15858208955223885</c:v>
                </c:pt>
                <c:pt idx="465">
                  <c:v>0.15858208955223885</c:v>
                </c:pt>
                <c:pt idx="466">
                  <c:v>0.15858208955223885</c:v>
                </c:pt>
                <c:pt idx="467">
                  <c:v>0.15671641791044777</c:v>
                </c:pt>
                <c:pt idx="468">
                  <c:v>0.15485074626865669</c:v>
                </c:pt>
                <c:pt idx="469">
                  <c:v>0.15298507462686572</c:v>
                </c:pt>
                <c:pt idx="470">
                  <c:v>0.15111940298507465</c:v>
                </c:pt>
                <c:pt idx="471">
                  <c:v>0.14925373134328357</c:v>
                </c:pt>
                <c:pt idx="472">
                  <c:v>0.14925373134328357</c:v>
                </c:pt>
                <c:pt idx="473">
                  <c:v>0.14738805970149249</c:v>
                </c:pt>
                <c:pt idx="474">
                  <c:v>0.14365671641791045</c:v>
                </c:pt>
                <c:pt idx="475">
                  <c:v>0.14179104477611937</c:v>
                </c:pt>
                <c:pt idx="476">
                  <c:v>0.1399253731343284</c:v>
                </c:pt>
                <c:pt idx="477">
                  <c:v>0.1399253731343284</c:v>
                </c:pt>
                <c:pt idx="478">
                  <c:v>0.1399253731343284</c:v>
                </c:pt>
                <c:pt idx="479">
                  <c:v>0.1399253731343284</c:v>
                </c:pt>
                <c:pt idx="480">
                  <c:v>0.13805970149253732</c:v>
                </c:pt>
                <c:pt idx="481">
                  <c:v>0.13619402985074625</c:v>
                </c:pt>
                <c:pt idx="482">
                  <c:v>0.13619402985074625</c:v>
                </c:pt>
                <c:pt idx="483">
                  <c:v>0.13432835820895528</c:v>
                </c:pt>
                <c:pt idx="484">
                  <c:v>0.1324626865671642</c:v>
                </c:pt>
                <c:pt idx="485">
                  <c:v>0.13059701492537312</c:v>
                </c:pt>
                <c:pt idx="486">
                  <c:v>0.12873134328358204</c:v>
                </c:pt>
                <c:pt idx="487">
                  <c:v>0.12686567164179108</c:v>
                </c:pt>
                <c:pt idx="488">
                  <c:v>0.125</c:v>
                </c:pt>
                <c:pt idx="489">
                  <c:v>0.12313432835820892</c:v>
                </c:pt>
                <c:pt idx="490">
                  <c:v>0.12126865671641796</c:v>
                </c:pt>
                <c:pt idx="491">
                  <c:v>0.11940298507462688</c:v>
                </c:pt>
                <c:pt idx="492">
                  <c:v>0.1175373134328358</c:v>
                </c:pt>
                <c:pt idx="493">
                  <c:v>0.11567164179104472</c:v>
                </c:pt>
                <c:pt idx="494">
                  <c:v>0.11567164179104472</c:v>
                </c:pt>
                <c:pt idx="495">
                  <c:v>0.11380597014925375</c:v>
                </c:pt>
                <c:pt idx="496">
                  <c:v>0.11380597014925375</c:v>
                </c:pt>
                <c:pt idx="497">
                  <c:v>0.11194029850746268</c:v>
                </c:pt>
                <c:pt idx="498">
                  <c:v>0.1100746268656716</c:v>
                </c:pt>
                <c:pt idx="499">
                  <c:v>0.10820895522388063</c:v>
                </c:pt>
                <c:pt idx="500">
                  <c:v>0.10820895522388063</c:v>
                </c:pt>
                <c:pt idx="501">
                  <c:v>0.10820895522388063</c:v>
                </c:pt>
                <c:pt idx="502">
                  <c:v>0.10634328358208955</c:v>
                </c:pt>
                <c:pt idx="503">
                  <c:v>0.10447761194029848</c:v>
                </c:pt>
                <c:pt idx="504">
                  <c:v>0.10261194029850751</c:v>
                </c:pt>
                <c:pt idx="505">
                  <c:v>0.10074626865671643</c:v>
                </c:pt>
                <c:pt idx="506">
                  <c:v>9.8880597014925353E-2</c:v>
                </c:pt>
                <c:pt idx="507">
                  <c:v>9.7014925373134275E-2</c:v>
                </c:pt>
                <c:pt idx="508">
                  <c:v>9.7014925373134275E-2</c:v>
                </c:pt>
                <c:pt idx="509">
                  <c:v>9.7014925373134275E-2</c:v>
                </c:pt>
                <c:pt idx="510">
                  <c:v>9.7014925373134275E-2</c:v>
                </c:pt>
                <c:pt idx="511">
                  <c:v>9.7014925373134275E-2</c:v>
                </c:pt>
                <c:pt idx="512">
                  <c:v>9.7014925373134275E-2</c:v>
                </c:pt>
                <c:pt idx="513">
                  <c:v>9.5149253731343308E-2</c:v>
                </c:pt>
                <c:pt idx="514">
                  <c:v>9.3283582089552231E-2</c:v>
                </c:pt>
                <c:pt idx="515">
                  <c:v>9.1417910447761153E-2</c:v>
                </c:pt>
                <c:pt idx="516">
                  <c:v>9.1417910447761153E-2</c:v>
                </c:pt>
                <c:pt idx="517">
                  <c:v>8.9552238805970186E-2</c:v>
                </c:pt>
                <c:pt idx="518">
                  <c:v>8.9552238805970186E-2</c:v>
                </c:pt>
                <c:pt idx="519">
                  <c:v>8.7686567164179108E-2</c:v>
                </c:pt>
                <c:pt idx="520">
                  <c:v>8.582089552238803E-2</c:v>
                </c:pt>
                <c:pt idx="521">
                  <c:v>8.3955223880597063E-2</c:v>
                </c:pt>
                <c:pt idx="522">
                  <c:v>8.3955223880597063E-2</c:v>
                </c:pt>
                <c:pt idx="523">
                  <c:v>8.2089552238805985E-2</c:v>
                </c:pt>
                <c:pt idx="524">
                  <c:v>8.0223880597014907E-2</c:v>
                </c:pt>
                <c:pt idx="525">
                  <c:v>7.8358208955223829E-2</c:v>
                </c:pt>
                <c:pt idx="526">
                  <c:v>7.6492537313432862E-2</c:v>
                </c:pt>
                <c:pt idx="527">
                  <c:v>7.6492537313432862E-2</c:v>
                </c:pt>
                <c:pt idx="528">
                  <c:v>7.6492537313432862E-2</c:v>
                </c:pt>
                <c:pt idx="529">
                  <c:v>7.4626865671641784E-2</c:v>
                </c:pt>
                <c:pt idx="530">
                  <c:v>7.4626865671641784E-2</c:v>
                </c:pt>
                <c:pt idx="531">
                  <c:v>7.4626865671641784E-2</c:v>
                </c:pt>
                <c:pt idx="532">
                  <c:v>7.2761194029850706E-2</c:v>
                </c:pt>
                <c:pt idx="533">
                  <c:v>7.2761194029850706E-2</c:v>
                </c:pt>
                <c:pt idx="534">
                  <c:v>7.089552238805974E-2</c:v>
                </c:pt>
                <c:pt idx="535">
                  <c:v>7.089552238805974E-2</c:v>
                </c:pt>
                <c:pt idx="536">
                  <c:v>6.9029850746268662E-2</c:v>
                </c:pt>
                <c:pt idx="537">
                  <c:v>6.9029850746268662E-2</c:v>
                </c:pt>
                <c:pt idx="538">
                  <c:v>6.7164179104477584E-2</c:v>
                </c:pt>
                <c:pt idx="539">
                  <c:v>6.5298507462686617E-2</c:v>
                </c:pt>
                <c:pt idx="540">
                  <c:v>6.3432835820895539E-2</c:v>
                </c:pt>
                <c:pt idx="541">
                  <c:v>6.3432835820895539E-2</c:v>
                </c:pt>
                <c:pt idx="542">
                  <c:v>6.3432835820895539E-2</c:v>
                </c:pt>
                <c:pt idx="543">
                  <c:v>6.1567164179104461E-2</c:v>
                </c:pt>
                <c:pt idx="544">
                  <c:v>6.1567164179104461E-2</c:v>
                </c:pt>
                <c:pt idx="545">
                  <c:v>6.1567164179104461E-2</c:v>
                </c:pt>
                <c:pt idx="546">
                  <c:v>5.9701492537313383E-2</c:v>
                </c:pt>
                <c:pt idx="547">
                  <c:v>5.9701492537313383E-2</c:v>
                </c:pt>
                <c:pt idx="548">
                  <c:v>5.9701492537313383E-2</c:v>
                </c:pt>
                <c:pt idx="549">
                  <c:v>5.9701492537313383E-2</c:v>
                </c:pt>
                <c:pt idx="550">
                  <c:v>5.7835820895522416E-2</c:v>
                </c:pt>
                <c:pt idx="551">
                  <c:v>5.5970149253731338E-2</c:v>
                </c:pt>
                <c:pt idx="552">
                  <c:v>5.410447761194026E-2</c:v>
                </c:pt>
                <c:pt idx="553">
                  <c:v>5.410447761194026E-2</c:v>
                </c:pt>
                <c:pt idx="554">
                  <c:v>5.2238805970149294E-2</c:v>
                </c:pt>
                <c:pt idx="555">
                  <c:v>5.2238805970149294E-2</c:v>
                </c:pt>
                <c:pt idx="556">
                  <c:v>5.0373134328358216E-2</c:v>
                </c:pt>
                <c:pt idx="557">
                  <c:v>5.0373134328358216E-2</c:v>
                </c:pt>
                <c:pt idx="558">
                  <c:v>4.8507462686567138E-2</c:v>
                </c:pt>
                <c:pt idx="559">
                  <c:v>4.6641791044776171E-2</c:v>
                </c:pt>
                <c:pt idx="560">
                  <c:v>4.6641791044776171E-2</c:v>
                </c:pt>
                <c:pt idx="561">
                  <c:v>4.6641791044776171E-2</c:v>
                </c:pt>
                <c:pt idx="562">
                  <c:v>4.4776119402985093E-2</c:v>
                </c:pt>
                <c:pt idx="563">
                  <c:v>4.4776119402985093E-2</c:v>
                </c:pt>
                <c:pt idx="564">
                  <c:v>4.4776119402985093E-2</c:v>
                </c:pt>
                <c:pt idx="565">
                  <c:v>4.4776119402985093E-2</c:v>
                </c:pt>
                <c:pt idx="566">
                  <c:v>4.2910447761194015E-2</c:v>
                </c:pt>
                <c:pt idx="567">
                  <c:v>4.2910447761194015E-2</c:v>
                </c:pt>
                <c:pt idx="568">
                  <c:v>4.1044776119402937E-2</c:v>
                </c:pt>
                <c:pt idx="569">
                  <c:v>4.1044776119402937E-2</c:v>
                </c:pt>
                <c:pt idx="570">
                  <c:v>3.917910447761197E-2</c:v>
                </c:pt>
                <c:pt idx="571">
                  <c:v>3.7313432835820892E-2</c:v>
                </c:pt>
                <c:pt idx="572">
                  <c:v>3.7313432835820892E-2</c:v>
                </c:pt>
                <c:pt idx="573">
                  <c:v>3.7313432835820892E-2</c:v>
                </c:pt>
                <c:pt idx="574">
                  <c:v>3.7313432835820892E-2</c:v>
                </c:pt>
                <c:pt idx="575">
                  <c:v>3.5447761194029814E-2</c:v>
                </c:pt>
                <c:pt idx="576">
                  <c:v>3.5447761194029814E-2</c:v>
                </c:pt>
                <c:pt idx="577">
                  <c:v>3.5447761194029814E-2</c:v>
                </c:pt>
                <c:pt idx="578">
                  <c:v>3.3582089552238847E-2</c:v>
                </c:pt>
                <c:pt idx="579">
                  <c:v>3.1716417910447769E-2</c:v>
                </c:pt>
                <c:pt idx="580">
                  <c:v>3.1716417910447769E-2</c:v>
                </c:pt>
                <c:pt idx="581">
                  <c:v>3.1716417910447769E-2</c:v>
                </c:pt>
                <c:pt idx="582">
                  <c:v>3.1716417910447769E-2</c:v>
                </c:pt>
                <c:pt idx="583">
                  <c:v>3.1716417910447769E-2</c:v>
                </c:pt>
                <c:pt idx="584">
                  <c:v>3.1716417910447769E-2</c:v>
                </c:pt>
                <c:pt idx="585">
                  <c:v>2.9850746268656692E-2</c:v>
                </c:pt>
                <c:pt idx="586">
                  <c:v>2.9850746268656692E-2</c:v>
                </c:pt>
                <c:pt idx="587">
                  <c:v>2.9850746268656692E-2</c:v>
                </c:pt>
                <c:pt idx="588">
                  <c:v>2.9850746268656692E-2</c:v>
                </c:pt>
                <c:pt idx="589">
                  <c:v>2.7985074626865725E-2</c:v>
                </c:pt>
                <c:pt idx="590">
                  <c:v>2.6119402985074647E-2</c:v>
                </c:pt>
                <c:pt idx="591">
                  <c:v>2.6119402985074647E-2</c:v>
                </c:pt>
                <c:pt idx="592">
                  <c:v>2.4253731343283569E-2</c:v>
                </c:pt>
                <c:pt idx="593">
                  <c:v>2.4253731343283569E-2</c:v>
                </c:pt>
                <c:pt idx="594">
                  <c:v>2.4253731343283569E-2</c:v>
                </c:pt>
                <c:pt idx="595">
                  <c:v>2.4253731343283569E-2</c:v>
                </c:pt>
                <c:pt idx="596">
                  <c:v>2.2388059701492491E-2</c:v>
                </c:pt>
                <c:pt idx="597">
                  <c:v>2.2388059701492491E-2</c:v>
                </c:pt>
                <c:pt idx="598">
                  <c:v>2.2388059701492491E-2</c:v>
                </c:pt>
                <c:pt idx="599">
                  <c:v>2.0522388059701524E-2</c:v>
                </c:pt>
                <c:pt idx="600">
                  <c:v>1.8656716417910446E-2</c:v>
                </c:pt>
                <c:pt idx="601">
                  <c:v>1.8656716417910446E-2</c:v>
                </c:pt>
                <c:pt idx="602">
                  <c:v>1.8656716417910446E-2</c:v>
                </c:pt>
                <c:pt idx="603">
                  <c:v>1.8656716417910446E-2</c:v>
                </c:pt>
                <c:pt idx="604">
                  <c:v>1.8656716417910446E-2</c:v>
                </c:pt>
                <c:pt idx="605">
                  <c:v>1.8656716417910446E-2</c:v>
                </c:pt>
                <c:pt idx="606">
                  <c:v>1.8656716417910446E-2</c:v>
                </c:pt>
                <c:pt idx="607">
                  <c:v>1.8656716417910446E-2</c:v>
                </c:pt>
                <c:pt idx="608">
                  <c:v>1.8656716417910446E-2</c:v>
                </c:pt>
                <c:pt idx="609">
                  <c:v>1.8656716417910446E-2</c:v>
                </c:pt>
                <c:pt idx="610">
                  <c:v>1.6791044776119368E-2</c:v>
                </c:pt>
                <c:pt idx="611">
                  <c:v>1.6791044776119368E-2</c:v>
                </c:pt>
                <c:pt idx="612">
                  <c:v>1.4925373134328401E-2</c:v>
                </c:pt>
                <c:pt idx="613">
                  <c:v>1.4925373134328401E-2</c:v>
                </c:pt>
                <c:pt idx="614">
                  <c:v>1.4925373134328401E-2</c:v>
                </c:pt>
                <c:pt idx="615">
                  <c:v>1.4925373134328401E-2</c:v>
                </c:pt>
                <c:pt idx="616">
                  <c:v>1.4925373134328401E-2</c:v>
                </c:pt>
                <c:pt idx="617">
                  <c:v>1.4925373134328401E-2</c:v>
                </c:pt>
                <c:pt idx="618">
                  <c:v>1.4925373134328401E-2</c:v>
                </c:pt>
                <c:pt idx="619">
                  <c:v>1.4925373134328401E-2</c:v>
                </c:pt>
                <c:pt idx="620">
                  <c:v>1.4925373134328401E-2</c:v>
                </c:pt>
                <c:pt idx="621">
                  <c:v>1.4925373134328401E-2</c:v>
                </c:pt>
                <c:pt idx="622">
                  <c:v>1.4925373134328401E-2</c:v>
                </c:pt>
                <c:pt idx="623">
                  <c:v>1.3059701492537323E-2</c:v>
                </c:pt>
                <c:pt idx="624">
                  <c:v>1.3059701492537323E-2</c:v>
                </c:pt>
                <c:pt idx="625">
                  <c:v>1.3059701492537323E-2</c:v>
                </c:pt>
                <c:pt idx="626">
                  <c:v>1.3059701492537323E-2</c:v>
                </c:pt>
                <c:pt idx="627">
                  <c:v>1.3059701492537323E-2</c:v>
                </c:pt>
                <c:pt idx="628">
                  <c:v>1.1194029850746245E-2</c:v>
                </c:pt>
                <c:pt idx="629">
                  <c:v>1.1194029850746245E-2</c:v>
                </c:pt>
                <c:pt idx="630">
                  <c:v>1.1194029850746245E-2</c:v>
                </c:pt>
                <c:pt idx="631">
                  <c:v>1.1194029850746245E-2</c:v>
                </c:pt>
                <c:pt idx="632">
                  <c:v>1.1194029850746245E-2</c:v>
                </c:pt>
                <c:pt idx="633">
                  <c:v>1.1194029850746245E-2</c:v>
                </c:pt>
                <c:pt idx="634">
                  <c:v>9.3283582089552786E-3</c:v>
                </c:pt>
                <c:pt idx="635">
                  <c:v>9.3283582089552786E-3</c:v>
                </c:pt>
                <c:pt idx="636">
                  <c:v>9.3283582089552786E-3</c:v>
                </c:pt>
                <c:pt idx="637">
                  <c:v>9.3283582089552786E-3</c:v>
                </c:pt>
                <c:pt idx="638">
                  <c:v>9.3283582089552786E-3</c:v>
                </c:pt>
                <c:pt idx="639">
                  <c:v>9.3283582089552786E-3</c:v>
                </c:pt>
                <c:pt idx="640">
                  <c:v>9.3283582089552786E-3</c:v>
                </c:pt>
                <c:pt idx="641">
                  <c:v>9.3283582089552786E-3</c:v>
                </c:pt>
                <c:pt idx="642">
                  <c:v>9.3283582089552786E-3</c:v>
                </c:pt>
                <c:pt idx="643">
                  <c:v>9.3283582089552786E-3</c:v>
                </c:pt>
                <c:pt idx="644">
                  <c:v>9.3283582089552786E-3</c:v>
                </c:pt>
                <c:pt idx="645">
                  <c:v>9.3283582089552786E-3</c:v>
                </c:pt>
                <c:pt idx="646">
                  <c:v>7.4626865671642006E-3</c:v>
                </c:pt>
                <c:pt idx="647">
                  <c:v>7.4626865671642006E-3</c:v>
                </c:pt>
                <c:pt idx="648">
                  <c:v>7.4626865671642006E-3</c:v>
                </c:pt>
                <c:pt idx="649">
                  <c:v>7.4626865671642006E-3</c:v>
                </c:pt>
                <c:pt idx="650">
                  <c:v>7.4626865671642006E-3</c:v>
                </c:pt>
                <c:pt idx="651">
                  <c:v>7.4626865671642006E-3</c:v>
                </c:pt>
                <c:pt idx="652">
                  <c:v>7.4626865671642006E-3</c:v>
                </c:pt>
                <c:pt idx="653">
                  <c:v>7.4626865671642006E-3</c:v>
                </c:pt>
                <c:pt idx="654">
                  <c:v>7.4626865671642006E-3</c:v>
                </c:pt>
                <c:pt idx="655">
                  <c:v>7.4626865671642006E-3</c:v>
                </c:pt>
                <c:pt idx="656">
                  <c:v>7.4626865671642006E-3</c:v>
                </c:pt>
                <c:pt idx="657">
                  <c:v>7.4626865671642006E-3</c:v>
                </c:pt>
                <c:pt idx="658">
                  <c:v>7.4626865671642006E-3</c:v>
                </c:pt>
                <c:pt idx="659">
                  <c:v>7.4626865671642006E-3</c:v>
                </c:pt>
                <c:pt idx="660">
                  <c:v>7.4626865671642006E-3</c:v>
                </c:pt>
                <c:pt idx="661">
                  <c:v>7.4626865671642006E-3</c:v>
                </c:pt>
                <c:pt idx="662">
                  <c:v>7.4626865671642006E-3</c:v>
                </c:pt>
                <c:pt idx="663">
                  <c:v>7.4626865671642006E-3</c:v>
                </c:pt>
                <c:pt idx="664">
                  <c:v>7.4626865671642006E-3</c:v>
                </c:pt>
                <c:pt idx="665">
                  <c:v>7.4626865671642006E-3</c:v>
                </c:pt>
                <c:pt idx="666">
                  <c:v>7.4626865671642006E-3</c:v>
                </c:pt>
                <c:pt idx="667">
                  <c:v>7.4626865671642006E-3</c:v>
                </c:pt>
                <c:pt idx="668">
                  <c:v>7.4626865671642006E-3</c:v>
                </c:pt>
                <c:pt idx="669">
                  <c:v>7.4626865671642006E-3</c:v>
                </c:pt>
                <c:pt idx="670">
                  <c:v>7.4626865671642006E-3</c:v>
                </c:pt>
                <c:pt idx="671">
                  <c:v>7.4626865671642006E-3</c:v>
                </c:pt>
                <c:pt idx="672">
                  <c:v>7.4626865671642006E-3</c:v>
                </c:pt>
                <c:pt idx="673">
                  <c:v>7.4626865671642006E-3</c:v>
                </c:pt>
                <c:pt idx="674">
                  <c:v>7.4626865671642006E-3</c:v>
                </c:pt>
                <c:pt idx="675">
                  <c:v>5.5970149253731227E-3</c:v>
                </c:pt>
                <c:pt idx="676">
                  <c:v>5.5970149253731227E-3</c:v>
                </c:pt>
                <c:pt idx="677">
                  <c:v>5.5970149253731227E-3</c:v>
                </c:pt>
                <c:pt idx="678">
                  <c:v>5.5970149253731227E-3</c:v>
                </c:pt>
                <c:pt idx="679">
                  <c:v>5.5970149253731227E-3</c:v>
                </c:pt>
                <c:pt idx="680">
                  <c:v>5.5970149253731227E-3</c:v>
                </c:pt>
                <c:pt idx="681">
                  <c:v>5.5970149253731227E-3</c:v>
                </c:pt>
                <c:pt idx="682">
                  <c:v>3.7313432835820448E-3</c:v>
                </c:pt>
                <c:pt idx="683">
                  <c:v>3.7313432835820448E-3</c:v>
                </c:pt>
                <c:pt idx="684">
                  <c:v>3.7313432835820448E-3</c:v>
                </c:pt>
                <c:pt idx="685">
                  <c:v>3.7313432835820448E-3</c:v>
                </c:pt>
                <c:pt idx="686">
                  <c:v>3.7313432835820448E-3</c:v>
                </c:pt>
                <c:pt idx="687">
                  <c:v>3.7313432835820448E-3</c:v>
                </c:pt>
                <c:pt idx="688">
                  <c:v>3.7313432835820448E-3</c:v>
                </c:pt>
                <c:pt idx="689">
                  <c:v>3.7313432835820448E-3</c:v>
                </c:pt>
                <c:pt idx="690">
                  <c:v>3.7313432835820448E-3</c:v>
                </c:pt>
                <c:pt idx="691">
                  <c:v>3.7313432835820448E-3</c:v>
                </c:pt>
                <c:pt idx="692">
                  <c:v>3.7313432835820448E-3</c:v>
                </c:pt>
                <c:pt idx="693">
                  <c:v>3.7313432835820448E-3</c:v>
                </c:pt>
                <c:pt idx="694">
                  <c:v>3.7313432835820448E-3</c:v>
                </c:pt>
                <c:pt idx="695">
                  <c:v>3.7313432835820448E-3</c:v>
                </c:pt>
                <c:pt idx="696">
                  <c:v>3.7313432835820448E-3</c:v>
                </c:pt>
                <c:pt idx="697">
                  <c:v>3.7313432835820448E-3</c:v>
                </c:pt>
                <c:pt idx="698">
                  <c:v>3.7313432835820448E-3</c:v>
                </c:pt>
                <c:pt idx="699">
                  <c:v>3.7313432835820448E-3</c:v>
                </c:pt>
                <c:pt idx="700">
                  <c:v>3.7313432835820448E-3</c:v>
                </c:pt>
                <c:pt idx="701">
                  <c:v>3.7313432835820448E-3</c:v>
                </c:pt>
                <c:pt idx="702">
                  <c:v>3.7313432835820448E-3</c:v>
                </c:pt>
                <c:pt idx="703">
                  <c:v>3.7313432835820448E-3</c:v>
                </c:pt>
                <c:pt idx="704">
                  <c:v>3.7313432835820448E-3</c:v>
                </c:pt>
                <c:pt idx="705">
                  <c:v>3.7313432835820448E-3</c:v>
                </c:pt>
                <c:pt idx="706">
                  <c:v>3.7313432835820448E-3</c:v>
                </c:pt>
                <c:pt idx="707">
                  <c:v>3.7313432835820448E-3</c:v>
                </c:pt>
                <c:pt idx="708">
                  <c:v>3.7313432835820448E-3</c:v>
                </c:pt>
                <c:pt idx="709">
                  <c:v>3.7313432835820448E-3</c:v>
                </c:pt>
                <c:pt idx="710">
                  <c:v>3.7313432835820448E-3</c:v>
                </c:pt>
                <c:pt idx="711">
                  <c:v>3.7313432835820448E-3</c:v>
                </c:pt>
                <c:pt idx="712">
                  <c:v>3.7313432835820448E-3</c:v>
                </c:pt>
                <c:pt idx="713">
                  <c:v>3.7313432835820448E-3</c:v>
                </c:pt>
                <c:pt idx="714">
                  <c:v>3.7313432835820448E-3</c:v>
                </c:pt>
                <c:pt idx="715">
                  <c:v>3.7313432835820448E-3</c:v>
                </c:pt>
                <c:pt idx="716">
                  <c:v>3.7313432835820448E-3</c:v>
                </c:pt>
                <c:pt idx="717">
                  <c:v>3.7313432835820448E-3</c:v>
                </c:pt>
                <c:pt idx="718">
                  <c:v>3.7313432835820448E-3</c:v>
                </c:pt>
                <c:pt idx="719">
                  <c:v>3.7313432835820448E-3</c:v>
                </c:pt>
                <c:pt idx="720">
                  <c:v>3.7313432835820448E-3</c:v>
                </c:pt>
                <c:pt idx="721">
                  <c:v>3.7313432835820448E-3</c:v>
                </c:pt>
                <c:pt idx="722">
                  <c:v>3.7313432835820448E-3</c:v>
                </c:pt>
                <c:pt idx="723">
                  <c:v>3.7313432835820448E-3</c:v>
                </c:pt>
                <c:pt idx="724">
                  <c:v>3.7313432835820448E-3</c:v>
                </c:pt>
                <c:pt idx="725">
                  <c:v>3.7313432835820448E-3</c:v>
                </c:pt>
                <c:pt idx="726">
                  <c:v>3.7313432835820448E-3</c:v>
                </c:pt>
                <c:pt idx="727">
                  <c:v>1.8656716417910779E-3</c:v>
                </c:pt>
                <c:pt idx="728">
                  <c:v>1.8656716417910779E-3</c:v>
                </c:pt>
                <c:pt idx="729">
                  <c:v>1.8656716417910779E-3</c:v>
                </c:pt>
                <c:pt idx="730">
                  <c:v>1.8656716417910779E-3</c:v>
                </c:pt>
                <c:pt idx="731">
                  <c:v>1.8656716417910779E-3</c:v>
                </c:pt>
                <c:pt idx="732">
                  <c:v>1.8656716417910779E-3</c:v>
                </c:pt>
                <c:pt idx="733">
                  <c:v>1.8656716417910779E-3</c:v>
                </c:pt>
                <c:pt idx="734">
                  <c:v>1.8656716417910779E-3</c:v>
                </c:pt>
                <c:pt idx="735">
                  <c:v>1.8656716417910779E-3</c:v>
                </c:pt>
                <c:pt idx="736">
                  <c:v>1.8656716417910779E-3</c:v>
                </c:pt>
                <c:pt idx="737">
                  <c:v>1.8656716417910779E-3</c:v>
                </c:pt>
                <c:pt idx="738">
                  <c:v>1.8656716417910779E-3</c:v>
                </c:pt>
                <c:pt idx="739">
                  <c:v>1.8656716417910779E-3</c:v>
                </c:pt>
                <c:pt idx="740">
                  <c:v>1.8656716417910779E-3</c:v>
                </c:pt>
                <c:pt idx="741">
                  <c:v>1.8656716417910779E-3</c:v>
                </c:pt>
                <c:pt idx="742">
                  <c:v>1.8656716417910779E-3</c:v>
                </c:pt>
                <c:pt idx="743">
                  <c:v>1.8656716417910779E-3</c:v>
                </c:pt>
                <c:pt idx="744">
                  <c:v>1.8656716417910779E-3</c:v>
                </c:pt>
                <c:pt idx="745">
                  <c:v>1.8656716417910779E-3</c:v>
                </c:pt>
                <c:pt idx="746">
                  <c:v>1.8656716417910779E-3</c:v>
                </c:pt>
                <c:pt idx="747">
                  <c:v>1.8656716417910779E-3</c:v>
                </c:pt>
                <c:pt idx="748">
                  <c:v>1.8656716417910779E-3</c:v>
                </c:pt>
                <c:pt idx="749">
                  <c:v>1.8656716417910779E-3</c:v>
                </c:pt>
                <c:pt idx="750">
                  <c:v>1.8656716417910779E-3</c:v>
                </c:pt>
                <c:pt idx="751">
                  <c:v>1.8656716417910779E-3</c:v>
                </c:pt>
                <c:pt idx="752">
                  <c:v>1.8656716417910779E-3</c:v>
                </c:pt>
                <c:pt idx="753">
                  <c:v>1.8656716417910779E-3</c:v>
                </c:pt>
                <c:pt idx="754">
                  <c:v>1.8656716417910779E-3</c:v>
                </c:pt>
                <c:pt idx="755">
                  <c:v>1.8656716417910779E-3</c:v>
                </c:pt>
                <c:pt idx="756">
                  <c:v>1.8656716417910779E-3</c:v>
                </c:pt>
                <c:pt idx="757">
                  <c:v>1.8656716417910779E-3</c:v>
                </c:pt>
                <c:pt idx="758">
                  <c:v>1.8656716417910779E-3</c:v>
                </c:pt>
                <c:pt idx="759">
                  <c:v>1.8656716417910779E-3</c:v>
                </c:pt>
                <c:pt idx="760">
                  <c:v>1.8656716417910779E-3</c:v>
                </c:pt>
                <c:pt idx="761">
                  <c:v>1.8656716417910779E-3</c:v>
                </c:pt>
                <c:pt idx="762">
                  <c:v>1.8656716417910779E-3</c:v>
                </c:pt>
                <c:pt idx="763">
                  <c:v>1.8656716417910779E-3</c:v>
                </c:pt>
                <c:pt idx="764">
                  <c:v>1.8656716417910779E-3</c:v>
                </c:pt>
                <c:pt idx="765">
                  <c:v>1.8656716417910779E-3</c:v>
                </c:pt>
                <c:pt idx="766">
                  <c:v>0</c:v>
                </c:pt>
              </c:numCache>
            </c:numRef>
          </c:xVal>
          <c:yVal>
            <c:numRef>
              <c:f>'Ex8 - Análise'!$AR$4:$AR$770</c:f>
              <c:numCache>
                <c:formatCode>General</c:formatCode>
                <c:ptCount val="7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0.99704142011834318</c:v>
                </c:pt>
                <c:pt idx="32">
                  <c:v>0.99704142011834318</c:v>
                </c:pt>
                <c:pt idx="33">
                  <c:v>0.99704142011834318</c:v>
                </c:pt>
                <c:pt idx="34">
                  <c:v>0.99408284023668636</c:v>
                </c:pt>
                <c:pt idx="35">
                  <c:v>0.99408284023668636</c:v>
                </c:pt>
                <c:pt idx="36">
                  <c:v>0.99408284023668636</c:v>
                </c:pt>
                <c:pt idx="37">
                  <c:v>0.99408284023668636</c:v>
                </c:pt>
                <c:pt idx="38">
                  <c:v>0.99408284023668636</c:v>
                </c:pt>
                <c:pt idx="39">
                  <c:v>0.99408284023668636</c:v>
                </c:pt>
                <c:pt idx="40">
                  <c:v>0.99408284023668636</c:v>
                </c:pt>
                <c:pt idx="41">
                  <c:v>0.99112426035502954</c:v>
                </c:pt>
                <c:pt idx="42">
                  <c:v>0.99112426035502954</c:v>
                </c:pt>
                <c:pt idx="43">
                  <c:v>0.99112426035502954</c:v>
                </c:pt>
                <c:pt idx="44">
                  <c:v>0.99112426035502954</c:v>
                </c:pt>
                <c:pt idx="45">
                  <c:v>0.99112426035502954</c:v>
                </c:pt>
                <c:pt idx="46">
                  <c:v>0.99112426035502954</c:v>
                </c:pt>
                <c:pt idx="47">
                  <c:v>0.99112426035502954</c:v>
                </c:pt>
                <c:pt idx="48">
                  <c:v>0.99112426035502954</c:v>
                </c:pt>
                <c:pt idx="49">
                  <c:v>0.99112426035502954</c:v>
                </c:pt>
                <c:pt idx="50">
                  <c:v>0.99112426035502954</c:v>
                </c:pt>
                <c:pt idx="51">
                  <c:v>0.99112426035502954</c:v>
                </c:pt>
                <c:pt idx="52">
                  <c:v>0.99112426035502954</c:v>
                </c:pt>
                <c:pt idx="53">
                  <c:v>0.99112426035502954</c:v>
                </c:pt>
                <c:pt idx="54">
                  <c:v>0.99112426035502954</c:v>
                </c:pt>
                <c:pt idx="55">
                  <c:v>0.99112426035502954</c:v>
                </c:pt>
                <c:pt idx="56">
                  <c:v>0.98816568047337283</c:v>
                </c:pt>
                <c:pt idx="57">
                  <c:v>0.98816568047337283</c:v>
                </c:pt>
                <c:pt idx="58">
                  <c:v>0.98816568047337283</c:v>
                </c:pt>
                <c:pt idx="59">
                  <c:v>0.98816568047337283</c:v>
                </c:pt>
                <c:pt idx="60">
                  <c:v>0.98224852071005919</c:v>
                </c:pt>
                <c:pt idx="61">
                  <c:v>0.98224852071005919</c:v>
                </c:pt>
                <c:pt idx="62">
                  <c:v>0.98224852071005919</c:v>
                </c:pt>
                <c:pt idx="63">
                  <c:v>0.98224852071005919</c:v>
                </c:pt>
                <c:pt idx="64">
                  <c:v>0.98224852071005919</c:v>
                </c:pt>
                <c:pt idx="65">
                  <c:v>0.98224852071005919</c:v>
                </c:pt>
                <c:pt idx="66">
                  <c:v>0.97928994082840237</c:v>
                </c:pt>
                <c:pt idx="67">
                  <c:v>0.97928994082840237</c:v>
                </c:pt>
                <c:pt idx="68">
                  <c:v>0.97928994082840237</c:v>
                </c:pt>
                <c:pt idx="69">
                  <c:v>0.97928994082840237</c:v>
                </c:pt>
                <c:pt idx="70">
                  <c:v>0.97928994082840237</c:v>
                </c:pt>
                <c:pt idx="71">
                  <c:v>0.97928994082840237</c:v>
                </c:pt>
                <c:pt idx="72">
                  <c:v>0.97928994082840237</c:v>
                </c:pt>
                <c:pt idx="73">
                  <c:v>0.97928994082840237</c:v>
                </c:pt>
                <c:pt idx="74">
                  <c:v>0.97928994082840237</c:v>
                </c:pt>
                <c:pt idx="75">
                  <c:v>0.97928994082840237</c:v>
                </c:pt>
                <c:pt idx="76">
                  <c:v>0.97928994082840237</c:v>
                </c:pt>
                <c:pt idx="77">
                  <c:v>0.97928994082840237</c:v>
                </c:pt>
                <c:pt idx="78">
                  <c:v>0.97928994082840237</c:v>
                </c:pt>
                <c:pt idx="79">
                  <c:v>0.97928994082840237</c:v>
                </c:pt>
                <c:pt idx="80">
                  <c:v>0.97928994082840237</c:v>
                </c:pt>
                <c:pt idx="81">
                  <c:v>0.97928994082840237</c:v>
                </c:pt>
                <c:pt idx="82">
                  <c:v>0.97928994082840237</c:v>
                </c:pt>
                <c:pt idx="83">
                  <c:v>0.97928994082840237</c:v>
                </c:pt>
                <c:pt idx="84">
                  <c:v>0.97928994082840237</c:v>
                </c:pt>
                <c:pt idx="85">
                  <c:v>0.97928994082840237</c:v>
                </c:pt>
                <c:pt idx="86">
                  <c:v>0.97928994082840237</c:v>
                </c:pt>
                <c:pt idx="87">
                  <c:v>0.97928994082840237</c:v>
                </c:pt>
                <c:pt idx="88">
                  <c:v>0.97928994082840237</c:v>
                </c:pt>
                <c:pt idx="89">
                  <c:v>0.97928994082840237</c:v>
                </c:pt>
                <c:pt idx="90">
                  <c:v>0.97928994082840237</c:v>
                </c:pt>
                <c:pt idx="91">
                  <c:v>0.97928994082840237</c:v>
                </c:pt>
                <c:pt idx="92">
                  <c:v>0.97928994082840237</c:v>
                </c:pt>
                <c:pt idx="93">
                  <c:v>0.97928994082840237</c:v>
                </c:pt>
                <c:pt idx="94">
                  <c:v>0.97928994082840237</c:v>
                </c:pt>
                <c:pt idx="95">
                  <c:v>0.97928994082840237</c:v>
                </c:pt>
                <c:pt idx="96">
                  <c:v>0.97928994082840237</c:v>
                </c:pt>
                <c:pt idx="97">
                  <c:v>0.97928994082840237</c:v>
                </c:pt>
                <c:pt idx="98">
                  <c:v>0.97633136094674555</c:v>
                </c:pt>
                <c:pt idx="99">
                  <c:v>0.97337278106508873</c:v>
                </c:pt>
                <c:pt idx="100">
                  <c:v>0.97337278106508873</c:v>
                </c:pt>
                <c:pt idx="101">
                  <c:v>0.97337278106508873</c:v>
                </c:pt>
                <c:pt idx="102">
                  <c:v>0.97337278106508873</c:v>
                </c:pt>
                <c:pt idx="103">
                  <c:v>0.97337278106508873</c:v>
                </c:pt>
                <c:pt idx="104">
                  <c:v>0.97337278106508873</c:v>
                </c:pt>
                <c:pt idx="105">
                  <c:v>0.97337278106508873</c:v>
                </c:pt>
                <c:pt idx="106">
                  <c:v>0.97337278106508873</c:v>
                </c:pt>
                <c:pt idx="107">
                  <c:v>0.97337278106508873</c:v>
                </c:pt>
                <c:pt idx="108">
                  <c:v>0.97041420118343191</c:v>
                </c:pt>
                <c:pt idx="109">
                  <c:v>0.97041420118343191</c:v>
                </c:pt>
                <c:pt idx="110">
                  <c:v>0.96745562130177509</c:v>
                </c:pt>
                <c:pt idx="111">
                  <c:v>0.96745562130177509</c:v>
                </c:pt>
                <c:pt idx="112">
                  <c:v>0.96745562130177509</c:v>
                </c:pt>
                <c:pt idx="113">
                  <c:v>0.96153846153846156</c:v>
                </c:pt>
                <c:pt idx="114">
                  <c:v>0.95857988165680474</c:v>
                </c:pt>
                <c:pt idx="115">
                  <c:v>0.95857988165680474</c:v>
                </c:pt>
                <c:pt idx="116">
                  <c:v>0.95857988165680474</c:v>
                </c:pt>
                <c:pt idx="117">
                  <c:v>0.95857988165680474</c:v>
                </c:pt>
                <c:pt idx="118">
                  <c:v>0.95562130177514792</c:v>
                </c:pt>
                <c:pt idx="119">
                  <c:v>0.95562130177514792</c:v>
                </c:pt>
                <c:pt idx="120">
                  <c:v>0.95562130177514792</c:v>
                </c:pt>
                <c:pt idx="121">
                  <c:v>0.95562130177514792</c:v>
                </c:pt>
                <c:pt idx="122">
                  <c:v>0.95562130177514792</c:v>
                </c:pt>
                <c:pt idx="123">
                  <c:v>0.95562130177514792</c:v>
                </c:pt>
                <c:pt idx="124">
                  <c:v>0.9526627218934911</c:v>
                </c:pt>
                <c:pt idx="125">
                  <c:v>0.9526627218934911</c:v>
                </c:pt>
                <c:pt idx="126">
                  <c:v>0.9526627218934911</c:v>
                </c:pt>
                <c:pt idx="127">
                  <c:v>0.9526627218934911</c:v>
                </c:pt>
                <c:pt idx="128">
                  <c:v>0.9526627218934911</c:v>
                </c:pt>
                <c:pt idx="129">
                  <c:v>0.9526627218934911</c:v>
                </c:pt>
                <c:pt idx="130">
                  <c:v>0.94970414201183428</c:v>
                </c:pt>
                <c:pt idx="131">
                  <c:v>0.94970414201183428</c:v>
                </c:pt>
                <c:pt idx="132">
                  <c:v>0.94970414201183428</c:v>
                </c:pt>
                <c:pt idx="133">
                  <c:v>0.94970414201183428</c:v>
                </c:pt>
                <c:pt idx="134">
                  <c:v>0.94970414201183428</c:v>
                </c:pt>
                <c:pt idx="135">
                  <c:v>0.94674556213017746</c:v>
                </c:pt>
                <c:pt idx="136">
                  <c:v>0.94674556213017746</c:v>
                </c:pt>
                <c:pt idx="137">
                  <c:v>0.94674556213017746</c:v>
                </c:pt>
                <c:pt idx="138">
                  <c:v>0.94674556213017746</c:v>
                </c:pt>
                <c:pt idx="139">
                  <c:v>0.94378698224852076</c:v>
                </c:pt>
                <c:pt idx="140">
                  <c:v>0.94378698224852076</c:v>
                </c:pt>
                <c:pt idx="141">
                  <c:v>0.94378698224852076</c:v>
                </c:pt>
                <c:pt idx="142">
                  <c:v>0.94378698224852076</c:v>
                </c:pt>
                <c:pt idx="143">
                  <c:v>0.94378698224852076</c:v>
                </c:pt>
                <c:pt idx="144">
                  <c:v>0.94378698224852076</c:v>
                </c:pt>
                <c:pt idx="145">
                  <c:v>0.94378698224852076</c:v>
                </c:pt>
                <c:pt idx="146">
                  <c:v>0.94378698224852076</c:v>
                </c:pt>
                <c:pt idx="147">
                  <c:v>0.94378698224852076</c:v>
                </c:pt>
                <c:pt idx="148">
                  <c:v>0.93786982248520712</c:v>
                </c:pt>
                <c:pt idx="149">
                  <c:v>0.93786982248520712</c:v>
                </c:pt>
                <c:pt idx="150">
                  <c:v>0.93786982248520712</c:v>
                </c:pt>
                <c:pt idx="151">
                  <c:v>0.93786982248520712</c:v>
                </c:pt>
                <c:pt idx="152">
                  <c:v>0.93786982248520712</c:v>
                </c:pt>
                <c:pt idx="153">
                  <c:v>0.93786982248520712</c:v>
                </c:pt>
                <c:pt idx="154">
                  <c:v>0.93786982248520712</c:v>
                </c:pt>
                <c:pt idx="155">
                  <c:v>0.93786982248520712</c:v>
                </c:pt>
                <c:pt idx="156">
                  <c:v>0.93786982248520712</c:v>
                </c:pt>
                <c:pt idx="157">
                  <c:v>0.9349112426035503</c:v>
                </c:pt>
                <c:pt idx="158">
                  <c:v>0.9349112426035503</c:v>
                </c:pt>
                <c:pt idx="159">
                  <c:v>0.9349112426035503</c:v>
                </c:pt>
                <c:pt idx="160">
                  <c:v>0.93195266272189348</c:v>
                </c:pt>
                <c:pt idx="161">
                  <c:v>0.92899408284023666</c:v>
                </c:pt>
                <c:pt idx="162">
                  <c:v>0.92899408284023666</c:v>
                </c:pt>
                <c:pt idx="163">
                  <c:v>0.92899408284023666</c:v>
                </c:pt>
                <c:pt idx="164">
                  <c:v>0.92603550295857984</c:v>
                </c:pt>
                <c:pt idx="165">
                  <c:v>0.92603550295857984</c:v>
                </c:pt>
                <c:pt idx="166">
                  <c:v>0.92603550295857984</c:v>
                </c:pt>
                <c:pt idx="167">
                  <c:v>0.92603550295857984</c:v>
                </c:pt>
                <c:pt idx="168">
                  <c:v>0.92603550295857984</c:v>
                </c:pt>
                <c:pt idx="169">
                  <c:v>0.92603550295857984</c:v>
                </c:pt>
                <c:pt idx="170">
                  <c:v>0.92603550295857984</c:v>
                </c:pt>
                <c:pt idx="171">
                  <c:v>0.92603550295857984</c:v>
                </c:pt>
                <c:pt idx="172">
                  <c:v>0.92603550295857984</c:v>
                </c:pt>
                <c:pt idx="173">
                  <c:v>0.92307692307692313</c:v>
                </c:pt>
                <c:pt idx="174">
                  <c:v>0.92307692307692313</c:v>
                </c:pt>
                <c:pt idx="175">
                  <c:v>0.92307692307692313</c:v>
                </c:pt>
                <c:pt idx="176">
                  <c:v>0.92307692307692313</c:v>
                </c:pt>
                <c:pt idx="177">
                  <c:v>0.92307692307692313</c:v>
                </c:pt>
                <c:pt idx="178">
                  <c:v>0.92307692307692313</c:v>
                </c:pt>
                <c:pt idx="179">
                  <c:v>0.92307692307692313</c:v>
                </c:pt>
                <c:pt idx="180">
                  <c:v>0.92307692307692313</c:v>
                </c:pt>
                <c:pt idx="181">
                  <c:v>0.92307692307692313</c:v>
                </c:pt>
                <c:pt idx="182">
                  <c:v>0.92011834319526631</c:v>
                </c:pt>
                <c:pt idx="183">
                  <c:v>0.92011834319526631</c:v>
                </c:pt>
                <c:pt idx="184">
                  <c:v>0.91715976331360949</c:v>
                </c:pt>
                <c:pt idx="185">
                  <c:v>0.91420118343195267</c:v>
                </c:pt>
                <c:pt idx="186">
                  <c:v>0.91420118343195267</c:v>
                </c:pt>
                <c:pt idx="187">
                  <c:v>0.91420118343195267</c:v>
                </c:pt>
                <c:pt idx="188">
                  <c:v>0.91124260355029585</c:v>
                </c:pt>
                <c:pt idx="189">
                  <c:v>0.91124260355029585</c:v>
                </c:pt>
                <c:pt idx="190">
                  <c:v>0.91124260355029585</c:v>
                </c:pt>
                <c:pt idx="191">
                  <c:v>0.91124260355029585</c:v>
                </c:pt>
                <c:pt idx="192">
                  <c:v>0.90828402366863903</c:v>
                </c:pt>
                <c:pt idx="193">
                  <c:v>0.90532544378698221</c:v>
                </c:pt>
                <c:pt idx="194">
                  <c:v>0.90532544378698221</c:v>
                </c:pt>
                <c:pt idx="195">
                  <c:v>0.90532544378698221</c:v>
                </c:pt>
                <c:pt idx="196">
                  <c:v>0.90532544378698221</c:v>
                </c:pt>
                <c:pt idx="197">
                  <c:v>0.90532544378698221</c:v>
                </c:pt>
                <c:pt idx="198">
                  <c:v>0.90532544378698221</c:v>
                </c:pt>
                <c:pt idx="199">
                  <c:v>0.90532544378698221</c:v>
                </c:pt>
                <c:pt idx="200">
                  <c:v>0.9023668639053255</c:v>
                </c:pt>
                <c:pt idx="201">
                  <c:v>0.9023668639053255</c:v>
                </c:pt>
                <c:pt idx="202">
                  <c:v>0.9023668639053255</c:v>
                </c:pt>
                <c:pt idx="203">
                  <c:v>0.9023668639053255</c:v>
                </c:pt>
                <c:pt idx="204">
                  <c:v>0.9023668639053255</c:v>
                </c:pt>
                <c:pt idx="205">
                  <c:v>0.9023668639053255</c:v>
                </c:pt>
                <c:pt idx="206">
                  <c:v>0.9023668639053255</c:v>
                </c:pt>
                <c:pt idx="207">
                  <c:v>0.9023668639053255</c:v>
                </c:pt>
                <c:pt idx="208">
                  <c:v>0.9023668639053255</c:v>
                </c:pt>
                <c:pt idx="209">
                  <c:v>0.9023668639053255</c:v>
                </c:pt>
                <c:pt idx="210">
                  <c:v>0.9023668639053255</c:v>
                </c:pt>
                <c:pt idx="211">
                  <c:v>0.9023668639053255</c:v>
                </c:pt>
                <c:pt idx="212">
                  <c:v>0.9023668639053255</c:v>
                </c:pt>
                <c:pt idx="213">
                  <c:v>0.9023668639053255</c:v>
                </c:pt>
                <c:pt idx="214">
                  <c:v>0.9023668639053255</c:v>
                </c:pt>
                <c:pt idx="215">
                  <c:v>0.9023668639053255</c:v>
                </c:pt>
                <c:pt idx="216">
                  <c:v>0.89940828402366868</c:v>
                </c:pt>
                <c:pt idx="217">
                  <c:v>0.89940828402366868</c:v>
                </c:pt>
                <c:pt idx="218">
                  <c:v>0.89940828402366868</c:v>
                </c:pt>
                <c:pt idx="219">
                  <c:v>0.89940828402366868</c:v>
                </c:pt>
                <c:pt idx="220">
                  <c:v>0.89940828402366868</c:v>
                </c:pt>
                <c:pt idx="221">
                  <c:v>0.89940828402366868</c:v>
                </c:pt>
                <c:pt idx="222">
                  <c:v>0.89940828402366868</c:v>
                </c:pt>
                <c:pt idx="223">
                  <c:v>0.89940828402366868</c:v>
                </c:pt>
                <c:pt idx="224">
                  <c:v>0.89940828402366868</c:v>
                </c:pt>
                <c:pt idx="225">
                  <c:v>0.89940828402366868</c:v>
                </c:pt>
                <c:pt idx="226">
                  <c:v>0.89644970414201186</c:v>
                </c:pt>
                <c:pt idx="227">
                  <c:v>0.89644970414201186</c:v>
                </c:pt>
                <c:pt idx="228">
                  <c:v>0.89644970414201186</c:v>
                </c:pt>
                <c:pt idx="229">
                  <c:v>0.89644970414201186</c:v>
                </c:pt>
                <c:pt idx="230">
                  <c:v>0.89644970414201186</c:v>
                </c:pt>
                <c:pt idx="231">
                  <c:v>0.89644970414201186</c:v>
                </c:pt>
                <c:pt idx="232">
                  <c:v>0.89644970414201186</c:v>
                </c:pt>
                <c:pt idx="233">
                  <c:v>0.89644970414201186</c:v>
                </c:pt>
                <c:pt idx="234">
                  <c:v>0.89644970414201186</c:v>
                </c:pt>
                <c:pt idx="235">
                  <c:v>0.89644970414201186</c:v>
                </c:pt>
                <c:pt idx="236">
                  <c:v>0.89349112426035504</c:v>
                </c:pt>
                <c:pt idx="237">
                  <c:v>0.89349112426035504</c:v>
                </c:pt>
                <c:pt idx="238">
                  <c:v>0.89349112426035504</c:v>
                </c:pt>
                <c:pt idx="239">
                  <c:v>0.89349112426035504</c:v>
                </c:pt>
                <c:pt idx="240">
                  <c:v>0.89349112426035504</c:v>
                </c:pt>
                <c:pt idx="241">
                  <c:v>0.89349112426035504</c:v>
                </c:pt>
                <c:pt idx="242">
                  <c:v>0.89053254437869822</c:v>
                </c:pt>
                <c:pt idx="243">
                  <c:v>0.89053254437869822</c:v>
                </c:pt>
                <c:pt idx="244">
                  <c:v>0.89053254437869822</c:v>
                </c:pt>
                <c:pt idx="245">
                  <c:v>0.89053254437869822</c:v>
                </c:pt>
                <c:pt idx="246">
                  <c:v>0.89053254437869822</c:v>
                </c:pt>
                <c:pt idx="247">
                  <c:v>0.89053254437869822</c:v>
                </c:pt>
                <c:pt idx="248">
                  <c:v>0.89053254437869822</c:v>
                </c:pt>
                <c:pt idx="249">
                  <c:v>0.89053254437869822</c:v>
                </c:pt>
                <c:pt idx="250">
                  <c:v>0.89053254437869822</c:v>
                </c:pt>
                <c:pt idx="251">
                  <c:v>0.8875739644970414</c:v>
                </c:pt>
                <c:pt idx="252">
                  <c:v>0.8875739644970414</c:v>
                </c:pt>
                <c:pt idx="253">
                  <c:v>0.8875739644970414</c:v>
                </c:pt>
                <c:pt idx="254">
                  <c:v>0.8875739644970414</c:v>
                </c:pt>
                <c:pt idx="255">
                  <c:v>0.88461538461538458</c:v>
                </c:pt>
                <c:pt idx="256">
                  <c:v>0.88461538461538458</c:v>
                </c:pt>
                <c:pt idx="257">
                  <c:v>0.88461538461538458</c:v>
                </c:pt>
                <c:pt idx="258">
                  <c:v>0.88461538461538458</c:v>
                </c:pt>
                <c:pt idx="259">
                  <c:v>0.88461538461538458</c:v>
                </c:pt>
                <c:pt idx="260">
                  <c:v>0.88461538461538458</c:v>
                </c:pt>
                <c:pt idx="261">
                  <c:v>0.88461538461538458</c:v>
                </c:pt>
                <c:pt idx="262">
                  <c:v>0.88461538461538458</c:v>
                </c:pt>
                <c:pt idx="263">
                  <c:v>0.88461538461538458</c:v>
                </c:pt>
                <c:pt idx="264">
                  <c:v>0.88461538461538458</c:v>
                </c:pt>
                <c:pt idx="265">
                  <c:v>0.88461538461538458</c:v>
                </c:pt>
                <c:pt idx="266">
                  <c:v>0.88461538461538458</c:v>
                </c:pt>
                <c:pt idx="267">
                  <c:v>0.88461538461538458</c:v>
                </c:pt>
                <c:pt idx="268">
                  <c:v>0.88461538461538458</c:v>
                </c:pt>
                <c:pt idx="269">
                  <c:v>0.88461538461538458</c:v>
                </c:pt>
                <c:pt idx="270">
                  <c:v>0.88461538461538458</c:v>
                </c:pt>
                <c:pt idx="271">
                  <c:v>0.88461538461538458</c:v>
                </c:pt>
                <c:pt idx="272">
                  <c:v>0.88461538461538458</c:v>
                </c:pt>
                <c:pt idx="273">
                  <c:v>0.88461538461538458</c:v>
                </c:pt>
                <c:pt idx="274">
                  <c:v>0.88165680473372787</c:v>
                </c:pt>
                <c:pt idx="275">
                  <c:v>0.88165680473372787</c:v>
                </c:pt>
                <c:pt idx="276">
                  <c:v>0.87869822485207105</c:v>
                </c:pt>
                <c:pt idx="277">
                  <c:v>0.87869822485207105</c:v>
                </c:pt>
                <c:pt idx="278">
                  <c:v>0.87869822485207105</c:v>
                </c:pt>
                <c:pt idx="279">
                  <c:v>0.87869822485207105</c:v>
                </c:pt>
                <c:pt idx="280">
                  <c:v>0.87869822485207105</c:v>
                </c:pt>
                <c:pt idx="281">
                  <c:v>0.87573964497041423</c:v>
                </c:pt>
                <c:pt idx="282">
                  <c:v>0.87573964497041423</c:v>
                </c:pt>
                <c:pt idx="283">
                  <c:v>0.87573964497041423</c:v>
                </c:pt>
                <c:pt idx="284">
                  <c:v>0.87573964497041423</c:v>
                </c:pt>
                <c:pt idx="285">
                  <c:v>0.87573964497041423</c:v>
                </c:pt>
                <c:pt idx="286">
                  <c:v>0.87573964497041423</c:v>
                </c:pt>
                <c:pt idx="287">
                  <c:v>0.87573964497041423</c:v>
                </c:pt>
                <c:pt idx="288">
                  <c:v>0.87573964497041423</c:v>
                </c:pt>
                <c:pt idx="289">
                  <c:v>0.87573964497041423</c:v>
                </c:pt>
                <c:pt idx="290">
                  <c:v>0.87573964497041423</c:v>
                </c:pt>
                <c:pt idx="291">
                  <c:v>0.87278106508875741</c:v>
                </c:pt>
                <c:pt idx="292">
                  <c:v>0.86982248520710059</c:v>
                </c:pt>
                <c:pt idx="293">
                  <c:v>0.86982248520710059</c:v>
                </c:pt>
                <c:pt idx="294">
                  <c:v>0.86982248520710059</c:v>
                </c:pt>
                <c:pt idx="295">
                  <c:v>0.86686390532544377</c:v>
                </c:pt>
                <c:pt idx="296">
                  <c:v>0.86390532544378695</c:v>
                </c:pt>
                <c:pt idx="297">
                  <c:v>0.86390532544378695</c:v>
                </c:pt>
                <c:pt idx="298">
                  <c:v>0.86094674556213024</c:v>
                </c:pt>
                <c:pt idx="299">
                  <c:v>0.86094674556213024</c:v>
                </c:pt>
                <c:pt idx="300">
                  <c:v>0.86094674556213024</c:v>
                </c:pt>
                <c:pt idx="301">
                  <c:v>0.85798816568047331</c:v>
                </c:pt>
                <c:pt idx="302">
                  <c:v>0.85798816568047331</c:v>
                </c:pt>
                <c:pt idx="303">
                  <c:v>0.85798816568047331</c:v>
                </c:pt>
                <c:pt idx="304">
                  <c:v>0.85798816568047331</c:v>
                </c:pt>
                <c:pt idx="305">
                  <c:v>0.85798816568047331</c:v>
                </c:pt>
                <c:pt idx="306">
                  <c:v>0.85798816568047331</c:v>
                </c:pt>
                <c:pt idx="307">
                  <c:v>0.8550295857988166</c:v>
                </c:pt>
                <c:pt idx="308">
                  <c:v>0.8550295857988166</c:v>
                </c:pt>
                <c:pt idx="309">
                  <c:v>0.8550295857988166</c:v>
                </c:pt>
                <c:pt idx="310">
                  <c:v>0.8550295857988166</c:v>
                </c:pt>
                <c:pt idx="311">
                  <c:v>0.85207100591715978</c:v>
                </c:pt>
                <c:pt idx="312">
                  <c:v>0.85207100591715978</c:v>
                </c:pt>
                <c:pt idx="313">
                  <c:v>0.85207100591715978</c:v>
                </c:pt>
                <c:pt idx="314">
                  <c:v>0.85207100591715978</c:v>
                </c:pt>
                <c:pt idx="315">
                  <c:v>0.84911242603550297</c:v>
                </c:pt>
                <c:pt idx="316">
                  <c:v>0.84911242603550297</c:v>
                </c:pt>
                <c:pt idx="317">
                  <c:v>0.84911242603550297</c:v>
                </c:pt>
                <c:pt idx="318">
                  <c:v>0.84911242603550297</c:v>
                </c:pt>
                <c:pt idx="319">
                  <c:v>0.84615384615384615</c:v>
                </c:pt>
                <c:pt idx="320">
                  <c:v>0.84615384615384615</c:v>
                </c:pt>
                <c:pt idx="321">
                  <c:v>0.84615384615384615</c:v>
                </c:pt>
                <c:pt idx="322">
                  <c:v>0.84615384615384615</c:v>
                </c:pt>
                <c:pt idx="323">
                  <c:v>0.84615384615384615</c:v>
                </c:pt>
                <c:pt idx="324">
                  <c:v>0.84615384615384615</c:v>
                </c:pt>
                <c:pt idx="325">
                  <c:v>0.84615384615384615</c:v>
                </c:pt>
                <c:pt idx="326">
                  <c:v>0.84615384615384615</c:v>
                </c:pt>
                <c:pt idx="327">
                  <c:v>0.84319526627218933</c:v>
                </c:pt>
                <c:pt idx="328">
                  <c:v>0.84319526627218933</c:v>
                </c:pt>
                <c:pt idx="329">
                  <c:v>0.84319526627218933</c:v>
                </c:pt>
                <c:pt idx="330">
                  <c:v>0.84319526627218933</c:v>
                </c:pt>
                <c:pt idx="331">
                  <c:v>0.84319526627218933</c:v>
                </c:pt>
                <c:pt idx="332">
                  <c:v>0.84319526627218933</c:v>
                </c:pt>
                <c:pt idx="333">
                  <c:v>0.84319526627218933</c:v>
                </c:pt>
                <c:pt idx="334">
                  <c:v>0.84319526627218933</c:v>
                </c:pt>
                <c:pt idx="335">
                  <c:v>0.84319526627218933</c:v>
                </c:pt>
                <c:pt idx="336">
                  <c:v>0.84319526627218933</c:v>
                </c:pt>
                <c:pt idx="337">
                  <c:v>0.84023668639053251</c:v>
                </c:pt>
                <c:pt idx="338">
                  <c:v>0.84023668639053251</c:v>
                </c:pt>
                <c:pt idx="339">
                  <c:v>0.83727810650887569</c:v>
                </c:pt>
                <c:pt idx="340">
                  <c:v>0.83727810650887569</c:v>
                </c:pt>
                <c:pt idx="341">
                  <c:v>0.83727810650887569</c:v>
                </c:pt>
                <c:pt idx="342">
                  <c:v>0.83727810650887569</c:v>
                </c:pt>
                <c:pt idx="343">
                  <c:v>0.83727810650887569</c:v>
                </c:pt>
                <c:pt idx="344">
                  <c:v>0.83727810650887569</c:v>
                </c:pt>
                <c:pt idx="345">
                  <c:v>0.83727810650887569</c:v>
                </c:pt>
                <c:pt idx="346">
                  <c:v>0.83431952662721898</c:v>
                </c:pt>
                <c:pt idx="347">
                  <c:v>0.83431952662721898</c:v>
                </c:pt>
                <c:pt idx="348">
                  <c:v>0.83136094674556216</c:v>
                </c:pt>
                <c:pt idx="349">
                  <c:v>0.83136094674556216</c:v>
                </c:pt>
                <c:pt idx="350">
                  <c:v>0.83136094674556216</c:v>
                </c:pt>
                <c:pt idx="351">
                  <c:v>0.83136094674556216</c:v>
                </c:pt>
                <c:pt idx="352">
                  <c:v>0.83136094674556216</c:v>
                </c:pt>
                <c:pt idx="353">
                  <c:v>0.83136094674556216</c:v>
                </c:pt>
                <c:pt idx="354">
                  <c:v>0.83136094674556216</c:v>
                </c:pt>
                <c:pt idx="355">
                  <c:v>0.82840236686390534</c:v>
                </c:pt>
                <c:pt idx="356">
                  <c:v>0.82544378698224852</c:v>
                </c:pt>
                <c:pt idx="357">
                  <c:v>0.82544378698224852</c:v>
                </c:pt>
                <c:pt idx="358">
                  <c:v>0.82544378698224852</c:v>
                </c:pt>
                <c:pt idx="359">
                  <c:v>0.82544378698224852</c:v>
                </c:pt>
                <c:pt idx="360">
                  <c:v>0.8224852071005917</c:v>
                </c:pt>
                <c:pt idx="361">
                  <c:v>0.8224852071005917</c:v>
                </c:pt>
                <c:pt idx="362">
                  <c:v>0.81952662721893488</c:v>
                </c:pt>
                <c:pt idx="363">
                  <c:v>0.81952662721893488</c:v>
                </c:pt>
                <c:pt idx="364">
                  <c:v>0.81952662721893488</c:v>
                </c:pt>
                <c:pt idx="365">
                  <c:v>0.81656804733727806</c:v>
                </c:pt>
                <c:pt idx="366">
                  <c:v>0.81656804733727806</c:v>
                </c:pt>
                <c:pt idx="367">
                  <c:v>0.81656804733727806</c:v>
                </c:pt>
                <c:pt idx="368">
                  <c:v>0.81656804733727806</c:v>
                </c:pt>
                <c:pt idx="369">
                  <c:v>0.81656804733727806</c:v>
                </c:pt>
                <c:pt idx="370">
                  <c:v>0.81656804733727806</c:v>
                </c:pt>
                <c:pt idx="371">
                  <c:v>0.81656804733727806</c:v>
                </c:pt>
                <c:pt idx="372">
                  <c:v>0.81656804733727806</c:v>
                </c:pt>
                <c:pt idx="373">
                  <c:v>0.81656804733727806</c:v>
                </c:pt>
                <c:pt idx="374">
                  <c:v>0.81656804733727806</c:v>
                </c:pt>
                <c:pt idx="375">
                  <c:v>0.81656804733727806</c:v>
                </c:pt>
                <c:pt idx="376">
                  <c:v>0.81656804733727806</c:v>
                </c:pt>
                <c:pt idx="377">
                  <c:v>0.81656804733727806</c:v>
                </c:pt>
                <c:pt idx="378">
                  <c:v>0.81360946745562135</c:v>
                </c:pt>
                <c:pt idx="379">
                  <c:v>0.81360946745562135</c:v>
                </c:pt>
                <c:pt idx="380">
                  <c:v>0.81065088757396453</c:v>
                </c:pt>
                <c:pt idx="381">
                  <c:v>0.81065088757396453</c:v>
                </c:pt>
                <c:pt idx="382">
                  <c:v>0.81065088757396453</c:v>
                </c:pt>
                <c:pt idx="383">
                  <c:v>0.81065088757396453</c:v>
                </c:pt>
                <c:pt idx="384">
                  <c:v>0.81065088757396453</c:v>
                </c:pt>
                <c:pt idx="385">
                  <c:v>0.81065088757396453</c:v>
                </c:pt>
                <c:pt idx="386">
                  <c:v>0.81065088757396453</c:v>
                </c:pt>
                <c:pt idx="387">
                  <c:v>0.80769230769230771</c:v>
                </c:pt>
                <c:pt idx="388">
                  <c:v>0.80769230769230771</c:v>
                </c:pt>
                <c:pt idx="389">
                  <c:v>0.80473372781065089</c:v>
                </c:pt>
                <c:pt idx="390">
                  <c:v>0.80473372781065089</c:v>
                </c:pt>
                <c:pt idx="391">
                  <c:v>0.80177514792899407</c:v>
                </c:pt>
                <c:pt idx="392">
                  <c:v>0.79881656804733725</c:v>
                </c:pt>
                <c:pt idx="393">
                  <c:v>0.79881656804733725</c:v>
                </c:pt>
                <c:pt idx="394">
                  <c:v>0.79585798816568043</c:v>
                </c:pt>
                <c:pt idx="395">
                  <c:v>0.79585798816568043</c:v>
                </c:pt>
                <c:pt idx="396">
                  <c:v>0.79585798816568043</c:v>
                </c:pt>
                <c:pt idx="397">
                  <c:v>0.79289940828402372</c:v>
                </c:pt>
                <c:pt idx="398">
                  <c:v>0.7899408284023669</c:v>
                </c:pt>
                <c:pt idx="399">
                  <c:v>0.78698224852071008</c:v>
                </c:pt>
                <c:pt idx="400">
                  <c:v>0.78698224852071008</c:v>
                </c:pt>
                <c:pt idx="401">
                  <c:v>0.78698224852071008</c:v>
                </c:pt>
                <c:pt idx="402">
                  <c:v>0.78698224852071008</c:v>
                </c:pt>
                <c:pt idx="403">
                  <c:v>0.78698224852071008</c:v>
                </c:pt>
                <c:pt idx="404">
                  <c:v>0.78698224852071008</c:v>
                </c:pt>
                <c:pt idx="405">
                  <c:v>0.78698224852071008</c:v>
                </c:pt>
                <c:pt idx="406">
                  <c:v>0.78402366863905326</c:v>
                </c:pt>
                <c:pt idx="407">
                  <c:v>0.78402366863905326</c:v>
                </c:pt>
                <c:pt idx="408">
                  <c:v>0.78402366863905326</c:v>
                </c:pt>
                <c:pt idx="409">
                  <c:v>0.78106508875739644</c:v>
                </c:pt>
                <c:pt idx="410">
                  <c:v>0.77810650887573962</c:v>
                </c:pt>
                <c:pt idx="411">
                  <c:v>0.77810650887573962</c:v>
                </c:pt>
                <c:pt idx="412">
                  <c:v>0.77810650887573962</c:v>
                </c:pt>
                <c:pt idx="413">
                  <c:v>0.77810650887573962</c:v>
                </c:pt>
                <c:pt idx="414">
                  <c:v>0.77810650887573962</c:v>
                </c:pt>
                <c:pt idx="415">
                  <c:v>0.7751479289940828</c:v>
                </c:pt>
                <c:pt idx="416">
                  <c:v>0.7751479289940828</c:v>
                </c:pt>
                <c:pt idx="417">
                  <c:v>0.7751479289940828</c:v>
                </c:pt>
                <c:pt idx="418">
                  <c:v>0.7751479289940828</c:v>
                </c:pt>
                <c:pt idx="419">
                  <c:v>0.7751479289940828</c:v>
                </c:pt>
                <c:pt idx="420">
                  <c:v>0.7751479289940828</c:v>
                </c:pt>
                <c:pt idx="421">
                  <c:v>0.77218934911242609</c:v>
                </c:pt>
                <c:pt idx="422">
                  <c:v>0.76923076923076916</c:v>
                </c:pt>
                <c:pt idx="423">
                  <c:v>0.76627218934911245</c:v>
                </c:pt>
                <c:pt idx="424">
                  <c:v>0.76331360946745563</c:v>
                </c:pt>
                <c:pt idx="425">
                  <c:v>0.76035502958579881</c:v>
                </c:pt>
                <c:pt idx="426">
                  <c:v>0.76035502958579881</c:v>
                </c:pt>
                <c:pt idx="427">
                  <c:v>0.75739644970414199</c:v>
                </c:pt>
                <c:pt idx="428">
                  <c:v>0.75443786982248517</c:v>
                </c:pt>
                <c:pt idx="429">
                  <c:v>0.75443786982248517</c:v>
                </c:pt>
                <c:pt idx="430">
                  <c:v>0.75147928994082847</c:v>
                </c:pt>
                <c:pt idx="431">
                  <c:v>0.75147928994082847</c:v>
                </c:pt>
                <c:pt idx="432">
                  <c:v>0.75147928994082847</c:v>
                </c:pt>
                <c:pt idx="433">
                  <c:v>0.74852071005917153</c:v>
                </c:pt>
                <c:pt idx="434">
                  <c:v>0.74852071005917153</c:v>
                </c:pt>
                <c:pt idx="435">
                  <c:v>0.74852071005917153</c:v>
                </c:pt>
                <c:pt idx="436">
                  <c:v>0.74852071005917153</c:v>
                </c:pt>
                <c:pt idx="437">
                  <c:v>0.74852071005917153</c:v>
                </c:pt>
                <c:pt idx="438">
                  <c:v>0.74852071005917153</c:v>
                </c:pt>
                <c:pt idx="439">
                  <c:v>0.74556213017751483</c:v>
                </c:pt>
                <c:pt idx="440">
                  <c:v>0.74556213017751483</c:v>
                </c:pt>
                <c:pt idx="441">
                  <c:v>0.74556213017751483</c:v>
                </c:pt>
                <c:pt idx="442">
                  <c:v>0.74556213017751483</c:v>
                </c:pt>
                <c:pt idx="443">
                  <c:v>0.74556213017751483</c:v>
                </c:pt>
                <c:pt idx="444">
                  <c:v>0.74556213017751483</c:v>
                </c:pt>
                <c:pt idx="445">
                  <c:v>0.74260355029585801</c:v>
                </c:pt>
                <c:pt idx="446">
                  <c:v>0.73964497041420119</c:v>
                </c:pt>
                <c:pt idx="447">
                  <c:v>0.73668639053254437</c:v>
                </c:pt>
                <c:pt idx="448">
                  <c:v>0.73668639053254437</c:v>
                </c:pt>
                <c:pt idx="449">
                  <c:v>0.73668639053254437</c:v>
                </c:pt>
                <c:pt idx="450">
                  <c:v>0.73372781065088755</c:v>
                </c:pt>
                <c:pt idx="451">
                  <c:v>0.73076923076923084</c:v>
                </c:pt>
                <c:pt idx="452">
                  <c:v>0.72781065088757391</c:v>
                </c:pt>
                <c:pt idx="453">
                  <c:v>0.7248520710059172</c:v>
                </c:pt>
                <c:pt idx="454">
                  <c:v>0.72189349112426038</c:v>
                </c:pt>
                <c:pt idx="455">
                  <c:v>0.72189349112426038</c:v>
                </c:pt>
                <c:pt idx="456">
                  <c:v>0.71893491124260356</c:v>
                </c:pt>
                <c:pt idx="457">
                  <c:v>0.71893491124260356</c:v>
                </c:pt>
                <c:pt idx="458">
                  <c:v>0.71597633136094674</c:v>
                </c:pt>
                <c:pt idx="459">
                  <c:v>0.71301775147928992</c:v>
                </c:pt>
                <c:pt idx="460">
                  <c:v>0.71005917159763321</c:v>
                </c:pt>
                <c:pt idx="461">
                  <c:v>0.70710059171597628</c:v>
                </c:pt>
                <c:pt idx="462">
                  <c:v>0.70414201183431957</c:v>
                </c:pt>
                <c:pt idx="463">
                  <c:v>0.70414201183431957</c:v>
                </c:pt>
                <c:pt idx="464">
                  <c:v>0.70414201183431957</c:v>
                </c:pt>
                <c:pt idx="465">
                  <c:v>0.70118343195266264</c:v>
                </c:pt>
                <c:pt idx="466">
                  <c:v>0.69822485207100593</c:v>
                </c:pt>
                <c:pt idx="467">
                  <c:v>0.69822485207100593</c:v>
                </c:pt>
                <c:pt idx="468">
                  <c:v>0.69822485207100593</c:v>
                </c:pt>
                <c:pt idx="469">
                  <c:v>0.69822485207100593</c:v>
                </c:pt>
                <c:pt idx="470">
                  <c:v>0.69822485207100593</c:v>
                </c:pt>
                <c:pt idx="471">
                  <c:v>0.69822485207100593</c:v>
                </c:pt>
                <c:pt idx="472">
                  <c:v>0.69526627218934911</c:v>
                </c:pt>
                <c:pt idx="473">
                  <c:v>0.69526627218934911</c:v>
                </c:pt>
                <c:pt idx="474">
                  <c:v>0.69526627218934911</c:v>
                </c:pt>
                <c:pt idx="475">
                  <c:v>0.69526627218934911</c:v>
                </c:pt>
                <c:pt idx="476">
                  <c:v>0.69230769230769229</c:v>
                </c:pt>
                <c:pt idx="477">
                  <c:v>0.68934911242603558</c:v>
                </c:pt>
                <c:pt idx="478">
                  <c:v>0.68639053254437865</c:v>
                </c:pt>
                <c:pt idx="479">
                  <c:v>0.68343195266272194</c:v>
                </c:pt>
                <c:pt idx="480">
                  <c:v>0.68343195266272194</c:v>
                </c:pt>
                <c:pt idx="481">
                  <c:v>0.68343195266272194</c:v>
                </c:pt>
                <c:pt idx="482">
                  <c:v>0.68047337278106501</c:v>
                </c:pt>
                <c:pt idx="483">
                  <c:v>0.68047337278106501</c:v>
                </c:pt>
                <c:pt idx="484">
                  <c:v>0.68047337278106501</c:v>
                </c:pt>
                <c:pt idx="485">
                  <c:v>0.68047337278106501</c:v>
                </c:pt>
                <c:pt idx="486">
                  <c:v>0.68047337278106501</c:v>
                </c:pt>
                <c:pt idx="487">
                  <c:v>0.68047337278106501</c:v>
                </c:pt>
                <c:pt idx="488">
                  <c:v>0.68047337278106501</c:v>
                </c:pt>
                <c:pt idx="489">
                  <c:v>0.68047337278106501</c:v>
                </c:pt>
                <c:pt idx="490">
                  <c:v>0.68047337278106501</c:v>
                </c:pt>
                <c:pt idx="491">
                  <c:v>0.68047337278106501</c:v>
                </c:pt>
                <c:pt idx="492">
                  <c:v>0.68047337278106501</c:v>
                </c:pt>
                <c:pt idx="493">
                  <c:v>0.68047337278106501</c:v>
                </c:pt>
                <c:pt idx="494">
                  <c:v>0.6775147928994083</c:v>
                </c:pt>
                <c:pt idx="495">
                  <c:v>0.6775147928994083</c:v>
                </c:pt>
                <c:pt idx="496">
                  <c:v>0.67455621301775148</c:v>
                </c:pt>
                <c:pt idx="497">
                  <c:v>0.67455621301775148</c:v>
                </c:pt>
                <c:pt idx="498">
                  <c:v>0.67455621301775148</c:v>
                </c:pt>
                <c:pt idx="499">
                  <c:v>0.67455621301775148</c:v>
                </c:pt>
                <c:pt idx="500">
                  <c:v>0.67159763313609466</c:v>
                </c:pt>
                <c:pt idx="501">
                  <c:v>0.66863905325443784</c:v>
                </c:pt>
                <c:pt idx="502">
                  <c:v>0.66863905325443784</c:v>
                </c:pt>
                <c:pt idx="503">
                  <c:v>0.66863905325443784</c:v>
                </c:pt>
                <c:pt idx="504">
                  <c:v>0.66863905325443784</c:v>
                </c:pt>
                <c:pt idx="505">
                  <c:v>0.66863905325443784</c:v>
                </c:pt>
                <c:pt idx="506">
                  <c:v>0.66863905325443784</c:v>
                </c:pt>
                <c:pt idx="507">
                  <c:v>0.66863905325443784</c:v>
                </c:pt>
                <c:pt idx="508">
                  <c:v>0.65976331360946738</c:v>
                </c:pt>
                <c:pt idx="509">
                  <c:v>0.65384615384615385</c:v>
                </c:pt>
                <c:pt idx="510">
                  <c:v>0.65088757396449703</c:v>
                </c:pt>
                <c:pt idx="511">
                  <c:v>0.64792899408284022</c:v>
                </c:pt>
                <c:pt idx="512">
                  <c:v>0.6449704142011834</c:v>
                </c:pt>
                <c:pt idx="513">
                  <c:v>0.6449704142011834</c:v>
                </c:pt>
                <c:pt idx="514">
                  <c:v>0.6449704142011834</c:v>
                </c:pt>
                <c:pt idx="515">
                  <c:v>0.6449704142011834</c:v>
                </c:pt>
                <c:pt idx="516">
                  <c:v>0.64201183431952669</c:v>
                </c:pt>
                <c:pt idx="517">
                  <c:v>0.64201183431952669</c:v>
                </c:pt>
                <c:pt idx="518">
                  <c:v>0.63905325443786976</c:v>
                </c:pt>
                <c:pt idx="519">
                  <c:v>0.63905325443786976</c:v>
                </c:pt>
                <c:pt idx="520">
                  <c:v>0.63905325443786976</c:v>
                </c:pt>
                <c:pt idx="521">
                  <c:v>0.63905325443786976</c:v>
                </c:pt>
                <c:pt idx="522">
                  <c:v>0.63609467455621305</c:v>
                </c:pt>
                <c:pt idx="523">
                  <c:v>0.63609467455621305</c:v>
                </c:pt>
                <c:pt idx="524">
                  <c:v>0.63609467455621305</c:v>
                </c:pt>
                <c:pt idx="525">
                  <c:v>0.63609467455621305</c:v>
                </c:pt>
                <c:pt idx="526">
                  <c:v>0.63609467455621305</c:v>
                </c:pt>
                <c:pt idx="527">
                  <c:v>0.63313609467455623</c:v>
                </c:pt>
                <c:pt idx="528">
                  <c:v>0.63017751479289941</c:v>
                </c:pt>
                <c:pt idx="529">
                  <c:v>0.63017751479289941</c:v>
                </c:pt>
                <c:pt idx="530">
                  <c:v>0.62721893491124259</c:v>
                </c:pt>
                <c:pt idx="531">
                  <c:v>0.62426035502958577</c:v>
                </c:pt>
                <c:pt idx="532">
                  <c:v>0.62426035502958577</c:v>
                </c:pt>
                <c:pt idx="533">
                  <c:v>0.62130177514792906</c:v>
                </c:pt>
                <c:pt idx="534">
                  <c:v>0.62130177514792906</c:v>
                </c:pt>
                <c:pt idx="535">
                  <c:v>0.61834319526627213</c:v>
                </c:pt>
                <c:pt idx="536">
                  <c:v>0.61834319526627213</c:v>
                </c:pt>
                <c:pt idx="537">
                  <c:v>0.61538461538461542</c:v>
                </c:pt>
                <c:pt idx="538">
                  <c:v>0.61538461538461542</c:v>
                </c:pt>
                <c:pt idx="539">
                  <c:v>0.61538461538461542</c:v>
                </c:pt>
                <c:pt idx="540">
                  <c:v>0.61538461538461542</c:v>
                </c:pt>
                <c:pt idx="541">
                  <c:v>0.6124260355029586</c:v>
                </c:pt>
                <c:pt idx="542">
                  <c:v>0.60946745562130178</c:v>
                </c:pt>
                <c:pt idx="543">
                  <c:v>0.60946745562130178</c:v>
                </c:pt>
                <c:pt idx="544">
                  <c:v>0.60650887573964496</c:v>
                </c:pt>
                <c:pt idx="545">
                  <c:v>0.60355029585798814</c:v>
                </c:pt>
                <c:pt idx="546">
                  <c:v>0.58284023668639051</c:v>
                </c:pt>
                <c:pt idx="547">
                  <c:v>0.5798816568047338</c:v>
                </c:pt>
                <c:pt idx="548">
                  <c:v>0.57692307692307687</c:v>
                </c:pt>
                <c:pt idx="549">
                  <c:v>0.56804733727810652</c:v>
                </c:pt>
                <c:pt idx="550">
                  <c:v>0.56804733727810652</c:v>
                </c:pt>
                <c:pt idx="551">
                  <c:v>0.56804733727810652</c:v>
                </c:pt>
                <c:pt idx="552">
                  <c:v>0.56804733727810652</c:v>
                </c:pt>
                <c:pt idx="553">
                  <c:v>0.5650887573964497</c:v>
                </c:pt>
                <c:pt idx="554">
                  <c:v>0.5650887573964497</c:v>
                </c:pt>
                <c:pt idx="555">
                  <c:v>0.56213017751479288</c:v>
                </c:pt>
                <c:pt idx="556">
                  <c:v>0.56213017751479288</c:v>
                </c:pt>
                <c:pt idx="557">
                  <c:v>0.55917159763313617</c:v>
                </c:pt>
                <c:pt idx="558">
                  <c:v>0.55917159763313617</c:v>
                </c:pt>
                <c:pt idx="559">
                  <c:v>0.55917159763313617</c:v>
                </c:pt>
                <c:pt idx="560">
                  <c:v>0.55621301775147924</c:v>
                </c:pt>
                <c:pt idx="561">
                  <c:v>0.55325443786982254</c:v>
                </c:pt>
                <c:pt idx="562">
                  <c:v>0.55325443786982254</c:v>
                </c:pt>
                <c:pt idx="563">
                  <c:v>0.5502958579881656</c:v>
                </c:pt>
                <c:pt idx="564">
                  <c:v>0.5473372781065089</c:v>
                </c:pt>
                <c:pt idx="565">
                  <c:v>0.54437869822485208</c:v>
                </c:pt>
                <c:pt idx="566">
                  <c:v>0.54437869822485208</c:v>
                </c:pt>
                <c:pt idx="567">
                  <c:v>0.54142011834319526</c:v>
                </c:pt>
                <c:pt idx="568">
                  <c:v>0.54142011834319526</c:v>
                </c:pt>
                <c:pt idx="569">
                  <c:v>0.53846153846153844</c:v>
                </c:pt>
                <c:pt idx="570">
                  <c:v>0.53846153846153844</c:v>
                </c:pt>
                <c:pt idx="571">
                  <c:v>0.53846153846153844</c:v>
                </c:pt>
                <c:pt idx="572">
                  <c:v>0.53550295857988162</c:v>
                </c:pt>
                <c:pt idx="573">
                  <c:v>0.53254437869822491</c:v>
                </c:pt>
                <c:pt idx="574">
                  <c:v>0.52958579881656798</c:v>
                </c:pt>
                <c:pt idx="575">
                  <c:v>0.52958579881656798</c:v>
                </c:pt>
                <c:pt idx="576">
                  <c:v>0.52662721893491127</c:v>
                </c:pt>
                <c:pt idx="577">
                  <c:v>0.52071005917159763</c:v>
                </c:pt>
                <c:pt idx="578">
                  <c:v>0.52071005917159763</c:v>
                </c:pt>
                <c:pt idx="579">
                  <c:v>0.52071005917159763</c:v>
                </c:pt>
                <c:pt idx="580">
                  <c:v>0.51775147928994081</c:v>
                </c:pt>
                <c:pt idx="581">
                  <c:v>0.51479289940828399</c:v>
                </c:pt>
                <c:pt idx="582">
                  <c:v>0.51183431952662728</c:v>
                </c:pt>
                <c:pt idx="583">
                  <c:v>0.50887573964497035</c:v>
                </c:pt>
                <c:pt idx="584">
                  <c:v>0.50591715976331364</c:v>
                </c:pt>
                <c:pt idx="585">
                  <c:v>0.50591715976331364</c:v>
                </c:pt>
                <c:pt idx="586">
                  <c:v>0.50295857988165682</c:v>
                </c:pt>
                <c:pt idx="587">
                  <c:v>0.5</c:v>
                </c:pt>
                <c:pt idx="588">
                  <c:v>0.49704142011834318</c:v>
                </c:pt>
                <c:pt idx="589">
                  <c:v>0.49704142011834318</c:v>
                </c:pt>
                <c:pt idx="590">
                  <c:v>0.49704142011834318</c:v>
                </c:pt>
                <c:pt idx="591">
                  <c:v>0.49112426035502954</c:v>
                </c:pt>
                <c:pt idx="592">
                  <c:v>0.49112426035502954</c:v>
                </c:pt>
                <c:pt idx="593">
                  <c:v>0.48816568047337283</c:v>
                </c:pt>
                <c:pt idx="594">
                  <c:v>0.48520710059171601</c:v>
                </c:pt>
                <c:pt idx="595">
                  <c:v>0.48224852071005919</c:v>
                </c:pt>
                <c:pt idx="596">
                  <c:v>0.48224852071005919</c:v>
                </c:pt>
                <c:pt idx="597">
                  <c:v>0.47928994082840237</c:v>
                </c:pt>
                <c:pt idx="598">
                  <c:v>0.47633136094674555</c:v>
                </c:pt>
                <c:pt idx="599">
                  <c:v>0.47633136094674555</c:v>
                </c:pt>
                <c:pt idx="600">
                  <c:v>0.47633136094674555</c:v>
                </c:pt>
                <c:pt idx="601">
                  <c:v>0.47337278106508873</c:v>
                </c:pt>
                <c:pt idx="602">
                  <c:v>0.47041420118343191</c:v>
                </c:pt>
                <c:pt idx="603">
                  <c:v>0.46745562130177509</c:v>
                </c:pt>
                <c:pt idx="604">
                  <c:v>0.46449704142011838</c:v>
                </c:pt>
                <c:pt idx="605">
                  <c:v>0.46153846153846156</c:v>
                </c:pt>
                <c:pt idx="606">
                  <c:v>0.45857988165680474</c:v>
                </c:pt>
                <c:pt idx="607">
                  <c:v>0.45562130177514792</c:v>
                </c:pt>
                <c:pt idx="608">
                  <c:v>0.4526627218934911</c:v>
                </c:pt>
                <c:pt idx="609">
                  <c:v>0.44970414201183428</c:v>
                </c:pt>
                <c:pt idx="610">
                  <c:v>0.44970414201183428</c:v>
                </c:pt>
                <c:pt idx="611">
                  <c:v>0.44674556213017746</c:v>
                </c:pt>
                <c:pt idx="612">
                  <c:v>0.44674556213017746</c:v>
                </c:pt>
                <c:pt idx="613">
                  <c:v>0.44378698224852076</c:v>
                </c:pt>
                <c:pt idx="614">
                  <c:v>0.44082840236686394</c:v>
                </c:pt>
                <c:pt idx="615">
                  <c:v>0.43786982248520712</c:v>
                </c:pt>
                <c:pt idx="616">
                  <c:v>0.4349112426035503</c:v>
                </c:pt>
                <c:pt idx="617">
                  <c:v>0.43195266272189348</c:v>
                </c:pt>
                <c:pt idx="618">
                  <c:v>0.42899408284023666</c:v>
                </c:pt>
                <c:pt idx="619">
                  <c:v>0.42603550295857984</c:v>
                </c:pt>
                <c:pt idx="620">
                  <c:v>0.42307692307692313</c:v>
                </c:pt>
                <c:pt idx="621">
                  <c:v>0.42011834319526631</c:v>
                </c:pt>
                <c:pt idx="622">
                  <c:v>0.41715976331360949</c:v>
                </c:pt>
                <c:pt idx="623">
                  <c:v>0.41715976331360949</c:v>
                </c:pt>
                <c:pt idx="624">
                  <c:v>0.41124260355029585</c:v>
                </c:pt>
                <c:pt idx="625">
                  <c:v>0.40828402366863903</c:v>
                </c:pt>
                <c:pt idx="626">
                  <c:v>0.40532544378698221</c:v>
                </c:pt>
                <c:pt idx="627">
                  <c:v>0.40236686390532539</c:v>
                </c:pt>
                <c:pt idx="628">
                  <c:v>0.40236686390532539</c:v>
                </c:pt>
                <c:pt idx="629">
                  <c:v>0.39940828402366868</c:v>
                </c:pt>
                <c:pt idx="630">
                  <c:v>0.39644970414201186</c:v>
                </c:pt>
                <c:pt idx="631">
                  <c:v>0.39349112426035504</c:v>
                </c:pt>
                <c:pt idx="632">
                  <c:v>0.3875739644970414</c:v>
                </c:pt>
                <c:pt idx="633">
                  <c:v>0.38461538461538458</c:v>
                </c:pt>
                <c:pt idx="634">
                  <c:v>0.38461538461538458</c:v>
                </c:pt>
                <c:pt idx="635">
                  <c:v>0.38165680473372776</c:v>
                </c:pt>
                <c:pt idx="636">
                  <c:v>0.37869822485207105</c:v>
                </c:pt>
                <c:pt idx="637">
                  <c:v>0.37573964497041423</c:v>
                </c:pt>
                <c:pt idx="638">
                  <c:v>0.37278106508875741</c:v>
                </c:pt>
                <c:pt idx="639">
                  <c:v>0.36982248520710059</c:v>
                </c:pt>
                <c:pt idx="640">
                  <c:v>0.36686390532544377</c:v>
                </c:pt>
                <c:pt idx="641">
                  <c:v>0.36390532544378695</c:v>
                </c:pt>
                <c:pt idx="642">
                  <c:v>0.36094674556213013</c:v>
                </c:pt>
                <c:pt idx="643">
                  <c:v>0.35798816568047342</c:v>
                </c:pt>
                <c:pt idx="644">
                  <c:v>0.3550295857988166</c:v>
                </c:pt>
                <c:pt idx="645">
                  <c:v>0.35207100591715978</c:v>
                </c:pt>
                <c:pt idx="646">
                  <c:v>0.35207100591715978</c:v>
                </c:pt>
                <c:pt idx="647">
                  <c:v>0.34911242603550297</c:v>
                </c:pt>
                <c:pt idx="648">
                  <c:v>0.34615384615384615</c:v>
                </c:pt>
                <c:pt idx="649">
                  <c:v>0.34319526627218933</c:v>
                </c:pt>
                <c:pt idx="650">
                  <c:v>0.34023668639053251</c:v>
                </c:pt>
                <c:pt idx="651">
                  <c:v>0.33727810650887569</c:v>
                </c:pt>
                <c:pt idx="652">
                  <c:v>0.33431952662721898</c:v>
                </c:pt>
                <c:pt idx="653">
                  <c:v>0.33136094674556216</c:v>
                </c:pt>
                <c:pt idx="654">
                  <c:v>0.32840236686390534</c:v>
                </c:pt>
                <c:pt idx="655">
                  <c:v>0.32544378698224852</c:v>
                </c:pt>
                <c:pt idx="656">
                  <c:v>0.3224852071005917</c:v>
                </c:pt>
                <c:pt idx="657">
                  <c:v>0.31952662721893488</c:v>
                </c:pt>
                <c:pt idx="658">
                  <c:v>0.31656804733727806</c:v>
                </c:pt>
                <c:pt idx="659">
                  <c:v>0.31360946745562135</c:v>
                </c:pt>
                <c:pt idx="660">
                  <c:v>0.31065088757396453</c:v>
                </c:pt>
                <c:pt idx="661">
                  <c:v>0.30769230769230771</c:v>
                </c:pt>
                <c:pt idx="662">
                  <c:v>0.30473372781065089</c:v>
                </c:pt>
                <c:pt idx="663">
                  <c:v>0.30177514792899407</c:v>
                </c:pt>
                <c:pt idx="664">
                  <c:v>0.29881656804733725</c:v>
                </c:pt>
                <c:pt idx="665">
                  <c:v>0.29585798816568043</c:v>
                </c:pt>
                <c:pt idx="666">
                  <c:v>0.29289940828402372</c:v>
                </c:pt>
                <c:pt idx="667">
                  <c:v>0.2899408284023669</c:v>
                </c:pt>
                <c:pt idx="668">
                  <c:v>0.28402366863905326</c:v>
                </c:pt>
                <c:pt idx="669">
                  <c:v>0.28106508875739644</c:v>
                </c:pt>
                <c:pt idx="670">
                  <c:v>0.27810650887573962</c:v>
                </c:pt>
                <c:pt idx="671">
                  <c:v>0.2751479289940828</c:v>
                </c:pt>
                <c:pt idx="672">
                  <c:v>0.27218934911242598</c:v>
                </c:pt>
                <c:pt idx="673">
                  <c:v>0.26923076923076927</c:v>
                </c:pt>
                <c:pt idx="674">
                  <c:v>0.26627218934911245</c:v>
                </c:pt>
                <c:pt idx="675">
                  <c:v>0.26331360946745563</c:v>
                </c:pt>
                <c:pt idx="676">
                  <c:v>0.26035502958579881</c:v>
                </c:pt>
                <c:pt idx="677">
                  <c:v>0.25739644970414199</c:v>
                </c:pt>
                <c:pt idx="678">
                  <c:v>0.25443786982248517</c:v>
                </c:pt>
                <c:pt idx="679">
                  <c:v>0.25147928994082835</c:v>
                </c:pt>
                <c:pt idx="680">
                  <c:v>0.24852071005917165</c:v>
                </c:pt>
                <c:pt idx="681">
                  <c:v>0.24556213017751483</c:v>
                </c:pt>
                <c:pt idx="682">
                  <c:v>0.24556213017751483</c:v>
                </c:pt>
                <c:pt idx="683">
                  <c:v>0.24260355029585801</c:v>
                </c:pt>
                <c:pt idx="684">
                  <c:v>0.23964497041420119</c:v>
                </c:pt>
                <c:pt idx="685">
                  <c:v>0.23668639053254437</c:v>
                </c:pt>
                <c:pt idx="686">
                  <c:v>0.23372781065088755</c:v>
                </c:pt>
                <c:pt idx="687">
                  <c:v>0.23076923076923073</c:v>
                </c:pt>
                <c:pt idx="688">
                  <c:v>0.22781065088757402</c:v>
                </c:pt>
                <c:pt idx="689">
                  <c:v>0.2248520710059172</c:v>
                </c:pt>
                <c:pt idx="690">
                  <c:v>0.22189349112426038</c:v>
                </c:pt>
                <c:pt idx="691">
                  <c:v>0.21893491124260356</c:v>
                </c:pt>
                <c:pt idx="692">
                  <c:v>0.21597633136094674</c:v>
                </c:pt>
                <c:pt idx="693">
                  <c:v>0.21301775147928992</c:v>
                </c:pt>
                <c:pt idx="694">
                  <c:v>0.2100591715976331</c:v>
                </c:pt>
                <c:pt idx="695">
                  <c:v>0.20710059171597628</c:v>
                </c:pt>
                <c:pt idx="696">
                  <c:v>0.20414201183431957</c:v>
                </c:pt>
                <c:pt idx="697">
                  <c:v>0.20118343195266275</c:v>
                </c:pt>
                <c:pt idx="698">
                  <c:v>0.19822485207100593</c:v>
                </c:pt>
                <c:pt idx="699">
                  <c:v>0.19526627218934911</c:v>
                </c:pt>
                <c:pt idx="700">
                  <c:v>0.19230769230769229</c:v>
                </c:pt>
                <c:pt idx="701">
                  <c:v>0.18934911242603547</c:v>
                </c:pt>
                <c:pt idx="702">
                  <c:v>0.18639053254437865</c:v>
                </c:pt>
                <c:pt idx="703">
                  <c:v>0.18343195266272194</c:v>
                </c:pt>
                <c:pt idx="704">
                  <c:v>0.18047337278106512</c:v>
                </c:pt>
                <c:pt idx="705">
                  <c:v>0.1775147928994083</c:v>
                </c:pt>
                <c:pt idx="706">
                  <c:v>0.17455621301775148</c:v>
                </c:pt>
                <c:pt idx="707">
                  <c:v>0.17159763313609466</c:v>
                </c:pt>
                <c:pt idx="708">
                  <c:v>0.16863905325443784</c:v>
                </c:pt>
                <c:pt idx="709">
                  <c:v>0.16568047337278102</c:v>
                </c:pt>
                <c:pt idx="710">
                  <c:v>0.16272189349112431</c:v>
                </c:pt>
                <c:pt idx="711">
                  <c:v>0.15976331360946749</c:v>
                </c:pt>
                <c:pt idx="712">
                  <c:v>0.15680473372781067</c:v>
                </c:pt>
                <c:pt idx="713">
                  <c:v>0.15384615384615385</c:v>
                </c:pt>
                <c:pt idx="714">
                  <c:v>0.15088757396449703</c:v>
                </c:pt>
                <c:pt idx="715">
                  <c:v>0.14792899408284022</c:v>
                </c:pt>
                <c:pt idx="716">
                  <c:v>0.1449704142011834</c:v>
                </c:pt>
                <c:pt idx="717">
                  <c:v>0.14201183431952658</c:v>
                </c:pt>
                <c:pt idx="718">
                  <c:v>0.13905325443786987</c:v>
                </c:pt>
                <c:pt idx="719">
                  <c:v>0.13609467455621305</c:v>
                </c:pt>
                <c:pt idx="720">
                  <c:v>0.13313609467455623</c:v>
                </c:pt>
                <c:pt idx="721">
                  <c:v>0.13017751479289941</c:v>
                </c:pt>
                <c:pt idx="722">
                  <c:v>0.12721893491124259</c:v>
                </c:pt>
                <c:pt idx="723">
                  <c:v>0.12426035502958577</c:v>
                </c:pt>
                <c:pt idx="724">
                  <c:v>0.12130177514792895</c:v>
                </c:pt>
                <c:pt idx="725">
                  <c:v>0.11834319526627224</c:v>
                </c:pt>
                <c:pt idx="726">
                  <c:v>0.11538461538461542</c:v>
                </c:pt>
                <c:pt idx="727">
                  <c:v>0.11538461538461542</c:v>
                </c:pt>
                <c:pt idx="728">
                  <c:v>0.1124260355029586</c:v>
                </c:pt>
                <c:pt idx="729">
                  <c:v>0.10946745562130178</c:v>
                </c:pt>
                <c:pt idx="730">
                  <c:v>0.10650887573964496</c:v>
                </c:pt>
                <c:pt idx="731">
                  <c:v>0.10355029585798814</c:v>
                </c:pt>
                <c:pt idx="732">
                  <c:v>0.10059171597633132</c:v>
                </c:pt>
                <c:pt idx="733">
                  <c:v>9.7633136094674611E-2</c:v>
                </c:pt>
                <c:pt idx="734">
                  <c:v>9.4674556213017791E-2</c:v>
                </c:pt>
                <c:pt idx="735">
                  <c:v>9.1715976331360971E-2</c:v>
                </c:pt>
                <c:pt idx="736">
                  <c:v>8.8757396449704151E-2</c:v>
                </c:pt>
                <c:pt idx="737">
                  <c:v>8.5798816568047331E-2</c:v>
                </c:pt>
                <c:pt idx="738">
                  <c:v>8.2840236686390512E-2</c:v>
                </c:pt>
                <c:pt idx="739">
                  <c:v>7.9881656804733692E-2</c:v>
                </c:pt>
                <c:pt idx="740">
                  <c:v>7.6923076923076872E-2</c:v>
                </c:pt>
                <c:pt idx="741">
                  <c:v>7.3964497041420163E-2</c:v>
                </c:pt>
                <c:pt idx="742">
                  <c:v>7.1005917159763343E-2</c:v>
                </c:pt>
                <c:pt idx="743">
                  <c:v>6.8047337278106523E-2</c:v>
                </c:pt>
                <c:pt idx="744">
                  <c:v>6.5088757396449703E-2</c:v>
                </c:pt>
                <c:pt idx="745">
                  <c:v>6.2130177514792884E-2</c:v>
                </c:pt>
                <c:pt idx="746">
                  <c:v>5.9171597633136064E-2</c:v>
                </c:pt>
                <c:pt idx="747">
                  <c:v>5.6213017751479244E-2</c:v>
                </c:pt>
                <c:pt idx="748">
                  <c:v>5.3254437869822535E-2</c:v>
                </c:pt>
                <c:pt idx="749">
                  <c:v>5.0295857988165715E-2</c:v>
                </c:pt>
                <c:pt idx="750">
                  <c:v>4.7337278106508895E-2</c:v>
                </c:pt>
                <c:pt idx="751">
                  <c:v>4.4378698224852076E-2</c:v>
                </c:pt>
                <c:pt idx="752">
                  <c:v>4.1420118343195256E-2</c:v>
                </c:pt>
                <c:pt idx="753">
                  <c:v>3.8461538461538436E-2</c:v>
                </c:pt>
                <c:pt idx="754">
                  <c:v>3.5502958579881616E-2</c:v>
                </c:pt>
                <c:pt idx="755">
                  <c:v>2.9585798816568087E-2</c:v>
                </c:pt>
                <c:pt idx="756">
                  <c:v>2.6627218934911268E-2</c:v>
                </c:pt>
                <c:pt idx="757">
                  <c:v>2.3668639053254448E-2</c:v>
                </c:pt>
                <c:pt idx="758">
                  <c:v>2.0710059171597628E-2</c:v>
                </c:pt>
                <c:pt idx="759">
                  <c:v>1.7751479289940808E-2</c:v>
                </c:pt>
                <c:pt idx="760">
                  <c:v>1.4792899408283988E-2</c:v>
                </c:pt>
                <c:pt idx="761">
                  <c:v>1.1834319526627168E-2</c:v>
                </c:pt>
                <c:pt idx="762">
                  <c:v>8.8757396449704595E-3</c:v>
                </c:pt>
                <c:pt idx="763">
                  <c:v>5.9171597633136397E-3</c:v>
                </c:pt>
                <c:pt idx="764">
                  <c:v>2.9585798816568198E-3</c:v>
                </c:pt>
                <c:pt idx="765">
                  <c:v>0</c:v>
                </c:pt>
                <c:pt idx="76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526264"/>
        <c:axId val="390521952"/>
      </c:scatterChart>
      <c:valAx>
        <c:axId val="3905262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521952"/>
        <c:crosses val="autoZero"/>
        <c:crossBetween val="midCat"/>
      </c:valAx>
      <c:valAx>
        <c:axId val="39052195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526264"/>
        <c:crosses val="autoZero"/>
        <c:crossBetween val="midCat"/>
      </c:valAx>
    </c:plotArea>
    <c:plotVisOnly val="1"/>
    <c:dispBlanksAs val="gap"/>
    <c:showDLblsOverMax val="0"/>
  </c:chart>
  <c:spPr>
    <a:ln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24</xdr:row>
      <xdr:rowOff>14287</xdr:rowOff>
    </xdr:from>
    <xdr:to>
      <xdr:col>9</xdr:col>
      <xdr:colOff>223837</xdr:colOff>
      <xdr:row>38</xdr:row>
      <xdr:rowOff>90487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</xdr:colOff>
      <xdr:row>24</xdr:row>
      <xdr:rowOff>4762</xdr:rowOff>
    </xdr:from>
    <xdr:to>
      <xdr:col>4</xdr:col>
      <xdr:colOff>147637</xdr:colOff>
      <xdr:row>38</xdr:row>
      <xdr:rowOff>80962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128587</xdr:rowOff>
    </xdr:from>
    <xdr:to>
      <xdr:col>5</xdr:col>
      <xdr:colOff>57150</xdr:colOff>
      <xdr:row>39</xdr:row>
      <xdr:rowOff>14287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24</xdr:row>
      <xdr:rowOff>109537</xdr:rowOff>
    </xdr:from>
    <xdr:to>
      <xdr:col>9</xdr:col>
      <xdr:colOff>657225</xdr:colOff>
      <xdr:row>38</xdr:row>
      <xdr:rowOff>185737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380999</xdr:colOff>
      <xdr:row>29</xdr:row>
      <xdr:rowOff>134469</xdr:rowOff>
    </xdr:from>
    <xdr:to>
      <xdr:col>32</xdr:col>
      <xdr:colOff>190500</xdr:colOff>
      <xdr:row>36</xdr:row>
      <xdr:rowOff>11205</xdr:rowOff>
    </xdr:to>
    <xdr:sp macro="" textlink="">
      <xdr:nvSpPr>
        <xdr:cNvPr id="3" name="Retângulo 2"/>
        <xdr:cNvSpPr/>
      </xdr:nvSpPr>
      <xdr:spPr>
        <a:xfrm>
          <a:off x="21369617" y="6073587"/>
          <a:ext cx="2229971" cy="12102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 = modelo</a:t>
          </a:r>
          <a:b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 = B0+B1 * X + E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B1 = SOMA(X*Y)/SOMA(X*X)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B0 = MEDIA(Y) - B1 * MEDIA (X)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R² = (Exy)² / ExxEyy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EQM: SOMA(Erros²) / N</a:t>
          </a:r>
          <a:r>
            <a:rPr lang="pt-BR" sz="12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8</xdr:col>
      <xdr:colOff>22412</xdr:colOff>
      <xdr:row>49</xdr:row>
      <xdr:rowOff>29134</xdr:rowOff>
    </xdr:from>
    <xdr:to>
      <xdr:col>12</xdr:col>
      <xdr:colOff>481860</xdr:colOff>
      <xdr:row>63</xdr:row>
      <xdr:rowOff>105334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22412</xdr:colOff>
      <xdr:row>49</xdr:row>
      <xdr:rowOff>29135</xdr:rowOff>
    </xdr:from>
    <xdr:to>
      <xdr:col>7</xdr:col>
      <xdr:colOff>504264</xdr:colOff>
      <xdr:row>63</xdr:row>
      <xdr:rowOff>105335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515472</xdr:colOff>
      <xdr:row>50</xdr:row>
      <xdr:rowOff>17929</xdr:rowOff>
    </xdr:from>
    <xdr:to>
      <xdr:col>17</xdr:col>
      <xdr:colOff>515471</xdr:colOff>
      <xdr:row>61</xdr:row>
      <xdr:rowOff>26893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537882</xdr:colOff>
      <xdr:row>49</xdr:row>
      <xdr:rowOff>17929</xdr:rowOff>
    </xdr:from>
    <xdr:to>
      <xdr:col>22</xdr:col>
      <xdr:colOff>526677</xdr:colOff>
      <xdr:row>62</xdr:row>
      <xdr:rowOff>44823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56029</xdr:colOff>
      <xdr:row>48</xdr:row>
      <xdr:rowOff>186017</xdr:rowOff>
    </xdr:from>
    <xdr:to>
      <xdr:col>28</xdr:col>
      <xdr:colOff>448235</xdr:colOff>
      <xdr:row>63</xdr:row>
      <xdr:rowOff>71717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971549</xdr:rowOff>
    </xdr:from>
    <xdr:to>
      <xdr:col>8</xdr:col>
      <xdr:colOff>38100</xdr:colOff>
      <xdr:row>13</xdr:row>
      <xdr:rowOff>93754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49"/>
          <a:ext cx="4895850" cy="2379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245015</xdr:colOff>
      <xdr:row>5</xdr:row>
      <xdr:rowOff>144249</xdr:rowOff>
    </xdr:from>
    <xdr:to>
      <xdr:col>4</xdr:col>
      <xdr:colOff>245015</xdr:colOff>
      <xdr:row>9</xdr:row>
      <xdr:rowOff>76200</xdr:rowOff>
    </xdr:to>
    <xdr:cxnSp macro="">
      <xdr:nvCxnSpPr>
        <xdr:cNvPr id="4" name="Conector reto 3"/>
        <xdr:cNvCxnSpPr/>
      </xdr:nvCxnSpPr>
      <xdr:spPr>
        <a:xfrm flipV="1">
          <a:off x="2683415" y="1879264"/>
          <a:ext cx="0" cy="693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272562</xdr:colOff>
      <xdr:row>5</xdr:row>
      <xdr:rowOff>143608</xdr:rowOff>
    </xdr:from>
    <xdr:to>
      <xdr:col>4</xdr:col>
      <xdr:colOff>243254</xdr:colOff>
      <xdr:row>5</xdr:row>
      <xdr:rowOff>143608</xdr:rowOff>
    </xdr:to>
    <xdr:cxnSp macro="">
      <xdr:nvCxnSpPr>
        <xdr:cNvPr id="6" name="Conector reto 5"/>
        <xdr:cNvCxnSpPr/>
      </xdr:nvCxnSpPr>
      <xdr:spPr>
        <a:xfrm flipH="1">
          <a:off x="882162" y="1878623"/>
          <a:ext cx="17994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6</xdr:row>
      <xdr:rowOff>19050</xdr:rowOff>
    </xdr:from>
    <xdr:to>
      <xdr:col>13</xdr:col>
      <xdr:colOff>1666875</xdr:colOff>
      <xdr:row>10</xdr:row>
      <xdr:rowOff>0</xdr:rowOff>
    </xdr:to>
    <xdr:pic>
      <xdr:nvPicPr>
        <xdr:cNvPr id="2" name="Imagem 1" descr="fig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52550"/>
          <a:ext cx="16573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6</xdr:row>
      <xdr:rowOff>33337</xdr:rowOff>
    </xdr:from>
    <xdr:to>
      <xdr:col>16</xdr:col>
      <xdr:colOff>495300</xdr:colOff>
      <xdr:row>20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ansu/Projetos/Mestrado/Aula%201%20-%20Regress&#227;o/Exerc&#237;cios/1%20-%20Risco%20de%20ataque%20card&#237;ac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ansu/Desktop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1"/>
      <sheetName val="Ex2"/>
    </sheetNames>
    <sheetDataSet>
      <sheetData sheetId="0">
        <row r="3">
          <cell r="A3">
            <v>10</v>
          </cell>
          <cell r="B3">
            <v>0.05</v>
          </cell>
          <cell r="F3">
            <v>4.9461928934010149E-2</v>
          </cell>
        </row>
        <row r="4">
          <cell r="A4">
            <v>12</v>
          </cell>
          <cell r="B4">
            <v>0.06</v>
          </cell>
          <cell r="F4">
            <v>5.9137055837563443E-2</v>
          </cell>
        </row>
        <row r="5">
          <cell r="A5">
            <v>14</v>
          </cell>
          <cell r="B5">
            <v>7.0000000000000007E-2</v>
          </cell>
          <cell r="F5">
            <v>6.8812182741116751E-2</v>
          </cell>
        </row>
        <row r="6">
          <cell r="A6">
            <v>16</v>
          </cell>
          <cell r="B6">
            <v>0.08</v>
          </cell>
          <cell r="F6">
            <v>7.8487309644670045E-2</v>
          </cell>
        </row>
        <row r="7">
          <cell r="A7">
            <v>18</v>
          </cell>
          <cell r="B7">
            <v>0.1</v>
          </cell>
          <cell r="F7">
            <v>8.8162436548223339E-2</v>
          </cell>
        </row>
        <row r="8">
          <cell r="A8">
            <v>20</v>
          </cell>
          <cell r="B8">
            <v>0.1</v>
          </cell>
          <cell r="F8">
            <v>9.7837563451776646E-2</v>
          </cell>
        </row>
        <row r="9">
          <cell r="A9">
            <v>22</v>
          </cell>
          <cell r="B9">
            <v>0.11</v>
          </cell>
          <cell r="F9">
            <v>0.10751269035532994</v>
          </cell>
        </row>
        <row r="10">
          <cell r="A10">
            <v>24</v>
          </cell>
          <cell r="B10">
            <v>0.12</v>
          </cell>
          <cell r="F10">
            <v>0.11718781725888323</v>
          </cell>
        </row>
        <row r="11">
          <cell r="A11">
            <v>26</v>
          </cell>
          <cell r="B11">
            <v>0.12</v>
          </cell>
          <cell r="F11">
            <v>0.12686294416243654</v>
          </cell>
        </row>
        <row r="12">
          <cell r="A12">
            <v>28</v>
          </cell>
          <cell r="B12">
            <v>0.12</v>
          </cell>
          <cell r="F12">
            <v>0.13653807106598986</v>
          </cell>
        </row>
        <row r="14">
          <cell r="A14">
            <v>30</v>
          </cell>
          <cell r="B14">
            <v>0.18</v>
          </cell>
          <cell r="F14">
            <v>0.14621319796954313</v>
          </cell>
        </row>
        <row r="15">
          <cell r="A15">
            <v>32</v>
          </cell>
          <cell r="B15">
            <v>0.2</v>
          </cell>
          <cell r="F15">
            <v>0.15588832487309645</v>
          </cell>
        </row>
        <row r="16">
          <cell r="A16">
            <v>34</v>
          </cell>
          <cell r="B16">
            <v>0.21</v>
          </cell>
          <cell r="F16">
            <v>0.16556345177664972</v>
          </cell>
        </row>
        <row r="17">
          <cell r="A17">
            <v>36</v>
          </cell>
          <cell r="B17">
            <v>0.21</v>
          </cell>
          <cell r="F17">
            <v>0.17523857868020304</v>
          </cell>
        </row>
        <row r="18">
          <cell r="A18">
            <v>38</v>
          </cell>
          <cell r="B18">
            <v>0.23</v>
          </cell>
          <cell r="F18">
            <v>0.18491370558375636</v>
          </cell>
        </row>
        <row r="19">
          <cell r="A19">
            <v>40</v>
          </cell>
          <cell r="B19">
            <v>0.28000000000000003</v>
          </cell>
          <cell r="F19">
            <v>0.19458883248730963</v>
          </cell>
        </row>
        <row r="20">
          <cell r="A20">
            <v>44</v>
          </cell>
          <cell r="B20">
            <v>0.4</v>
          </cell>
          <cell r="F20">
            <v>0.21393908629441621</v>
          </cell>
        </row>
        <row r="21">
          <cell r="A21">
            <v>50</v>
          </cell>
          <cell r="B21">
            <v>0.5</v>
          </cell>
          <cell r="F21">
            <v>0.24296446700507612</v>
          </cell>
        </row>
        <row r="22">
          <cell r="A22">
            <v>60</v>
          </cell>
          <cell r="B22">
            <v>0.6</v>
          </cell>
          <cell r="F22">
            <v>0.29134010152284262</v>
          </cell>
        </row>
        <row r="23">
          <cell r="A23">
            <v>70</v>
          </cell>
          <cell r="B23">
            <v>0.7</v>
          </cell>
          <cell r="F23">
            <v>0.33971573604060912</v>
          </cell>
        </row>
      </sheetData>
      <sheetData sheetId="1">
        <row r="3">
          <cell r="A3">
            <v>10</v>
          </cell>
          <cell r="B3">
            <v>0.05</v>
          </cell>
          <cell r="F3">
            <v>6.7268706608382661E-2</v>
          </cell>
        </row>
        <row r="4">
          <cell r="A4">
            <v>12</v>
          </cell>
          <cell r="B4">
            <v>0.06</v>
          </cell>
          <cell r="F4">
            <v>8.5792748778606376E-2</v>
          </cell>
        </row>
        <row r="5">
          <cell r="A5">
            <v>14</v>
          </cell>
          <cell r="B5">
            <v>7.0000000000000007E-2</v>
          </cell>
          <cell r="F5">
            <v>0.10431679094883006</v>
          </cell>
        </row>
        <row r="6">
          <cell r="A6">
            <v>16</v>
          </cell>
          <cell r="B6">
            <v>0.08</v>
          </cell>
          <cell r="F6">
            <v>0.12284083311905378</v>
          </cell>
        </row>
        <row r="7">
          <cell r="A7">
            <v>18</v>
          </cell>
          <cell r="B7">
            <v>0.1</v>
          </cell>
          <cell r="F7">
            <v>0.14136487528927749</v>
          </cell>
        </row>
        <row r="8">
          <cell r="A8">
            <v>20</v>
          </cell>
          <cell r="B8">
            <v>0.1</v>
          </cell>
          <cell r="F8">
            <v>0.15988891745950118</v>
          </cell>
        </row>
        <row r="9">
          <cell r="A9">
            <v>22</v>
          </cell>
          <cell r="B9">
            <v>0.11</v>
          </cell>
          <cell r="F9">
            <v>0.17841295962972489</v>
          </cell>
        </row>
        <row r="10">
          <cell r="A10">
            <v>24</v>
          </cell>
          <cell r="B10">
            <v>0.12</v>
          </cell>
          <cell r="F10">
            <v>0.19693700179994861</v>
          </cell>
        </row>
        <row r="11">
          <cell r="A11">
            <v>26</v>
          </cell>
          <cell r="B11">
            <v>0.12</v>
          </cell>
          <cell r="F11">
            <v>0.21546104397017229</v>
          </cell>
        </row>
        <row r="12">
          <cell r="A12">
            <v>28</v>
          </cell>
          <cell r="B12">
            <v>0.12</v>
          </cell>
          <cell r="F12">
            <v>0.23398508614039598</v>
          </cell>
        </row>
        <row r="14">
          <cell r="A14">
            <v>30</v>
          </cell>
          <cell r="B14">
            <v>0.18</v>
          </cell>
          <cell r="F14">
            <v>0.25250912831061972</v>
          </cell>
        </row>
        <row r="15">
          <cell r="A15">
            <v>32</v>
          </cell>
          <cell r="B15">
            <v>0.2</v>
          </cell>
          <cell r="F15">
            <v>0.27103317048084341</v>
          </cell>
        </row>
        <row r="16">
          <cell r="A16">
            <v>34</v>
          </cell>
          <cell r="B16">
            <v>0.21</v>
          </cell>
          <cell r="F16">
            <v>0.2895572126510671</v>
          </cell>
        </row>
        <row r="17">
          <cell r="A17">
            <v>36</v>
          </cell>
          <cell r="B17">
            <v>0.21</v>
          </cell>
          <cell r="F17">
            <v>0.30808125482129084</v>
          </cell>
        </row>
        <row r="18">
          <cell r="A18">
            <v>38</v>
          </cell>
          <cell r="B18">
            <v>0.23</v>
          </cell>
          <cell r="F18">
            <v>0.32660529699151453</v>
          </cell>
        </row>
        <row r="19">
          <cell r="A19">
            <v>40</v>
          </cell>
          <cell r="B19">
            <v>0.28000000000000003</v>
          </cell>
          <cell r="F19">
            <v>0.34512933916173821</v>
          </cell>
        </row>
        <row r="20">
          <cell r="A20">
            <v>44</v>
          </cell>
          <cell r="B20">
            <v>0.4</v>
          </cell>
          <cell r="F20">
            <v>0.38217742350218564</v>
          </cell>
        </row>
        <row r="21">
          <cell r="A21">
            <v>50</v>
          </cell>
          <cell r="B21">
            <v>0.5</v>
          </cell>
          <cell r="F21">
            <v>0.43774955001285676</v>
          </cell>
        </row>
        <row r="22">
          <cell r="A22">
            <v>60</v>
          </cell>
          <cell r="B22">
            <v>0.6</v>
          </cell>
          <cell r="F22">
            <v>0.53036976086397525</v>
          </cell>
        </row>
        <row r="23">
          <cell r="A23">
            <v>70</v>
          </cell>
          <cell r="B23">
            <v>0.7</v>
          </cell>
          <cell r="F23">
            <v>0.62298997171509374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id="3" name="Tabela3" displayName="Tabela3" ref="G3:H8" headerRowCount="0" headerRowDxfId="16" dataDxfId="15" totalsRowDxfId="13" tableBorderDxfId="14">
  <tableColumns count="2">
    <tableColumn id="1" name="Colunas1" totalsRowLabel="Total" headerRowDxfId="12" dataDxfId="11" totalsRowDxfId="10"/>
    <tableColumn id="2" name="Colunas2" totalsRowFunction="count" headerRowDxfId="9" dataDxfId="8" totalsRow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ela35" displayName="Tabela35" ref="I3:L11" headerRowCount="0" tableBorderDxfId="6" headerRowCellStyle="Normal" dataCellStyle="Normal" totalsRowCellStyle="Normal">
  <tableColumns count="4">
    <tableColumn id="1" name="Colunas1" totalsRowLabel="Total" headerRowDxfId="5" totalsRowDxfId="4" dataCellStyle="Normal"/>
    <tableColumn id="2" name="Colunas2" totalsRowFunction="count" headerRowDxfId="3" totalsRowDxfId="2" dataCellStyle="Normal"/>
    <tableColumn id="3" name="Colunas3" totalsRowDxfId="1" headerRowCellStyle="Normal" dataCellStyle="Normal"/>
    <tableColumn id="4" name="Colunas4" dataDxfId="0" headerRowCellStyle="Normal" dataCellStyle="Normal">
      <calculatedColumnFormula>J3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0" workbookViewId="0">
      <selection activeCell="G17" sqref="G17"/>
    </sheetView>
  </sheetViews>
  <sheetFormatPr defaultRowHeight="15" x14ac:dyDescent="0.25"/>
  <cols>
    <col min="1" max="1" width="16" style="32" bestFit="1" customWidth="1"/>
    <col min="2" max="2" width="31.7109375" style="32" bestFit="1" customWidth="1"/>
    <col min="3" max="3" width="7" style="32" bestFit="1" customWidth="1"/>
    <col min="4" max="4" width="6" style="32" bestFit="1" customWidth="1"/>
    <col min="5" max="5" width="7" style="32" bestFit="1" customWidth="1"/>
    <col min="6" max="6" width="12" style="32" bestFit="1" customWidth="1"/>
    <col min="7" max="7" width="12.7109375" style="32" customWidth="1"/>
    <col min="8" max="8" width="7" style="45" bestFit="1" customWidth="1"/>
    <col min="9" max="9" width="28.7109375" style="56" bestFit="1" customWidth="1"/>
    <col min="10" max="10" width="14" style="32" bestFit="1" customWidth="1"/>
    <col min="11" max="16384" width="9.140625" style="1"/>
  </cols>
  <sheetData>
    <row r="1" spans="1:11" s="32" customFormat="1" ht="64.5" customHeight="1" x14ac:dyDescent="0.25">
      <c r="A1" s="99" t="s">
        <v>56</v>
      </c>
      <c r="B1" s="99"/>
      <c r="C1" s="99"/>
      <c r="D1" s="99"/>
      <c r="E1" s="99"/>
      <c r="F1" s="99"/>
      <c r="G1" s="99"/>
      <c r="H1" s="99"/>
      <c r="I1" s="99"/>
    </row>
    <row r="2" spans="1:11" s="32" customFormat="1" x14ac:dyDescent="0.25">
      <c r="A2" s="41" t="s">
        <v>57</v>
      </c>
      <c r="B2" s="41" t="s">
        <v>58</v>
      </c>
      <c r="C2" s="41" t="s">
        <v>0</v>
      </c>
      <c r="D2" s="41" t="s">
        <v>59</v>
      </c>
      <c r="E2" s="41" t="s">
        <v>1</v>
      </c>
      <c r="F2" s="41" t="s">
        <v>2</v>
      </c>
      <c r="G2" s="41" t="s">
        <v>3</v>
      </c>
      <c r="H2" s="42" t="s">
        <v>4</v>
      </c>
      <c r="I2" s="43">
        <f>B13 - (I3*A13)</f>
        <v>1.0862944162436522E-3</v>
      </c>
    </row>
    <row r="3" spans="1:11" s="32" customFormat="1" x14ac:dyDescent="0.25">
      <c r="A3" s="44">
        <v>10</v>
      </c>
      <c r="B3" s="44">
        <v>0.05</v>
      </c>
      <c r="C3" s="44">
        <f t="shared" ref="C3:C12" si="0">A3*B3</f>
        <v>0.5</v>
      </c>
      <c r="D3" s="44">
        <f>A3*A3</f>
        <v>100</v>
      </c>
      <c r="E3" s="44">
        <f>B3*B3</f>
        <v>2.5000000000000005E-3</v>
      </c>
      <c r="F3" s="44">
        <f t="shared" ref="F3:F12" si="1">I$2+(I$3*A3)</f>
        <v>4.9461928934010149E-2</v>
      </c>
      <c r="G3" s="44">
        <f>B3 - F3</f>
        <v>5.3807106598985355E-4</v>
      </c>
      <c r="H3" s="42" t="s">
        <v>5</v>
      </c>
      <c r="I3" s="43">
        <f>C13/D13</f>
        <v>4.8375634517766495E-3</v>
      </c>
    </row>
    <row r="4" spans="1:11" s="32" customFormat="1" x14ac:dyDescent="0.25">
      <c r="A4" s="44">
        <v>12</v>
      </c>
      <c r="B4" s="44">
        <v>0.06</v>
      </c>
      <c r="C4" s="44">
        <f t="shared" si="0"/>
        <v>0.72</v>
      </c>
      <c r="D4" s="44">
        <f t="shared" ref="D4:E12" si="2">A4*A4</f>
        <v>144</v>
      </c>
      <c r="E4" s="44">
        <f t="shared" si="2"/>
        <v>3.5999999999999999E-3</v>
      </c>
      <c r="F4" s="44">
        <f t="shared" si="1"/>
        <v>5.9137055837563443E-2</v>
      </c>
      <c r="G4" s="44">
        <f t="shared" ref="G4:G23" si="3">B4 - F4</f>
        <v>8.629441624365547E-4</v>
      </c>
      <c r="H4" s="45"/>
      <c r="I4" s="46"/>
    </row>
    <row r="5" spans="1:11" s="32" customFormat="1" x14ac:dyDescent="0.25">
      <c r="A5" s="44">
        <v>14</v>
      </c>
      <c r="B5" s="44">
        <v>7.0000000000000007E-2</v>
      </c>
      <c r="C5" s="44">
        <f t="shared" si="0"/>
        <v>0.98000000000000009</v>
      </c>
      <c r="D5" s="44">
        <f t="shared" si="2"/>
        <v>196</v>
      </c>
      <c r="E5" s="44">
        <f t="shared" si="2"/>
        <v>4.9000000000000007E-3</v>
      </c>
      <c r="F5" s="44">
        <f t="shared" si="1"/>
        <v>6.8812182741116751E-2</v>
      </c>
      <c r="G5" s="44">
        <f t="shared" si="3"/>
        <v>1.1878172588832558E-3</v>
      </c>
      <c r="H5" s="42" t="s">
        <v>6</v>
      </c>
      <c r="I5" s="43">
        <f>C13^2</f>
        <v>363.28359999999998</v>
      </c>
    </row>
    <row r="6" spans="1:11" s="32" customFormat="1" x14ac:dyDescent="0.25">
      <c r="A6" s="44">
        <v>16</v>
      </c>
      <c r="B6" s="44">
        <v>0.08</v>
      </c>
      <c r="C6" s="44">
        <f t="shared" si="0"/>
        <v>1.28</v>
      </c>
      <c r="D6" s="44">
        <f t="shared" si="2"/>
        <v>256</v>
      </c>
      <c r="E6" s="44">
        <f t="shared" si="2"/>
        <v>6.4000000000000003E-3</v>
      </c>
      <c r="F6" s="44">
        <f t="shared" si="1"/>
        <v>7.8487309644670045E-2</v>
      </c>
      <c r="G6" s="44">
        <f t="shared" si="3"/>
        <v>1.512690355329957E-3</v>
      </c>
      <c r="H6" s="42" t="s">
        <v>7</v>
      </c>
      <c r="I6" s="43">
        <f>D13*E13</f>
        <v>365.23799999999994</v>
      </c>
      <c r="J6" s="47" t="s">
        <v>60</v>
      </c>
    </row>
    <row r="7" spans="1:11" s="32" customFormat="1" x14ac:dyDescent="0.25">
      <c r="A7" s="44">
        <v>18</v>
      </c>
      <c r="B7" s="44">
        <v>0.1</v>
      </c>
      <c r="C7" s="44">
        <f t="shared" si="0"/>
        <v>1.8</v>
      </c>
      <c r="D7" s="44">
        <f t="shared" si="2"/>
        <v>324</v>
      </c>
      <c r="E7" s="44">
        <f t="shared" si="2"/>
        <v>1.0000000000000002E-2</v>
      </c>
      <c r="F7" s="44">
        <f t="shared" si="1"/>
        <v>8.8162436548223339E-2</v>
      </c>
      <c r="G7" s="44">
        <f t="shared" si="3"/>
        <v>1.1837563451776667E-2</v>
      </c>
      <c r="H7" s="42" t="s">
        <v>8</v>
      </c>
      <c r="I7" s="43">
        <f>G13^2/10</f>
        <v>3.0814879110195775E-34</v>
      </c>
    </row>
    <row r="8" spans="1:11" s="32" customFormat="1" x14ac:dyDescent="0.25">
      <c r="A8" s="44">
        <v>20</v>
      </c>
      <c r="B8" s="44">
        <v>0.1</v>
      </c>
      <c r="C8" s="44">
        <f t="shared" si="0"/>
        <v>2</v>
      </c>
      <c r="D8" s="44">
        <f t="shared" si="2"/>
        <v>400</v>
      </c>
      <c r="E8" s="44">
        <f t="shared" si="2"/>
        <v>1.0000000000000002E-2</v>
      </c>
      <c r="F8" s="44">
        <f t="shared" si="1"/>
        <v>9.7837563451776646E-2</v>
      </c>
      <c r="G8" s="44">
        <f t="shared" si="3"/>
        <v>2.1624365482233593E-3</v>
      </c>
      <c r="H8" s="42" t="s">
        <v>9</v>
      </c>
      <c r="I8" s="43">
        <f>I5/I6</f>
        <v>0.99464896861772334</v>
      </c>
      <c r="K8" s="1"/>
    </row>
    <row r="9" spans="1:11" s="32" customFormat="1" x14ac:dyDescent="0.25">
      <c r="A9" s="44">
        <v>22</v>
      </c>
      <c r="B9" s="44">
        <v>0.11</v>
      </c>
      <c r="C9" s="44">
        <f t="shared" si="0"/>
        <v>2.42</v>
      </c>
      <c r="D9" s="44">
        <f t="shared" si="2"/>
        <v>484</v>
      </c>
      <c r="E9" s="44">
        <f t="shared" si="2"/>
        <v>1.21E-2</v>
      </c>
      <c r="F9" s="44">
        <f t="shared" si="1"/>
        <v>0.10751269035532994</v>
      </c>
      <c r="G9" s="44">
        <f t="shared" si="3"/>
        <v>2.4873096446700604E-3</v>
      </c>
      <c r="H9" s="45"/>
      <c r="I9" s="46"/>
      <c r="K9" s="1"/>
    </row>
    <row r="10" spans="1:11" s="32" customFormat="1" x14ac:dyDescent="0.25">
      <c r="A10" s="44">
        <v>24</v>
      </c>
      <c r="B10" s="44">
        <v>0.12</v>
      </c>
      <c r="C10" s="44">
        <f t="shared" si="0"/>
        <v>2.88</v>
      </c>
      <c r="D10" s="44">
        <f t="shared" si="2"/>
        <v>576</v>
      </c>
      <c r="E10" s="44">
        <f t="shared" si="2"/>
        <v>1.44E-2</v>
      </c>
      <c r="F10" s="44">
        <f t="shared" si="1"/>
        <v>0.11718781725888323</v>
      </c>
      <c r="G10" s="44">
        <f t="shared" si="3"/>
        <v>2.8121827411167616E-3</v>
      </c>
      <c r="H10" s="48" t="s">
        <v>6</v>
      </c>
      <c r="I10" s="49">
        <f>C24^2</f>
        <v>30289.921600000009</v>
      </c>
      <c r="K10" s="1"/>
    </row>
    <row r="11" spans="1:11" s="32" customFormat="1" x14ac:dyDescent="0.25">
      <c r="A11" s="44">
        <v>26</v>
      </c>
      <c r="B11" s="44">
        <v>0.12</v>
      </c>
      <c r="C11" s="44">
        <f t="shared" si="0"/>
        <v>3.12</v>
      </c>
      <c r="D11" s="44">
        <f t="shared" si="2"/>
        <v>676</v>
      </c>
      <c r="E11" s="44">
        <f t="shared" si="2"/>
        <v>1.44E-2</v>
      </c>
      <c r="F11" s="44">
        <f t="shared" si="1"/>
        <v>0.12686294416243654</v>
      </c>
      <c r="G11" s="44">
        <f t="shared" si="3"/>
        <v>-6.8629441624365461E-3</v>
      </c>
      <c r="H11" s="48" t="s">
        <v>7</v>
      </c>
      <c r="I11" s="49">
        <f>D24*E24</f>
        <v>31590.4764</v>
      </c>
      <c r="K11" s="1"/>
    </row>
    <row r="12" spans="1:11" s="32" customFormat="1" x14ac:dyDescent="0.25">
      <c r="A12" s="44">
        <v>28</v>
      </c>
      <c r="B12" s="44">
        <v>0.12</v>
      </c>
      <c r="C12" s="44">
        <f t="shared" si="0"/>
        <v>3.36</v>
      </c>
      <c r="D12" s="44">
        <f t="shared" si="2"/>
        <v>784</v>
      </c>
      <c r="E12" s="44">
        <f t="shared" si="2"/>
        <v>1.44E-2</v>
      </c>
      <c r="F12" s="44">
        <f t="shared" si="1"/>
        <v>0.13653807106598986</v>
      </c>
      <c r="G12" s="44">
        <f t="shared" si="3"/>
        <v>-1.6538071065989868E-2</v>
      </c>
      <c r="H12" s="48" t="s">
        <v>8</v>
      </c>
      <c r="I12" s="49">
        <f>G24^2/10</f>
        <v>0.19589767833234559</v>
      </c>
      <c r="K12" s="1"/>
    </row>
    <row r="13" spans="1:11" x14ac:dyDescent="0.25">
      <c r="A13" s="50">
        <f>AVERAGE(A3:A12)</f>
        <v>19</v>
      </c>
      <c r="B13" s="50">
        <f>AVERAGE(B3:B12)</f>
        <v>9.2999999999999999E-2</v>
      </c>
      <c r="C13" s="51">
        <f>SUM(C3:C12)</f>
        <v>19.059999999999999</v>
      </c>
      <c r="D13" s="51">
        <f>SUM(D3:D12)</f>
        <v>3940</v>
      </c>
      <c r="E13" s="51">
        <f>SUM(E3:E12)</f>
        <v>9.2699999999999991E-2</v>
      </c>
      <c r="F13" s="51"/>
      <c r="G13" s="51">
        <f>SUM(G3:G12)</f>
        <v>5.5511151231257827E-17</v>
      </c>
      <c r="H13" s="48" t="s">
        <v>9</v>
      </c>
      <c r="I13" s="49">
        <f>I10/I11</f>
        <v>0.95883079496705559</v>
      </c>
      <c r="J13" s="1"/>
    </row>
    <row r="14" spans="1:11" x14ac:dyDescent="0.25">
      <c r="A14" s="52">
        <v>30</v>
      </c>
      <c r="B14" s="52">
        <v>0.18</v>
      </c>
      <c r="C14" s="52">
        <f>A14*B14</f>
        <v>5.3999999999999995</v>
      </c>
      <c r="D14" s="52">
        <f>A14^2</f>
        <v>900</v>
      </c>
      <c r="E14" s="52">
        <f>B14*B14</f>
        <v>3.2399999999999998E-2</v>
      </c>
      <c r="F14" s="52">
        <f t="shared" ref="F14:F23" si="4">I$2+(I$3*A14)</f>
        <v>0.14621319796954313</v>
      </c>
      <c r="G14" s="52">
        <f>B14 - F14</f>
        <v>3.3786802030456864E-2</v>
      </c>
      <c r="H14" s="1"/>
      <c r="I14" s="1"/>
      <c r="J14" s="1"/>
    </row>
    <row r="15" spans="1:11" x14ac:dyDescent="0.25">
      <c r="A15" s="52">
        <v>32</v>
      </c>
      <c r="B15" s="52">
        <v>0.2</v>
      </c>
      <c r="C15" s="52">
        <f t="shared" ref="C15:C23" si="5">A15*B15</f>
        <v>6.4</v>
      </c>
      <c r="D15" s="52">
        <f>A15^2</f>
        <v>1024</v>
      </c>
      <c r="E15" s="52">
        <f t="shared" ref="E15:E21" si="6">B15*B15</f>
        <v>4.0000000000000008E-2</v>
      </c>
      <c r="F15" s="52">
        <f t="shared" si="4"/>
        <v>0.15588832487309645</v>
      </c>
      <c r="G15" s="52">
        <f t="shared" si="3"/>
        <v>4.411167512690356E-2</v>
      </c>
      <c r="H15" s="1"/>
      <c r="I15" s="1"/>
      <c r="J15" s="1"/>
    </row>
    <row r="16" spans="1:11" x14ac:dyDescent="0.25">
      <c r="A16" s="52">
        <v>34</v>
      </c>
      <c r="B16" s="52">
        <v>0.21</v>
      </c>
      <c r="C16" s="52">
        <f t="shared" si="5"/>
        <v>7.14</v>
      </c>
      <c r="D16" s="52">
        <f t="shared" ref="D16:D22" si="7">A16^2</f>
        <v>1156</v>
      </c>
      <c r="E16" s="52">
        <f t="shared" si="6"/>
        <v>4.4099999999999993E-2</v>
      </c>
      <c r="F16" s="52">
        <f t="shared" si="4"/>
        <v>0.16556345177664972</v>
      </c>
      <c r="G16" s="52">
        <f t="shared" si="3"/>
        <v>4.4436548223350275E-2</v>
      </c>
      <c r="H16" s="1"/>
      <c r="I16" s="1"/>
      <c r="J16" s="1"/>
    </row>
    <row r="17" spans="1:10" x14ac:dyDescent="0.25">
      <c r="A17" s="52">
        <v>36</v>
      </c>
      <c r="B17" s="52">
        <v>0.21</v>
      </c>
      <c r="C17" s="52">
        <f t="shared" si="5"/>
        <v>7.56</v>
      </c>
      <c r="D17" s="52">
        <f t="shared" si="7"/>
        <v>1296</v>
      </c>
      <c r="E17" s="52">
        <f t="shared" si="6"/>
        <v>4.4099999999999993E-2</v>
      </c>
      <c r="F17" s="52">
        <f t="shared" si="4"/>
        <v>0.17523857868020304</v>
      </c>
      <c r="G17" s="52">
        <f t="shared" si="3"/>
        <v>3.4761421319796953E-2</v>
      </c>
      <c r="H17" s="1"/>
      <c r="I17" s="1"/>
      <c r="J17" s="1"/>
    </row>
    <row r="18" spans="1:10" x14ac:dyDescent="0.25">
      <c r="A18" s="52">
        <v>38</v>
      </c>
      <c r="B18" s="52">
        <v>0.23</v>
      </c>
      <c r="C18" s="52">
        <f t="shared" si="5"/>
        <v>8.74</v>
      </c>
      <c r="D18" s="52">
        <f t="shared" si="7"/>
        <v>1444</v>
      </c>
      <c r="E18" s="52">
        <f t="shared" si="6"/>
        <v>5.2900000000000003E-2</v>
      </c>
      <c r="F18" s="52">
        <f t="shared" si="4"/>
        <v>0.18491370558375636</v>
      </c>
      <c r="G18" s="52">
        <f t="shared" si="3"/>
        <v>4.508629441624365E-2</v>
      </c>
      <c r="H18" s="1"/>
      <c r="I18" s="53" t="s">
        <v>61</v>
      </c>
      <c r="J18" s="1"/>
    </row>
    <row r="19" spans="1:10" x14ac:dyDescent="0.25">
      <c r="A19" s="52">
        <v>40</v>
      </c>
      <c r="B19" s="52">
        <v>0.28000000000000003</v>
      </c>
      <c r="C19" s="52">
        <f t="shared" si="5"/>
        <v>11.200000000000001</v>
      </c>
      <c r="D19" s="52">
        <f t="shared" si="7"/>
        <v>1600</v>
      </c>
      <c r="E19" s="52">
        <f t="shared" si="6"/>
        <v>7.8400000000000011E-2</v>
      </c>
      <c r="F19" s="52">
        <f t="shared" si="4"/>
        <v>0.19458883248730963</v>
      </c>
      <c r="G19" s="52">
        <f t="shared" si="3"/>
        <v>8.54111675126904E-2</v>
      </c>
      <c r="I19" s="53" t="s">
        <v>62</v>
      </c>
      <c r="J19" s="1"/>
    </row>
    <row r="20" spans="1:10" x14ac:dyDescent="0.25">
      <c r="A20" s="52">
        <v>44</v>
      </c>
      <c r="B20" s="52">
        <v>0.4</v>
      </c>
      <c r="C20" s="52">
        <f t="shared" si="5"/>
        <v>17.600000000000001</v>
      </c>
      <c r="D20" s="52">
        <f t="shared" si="7"/>
        <v>1936</v>
      </c>
      <c r="E20" s="52">
        <f t="shared" si="6"/>
        <v>0.16000000000000003</v>
      </c>
      <c r="F20" s="52">
        <f t="shared" si="4"/>
        <v>0.21393908629441621</v>
      </c>
      <c r="G20" s="52">
        <f t="shared" si="3"/>
        <v>0.18606091370558381</v>
      </c>
      <c r="I20" s="53" t="s">
        <v>63</v>
      </c>
      <c r="J20" s="1"/>
    </row>
    <row r="21" spans="1:10" x14ac:dyDescent="0.25">
      <c r="A21" s="52">
        <v>50</v>
      </c>
      <c r="B21" s="52">
        <v>0.5</v>
      </c>
      <c r="C21" s="52">
        <f t="shared" si="5"/>
        <v>25</v>
      </c>
      <c r="D21" s="52">
        <f t="shared" si="7"/>
        <v>2500</v>
      </c>
      <c r="E21" s="52">
        <f t="shared" si="6"/>
        <v>0.25</v>
      </c>
      <c r="F21" s="52">
        <f t="shared" si="4"/>
        <v>0.24296446700507612</v>
      </c>
      <c r="G21" s="52">
        <f t="shared" si="3"/>
        <v>0.25703553299492388</v>
      </c>
      <c r="I21" s="53" t="s">
        <v>64</v>
      </c>
      <c r="J21" s="1"/>
    </row>
    <row r="22" spans="1:10" x14ac:dyDescent="0.25">
      <c r="A22" s="52">
        <v>60</v>
      </c>
      <c r="B22" s="52">
        <v>0.6</v>
      </c>
      <c r="C22" s="52">
        <f t="shared" si="5"/>
        <v>36</v>
      </c>
      <c r="D22" s="52">
        <f t="shared" si="7"/>
        <v>3600</v>
      </c>
      <c r="E22" s="52">
        <f>B22*B22</f>
        <v>0.36</v>
      </c>
      <c r="F22" s="52">
        <f t="shared" si="4"/>
        <v>0.29134010152284262</v>
      </c>
      <c r="G22" s="52">
        <f t="shared" si="3"/>
        <v>0.30865989847715736</v>
      </c>
      <c r="I22" s="53" t="s">
        <v>65</v>
      </c>
      <c r="J22" s="1"/>
    </row>
    <row r="23" spans="1:10" x14ac:dyDescent="0.25">
      <c r="A23" s="52">
        <v>70</v>
      </c>
      <c r="B23" s="52">
        <v>0.7</v>
      </c>
      <c r="C23" s="52">
        <f t="shared" si="5"/>
        <v>49</v>
      </c>
      <c r="D23" s="52">
        <f>A23^2</f>
        <v>4900</v>
      </c>
      <c r="E23" s="52">
        <f>B23*B23</f>
        <v>0.48999999999999994</v>
      </c>
      <c r="F23" s="52">
        <f t="shared" si="4"/>
        <v>0.33971573604060912</v>
      </c>
      <c r="G23" s="52">
        <f t="shared" si="3"/>
        <v>0.36028426395939084</v>
      </c>
      <c r="I23" s="53" t="s">
        <v>149</v>
      </c>
      <c r="J23" s="1"/>
    </row>
    <row r="24" spans="1:10" x14ac:dyDescent="0.25">
      <c r="A24" s="54">
        <f>AVERAGE(A14:A23)</f>
        <v>43.4</v>
      </c>
      <c r="B24" s="54">
        <f>AVERAGE(B14:B23)</f>
        <v>0.35099999999999998</v>
      </c>
      <c r="C24" s="55">
        <f>SUM(C14:C23)</f>
        <v>174.04000000000002</v>
      </c>
      <c r="D24" s="55">
        <f>SUM(D14:D23)</f>
        <v>20356</v>
      </c>
      <c r="E24" s="55">
        <f>SUM(E14:E23)</f>
        <v>1.5519000000000001</v>
      </c>
      <c r="F24" s="55"/>
      <c r="G24" s="55">
        <f>SUM(G14:G23)</f>
        <v>1.3996345177664975</v>
      </c>
      <c r="H24" s="1"/>
      <c r="I24" s="1"/>
      <c r="J24" s="1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4" workbookViewId="0">
      <selection activeCell="I8" sqref="I8"/>
    </sheetView>
  </sheetViews>
  <sheetFormatPr defaultRowHeight="15" x14ac:dyDescent="0.25"/>
  <cols>
    <col min="1" max="1" width="16" style="32" bestFit="1" customWidth="1"/>
    <col min="2" max="2" width="31.7109375" style="32" bestFit="1" customWidth="1"/>
    <col min="3" max="3" width="7" style="32" bestFit="1" customWidth="1"/>
    <col min="4" max="4" width="6" style="32" bestFit="1" customWidth="1"/>
    <col min="5" max="5" width="7" style="32" bestFit="1" customWidth="1"/>
    <col min="6" max="6" width="12" style="32" bestFit="1" customWidth="1"/>
    <col min="7" max="7" width="12.7109375" style="32" customWidth="1"/>
    <col min="8" max="8" width="7" style="45" bestFit="1" customWidth="1"/>
    <col min="9" max="9" width="28.7109375" style="56" bestFit="1" customWidth="1"/>
    <col min="10" max="10" width="14" style="32" bestFit="1" customWidth="1"/>
    <col min="11" max="16384" width="9.140625" style="1"/>
  </cols>
  <sheetData>
    <row r="1" spans="1:11" s="32" customFormat="1" x14ac:dyDescent="0.25">
      <c r="A1" s="100" t="s">
        <v>66</v>
      </c>
      <c r="B1" s="99"/>
      <c r="C1" s="99"/>
      <c r="D1" s="99"/>
      <c r="E1" s="99"/>
      <c r="F1" s="99"/>
      <c r="G1" s="99"/>
      <c r="H1" s="99"/>
      <c r="I1" s="99"/>
    </row>
    <row r="2" spans="1:11" s="32" customFormat="1" x14ac:dyDescent="0.25">
      <c r="A2" s="41" t="s">
        <v>57</v>
      </c>
      <c r="B2" s="41" t="s">
        <v>58</v>
      </c>
      <c r="C2" s="41" t="s">
        <v>0</v>
      </c>
      <c r="D2" s="41" t="s">
        <v>59</v>
      </c>
      <c r="E2" s="41" t="s">
        <v>1</v>
      </c>
      <c r="F2" s="41" t="s">
        <v>2</v>
      </c>
      <c r="G2" s="41" t="s">
        <v>3</v>
      </c>
      <c r="H2" s="42" t="s">
        <v>4</v>
      </c>
      <c r="I2" s="43">
        <f>B13 - (I3*A13)</f>
        <v>-2.5351504242735856E-2</v>
      </c>
    </row>
    <row r="3" spans="1:11" s="32" customFormat="1" x14ac:dyDescent="0.25">
      <c r="A3" s="44">
        <v>10</v>
      </c>
      <c r="B3" s="44">
        <v>0.05</v>
      </c>
      <c r="C3" s="44">
        <f t="shared" ref="C3:C12" si="0">A3*B3</f>
        <v>0.5</v>
      </c>
      <c r="D3" s="44">
        <f>A3*A3</f>
        <v>100</v>
      </c>
      <c r="E3" s="44">
        <f>B3*B3</f>
        <v>2.5000000000000005E-3</v>
      </c>
      <c r="F3" s="44">
        <f t="shared" ref="F3:F12" si="1">I$2+(I$3*A3)</f>
        <v>6.7268706608382661E-2</v>
      </c>
      <c r="G3" s="44">
        <f>B3 - F3</f>
        <v>-1.7268706608382658E-2</v>
      </c>
      <c r="H3" s="42" t="s">
        <v>5</v>
      </c>
      <c r="I3" s="43">
        <f>C13/D13</f>
        <v>9.2620210851118521E-3</v>
      </c>
    </row>
    <row r="4" spans="1:11" s="32" customFormat="1" x14ac:dyDescent="0.25">
      <c r="A4" s="44">
        <v>12</v>
      </c>
      <c r="B4" s="44">
        <v>0.06</v>
      </c>
      <c r="C4" s="44">
        <f t="shared" si="0"/>
        <v>0.72</v>
      </c>
      <c r="D4" s="44">
        <f t="shared" ref="D4:E12" si="2">A4*A4</f>
        <v>144</v>
      </c>
      <c r="E4" s="44">
        <f t="shared" si="2"/>
        <v>3.5999999999999999E-3</v>
      </c>
      <c r="F4" s="44">
        <f t="shared" si="1"/>
        <v>8.5792748778606376E-2</v>
      </c>
      <c r="G4" s="44">
        <f t="shared" ref="G4:G23" si="3">B4 - F4</f>
        <v>-2.5792748778606378E-2</v>
      </c>
      <c r="H4" s="45"/>
      <c r="I4" s="46"/>
    </row>
    <row r="5" spans="1:11" s="32" customFormat="1" x14ac:dyDescent="0.25">
      <c r="A5" s="44">
        <v>14</v>
      </c>
      <c r="B5" s="44">
        <v>7.0000000000000007E-2</v>
      </c>
      <c r="C5" s="44">
        <f t="shared" si="0"/>
        <v>0.98000000000000009</v>
      </c>
      <c r="D5" s="44">
        <f t="shared" si="2"/>
        <v>196</v>
      </c>
      <c r="E5" s="44">
        <f t="shared" si="2"/>
        <v>4.9000000000000007E-3</v>
      </c>
      <c r="F5" s="44">
        <f t="shared" si="1"/>
        <v>0.10431679094883006</v>
      </c>
      <c r="G5" s="44">
        <f t="shared" si="3"/>
        <v>-3.4316790948830056E-2</v>
      </c>
      <c r="H5" s="42" t="s">
        <v>6</v>
      </c>
      <c r="I5" s="43">
        <f>C13^2</f>
        <v>20759.046399999996</v>
      </c>
      <c r="J5" s="47" t="s">
        <v>60</v>
      </c>
    </row>
    <row r="6" spans="1:11" s="32" customFormat="1" x14ac:dyDescent="0.25">
      <c r="A6" s="44">
        <v>16</v>
      </c>
      <c r="B6" s="44">
        <v>0.08</v>
      </c>
      <c r="C6" s="44">
        <f t="shared" si="0"/>
        <v>1.28</v>
      </c>
      <c r="D6" s="44">
        <f t="shared" si="2"/>
        <v>256</v>
      </c>
      <c r="E6" s="44">
        <f t="shared" si="2"/>
        <v>6.4000000000000003E-3</v>
      </c>
      <c r="F6" s="44">
        <f t="shared" si="1"/>
        <v>0.12284083311905378</v>
      </c>
      <c r="G6" s="44">
        <f t="shared" si="3"/>
        <v>-4.2840833119053776E-2</v>
      </c>
      <c r="H6" s="42" t="s">
        <v>7</v>
      </c>
      <c r="I6" s="43">
        <f>D13*E13</f>
        <v>21246.3848</v>
      </c>
    </row>
    <row r="7" spans="1:11" s="32" customFormat="1" x14ac:dyDescent="0.25">
      <c r="A7" s="44">
        <v>18</v>
      </c>
      <c r="B7" s="44">
        <v>0.1</v>
      </c>
      <c r="C7" s="44">
        <f t="shared" si="0"/>
        <v>1.8</v>
      </c>
      <c r="D7" s="44">
        <f t="shared" si="2"/>
        <v>324</v>
      </c>
      <c r="E7" s="44">
        <f t="shared" si="2"/>
        <v>1.0000000000000002E-2</v>
      </c>
      <c r="F7" s="44">
        <f t="shared" si="1"/>
        <v>0.14136487528927749</v>
      </c>
      <c r="G7" s="44">
        <f t="shared" si="3"/>
        <v>-4.1364875289277486E-2</v>
      </c>
      <c r="H7" s="42" t="s">
        <v>8</v>
      </c>
      <c r="I7" s="43">
        <f>G13^2/10</f>
        <v>0</v>
      </c>
    </row>
    <row r="8" spans="1:11" s="32" customFormat="1" x14ac:dyDescent="0.25">
      <c r="A8" s="52">
        <v>20</v>
      </c>
      <c r="B8" s="52">
        <v>0.1</v>
      </c>
      <c r="C8" s="52">
        <f t="shared" si="0"/>
        <v>2</v>
      </c>
      <c r="D8" s="52">
        <f t="shared" si="2"/>
        <v>400</v>
      </c>
      <c r="E8" s="52">
        <f t="shared" si="2"/>
        <v>1.0000000000000002E-2</v>
      </c>
      <c r="F8" s="52">
        <f t="shared" si="1"/>
        <v>0.15988891745950118</v>
      </c>
      <c r="G8" s="52">
        <f t="shared" si="3"/>
        <v>-5.9888917459501173E-2</v>
      </c>
      <c r="H8" s="42" t="s">
        <v>9</v>
      </c>
      <c r="I8" s="43">
        <f>I5/I6</f>
        <v>0.97706252595029697</v>
      </c>
      <c r="K8" s="1"/>
    </row>
    <row r="9" spans="1:11" s="32" customFormat="1" x14ac:dyDescent="0.25">
      <c r="A9" s="52">
        <v>22</v>
      </c>
      <c r="B9" s="52">
        <v>0.11</v>
      </c>
      <c r="C9" s="52">
        <f t="shared" si="0"/>
        <v>2.42</v>
      </c>
      <c r="D9" s="52">
        <f t="shared" si="2"/>
        <v>484</v>
      </c>
      <c r="E9" s="52">
        <f t="shared" si="2"/>
        <v>1.21E-2</v>
      </c>
      <c r="F9" s="52">
        <f t="shared" si="1"/>
        <v>0.17841295962972489</v>
      </c>
      <c r="G9" s="52">
        <f t="shared" si="3"/>
        <v>-6.8412959629724893E-2</v>
      </c>
      <c r="H9" s="45"/>
      <c r="I9" s="46"/>
      <c r="K9" s="1"/>
    </row>
    <row r="10" spans="1:11" s="32" customFormat="1" x14ac:dyDescent="0.25">
      <c r="A10" s="52">
        <v>24</v>
      </c>
      <c r="B10" s="52">
        <v>0.12</v>
      </c>
      <c r="C10" s="52">
        <f t="shared" si="0"/>
        <v>2.88</v>
      </c>
      <c r="D10" s="52">
        <f t="shared" si="2"/>
        <v>576</v>
      </c>
      <c r="E10" s="52">
        <f t="shared" si="2"/>
        <v>1.44E-2</v>
      </c>
      <c r="F10" s="52">
        <f t="shared" si="1"/>
        <v>0.19693700179994861</v>
      </c>
      <c r="G10" s="52">
        <f t="shared" si="3"/>
        <v>-7.6937001799948612E-2</v>
      </c>
      <c r="H10" s="48" t="s">
        <v>6</v>
      </c>
      <c r="I10" s="49">
        <f>C24^2</f>
        <v>2402.9604000000004</v>
      </c>
      <c r="K10" s="1"/>
    </row>
    <row r="11" spans="1:11" s="32" customFormat="1" x14ac:dyDescent="0.25">
      <c r="A11" s="52">
        <v>26</v>
      </c>
      <c r="B11" s="52">
        <v>0.12</v>
      </c>
      <c r="C11" s="52">
        <f t="shared" si="0"/>
        <v>3.12</v>
      </c>
      <c r="D11" s="52">
        <f t="shared" si="2"/>
        <v>676</v>
      </c>
      <c r="E11" s="52">
        <f t="shared" si="2"/>
        <v>1.44E-2</v>
      </c>
      <c r="F11" s="52">
        <f t="shared" si="1"/>
        <v>0.21546104397017229</v>
      </c>
      <c r="G11" s="52">
        <f t="shared" si="3"/>
        <v>-9.5461043970172299E-2</v>
      </c>
      <c r="H11" s="48" t="s">
        <v>7</v>
      </c>
      <c r="I11" s="49">
        <f>D24*E24</f>
        <v>2436.7120000000004</v>
      </c>
      <c r="K11" s="1"/>
    </row>
    <row r="12" spans="1:11" s="32" customFormat="1" x14ac:dyDescent="0.25">
      <c r="A12" s="52">
        <v>28</v>
      </c>
      <c r="B12" s="52">
        <v>0.12</v>
      </c>
      <c r="C12" s="52">
        <f t="shared" si="0"/>
        <v>3.36</v>
      </c>
      <c r="D12" s="52">
        <f t="shared" si="2"/>
        <v>784</v>
      </c>
      <c r="E12" s="52">
        <f t="shared" si="2"/>
        <v>1.44E-2</v>
      </c>
      <c r="F12" s="52">
        <f t="shared" si="1"/>
        <v>0.23398508614039598</v>
      </c>
      <c r="G12" s="52">
        <f t="shared" si="3"/>
        <v>-0.11398508614039599</v>
      </c>
      <c r="H12" s="48" t="s">
        <v>8</v>
      </c>
      <c r="I12" s="49">
        <f>G24^2</f>
        <v>0.69300808614152054</v>
      </c>
      <c r="K12" s="1"/>
    </row>
    <row r="13" spans="1:11" x14ac:dyDescent="0.25">
      <c r="A13" s="50">
        <f>AVERAGE(A3:A7,A19:A23)</f>
        <v>33.4</v>
      </c>
      <c r="B13" s="50">
        <f>AVERAGE(B3:B7,B19:B23)</f>
        <v>0.28399999999999997</v>
      </c>
      <c r="C13" s="51">
        <f>SUM(C3:C7,C19:C23)</f>
        <v>144.07999999999998</v>
      </c>
      <c r="D13" s="51">
        <f>SUM(D3:D7,D19:D23)</f>
        <v>15556</v>
      </c>
      <c r="E13" s="51">
        <f>SUM(E3:E7,E19:E23)</f>
        <v>1.3657999999999999</v>
      </c>
      <c r="F13" s="51"/>
      <c r="G13" s="51">
        <f>SUM(G3:G7,G19:G23)</f>
        <v>0</v>
      </c>
      <c r="H13" s="48" t="s">
        <v>9</v>
      </c>
      <c r="I13" s="49">
        <f>I10/I11</f>
        <v>0.98614871187075037</v>
      </c>
      <c r="J13" s="57" t="s">
        <v>67</v>
      </c>
    </row>
    <row r="14" spans="1:11" x14ac:dyDescent="0.25">
      <c r="A14" s="52">
        <v>30</v>
      </c>
      <c r="B14" s="52">
        <v>0.18</v>
      </c>
      <c r="C14" s="52">
        <f>A14*B14</f>
        <v>5.3999999999999995</v>
      </c>
      <c r="D14" s="52">
        <f>A14^2</f>
        <v>900</v>
      </c>
      <c r="E14" s="52">
        <f>B14*B14</f>
        <v>3.2399999999999998E-2</v>
      </c>
      <c r="F14" s="52">
        <f t="shared" ref="F14:F23" si="4">I$2+(I$3*A14)</f>
        <v>0.25250912831061972</v>
      </c>
      <c r="G14" s="52">
        <f>B14 - F14</f>
        <v>-7.250912831061973E-2</v>
      </c>
      <c r="H14" s="1"/>
      <c r="I14" s="1"/>
      <c r="J14" s="1"/>
    </row>
    <row r="15" spans="1:11" x14ac:dyDescent="0.25">
      <c r="A15" s="52">
        <v>32</v>
      </c>
      <c r="B15" s="52">
        <v>0.2</v>
      </c>
      <c r="C15" s="52">
        <f t="shared" ref="C15:C23" si="5">A15*B15</f>
        <v>6.4</v>
      </c>
      <c r="D15" s="52">
        <f>A15^2</f>
        <v>1024</v>
      </c>
      <c r="E15" s="52">
        <f t="shared" ref="E15:E21" si="6">B15*B15</f>
        <v>4.0000000000000008E-2</v>
      </c>
      <c r="F15" s="52">
        <f t="shared" si="4"/>
        <v>0.27103317048084341</v>
      </c>
      <c r="G15" s="52">
        <f>B15 - F15</f>
        <v>-7.1033170480843399E-2</v>
      </c>
      <c r="H15" s="1"/>
      <c r="I15" s="1"/>
      <c r="J15" s="1"/>
    </row>
    <row r="16" spans="1:11" x14ac:dyDescent="0.25">
      <c r="A16" s="52">
        <v>34</v>
      </c>
      <c r="B16" s="52">
        <v>0.21</v>
      </c>
      <c r="C16" s="52">
        <f t="shared" si="5"/>
        <v>7.14</v>
      </c>
      <c r="D16" s="52">
        <f t="shared" ref="D16:D22" si="7">A16^2</f>
        <v>1156</v>
      </c>
      <c r="E16" s="52">
        <f t="shared" si="6"/>
        <v>4.4099999999999993E-2</v>
      </c>
      <c r="F16" s="52">
        <f t="shared" si="4"/>
        <v>0.2895572126510671</v>
      </c>
      <c r="G16" s="52">
        <f>B16 - F16</f>
        <v>-7.9557212651067105E-2</v>
      </c>
      <c r="H16" s="1"/>
      <c r="I16" s="1"/>
      <c r="J16" s="1"/>
    </row>
    <row r="17" spans="1:10" x14ac:dyDescent="0.25">
      <c r="A17" s="52">
        <v>36</v>
      </c>
      <c r="B17" s="52">
        <v>0.21</v>
      </c>
      <c r="C17" s="52">
        <f t="shared" si="5"/>
        <v>7.56</v>
      </c>
      <c r="D17" s="52">
        <f t="shared" si="7"/>
        <v>1296</v>
      </c>
      <c r="E17" s="52">
        <f t="shared" si="6"/>
        <v>4.4099999999999993E-2</v>
      </c>
      <c r="F17" s="52">
        <f t="shared" si="4"/>
        <v>0.30808125482129084</v>
      </c>
      <c r="G17" s="52">
        <f>B17 - F17</f>
        <v>-9.8081254821290847E-2</v>
      </c>
      <c r="H17" s="1"/>
      <c r="I17" s="1"/>
      <c r="J17" s="1"/>
    </row>
    <row r="18" spans="1:10" x14ac:dyDescent="0.25">
      <c r="A18" s="52">
        <v>38</v>
      </c>
      <c r="B18" s="52">
        <v>0.23</v>
      </c>
      <c r="C18" s="52">
        <f t="shared" si="5"/>
        <v>8.74</v>
      </c>
      <c r="D18" s="52">
        <f t="shared" si="7"/>
        <v>1444</v>
      </c>
      <c r="E18" s="52">
        <f t="shared" si="6"/>
        <v>5.2900000000000003E-2</v>
      </c>
      <c r="F18" s="52">
        <f t="shared" si="4"/>
        <v>0.32660529699151453</v>
      </c>
      <c r="G18" s="52">
        <f>B18 - F18</f>
        <v>-9.6605296991514517E-2</v>
      </c>
      <c r="H18" s="1"/>
      <c r="I18" s="53" t="s">
        <v>61</v>
      </c>
      <c r="J18" s="1"/>
    </row>
    <row r="19" spans="1:10" x14ac:dyDescent="0.25">
      <c r="A19" s="44">
        <v>40</v>
      </c>
      <c r="B19" s="44">
        <v>0.28000000000000003</v>
      </c>
      <c r="C19" s="44">
        <f t="shared" si="5"/>
        <v>11.200000000000001</v>
      </c>
      <c r="D19" s="44">
        <f t="shared" si="7"/>
        <v>1600</v>
      </c>
      <c r="E19" s="44">
        <f t="shared" si="6"/>
        <v>7.8400000000000011E-2</v>
      </c>
      <c r="F19" s="44">
        <f t="shared" si="4"/>
        <v>0.34512933916173821</v>
      </c>
      <c r="G19" s="44">
        <f t="shared" si="3"/>
        <v>-6.5129339161738187E-2</v>
      </c>
      <c r="I19" s="53" t="s">
        <v>62</v>
      </c>
      <c r="J19" s="1"/>
    </row>
    <row r="20" spans="1:10" x14ac:dyDescent="0.25">
      <c r="A20" s="44">
        <v>44</v>
      </c>
      <c r="B20" s="44">
        <v>0.4</v>
      </c>
      <c r="C20" s="44">
        <f t="shared" si="5"/>
        <v>17.600000000000001</v>
      </c>
      <c r="D20" s="44">
        <f t="shared" si="7"/>
        <v>1936</v>
      </c>
      <c r="E20" s="44">
        <f t="shared" si="6"/>
        <v>0.16000000000000003</v>
      </c>
      <c r="F20" s="44">
        <f t="shared" si="4"/>
        <v>0.38217742350218564</v>
      </c>
      <c r="G20" s="44">
        <f t="shared" si="3"/>
        <v>1.782257649781438E-2</v>
      </c>
      <c r="I20" s="53" t="s">
        <v>63</v>
      </c>
      <c r="J20" s="1"/>
    </row>
    <row r="21" spans="1:10" x14ac:dyDescent="0.25">
      <c r="A21" s="44">
        <v>50</v>
      </c>
      <c r="B21" s="44">
        <v>0.5</v>
      </c>
      <c r="C21" s="44">
        <f t="shared" si="5"/>
        <v>25</v>
      </c>
      <c r="D21" s="44">
        <f t="shared" si="7"/>
        <v>2500</v>
      </c>
      <c r="E21" s="44">
        <f t="shared" si="6"/>
        <v>0.25</v>
      </c>
      <c r="F21" s="44">
        <f t="shared" si="4"/>
        <v>0.43774955001285676</v>
      </c>
      <c r="G21" s="44">
        <f t="shared" si="3"/>
        <v>6.2250449987143242E-2</v>
      </c>
      <c r="I21" s="53" t="s">
        <v>64</v>
      </c>
      <c r="J21" s="1"/>
    </row>
    <row r="22" spans="1:10" x14ac:dyDescent="0.25">
      <c r="A22" s="44">
        <v>60</v>
      </c>
      <c r="B22" s="44">
        <v>0.6</v>
      </c>
      <c r="C22" s="44">
        <f t="shared" si="5"/>
        <v>36</v>
      </c>
      <c r="D22" s="44">
        <f t="shared" si="7"/>
        <v>3600</v>
      </c>
      <c r="E22" s="44">
        <f>B22*B22</f>
        <v>0.36</v>
      </c>
      <c r="F22" s="44">
        <f t="shared" si="4"/>
        <v>0.53036976086397525</v>
      </c>
      <c r="G22" s="44">
        <f t="shared" si="3"/>
        <v>6.963023913602473E-2</v>
      </c>
      <c r="I22" s="53" t="s">
        <v>65</v>
      </c>
      <c r="J22" s="1"/>
    </row>
    <row r="23" spans="1:10" x14ac:dyDescent="0.25">
      <c r="A23" s="44">
        <v>70</v>
      </c>
      <c r="B23" s="44">
        <v>0.7</v>
      </c>
      <c r="C23" s="44">
        <f t="shared" si="5"/>
        <v>49</v>
      </c>
      <c r="D23" s="44">
        <f>A23^2</f>
        <v>4900</v>
      </c>
      <c r="E23" s="44">
        <f>B23*B23</f>
        <v>0.48999999999999994</v>
      </c>
      <c r="F23" s="44">
        <f t="shared" si="4"/>
        <v>0.62298997171509374</v>
      </c>
      <c r="G23" s="44">
        <f t="shared" si="3"/>
        <v>7.7010028284906218E-2</v>
      </c>
      <c r="I23" s="53" t="s">
        <v>149</v>
      </c>
      <c r="J23" s="1"/>
    </row>
    <row r="24" spans="1:10" x14ac:dyDescent="0.25">
      <c r="A24" s="54">
        <f>AVERAGE(A14:A18,A8:A12)</f>
        <v>29</v>
      </c>
      <c r="B24" s="54">
        <f>AVERAGE(B14:B18,B8:B12)</f>
        <v>0.16000000000000006</v>
      </c>
      <c r="C24" s="55">
        <f>SUM(C14:C18,C8:C12)</f>
        <v>49.02</v>
      </c>
      <c r="D24" s="55">
        <f>SUM(D14:D18,D8:D12)</f>
        <v>8740</v>
      </c>
      <c r="E24" s="55">
        <f>SUM(E14:E18,E8:E12)</f>
        <v>0.27880000000000005</v>
      </c>
      <c r="F24" s="55"/>
      <c r="G24" s="55">
        <f>SUM(G14:G18,G8:G12)</f>
        <v>-0.83247107225507877</v>
      </c>
      <c r="H24" s="1"/>
      <c r="I24" s="1"/>
      <c r="J24" s="1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zoomScale="85" zoomScaleNormal="85" workbookViewId="0">
      <selection activeCell="D41" sqref="D41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20.140625" bestFit="1" customWidth="1"/>
    <col min="4" max="4" width="15.140625" bestFit="1" customWidth="1"/>
    <col min="5" max="5" width="36.5703125" bestFit="1" customWidth="1"/>
    <col min="6" max="6" width="10.85546875" bestFit="1" customWidth="1"/>
    <col min="7" max="7" width="16.28515625" bestFit="1" customWidth="1"/>
    <col min="8" max="8" width="12" bestFit="1" customWidth="1"/>
    <col min="9" max="9" width="22" bestFit="1" customWidth="1"/>
    <col min="10" max="10" width="29.42578125" bestFit="1" customWidth="1"/>
    <col min="11" max="11" width="8.7109375" bestFit="1" customWidth="1"/>
    <col min="12" max="12" width="16.28515625" bestFit="1" customWidth="1"/>
    <col min="13" max="13" width="13" bestFit="1" customWidth="1"/>
    <col min="14" max="14" width="11.5703125" bestFit="1" customWidth="1"/>
    <col min="15" max="15" width="27.7109375" bestFit="1" customWidth="1"/>
    <col min="16" max="16" width="8.7109375" bestFit="1" customWidth="1"/>
    <col min="17" max="17" width="16.28515625" bestFit="1" customWidth="1"/>
    <col min="18" max="19" width="12" bestFit="1" customWidth="1"/>
    <col min="20" max="20" width="26.28515625" bestFit="1" customWidth="1"/>
    <col min="21" max="21" width="7.7109375" bestFit="1" customWidth="1"/>
    <col min="22" max="22" width="16.28515625" bestFit="1" customWidth="1"/>
    <col min="23" max="23" width="12" bestFit="1" customWidth="1"/>
    <col min="24" max="24" width="21.28515625" bestFit="1" customWidth="1"/>
    <col min="25" max="25" width="26.28515625" bestFit="1" customWidth="1"/>
    <col min="26" max="26" width="7.7109375" bestFit="1" customWidth="1"/>
    <col min="27" max="27" width="16.28515625" bestFit="1" customWidth="1"/>
    <col min="28" max="28" width="13.7109375" bestFit="1" customWidth="1"/>
  </cols>
  <sheetData>
    <row r="1" spans="1:28" s="2" customFormat="1" ht="48" customHeight="1" x14ac:dyDescent="0.25">
      <c r="A1" s="101" t="s">
        <v>46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28" x14ac:dyDescent="0.25">
      <c r="A2" s="29" t="s">
        <v>18</v>
      </c>
      <c r="B2" s="29" t="s">
        <v>43</v>
      </c>
      <c r="C2" s="30" t="s">
        <v>1</v>
      </c>
      <c r="D2" s="10" t="s">
        <v>44</v>
      </c>
      <c r="E2" s="11" t="s">
        <v>0</v>
      </c>
      <c r="F2" s="11" t="s">
        <v>45</v>
      </c>
      <c r="G2" s="11" t="s">
        <v>2</v>
      </c>
      <c r="H2" s="11" t="s">
        <v>3</v>
      </c>
      <c r="I2" s="13" t="s">
        <v>13</v>
      </c>
      <c r="J2" s="12" t="s">
        <v>0</v>
      </c>
      <c r="K2" s="12" t="s">
        <v>45</v>
      </c>
      <c r="L2" s="12" t="s">
        <v>2</v>
      </c>
      <c r="M2" s="12" t="s">
        <v>3</v>
      </c>
      <c r="N2" s="15" t="s">
        <v>14</v>
      </c>
      <c r="O2" s="14" t="s">
        <v>0</v>
      </c>
      <c r="P2" s="14" t="s">
        <v>45</v>
      </c>
      <c r="Q2" s="14" t="s">
        <v>2</v>
      </c>
      <c r="R2" s="14" t="s">
        <v>3</v>
      </c>
      <c r="S2" s="25" t="s">
        <v>17</v>
      </c>
      <c r="T2" s="11" t="s">
        <v>0</v>
      </c>
      <c r="U2" s="11" t="s">
        <v>45</v>
      </c>
      <c r="V2" s="11" t="s">
        <v>2</v>
      </c>
      <c r="W2" s="11" t="s">
        <v>3</v>
      </c>
      <c r="X2" s="28" t="s">
        <v>16</v>
      </c>
      <c r="Y2" s="16" t="s">
        <v>0</v>
      </c>
      <c r="Z2" s="16" t="s">
        <v>45</v>
      </c>
      <c r="AA2" s="16" t="s">
        <v>2</v>
      </c>
      <c r="AB2" s="16" t="s">
        <v>3</v>
      </c>
    </row>
    <row r="3" spans="1:28" x14ac:dyDescent="0.25">
      <c r="A3" s="2">
        <v>1</v>
      </c>
      <c r="B3" s="65">
        <v>814364.39761948586</v>
      </c>
      <c r="C3" s="65">
        <f>B3^2</f>
        <v>663189372110.14807</v>
      </c>
      <c r="D3" s="65">
        <v>87.392697145609603</v>
      </c>
      <c r="E3" s="65">
        <f>B3*D3</f>
        <v>71169501.167326525</v>
      </c>
      <c r="F3" s="65">
        <f>D3^2</f>
        <v>7637.4835143842411</v>
      </c>
      <c r="G3" s="65">
        <f>E$45+(E$44*D3)</f>
        <v>794771.4906252292</v>
      </c>
      <c r="H3" s="65">
        <f>B3-G3</f>
        <v>19592.906994256657</v>
      </c>
      <c r="I3" s="65">
        <v>9.3428820895219591</v>
      </c>
      <c r="J3" s="65">
        <f>B3*I3</f>
        <v>7608510.5448634336</v>
      </c>
      <c r="K3" s="65">
        <f>I3^2</f>
        <v>87.289445738710214</v>
      </c>
      <c r="L3" s="65">
        <f>J$45+(J$44*I3)</f>
        <v>-22011.246027900372</v>
      </c>
      <c r="M3" s="65">
        <f>B3-L3</f>
        <v>836375.64364738623</v>
      </c>
      <c r="N3" s="65">
        <v>9</v>
      </c>
      <c r="O3" s="65">
        <f>B3*N3</f>
        <v>7329279.5785753727</v>
      </c>
      <c r="P3" s="65">
        <f>N3^2</f>
        <v>81</v>
      </c>
      <c r="Q3" s="65">
        <f>O$45+(O$44*N3)</f>
        <v>955832.75970619894</v>
      </c>
      <c r="R3" s="65">
        <f>B3-Q3</f>
        <v>-141468.36208671308</v>
      </c>
      <c r="S3" s="65">
        <v>2</v>
      </c>
      <c r="T3" s="65">
        <f>B3*S3</f>
        <v>1628728.7952389717</v>
      </c>
      <c r="U3" s="65">
        <f>S3^2</f>
        <v>4</v>
      </c>
      <c r="V3" s="65">
        <f>T$45+(T$44*S3)</f>
        <v>536728.63852889265</v>
      </c>
      <c r="W3" s="65">
        <f>B3-V3</f>
        <v>277635.7590905932</v>
      </c>
      <c r="X3" s="65">
        <v>2</v>
      </c>
      <c r="Y3" s="65">
        <f>B3*X3</f>
        <v>1628728.7952389717</v>
      </c>
      <c r="Z3" s="65">
        <f>X3^2</f>
        <v>4</v>
      </c>
      <c r="AA3" s="65">
        <f>Y$45+(Y$44*X3)</f>
        <v>859990.65392132197</v>
      </c>
      <c r="AB3" s="65">
        <f>L3-AA3</f>
        <v>-882001.89994922234</v>
      </c>
    </row>
    <row r="4" spans="1:28" x14ac:dyDescent="0.25">
      <c r="A4" s="2">
        <v>2</v>
      </c>
      <c r="B4" s="65">
        <v>837887.23854205187</v>
      </c>
      <c r="C4" s="65">
        <f>B4^2</f>
        <v>702055024511.62537</v>
      </c>
      <c r="D4" s="65">
        <v>86.256403227118753</v>
      </c>
      <c r="E4" s="65">
        <f t="shared" ref="E4:E41" si="0">B4*D4</f>
        <v>72273139.506540269</v>
      </c>
      <c r="F4" s="65">
        <f t="shared" ref="F4:F41" si="1">D4^2</f>
        <v>7440.1670976793021</v>
      </c>
      <c r="G4" s="65">
        <f t="shared" ref="G4:G41" si="2">E$45+(E$44*D4)</f>
        <v>784050.17287194636</v>
      </c>
      <c r="H4" s="65">
        <f t="shared" ref="H4:H41" si="3">B4-G4</f>
        <v>53837.065670105512</v>
      </c>
      <c r="I4" s="65">
        <v>10.357559218127282</v>
      </c>
      <c r="J4" s="65">
        <f t="shared" ref="J4:J42" si="4">B4*I4</f>
        <v>8678466.6913124416</v>
      </c>
      <c r="K4" s="65">
        <f t="shared" ref="K4:K42" si="5">I4^2</f>
        <v>107.27903295701343</v>
      </c>
      <c r="L4" s="65">
        <f t="shared" ref="L4:L42" si="6">J$45+(J$44*I4)</f>
        <v>64875.520720809</v>
      </c>
      <c r="M4" s="65">
        <f t="shared" ref="M4:M41" si="7">B4-L4</f>
        <v>773011.71782124287</v>
      </c>
      <c r="N4" s="65">
        <v>1</v>
      </c>
      <c r="O4" s="65">
        <f t="shared" ref="O4:O42" si="8">B4*N4</f>
        <v>837887.23854205187</v>
      </c>
      <c r="P4" s="65">
        <f t="shared" ref="P4:P42" si="9">N4^2</f>
        <v>1</v>
      </c>
      <c r="Q4" s="65">
        <f t="shared" ref="Q4:Q41" si="10">O$45+(O$44*N4)</f>
        <v>189095.91342718297</v>
      </c>
      <c r="R4" s="65">
        <f>B4-Q4</f>
        <v>648791.32511486893</v>
      </c>
      <c r="S4" s="65">
        <v>2</v>
      </c>
      <c r="T4" s="65">
        <f t="shared" ref="T4:T42" si="11">B4*S4</f>
        <v>1675774.4770841037</v>
      </c>
      <c r="U4" s="65">
        <f t="shared" ref="U4:U42" si="12">S4^2</f>
        <v>4</v>
      </c>
      <c r="V4" s="65">
        <f>T$45+(T$44*S4)</f>
        <v>536728.63852889265</v>
      </c>
      <c r="W4" s="65">
        <f t="shared" ref="W4:W23" si="13">B4-V4</f>
        <v>301158.60001315922</v>
      </c>
      <c r="X4" s="65">
        <v>2</v>
      </c>
      <c r="Y4" s="65">
        <f t="shared" ref="Y4:Y42" si="14">B4*X4</f>
        <v>1675774.4770841037</v>
      </c>
      <c r="Z4" s="65">
        <f t="shared" ref="Z4:Z42" si="15">X4^2</f>
        <v>4</v>
      </c>
      <c r="AA4" s="65">
        <f t="shared" ref="AA4:AA42" si="16">Y$45+(Y$44*X4)</f>
        <v>859990.65392132197</v>
      </c>
      <c r="AB4" s="65">
        <f t="shared" ref="AB4:AB42" si="17">L4-AA4</f>
        <v>-795115.13320051297</v>
      </c>
    </row>
    <row r="5" spans="1:28" x14ac:dyDescent="0.25">
      <c r="A5" s="2">
        <v>3</v>
      </c>
      <c r="B5" s="65">
        <v>1094108.5993879684</v>
      </c>
      <c r="C5" s="65">
        <f t="shared" ref="C5:C41" si="18">B5^2</f>
        <v>1197073627254.7019</v>
      </c>
      <c r="D5" s="65">
        <v>105.1565352727213</v>
      </c>
      <c r="E5" s="65">
        <f t="shared" si="0"/>
        <v>115052669.52372859</v>
      </c>
      <c r="F5" s="65">
        <f t="shared" si="1"/>
        <v>11057.896910563079</v>
      </c>
      <c r="G5" s="65">
        <f t="shared" si="2"/>
        <v>962379.31636418065</v>
      </c>
      <c r="H5" s="65">
        <f t="shared" si="3"/>
        <v>131729.28302378778</v>
      </c>
      <c r="I5" s="65">
        <v>8</v>
      </c>
      <c r="J5" s="65">
        <f t="shared" si="4"/>
        <v>8752868.7951037474</v>
      </c>
      <c r="K5" s="65">
        <f t="shared" si="5"/>
        <v>64</v>
      </c>
      <c r="L5" s="65">
        <f t="shared" si="6"/>
        <v>-137002.1920086079</v>
      </c>
      <c r="M5" s="65">
        <f t="shared" si="7"/>
        <v>1231110.7913965764</v>
      </c>
      <c r="N5" s="65">
        <v>12</v>
      </c>
      <c r="O5" s="65">
        <f t="shared" si="8"/>
        <v>13129303.192655621</v>
      </c>
      <c r="P5" s="65">
        <f t="shared" si="9"/>
        <v>144</v>
      </c>
      <c r="Q5" s="65">
        <f t="shared" si="10"/>
        <v>1243359.0770608301</v>
      </c>
      <c r="R5" s="65">
        <f t="shared" ref="R5:R41" si="19">B5-Q5</f>
        <v>-149250.47767286166</v>
      </c>
      <c r="S5" s="65">
        <v>4</v>
      </c>
      <c r="T5" s="65">
        <f t="shared" si="11"/>
        <v>4376434.3975518737</v>
      </c>
      <c r="U5" s="65">
        <f t="shared" si="12"/>
        <v>16</v>
      </c>
      <c r="V5" s="65">
        <f t="shared" ref="V5:V12" si="20">T$45+(T$44*S5)</f>
        <v>1183252.6693137514</v>
      </c>
      <c r="W5" s="65">
        <f t="shared" si="13"/>
        <v>-89144.069925782969</v>
      </c>
      <c r="X5" s="65">
        <v>2</v>
      </c>
      <c r="Y5" s="65">
        <f t="shared" si="14"/>
        <v>2188217.1987759368</v>
      </c>
      <c r="Z5" s="65">
        <f t="shared" si="15"/>
        <v>4</v>
      </c>
      <c r="AA5" s="65">
        <f t="shared" si="16"/>
        <v>859990.65392132197</v>
      </c>
      <c r="AB5" s="65">
        <f t="shared" si="17"/>
        <v>-996992.84592992987</v>
      </c>
    </row>
    <row r="6" spans="1:28" x14ac:dyDescent="0.25">
      <c r="A6" s="2">
        <v>4</v>
      </c>
      <c r="B6" s="65">
        <v>727129.16398893902</v>
      </c>
      <c r="C6" s="65">
        <f t="shared" si="18"/>
        <v>528716821123.25336</v>
      </c>
      <c r="D6" s="65">
        <v>99.882231233495148</v>
      </c>
      <c r="E6" s="65">
        <f t="shared" si="0"/>
        <v>72627283.294161215</v>
      </c>
      <c r="F6" s="65">
        <f t="shared" si="1"/>
        <v>9976.4601161813935</v>
      </c>
      <c r="G6" s="65">
        <f t="shared" si="2"/>
        <v>912614.47241687763</v>
      </c>
      <c r="H6" s="65">
        <f t="shared" si="3"/>
        <v>-185485.30842793861</v>
      </c>
      <c r="I6" s="65">
        <v>10.831372999029318</v>
      </c>
      <c r="J6" s="65">
        <f t="shared" si="4"/>
        <v>7875807.1936365552</v>
      </c>
      <c r="K6" s="65">
        <f t="shared" si="5"/>
        <v>117.31864104410135</v>
      </c>
      <c r="L6" s="65">
        <f t="shared" si="6"/>
        <v>105448.17807452823</v>
      </c>
      <c r="M6" s="65">
        <f t="shared" si="7"/>
        <v>621680.98591441079</v>
      </c>
      <c r="N6" s="65">
        <v>7</v>
      </c>
      <c r="O6" s="65">
        <f t="shared" si="8"/>
        <v>5089904.1479225736</v>
      </c>
      <c r="P6" s="65">
        <f t="shared" si="9"/>
        <v>49</v>
      </c>
      <c r="Q6" s="65">
        <f t="shared" si="10"/>
        <v>764148.548136445</v>
      </c>
      <c r="R6" s="65">
        <f t="shared" si="19"/>
        <v>-37019.384147505974</v>
      </c>
      <c r="S6" s="65">
        <v>3</v>
      </c>
      <c r="T6" s="65">
        <f t="shared" si="11"/>
        <v>2181387.4919668171</v>
      </c>
      <c r="U6" s="65">
        <f t="shared" si="12"/>
        <v>9</v>
      </c>
      <c r="V6" s="65">
        <f>T$45+(T$44*S6)</f>
        <v>859990.65392132197</v>
      </c>
      <c r="W6" s="65">
        <f t="shared" si="13"/>
        <v>-132861.48993238294</v>
      </c>
      <c r="X6" s="65">
        <v>1</v>
      </c>
      <c r="Y6" s="65">
        <f t="shared" si="14"/>
        <v>727129.16398893902</v>
      </c>
      <c r="Z6" s="65">
        <f t="shared" si="15"/>
        <v>1</v>
      </c>
      <c r="AA6" s="65">
        <f t="shared" si="16"/>
        <v>342256.89987179672</v>
      </c>
      <c r="AB6" s="65">
        <f t="shared" si="17"/>
        <v>-236808.72179726849</v>
      </c>
    </row>
    <row r="7" spans="1:28" x14ac:dyDescent="0.25">
      <c r="A7" s="2">
        <v>5</v>
      </c>
      <c r="B7" s="65">
        <v>784800.33759095147</v>
      </c>
      <c r="C7" s="65">
        <f t="shared" si="18"/>
        <v>615911569882.87134</v>
      </c>
      <c r="D7" s="65">
        <v>88.340215375601304</v>
      </c>
      <c r="E7" s="65">
        <f t="shared" si="0"/>
        <v>69329430.849629268</v>
      </c>
      <c r="F7" s="65">
        <f t="shared" si="1"/>
        <v>7803.9936526076253</v>
      </c>
      <c r="G7" s="65">
        <f t="shared" si="2"/>
        <v>803711.64585747861</v>
      </c>
      <c r="H7" s="65">
        <f t="shared" si="3"/>
        <v>-18911.308266527136</v>
      </c>
      <c r="I7" s="65">
        <v>8.2591784014992022</v>
      </c>
      <c r="J7" s="65">
        <f t="shared" si="4"/>
        <v>6481805.9977204688</v>
      </c>
      <c r="K7" s="65">
        <f t="shared" si="5"/>
        <v>68.214027867790918</v>
      </c>
      <c r="L7" s="65">
        <f t="shared" si="6"/>
        <v>-114808.75462590344</v>
      </c>
      <c r="M7" s="65">
        <f t="shared" si="7"/>
        <v>899609.09221685492</v>
      </c>
      <c r="N7" s="65">
        <v>13</v>
      </c>
      <c r="O7" s="65">
        <f t="shared" si="8"/>
        <v>10202404.388682369</v>
      </c>
      <c r="P7" s="65">
        <f t="shared" si="9"/>
        <v>169</v>
      </c>
      <c r="Q7" s="65">
        <f t="shared" si="10"/>
        <v>1339201.1828457071</v>
      </c>
      <c r="R7" s="65">
        <f t="shared" si="19"/>
        <v>-554400.84525475558</v>
      </c>
      <c r="S7" s="65">
        <v>2</v>
      </c>
      <c r="T7" s="65">
        <f t="shared" si="11"/>
        <v>1569600.6751819029</v>
      </c>
      <c r="U7" s="65">
        <f t="shared" si="12"/>
        <v>4</v>
      </c>
      <c r="V7" s="65">
        <f t="shared" si="20"/>
        <v>536728.63852889265</v>
      </c>
      <c r="W7" s="65">
        <f t="shared" si="13"/>
        <v>248071.69906205882</v>
      </c>
      <c r="X7" s="65">
        <v>1</v>
      </c>
      <c r="Y7" s="65">
        <f t="shared" si="14"/>
        <v>784800.33759095147</v>
      </c>
      <c r="Z7" s="65">
        <f t="shared" si="15"/>
        <v>1</v>
      </c>
      <c r="AA7" s="65">
        <f t="shared" si="16"/>
        <v>342256.89987179672</v>
      </c>
      <c r="AB7" s="65">
        <f t="shared" si="17"/>
        <v>-457065.65449770016</v>
      </c>
    </row>
    <row r="8" spans="1:28" x14ac:dyDescent="0.25">
      <c r="A8" s="2">
        <v>6</v>
      </c>
      <c r="B8" s="65">
        <v>1158338.7473936367</v>
      </c>
      <c r="C8" s="65">
        <f t="shared" si="18"/>
        <v>1341748653713.4595</v>
      </c>
      <c r="D8" s="65">
        <v>99.887424507202766</v>
      </c>
      <c r="E8" s="65">
        <f t="shared" si="0"/>
        <v>115703474.18404971</v>
      </c>
      <c r="F8" s="65">
        <f t="shared" si="1"/>
        <v>9977.497574682131</v>
      </c>
      <c r="G8" s="65">
        <f t="shared" si="2"/>
        <v>912663.47271221771</v>
      </c>
      <c r="H8" s="65">
        <f t="shared" si="3"/>
        <v>245675.27468141902</v>
      </c>
      <c r="I8" s="65">
        <v>8.5104245179384197</v>
      </c>
      <c r="J8" s="65">
        <f t="shared" si="4"/>
        <v>9857954.4758968838</v>
      </c>
      <c r="K8" s="65">
        <f t="shared" si="5"/>
        <v>72.427325475527383</v>
      </c>
      <c r="L8" s="65">
        <f t="shared" si="6"/>
        <v>-93294.558533222531</v>
      </c>
      <c r="M8" s="65">
        <f t="shared" si="7"/>
        <v>1251633.3059268594</v>
      </c>
      <c r="N8" s="65">
        <v>8</v>
      </c>
      <c r="O8" s="65">
        <f t="shared" si="8"/>
        <v>9266709.9791490939</v>
      </c>
      <c r="P8" s="65">
        <f t="shared" si="9"/>
        <v>64</v>
      </c>
      <c r="Q8" s="65">
        <f t="shared" si="10"/>
        <v>859990.65392132197</v>
      </c>
      <c r="R8" s="65">
        <f t="shared" si="19"/>
        <v>298348.09347231477</v>
      </c>
      <c r="S8" s="65">
        <v>3</v>
      </c>
      <c r="T8" s="65">
        <f t="shared" si="11"/>
        <v>3475016.24218091</v>
      </c>
      <c r="U8" s="65">
        <f t="shared" si="12"/>
        <v>9</v>
      </c>
      <c r="V8" s="65">
        <f t="shared" si="20"/>
        <v>859990.65392132197</v>
      </c>
      <c r="W8" s="65">
        <f t="shared" si="13"/>
        <v>298348.09347231477</v>
      </c>
      <c r="X8" s="65">
        <v>2</v>
      </c>
      <c r="Y8" s="65">
        <f t="shared" si="14"/>
        <v>2316677.4947872735</v>
      </c>
      <c r="Z8" s="65">
        <f t="shared" si="15"/>
        <v>4</v>
      </c>
      <c r="AA8" s="65">
        <f t="shared" si="16"/>
        <v>859990.65392132197</v>
      </c>
      <c r="AB8" s="65">
        <f t="shared" si="17"/>
        <v>-953285.2124545445</v>
      </c>
    </row>
    <row r="9" spans="1:28" x14ac:dyDescent="0.25">
      <c r="A9" s="2">
        <v>7</v>
      </c>
      <c r="B9" s="65">
        <v>1080045.7233928172</v>
      </c>
      <c r="C9" s="65">
        <f t="shared" si="18"/>
        <v>1166498764619.1138</v>
      </c>
      <c r="D9" s="65">
        <v>136.34334388171698</v>
      </c>
      <c r="E9" s="65">
        <f t="shared" si="0"/>
        <v>147257045.47252464</v>
      </c>
      <c r="F9" s="65">
        <f t="shared" si="1"/>
        <v>18589.507420848131</v>
      </c>
      <c r="G9" s="65">
        <f t="shared" si="2"/>
        <v>1256637.4122377713</v>
      </c>
      <c r="H9" s="65">
        <f t="shared" si="3"/>
        <v>-176591.68884495413</v>
      </c>
      <c r="I9" s="65">
        <v>8.6076035713996344</v>
      </c>
      <c r="J9" s="65">
        <f t="shared" si="4"/>
        <v>9296605.4259509146</v>
      </c>
      <c r="K9" s="65">
        <f t="shared" si="5"/>
        <v>74.090839242371743</v>
      </c>
      <c r="L9" s="65">
        <f t="shared" si="6"/>
        <v>-84973.11961151287</v>
      </c>
      <c r="M9" s="65">
        <f t="shared" si="7"/>
        <v>1165018.8430043301</v>
      </c>
      <c r="N9" s="65">
        <v>6</v>
      </c>
      <c r="O9" s="65">
        <f t="shared" si="8"/>
        <v>6480274.3403569032</v>
      </c>
      <c r="P9" s="65">
        <f t="shared" si="9"/>
        <v>36</v>
      </c>
      <c r="Q9" s="65">
        <f t="shared" si="10"/>
        <v>668306.44235156802</v>
      </c>
      <c r="R9" s="65">
        <f t="shared" si="19"/>
        <v>411739.28104124917</v>
      </c>
      <c r="S9" s="65">
        <v>4</v>
      </c>
      <c r="T9" s="65">
        <f t="shared" si="11"/>
        <v>4320182.8935712688</v>
      </c>
      <c r="U9" s="65">
        <f t="shared" si="12"/>
        <v>16</v>
      </c>
      <c r="V9" s="65">
        <f t="shared" si="20"/>
        <v>1183252.6693137514</v>
      </c>
      <c r="W9" s="65">
        <f t="shared" si="13"/>
        <v>-103206.9459209342</v>
      </c>
      <c r="X9" s="65">
        <v>1</v>
      </c>
      <c r="Y9" s="65">
        <f t="shared" si="14"/>
        <v>1080045.7233928172</v>
      </c>
      <c r="Z9" s="65">
        <f t="shared" si="15"/>
        <v>1</v>
      </c>
      <c r="AA9" s="65">
        <f t="shared" si="16"/>
        <v>342256.89987179672</v>
      </c>
      <c r="AB9" s="65">
        <f t="shared" si="17"/>
        <v>-427230.01948330959</v>
      </c>
    </row>
    <row r="10" spans="1:28" x14ac:dyDescent="0.25">
      <c r="A10" s="2">
        <v>8</v>
      </c>
      <c r="B10" s="65">
        <v>839742.9389051107</v>
      </c>
      <c r="C10" s="65">
        <f t="shared" si="18"/>
        <v>705168203440.99243</v>
      </c>
      <c r="D10" s="65">
        <v>85.982578661893314</v>
      </c>
      <c r="E10" s="65">
        <f t="shared" si="0"/>
        <v>72203263.300178155</v>
      </c>
      <c r="F10" s="65">
        <f t="shared" si="1"/>
        <v>7393.0038333486709</v>
      </c>
      <c r="G10" s="65">
        <f t="shared" si="2"/>
        <v>781466.54541019292</v>
      </c>
      <c r="H10" s="65">
        <f t="shared" si="3"/>
        <v>58276.393494917778</v>
      </c>
      <c r="I10" s="65">
        <v>10.011936586955102</v>
      </c>
      <c r="J10" s="65">
        <f t="shared" si="4"/>
        <v>8407453.0536612812</v>
      </c>
      <c r="K10" s="65">
        <f t="shared" si="5"/>
        <v>100.23887422121017</v>
      </c>
      <c r="L10" s="65">
        <f t="shared" si="6"/>
        <v>35279.866998911486</v>
      </c>
      <c r="M10" s="65">
        <f t="shared" si="7"/>
        <v>804463.07190619921</v>
      </c>
      <c r="N10" s="65">
        <v>8</v>
      </c>
      <c r="O10" s="65">
        <f t="shared" si="8"/>
        <v>6717943.5112408856</v>
      </c>
      <c r="P10" s="65">
        <f t="shared" si="9"/>
        <v>64</v>
      </c>
      <c r="Q10" s="65">
        <f t="shared" si="10"/>
        <v>859990.65392132197</v>
      </c>
      <c r="R10" s="65">
        <f t="shared" si="19"/>
        <v>-20247.715016211267</v>
      </c>
      <c r="S10" s="65">
        <v>2</v>
      </c>
      <c r="T10" s="65">
        <f t="shared" si="11"/>
        <v>1679485.8778102214</v>
      </c>
      <c r="U10" s="65">
        <f t="shared" si="12"/>
        <v>4</v>
      </c>
      <c r="V10" s="65">
        <f t="shared" si="20"/>
        <v>536728.63852889265</v>
      </c>
      <c r="W10" s="65">
        <f t="shared" si="13"/>
        <v>303014.30037621805</v>
      </c>
      <c r="X10" s="65">
        <v>2</v>
      </c>
      <c r="Y10" s="65">
        <f t="shared" si="14"/>
        <v>1679485.8778102214</v>
      </c>
      <c r="Z10" s="65">
        <f t="shared" si="15"/>
        <v>4</v>
      </c>
      <c r="AA10" s="65">
        <f t="shared" si="16"/>
        <v>859990.65392132197</v>
      </c>
      <c r="AB10" s="65">
        <f t="shared" si="17"/>
        <v>-824710.78692241048</v>
      </c>
    </row>
    <row r="11" spans="1:28" x14ac:dyDescent="0.25">
      <c r="A11" s="2">
        <v>9</v>
      </c>
      <c r="B11" s="65">
        <v>920736.52344737668</v>
      </c>
      <c r="C11" s="65">
        <f t="shared" si="18"/>
        <v>847755745609.96167</v>
      </c>
      <c r="D11" s="65">
        <v>84.211624582121757</v>
      </c>
      <c r="E11" s="65">
        <f t="shared" si="0"/>
        <v>77536718.451598436</v>
      </c>
      <c r="F11" s="65">
        <f t="shared" si="1"/>
        <v>7091.5977147602134</v>
      </c>
      <c r="G11" s="65">
        <f t="shared" si="2"/>
        <v>764756.99420453247</v>
      </c>
      <c r="H11" s="65">
        <f t="shared" si="3"/>
        <v>155979.5292428442</v>
      </c>
      <c r="I11" s="65">
        <v>10.672324819797687</v>
      </c>
      <c r="J11" s="65">
        <f t="shared" si="4"/>
        <v>9826399.2516816724</v>
      </c>
      <c r="K11" s="65">
        <f t="shared" si="5"/>
        <v>113.89851705926974</v>
      </c>
      <c r="L11" s="65">
        <f t="shared" si="6"/>
        <v>91828.888094374444</v>
      </c>
      <c r="M11" s="65">
        <f t="shared" si="7"/>
        <v>828907.63535300223</v>
      </c>
      <c r="N11" s="65">
        <v>9</v>
      </c>
      <c r="O11" s="65">
        <f t="shared" si="8"/>
        <v>8286628.7110263901</v>
      </c>
      <c r="P11" s="65">
        <f t="shared" si="9"/>
        <v>81</v>
      </c>
      <c r="Q11" s="65">
        <f t="shared" si="10"/>
        <v>955832.75970619894</v>
      </c>
      <c r="R11" s="65">
        <f t="shared" si="19"/>
        <v>-35096.23625882226</v>
      </c>
      <c r="S11" s="65">
        <v>2</v>
      </c>
      <c r="T11" s="65">
        <f t="shared" si="11"/>
        <v>1841473.0468947534</v>
      </c>
      <c r="U11" s="65">
        <f t="shared" si="12"/>
        <v>4</v>
      </c>
      <c r="V11" s="65">
        <f t="shared" si="20"/>
        <v>536728.63852889265</v>
      </c>
      <c r="W11" s="65">
        <f t="shared" si="13"/>
        <v>384007.88491848402</v>
      </c>
      <c r="X11" s="65">
        <v>2</v>
      </c>
      <c r="Y11" s="65">
        <f t="shared" si="14"/>
        <v>1841473.0468947534</v>
      </c>
      <c r="Z11" s="65">
        <f t="shared" si="15"/>
        <v>4</v>
      </c>
      <c r="AA11" s="65">
        <f t="shared" si="16"/>
        <v>859990.65392132197</v>
      </c>
      <c r="AB11" s="65">
        <f t="shared" si="17"/>
        <v>-768161.76582694752</v>
      </c>
    </row>
    <row r="12" spans="1:28" x14ac:dyDescent="0.25">
      <c r="A12" s="2">
        <v>10</v>
      </c>
      <c r="B12" s="65">
        <v>713175.87000002258</v>
      </c>
      <c r="C12" s="65">
        <f t="shared" si="18"/>
        <v>508619821550.28912</v>
      </c>
      <c r="D12" s="65">
        <v>94.198482040864889</v>
      </c>
      <c r="E12" s="65">
        <f t="shared" si="0"/>
        <v>67180084.382175326</v>
      </c>
      <c r="F12" s="65">
        <f t="shared" si="1"/>
        <v>8873.3540188031457</v>
      </c>
      <c r="G12" s="65">
        <f t="shared" si="2"/>
        <v>858986.37485116464</v>
      </c>
      <c r="H12" s="65">
        <f t="shared" si="3"/>
        <v>-145810.50485114206</v>
      </c>
      <c r="I12" s="65">
        <v>6</v>
      </c>
      <c r="J12" s="65">
        <f t="shared" si="4"/>
        <v>4279055.2200001357</v>
      </c>
      <c r="K12" s="65">
        <f t="shared" si="5"/>
        <v>36</v>
      </c>
      <c r="L12" s="65">
        <f t="shared" si="6"/>
        <v>-308262.12149600184</v>
      </c>
      <c r="M12" s="65">
        <f t="shared" si="7"/>
        <v>1021437.9914960244</v>
      </c>
      <c r="N12" s="65">
        <v>6</v>
      </c>
      <c r="O12" s="65">
        <f t="shared" si="8"/>
        <v>4279055.2200001357</v>
      </c>
      <c r="P12" s="65">
        <f t="shared" si="9"/>
        <v>36</v>
      </c>
      <c r="Q12" s="65">
        <f t="shared" si="10"/>
        <v>668306.44235156802</v>
      </c>
      <c r="R12" s="65">
        <f t="shared" si="19"/>
        <v>44869.427648454555</v>
      </c>
      <c r="S12" s="65">
        <v>3</v>
      </c>
      <c r="T12" s="65">
        <f t="shared" si="11"/>
        <v>2139527.6100000679</v>
      </c>
      <c r="U12" s="65">
        <f t="shared" si="12"/>
        <v>9</v>
      </c>
      <c r="V12" s="65">
        <f t="shared" si="20"/>
        <v>859990.65392132197</v>
      </c>
      <c r="W12" s="65">
        <f t="shared" si="13"/>
        <v>-146814.78392129939</v>
      </c>
      <c r="X12" s="65">
        <v>1</v>
      </c>
      <c r="Y12" s="65">
        <f t="shared" si="14"/>
        <v>713175.87000002258</v>
      </c>
      <c r="Z12" s="65">
        <f t="shared" si="15"/>
        <v>1</v>
      </c>
      <c r="AA12" s="65">
        <f t="shared" si="16"/>
        <v>342256.89987179672</v>
      </c>
      <c r="AB12" s="65">
        <f t="shared" si="17"/>
        <v>-650519.02136779856</v>
      </c>
    </row>
    <row r="13" spans="1:28" x14ac:dyDescent="0.25">
      <c r="A13" s="2">
        <v>11</v>
      </c>
      <c r="B13" s="66">
        <v>859763.87398395245</v>
      </c>
      <c r="C13" s="65">
        <f t="shared" si="18"/>
        <v>739193919007.89368</v>
      </c>
      <c r="D13" s="66">
        <v>100.18155126502351</v>
      </c>
      <c r="E13" s="65">
        <f t="shared" si="0"/>
        <v>86132478.617338553</v>
      </c>
      <c r="F13" s="65">
        <f t="shared" si="1"/>
        <v>10036.343213866534</v>
      </c>
      <c r="G13" s="65">
        <f t="shared" si="2"/>
        <v>915438.65823334351</v>
      </c>
      <c r="H13" s="65">
        <f t="shared" si="3"/>
        <v>-55674.784249391058</v>
      </c>
      <c r="I13" s="66">
        <v>13.625215311769098</v>
      </c>
      <c r="J13" s="65">
        <f t="shared" si="4"/>
        <v>11714467.900312066</v>
      </c>
      <c r="K13" s="65">
        <f t="shared" si="5"/>
        <v>185.64649229206708</v>
      </c>
      <c r="L13" s="65">
        <f t="shared" si="6"/>
        <v>344684.79681388452</v>
      </c>
      <c r="M13" s="65">
        <f t="shared" si="7"/>
        <v>515079.07717006793</v>
      </c>
      <c r="N13" s="65">
        <v>4</v>
      </c>
      <c r="O13" s="65">
        <f t="shared" si="8"/>
        <v>3439055.4959358098</v>
      </c>
      <c r="P13" s="65">
        <f t="shared" si="9"/>
        <v>16</v>
      </c>
      <c r="Q13" s="65">
        <f t="shared" si="10"/>
        <v>476622.23078181397</v>
      </c>
      <c r="R13" s="65">
        <f t="shared" si="19"/>
        <v>383141.64320213848</v>
      </c>
      <c r="S13" s="65">
        <v>3</v>
      </c>
      <c r="T13" s="65">
        <f t="shared" si="11"/>
        <v>2579291.6219518576</v>
      </c>
      <c r="U13" s="65">
        <f t="shared" si="12"/>
        <v>9</v>
      </c>
      <c r="V13" s="65">
        <f t="shared" ref="V13:V23" si="21">T$45+(T$44*S13)</f>
        <v>859990.65392132197</v>
      </c>
      <c r="W13" s="65">
        <f t="shared" si="13"/>
        <v>-226.77993736951612</v>
      </c>
      <c r="X13" s="65">
        <v>1</v>
      </c>
      <c r="Y13" s="65">
        <f t="shared" si="14"/>
        <v>859763.87398395245</v>
      </c>
      <c r="Z13" s="65">
        <f t="shared" si="15"/>
        <v>1</v>
      </c>
      <c r="AA13" s="65">
        <f t="shared" si="16"/>
        <v>342256.89987179672</v>
      </c>
      <c r="AB13" s="65">
        <f t="shared" si="17"/>
        <v>2427.8969420877984</v>
      </c>
    </row>
    <row r="14" spans="1:28" x14ac:dyDescent="0.25">
      <c r="A14" s="2">
        <v>12</v>
      </c>
      <c r="B14" s="66">
        <v>982290.7738941469</v>
      </c>
      <c r="C14" s="65">
        <f t="shared" si="18"/>
        <v>964895164477.56201</v>
      </c>
      <c r="D14" s="66">
        <v>85.792954895159227</v>
      </c>
      <c r="E14" s="65">
        <f t="shared" si="0"/>
        <v>84273628.058631599</v>
      </c>
      <c r="F14" s="65">
        <f t="shared" si="1"/>
        <v>7360.4311096428255</v>
      </c>
      <c r="G14" s="65">
        <f t="shared" si="2"/>
        <v>779677.38098394067</v>
      </c>
      <c r="H14" s="65">
        <f t="shared" si="3"/>
        <v>202613.39291020622</v>
      </c>
      <c r="I14" s="66">
        <v>12.990988014145628</v>
      </c>
      <c r="J14" s="65">
        <f t="shared" si="4"/>
        <v>12760927.670064695</v>
      </c>
      <c r="K14" s="65">
        <f t="shared" si="5"/>
        <v>168.76576958367536</v>
      </c>
      <c r="L14" s="65">
        <f t="shared" si="6"/>
        <v>290375.93567889649</v>
      </c>
      <c r="M14" s="65">
        <f t="shared" si="7"/>
        <v>691914.83821525041</v>
      </c>
      <c r="N14" s="65">
        <v>14</v>
      </c>
      <c r="O14" s="65">
        <f t="shared" si="8"/>
        <v>13752070.834518056</v>
      </c>
      <c r="P14" s="65">
        <f t="shared" si="9"/>
        <v>196</v>
      </c>
      <c r="Q14" s="65">
        <f t="shared" si="10"/>
        <v>1435043.288630584</v>
      </c>
      <c r="R14" s="65">
        <f t="shared" si="19"/>
        <v>-452752.51473643712</v>
      </c>
      <c r="S14" s="65">
        <v>2</v>
      </c>
      <c r="T14" s="65">
        <f t="shared" si="11"/>
        <v>1964581.5477882938</v>
      </c>
      <c r="U14" s="65">
        <f t="shared" si="12"/>
        <v>4</v>
      </c>
      <c r="V14" s="65">
        <f t="shared" si="21"/>
        <v>536728.63852889265</v>
      </c>
      <c r="W14" s="65">
        <f t="shared" si="13"/>
        <v>445562.13536525425</v>
      </c>
      <c r="X14" s="65">
        <v>1</v>
      </c>
      <c r="Y14" s="65">
        <f t="shared" si="14"/>
        <v>982290.7738941469</v>
      </c>
      <c r="Z14" s="65">
        <f t="shared" si="15"/>
        <v>1</v>
      </c>
      <c r="AA14" s="65">
        <f t="shared" si="16"/>
        <v>342256.89987179672</v>
      </c>
      <c r="AB14" s="65">
        <f t="shared" si="17"/>
        <v>-51880.964192900225</v>
      </c>
    </row>
    <row r="15" spans="1:28" x14ac:dyDescent="0.25">
      <c r="A15" s="2">
        <v>13</v>
      </c>
      <c r="B15" s="66">
        <v>733894.06970104144</v>
      </c>
      <c r="C15" s="65">
        <f t="shared" si="18"/>
        <v>538600505542.35706</v>
      </c>
      <c r="D15" s="66">
        <v>77.509120612054005</v>
      </c>
      <c r="E15" s="65">
        <f t="shared" si="0"/>
        <v>56883483.964929193</v>
      </c>
      <c r="F15" s="65">
        <f t="shared" si="1"/>
        <v>6007.6637780539349</v>
      </c>
      <c r="G15" s="65">
        <f t="shared" si="2"/>
        <v>701516.6004680465</v>
      </c>
      <c r="H15" s="65">
        <f t="shared" si="3"/>
        <v>32377.469232994947</v>
      </c>
      <c r="I15" s="66">
        <v>10</v>
      </c>
      <c r="J15" s="65">
        <f t="shared" si="4"/>
        <v>7338940.6970104147</v>
      </c>
      <c r="K15" s="65">
        <f t="shared" si="5"/>
        <v>100</v>
      </c>
      <c r="L15" s="65">
        <f t="shared" si="6"/>
        <v>34257.737478786032</v>
      </c>
      <c r="M15" s="65">
        <f t="shared" si="7"/>
        <v>699636.33222225541</v>
      </c>
      <c r="N15" s="65">
        <v>3</v>
      </c>
      <c r="O15" s="65">
        <f t="shared" si="8"/>
        <v>2201682.2091031242</v>
      </c>
      <c r="P15" s="65">
        <f t="shared" si="9"/>
        <v>9</v>
      </c>
      <c r="Q15" s="65">
        <f t="shared" si="10"/>
        <v>380780.124996937</v>
      </c>
      <c r="R15" s="65">
        <f t="shared" si="19"/>
        <v>353113.94470410445</v>
      </c>
      <c r="S15" s="65">
        <v>3</v>
      </c>
      <c r="T15" s="65">
        <f t="shared" si="11"/>
        <v>2201682.2091031242</v>
      </c>
      <c r="U15" s="65">
        <f t="shared" si="12"/>
        <v>9</v>
      </c>
      <c r="V15" s="65">
        <f t="shared" si="21"/>
        <v>859990.65392132197</v>
      </c>
      <c r="W15" s="65">
        <f t="shared" si="13"/>
        <v>-126096.58422028052</v>
      </c>
      <c r="X15" s="65">
        <v>1</v>
      </c>
      <c r="Y15" s="65">
        <f t="shared" si="14"/>
        <v>733894.06970104144</v>
      </c>
      <c r="Z15" s="65">
        <f t="shared" si="15"/>
        <v>1</v>
      </c>
      <c r="AA15" s="65">
        <f t="shared" si="16"/>
        <v>342256.89987179672</v>
      </c>
      <c r="AB15" s="65">
        <f t="shared" si="17"/>
        <v>-307999.16239301069</v>
      </c>
    </row>
    <row r="16" spans="1:28" x14ac:dyDescent="0.25">
      <c r="A16" s="2">
        <v>14</v>
      </c>
      <c r="B16" s="66">
        <v>915152.42848439934</v>
      </c>
      <c r="C16" s="65">
        <f t="shared" si="18"/>
        <v>837503967360.89368</v>
      </c>
      <c r="D16" s="66">
        <v>83.854361890813379</v>
      </c>
      <c r="E16" s="65">
        <f t="shared" si="0"/>
        <v>76739522.923387527</v>
      </c>
      <c r="F16" s="65">
        <f t="shared" si="1"/>
        <v>7031.554008115495</v>
      </c>
      <c r="G16" s="65">
        <f t="shared" si="2"/>
        <v>761386.09977961355</v>
      </c>
      <c r="H16" s="65">
        <f t="shared" si="3"/>
        <v>153766.32870478579</v>
      </c>
      <c r="I16" s="66">
        <v>8.3625902986586773</v>
      </c>
      <c r="J16" s="65">
        <f t="shared" si="4"/>
        <v>7653044.8202375667</v>
      </c>
      <c r="K16" s="65">
        <f t="shared" si="5"/>
        <v>69.932916503220227</v>
      </c>
      <c r="L16" s="65">
        <f t="shared" si="6"/>
        <v>-105953.59751805884</v>
      </c>
      <c r="M16" s="65">
        <f t="shared" si="7"/>
        <v>1021106.0260024582</v>
      </c>
      <c r="N16" s="65">
        <v>6</v>
      </c>
      <c r="O16" s="65">
        <f t="shared" si="8"/>
        <v>5490914.570906396</v>
      </c>
      <c r="P16" s="65">
        <f t="shared" si="9"/>
        <v>36</v>
      </c>
      <c r="Q16" s="65">
        <f t="shared" si="10"/>
        <v>668306.44235156802</v>
      </c>
      <c r="R16" s="65">
        <f t="shared" si="19"/>
        <v>246845.98613283131</v>
      </c>
      <c r="S16" s="65">
        <v>2</v>
      </c>
      <c r="T16" s="65">
        <f t="shared" si="11"/>
        <v>1830304.8569687987</v>
      </c>
      <c r="U16" s="65">
        <f t="shared" si="12"/>
        <v>4</v>
      </c>
      <c r="V16" s="65">
        <f t="shared" si="21"/>
        <v>536728.63852889265</v>
      </c>
      <c r="W16" s="65">
        <f t="shared" si="13"/>
        <v>378423.78995550668</v>
      </c>
      <c r="X16" s="66">
        <v>2</v>
      </c>
      <c r="Y16" s="65">
        <f t="shared" si="14"/>
        <v>1830304.8569687987</v>
      </c>
      <c r="Z16" s="65">
        <f t="shared" si="15"/>
        <v>4</v>
      </c>
      <c r="AA16" s="65">
        <f t="shared" si="16"/>
        <v>859990.65392132197</v>
      </c>
      <c r="AB16" s="65">
        <f t="shared" si="17"/>
        <v>-965944.25143938081</v>
      </c>
    </row>
    <row r="17" spans="1:28" x14ac:dyDescent="0.25">
      <c r="A17" s="2">
        <v>15</v>
      </c>
      <c r="B17" s="66">
        <v>980419.00790507975</v>
      </c>
      <c r="C17" s="65">
        <f t="shared" si="18"/>
        <v>961221431061.58081</v>
      </c>
      <c r="D17" s="66">
        <v>78.297741145113307</v>
      </c>
      <c r="E17" s="65">
        <f t="shared" si="0"/>
        <v>76764593.694700733</v>
      </c>
      <c r="F17" s="65">
        <f t="shared" si="1"/>
        <v>6130.5362684271695</v>
      </c>
      <c r="G17" s="65">
        <f t="shared" si="2"/>
        <v>708957.50214331143</v>
      </c>
      <c r="H17" s="65">
        <f t="shared" si="3"/>
        <v>271461.50576176832</v>
      </c>
      <c r="I17" s="66">
        <v>5.9710188986286337</v>
      </c>
      <c r="J17" s="65">
        <f t="shared" si="4"/>
        <v>5854100.4247759674</v>
      </c>
      <c r="K17" s="65">
        <f t="shared" si="5"/>
        <v>35.653066687780303</v>
      </c>
      <c r="L17" s="65">
        <f t="shared" si="6"/>
        <v>-310743.77218466549</v>
      </c>
      <c r="M17" s="65">
        <f t="shared" si="7"/>
        <v>1291162.7800897453</v>
      </c>
      <c r="N17" s="65">
        <v>11</v>
      </c>
      <c r="O17" s="65">
        <f t="shared" si="8"/>
        <v>10784609.086955877</v>
      </c>
      <c r="P17" s="65">
        <f t="shared" si="9"/>
        <v>121</v>
      </c>
      <c r="Q17" s="65">
        <f t="shared" si="10"/>
        <v>1147516.9712759529</v>
      </c>
      <c r="R17" s="65">
        <f t="shared" si="19"/>
        <v>-167097.96337087313</v>
      </c>
      <c r="S17" s="65">
        <v>2</v>
      </c>
      <c r="T17" s="65">
        <f t="shared" si="11"/>
        <v>1960838.0158101595</v>
      </c>
      <c r="U17" s="65">
        <f t="shared" si="12"/>
        <v>4</v>
      </c>
      <c r="V17" s="65">
        <f t="shared" si="21"/>
        <v>536728.63852889265</v>
      </c>
      <c r="W17" s="65">
        <f t="shared" si="13"/>
        <v>443690.3693761871</v>
      </c>
      <c r="X17" s="65">
        <v>1</v>
      </c>
      <c r="Y17" s="65">
        <f t="shared" si="14"/>
        <v>980419.00790507975</v>
      </c>
      <c r="Z17" s="65">
        <f t="shared" si="15"/>
        <v>1</v>
      </c>
      <c r="AA17" s="65">
        <f t="shared" si="16"/>
        <v>342256.89987179672</v>
      </c>
      <c r="AB17" s="65">
        <f t="shared" si="17"/>
        <v>-653000.67205646215</v>
      </c>
    </row>
    <row r="18" spans="1:28" x14ac:dyDescent="0.25">
      <c r="A18" s="2">
        <v>16</v>
      </c>
      <c r="B18" s="66">
        <v>1061956.1688588017</v>
      </c>
      <c r="C18" s="65">
        <f t="shared" si="18"/>
        <v>1127750904577.2637</v>
      </c>
      <c r="D18" s="66">
        <v>93.051820795695079</v>
      </c>
      <c r="E18" s="65">
        <f t="shared" si="0"/>
        <v>98816955.117532119</v>
      </c>
      <c r="F18" s="65">
        <f t="shared" si="1"/>
        <v>8658.6413533941504</v>
      </c>
      <c r="G18" s="65">
        <f t="shared" si="2"/>
        <v>848167.23786135472</v>
      </c>
      <c r="H18" s="65">
        <f t="shared" si="3"/>
        <v>213788.93099744699</v>
      </c>
      <c r="I18" s="66">
        <v>4.4585057253879716</v>
      </c>
      <c r="J18" s="65">
        <f t="shared" si="4"/>
        <v>4734737.6589680426</v>
      </c>
      <c r="K18" s="65">
        <f t="shared" si="5"/>
        <v>19.878273303317322</v>
      </c>
      <c r="L18" s="65">
        <f t="shared" si="6"/>
        <v>-440260.22188364062</v>
      </c>
      <c r="M18" s="65">
        <f t="shared" si="7"/>
        <v>1502216.3907424423</v>
      </c>
      <c r="N18" s="65">
        <v>3</v>
      </c>
      <c r="O18" s="65">
        <f t="shared" si="8"/>
        <v>3185868.5065764049</v>
      </c>
      <c r="P18" s="65">
        <f t="shared" si="9"/>
        <v>9</v>
      </c>
      <c r="Q18" s="65">
        <f t="shared" si="10"/>
        <v>380780.124996937</v>
      </c>
      <c r="R18" s="65">
        <f t="shared" si="19"/>
        <v>681176.04386186472</v>
      </c>
      <c r="S18" s="65">
        <v>3</v>
      </c>
      <c r="T18" s="65">
        <f t="shared" si="11"/>
        <v>3185868.5065764049</v>
      </c>
      <c r="U18" s="65">
        <f t="shared" si="12"/>
        <v>9</v>
      </c>
      <c r="V18" s="65">
        <f t="shared" si="21"/>
        <v>859990.65392132197</v>
      </c>
      <c r="W18" s="65">
        <f t="shared" si="13"/>
        <v>201965.51493747975</v>
      </c>
      <c r="X18" s="66">
        <v>2</v>
      </c>
      <c r="Y18" s="65">
        <f t="shared" si="14"/>
        <v>2123912.3377176034</v>
      </c>
      <c r="Z18" s="65">
        <f t="shared" si="15"/>
        <v>4</v>
      </c>
      <c r="AA18" s="65">
        <f t="shared" si="16"/>
        <v>859990.65392132197</v>
      </c>
      <c r="AB18" s="65">
        <f t="shared" si="17"/>
        <v>-1300250.8758049626</v>
      </c>
    </row>
    <row r="19" spans="1:28" x14ac:dyDescent="0.25">
      <c r="A19" s="2">
        <v>17</v>
      </c>
      <c r="B19" s="66">
        <v>981656.57496677537</v>
      </c>
      <c r="C19" s="65">
        <f t="shared" si="18"/>
        <v>963649631175.50024</v>
      </c>
      <c r="D19" s="66">
        <v>103.77317332670646</v>
      </c>
      <c r="E19" s="65">
        <f t="shared" si="0"/>
        <v>101869617.90132819</v>
      </c>
      <c r="F19" s="65">
        <f t="shared" si="1"/>
        <v>10768.87150229466</v>
      </c>
      <c r="G19" s="65">
        <f t="shared" si="2"/>
        <v>949326.82813937077</v>
      </c>
      <c r="H19" s="65">
        <f t="shared" si="3"/>
        <v>32329.746827404597</v>
      </c>
      <c r="I19" s="66">
        <v>10.827009546888126</v>
      </c>
      <c r="J19" s="65">
        <f t="shared" si="4"/>
        <v>10628405.108930776</v>
      </c>
      <c r="K19" s="65">
        <f t="shared" si="5"/>
        <v>117.22413572840662</v>
      </c>
      <c r="L19" s="65">
        <f t="shared" si="6"/>
        <v>105074.53582151711</v>
      </c>
      <c r="M19" s="65">
        <f t="shared" si="7"/>
        <v>876582.03914525826</v>
      </c>
      <c r="N19" s="65">
        <v>4</v>
      </c>
      <c r="O19" s="65">
        <f t="shared" si="8"/>
        <v>3926626.2998671015</v>
      </c>
      <c r="P19" s="65">
        <f t="shared" si="9"/>
        <v>16</v>
      </c>
      <c r="Q19" s="65">
        <f t="shared" si="10"/>
        <v>476622.23078181397</v>
      </c>
      <c r="R19" s="65">
        <f t="shared" si="19"/>
        <v>505034.3441849614</v>
      </c>
      <c r="S19" s="65">
        <v>3</v>
      </c>
      <c r="T19" s="65">
        <f t="shared" si="11"/>
        <v>2944969.7249003262</v>
      </c>
      <c r="U19" s="65">
        <f t="shared" si="12"/>
        <v>9</v>
      </c>
      <c r="V19" s="65">
        <f t="shared" si="21"/>
        <v>859990.65392132197</v>
      </c>
      <c r="W19" s="65">
        <f t="shared" si="13"/>
        <v>121665.9210454534</v>
      </c>
      <c r="X19" s="65">
        <v>2</v>
      </c>
      <c r="Y19" s="65">
        <f t="shared" si="14"/>
        <v>1963313.1499335507</v>
      </c>
      <c r="Z19" s="65">
        <f t="shared" si="15"/>
        <v>4</v>
      </c>
      <c r="AA19" s="65">
        <f t="shared" si="16"/>
        <v>859990.65392132197</v>
      </c>
      <c r="AB19" s="65">
        <f t="shared" si="17"/>
        <v>-754916.11809980485</v>
      </c>
    </row>
    <row r="20" spans="1:28" x14ac:dyDescent="0.25">
      <c r="A20" s="2">
        <v>18</v>
      </c>
      <c r="B20" s="66">
        <v>711479.38464529638</v>
      </c>
      <c r="C20" s="65">
        <f t="shared" si="18"/>
        <v>506202914775.24957</v>
      </c>
      <c r="D20" s="66">
        <v>70.782325150620096</v>
      </c>
      <c r="E20" s="65">
        <f t="shared" si="0"/>
        <v>50360165.141926475</v>
      </c>
      <c r="F20" s="65">
        <f t="shared" si="1"/>
        <v>5010.1375537281065</v>
      </c>
      <c r="G20" s="65">
        <f t="shared" si="2"/>
        <v>638047.00828791864</v>
      </c>
      <c r="H20" s="65">
        <f t="shared" si="3"/>
        <v>73432.37635737774</v>
      </c>
      <c r="I20" s="66">
        <v>15.296356554027424</v>
      </c>
      <c r="J20" s="65">
        <f t="shared" si="4"/>
        <v>10883042.348374479</v>
      </c>
      <c r="K20" s="65">
        <f t="shared" si="5"/>
        <v>233.97852382793775</v>
      </c>
      <c r="L20" s="65">
        <f t="shared" si="6"/>
        <v>487784.5624702028</v>
      </c>
      <c r="M20" s="65">
        <f t="shared" si="7"/>
        <v>223694.82217509358</v>
      </c>
      <c r="N20" s="65">
        <v>8</v>
      </c>
      <c r="O20" s="65">
        <f t="shared" si="8"/>
        <v>5691835.077162371</v>
      </c>
      <c r="P20" s="65">
        <f t="shared" si="9"/>
        <v>64</v>
      </c>
      <c r="Q20" s="65">
        <f t="shared" si="10"/>
        <v>859990.65392132197</v>
      </c>
      <c r="R20" s="65">
        <f t="shared" si="19"/>
        <v>-148511.26927602559</v>
      </c>
      <c r="S20" s="65">
        <v>2</v>
      </c>
      <c r="T20" s="65">
        <f t="shared" si="11"/>
        <v>1422958.7692905928</v>
      </c>
      <c r="U20" s="65">
        <f t="shared" si="12"/>
        <v>4</v>
      </c>
      <c r="V20" s="65">
        <f t="shared" si="21"/>
        <v>536728.63852889265</v>
      </c>
      <c r="W20" s="65">
        <f t="shared" si="13"/>
        <v>174750.74611640372</v>
      </c>
      <c r="X20" s="65">
        <v>2</v>
      </c>
      <c r="Y20" s="65">
        <f t="shared" si="14"/>
        <v>1422958.7692905928</v>
      </c>
      <c r="Z20" s="65">
        <f t="shared" si="15"/>
        <v>4</v>
      </c>
      <c r="AA20" s="65">
        <f t="shared" si="16"/>
        <v>859990.65392132197</v>
      </c>
      <c r="AB20" s="65">
        <f t="shared" si="17"/>
        <v>-372206.09145111917</v>
      </c>
    </row>
    <row r="21" spans="1:28" x14ac:dyDescent="0.25">
      <c r="A21" s="2">
        <v>19</v>
      </c>
      <c r="B21" s="66">
        <v>830290.05139317503</v>
      </c>
      <c r="C21" s="65">
        <f t="shared" si="18"/>
        <v>689381569442.4812</v>
      </c>
      <c r="D21" s="66">
        <v>85.93525478164139</v>
      </c>
      <c r="E21" s="65">
        <f t="shared" si="0"/>
        <v>71351187.109134614</v>
      </c>
      <c r="F21" s="65">
        <f t="shared" si="1"/>
        <v>7384.8680143856191</v>
      </c>
      <c r="G21" s="65">
        <f t="shared" si="2"/>
        <v>781020.0285810146</v>
      </c>
      <c r="H21" s="65">
        <f t="shared" si="3"/>
        <v>49270.02281216043</v>
      </c>
      <c r="I21" s="66">
        <v>4.5927765753394905</v>
      </c>
      <c r="J21" s="65">
        <f t="shared" si="4"/>
        <v>3813336.698775996</v>
      </c>
      <c r="K21" s="65">
        <f t="shared" si="5"/>
        <v>21.093596670987139</v>
      </c>
      <c r="L21" s="65">
        <f t="shared" si="6"/>
        <v>-428762.61373618583</v>
      </c>
      <c r="M21" s="65">
        <f t="shared" si="7"/>
        <v>1259052.6651293607</v>
      </c>
      <c r="N21" s="65">
        <v>8</v>
      </c>
      <c r="O21" s="65">
        <f t="shared" si="8"/>
        <v>6642320.4111454003</v>
      </c>
      <c r="P21" s="65">
        <f t="shared" si="9"/>
        <v>64</v>
      </c>
      <c r="Q21" s="65">
        <f t="shared" si="10"/>
        <v>859990.65392132197</v>
      </c>
      <c r="R21" s="65">
        <f t="shared" si="19"/>
        <v>-29700.602528146934</v>
      </c>
      <c r="S21" s="65">
        <v>3</v>
      </c>
      <c r="T21" s="65">
        <f t="shared" si="11"/>
        <v>2490870.1541795251</v>
      </c>
      <c r="U21" s="65">
        <f t="shared" si="12"/>
        <v>9</v>
      </c>
      <c r="V21" s="65">
        <f t="shared" si="21"/>
        <v>859990.65392132197</v>
      </c>
      <c r="W21" s="65">
        <f t="shared" si="13"/>
        <v>-29700.602528146934</v>
      </c>
      <c r="X21" s="65">
        <v>1</v>
      </c>
      <c r="Y21" s="65">
        <f t="shared" si="14"/>
        <v>830290.05139317503</v>
      </c>
      <c r="Z21" s="65">
        <f t="shared" si="15"/>
        <v>1</v>
      </c>
      <c r="AA21" s="65">
        <f t="shared" si="16"/>
        <v>342256.89987179672</v>
      </c>
      <c r="AB21" s="65">
        <f t="shared" si="17"/>
        <v>-771019.51360798255</v>
      </c>
    </row>
    <row r="22" spans="1:28" x14ac:dyDescent="0.25">
      <c r="A22" s="2">
        <v>20</v>
      </c>
      <c r="B22" s="66">
        <v>965093.37543595955</v>
      </c>
      <c r="C22" s="65">
        <f t="shared" si="18"/>
        <v>931405223310.37402</v>
      </c>
      <c r="D22" s="66">
        <v>101.3468053756671</v>
      </c>
      <c r="E22" s="65">
        <f t="shared" si="0"/>
        <v>97809130.489653811</v>
      </c>
      <c r="F22" s="65">
        <f t="shared" si="1"/>
        <v>10271.174959853346</v>
      </c>
      <c r="G22" s="65">
        <f t="shared" si="2"/>
        <v>926433.22520253167</v>
      </c>
      <c r="H22" s="65">
        <f t="shared" si="3"/>
        <v>38660.150233427878</v>
      </c>
      <c r="I22" s="66">
        <v>8.5977846464679768</v>
      </c>
      <c r="J22" s="65">
        <f t="shared" si="4"/>
        <v>8297665.0057312483</v>
      </c>
      <c r="K22" s="65">
        <f t="shared" si="5"/>
        <v>73.921900827040474</v>
      </c>
      <c r="L22" s="65">
        <f t="shared" si="6"/>
        <v>-85813.9138072317</v>
      </c>
      <c r="M22" s="65">
        <f t="shared" si="7"/>
        <v>1050907.2892431912</v>
      </c>
      <c r="N22" s="65">
        <v>9</v>
      </c>
      <c r="O22" s="65">
        <f t="shared" si="8"/>
        <v>8685840.3789236359</v>
      </c>
      <c r="P22" s="65">
        <f t="shared" si="9"/>
        <v>81</v>
      </c>
      <c r="Q22" s="65">
        <f t="shared" si="10"/>
        <v>955832.75970619894</v>
      </c>
      <c r="R22" s="65">
        <f t="shared" si="19"/>
        <v>9260.6157297606114</v>
      </c>
      <c r="S22" s="65">
        <v>3</v>
      </c>
      <c r="T22" s="65">
        <f t="shared" si="11"/>
        <v>2895280.1263078786</v>
      </c>
      <c r="U22" s="65">
        <f t="shared" si="12"/>
        <v>9</v>
      </c>
      <c r="V22" s="65">
        <f t="shared" si="21"/>
        <v>859990.65392132197</v>
      </c>
      <c r="W22" s="65">
        <f t="shared" si="13"/>
        <v>105102.72151463758</v>
      </c>
      <c r="X22" s="65">
        <v>2</v>
      </c>
      <c r="Y22" s="65">
        <f t="shared" si="14"/>
        <v>1930186.7508719191</v>
      </c>
      <c r="Z22" s="65">
        <f t="shared" si="15"/>
        <v>4</v>
      </c>
      <c r="AA22" s="65">
        <f t="shared" si="16"/>
        <v>859990.65392132197</v>
      </c>
      <c r="AB22" s="65">
        <f t="shared" si="17"/>
        <v>-945804.56772855367</v>
      </c>
    </row>
    <row r="23" spans="1:28" x14ac:dyDescent="0.25">
      <c r="A23" s="2">
        <v>21</v>
      </c>
      <c r="B23" s="65">
        <v>849198.98669073242</v>
      </c>
      <c r="C23" s="65">
        <f t="shared" si="18"/>
        <v>721138918996.56677</v>
      </c>
      <c r="D23" s="65">
        <v>83.223332551361167</v>
      </c>
      <c r="E23" s="65">
        <f t="shared" si="0"/>
        <v>70673169.671641752</v>
      </c>
      <c r="F23" s="65">
        <f t="shared" si="1"/>
        <v>6926.1230809544513</v>
      </c>
      <c r="G23" s="65">
        <f t="shared" si="2"/>
        <v>755432.12436021084</v>
      </c>
      <c r="H23" s="65">
        <f t="shared" si="3"/>
        <v>93766.862330521573</v>
      </c>
      <c r="I23" s="65">
        <v>10.386400915329233</v>
      </c>
      <c r="J23" s="65">
        <f t="shared" si="4"/>
        <v>8820121.1326612812</v>
      </c>
      <c r="K23" s="65">
        <f t="shared" si="5"/>
        <v>107.87732397395193</v>
      </c>
      <c r="L23" s="65">
        <f t="shared" si="6"/>
        <v>67345.23423536052</v>
      </c>
      <c r="M23" s="65">
        <f t="shared" si="7"/>
        <v>781853.7524553719</v>
      </c>
      <c r="N23" s="65">
        <v>6</v>
      </c>
      <c r="O23" s="65">
        <f t="shared" si="8"/>
        <v>5095193.920144394</v>
      </c>
      <c r="P23" s="65">
        <f t="shared" si="9"/>
        <v>36</v>
      </c>
      <c r="Q23" s="65">
        <f t="shared" si="10"/>
        <v>668306.44235156802</v>
      </c>
      <c r="R23" s="65">
        <f t="shared" si="19"/>
        <v>180892.54433916439</v>
      </c>
      <c r="S23" s="65">
        <v>2</v>
      </c>
      <c r="T23" s="65">
        <f t="shared" si="11"/>
        <v>1698397.9733814648</v>
      </c>
      <c r="U23" s="65">
        <f t="shared" si="12"/>
        <v>4</v>
      </c>
      <c r="V23" s="65">
        <f t="shared" si="21"/>
        <v>536728.63852889265</v>
      </c>
      <c r="W23" s="65">
        <f t="shared" si="13"/>
        <v>312470.34816183976</v>
      </c>
      <c r="X23" s="65">
        <v>2</v>
      </c>
      <c r="Y23" s="65">
        <f t="shared" si="14"/>
        <v>1698397.9733814648</v>
      </c>
      <c r="Z23" s="65">
        <f t="shared" si="15"/>
        <v>4</v>
      </c>
      <c r="AA23" s="65">
        <f t="shared" si="16"/>
        <v>859990.65392132197</v>
      </c>
      <c r="AB23" s="65">
        <f t="shared" si="17"/>
        <v>-792645.41968596145</v>
      </c>
    </row>
    <row r="24" spans="1:28" x14ac:dyDescent="0.25">
      <c r="A24" s="2">
        <v>22</v>
      </c>
      <c r="B24" s="65">
        <v>640923.64992327802</v>
      </c>
      <c r="C24" s="65">
        <f t="shared" si="18"/>
        <v>410783125030.97662</v>
      </c>
      <c r="D24" s="65">
        <v>76.516151288403933</v>
      </c>
      <c r="E24" s="65">
        <f t="shared" si="0"/>
        <v>49041010.961845577</v>
      </c>
      <c r="F24" s="65">
        <f t="shared" si="1"/>
        <v>5854.7214079899186</v>
      </c>
      <c r="G24" s="65">
        <f t="shared" si="2"/>
        <v>692147.59878206195</v>
      </c>
      <c r="H24" s="65">
        <f t="shared" si="3"/>
        <v>-51223.94885878393</v>
      </c>
      <c r="I24" s="65">
        <v>10.003744186762905</v>
      </c>
      <c r="J24" s="65">
        <f t="shared" si="4"/>
        <v>6411636.2370788557</v>
      </c>
      <c r="K24" s="65">
        <f t="shared" si="5"/>
        <v>100.07489775419262</v>
      </c>
      <c r="L24" s="65">
        <f t="shared" si="6"/>
        <v>34578.352059287368</v>
      </c>
      <c r="M24" s="65">
        <f t="shared" si="7"/>
        <v>606345.29786399065</v>
      </c>
      <c r="N24" s="65">
        <v>9</v>
      </c>
      <c r="O24" s="65">
        <f t="shared" si="8"/>
        <v>5768312.8493095022</v>
      </c>
      <c r="P24" s="65">
        <f t="shared" si="9"/>
        <v>81</v>
      </c>
      <c r="Q24" s="65">
        <f t="shared" si="10"/>
        <v>955832.75970619894</v>
      </c>
      <c r="R24" s="65">
        <f t="shared" si="19"/>
        <v>-314909.10978292092</v>
      </c>
      <c r="S24" s="65">
        <v>2</v>
      </c>
      <c r="T24" s="65">
        <f t="shared" si="11"/>
        <v>1281847.299846556</v>
      </c>
      <c r="U24" s="65">
        <f t="shared" si="12"/>
        <v>4</v>
      </c>
      <c r="V24" s="65">
        <f>T$45+(T$44*S24)</f>
        <v>536728.63852889265</v>
      </c>
      <c r="W24" s="65">
        <f>B24-V24</f>
        <v>104195.01139438536</v>
      </c>
      <c r="X24" s="65">
        <v>2</v>
      </c>
      <c r="Y24" s="65">
        <f t="shared" si="14"/>
        <v>1281847.299846556</v>
      </c>
      <c r="Z24" s="65">
        <f t="shared" si="15"/>
        <v>4</v>
      </c>
      <c r="AA24" s="65">
        <f t="shared" si="16"/>
        <v>859990.65392132197</v>
      </c>
      <c r="AB24" s="65">
        <f t="shared" si="17"/>
        <v>-825412.3018620346</v>
      </c>
    </row>
    <row r="25" spans="1:28" x14ac:dyDescent="0.25">
      <c r="A25" s="2">
        <v>23</v>
      </c>
      <c r="B25" s="65">
        <v>688660.38948259153</v>
      </c>
      <c r="C25" s="65">
        <f t="shared" si="18"/>
        <v>474253132042.3147</v>
      </c>
      <c r="D25" s="65">
        <v>77.56179559144158</v>
      </c>
      <c r="E25" s="65">
        <f t="shared" si="0"/>
        <v>53413736.360971309</v>
      </c>
      <c r="F25" s="65">
        <f t="shared" si="1"/>
        <v>6015.8321353685669</v>
      </c>
      <c r="G25" s="65">
        <f t="shared" si="2"/>
        <v>702013.60672890185</v>
      </c>
      <c r="H25" s="65">
        <f t="shared" si="3"/>
        <v>-13353.21724631032</v>
      </c>
      <c r="I25" s="65">
        <v>13.325816293997354</v>
      </c>
      <c r="J25" s="65">
        <f t="shared" si="4"/>
        <v>9176961.8391976822</v>
      </c>
      <c r="K25" s="65">
        <f t="shared" si="5"/>
        <v>177.57737990136539</v>
      </c>
      <c r="L25" s="65">
        <f t="shared" si="6"/>
        <v>319047.26947779255</v>
      </c>
      <c r="M25" s="65">
        <f t="shared" si="7"/>
        <v>369613.12000479898</v>
      </c>
      <c r="N25" s="65">
        <v>6</v>
      </c>
      <c r="O25" s="65">
        <f t="shared" si="8"/>
        <v>4131962.3368955492</v>
      </c>
      <c r="P25" s="65">
        <f t="shared" si="9"/>
        <v>36</v>
      </c>
      <c r="Q25" s="65">
        <f t="shared" si="10"/>
        <v>668306.44235156802</v>
      </c>
      <c r="R25" s="65">
        <f t="shared" si="19"/>
        <v>20353.947131023509</v>
      </c>
      <c r="S25" s="65">
        <v>2</v>
      </c>
      <c r="T25" s="65">
        <f t="shared" si="11"/>
        <v>1377320.7789651831</v>
      </c>
      <c r="U25" s="65">
        <f t="shared" si="12"/>
        <v>4</v>
      </c>
      <c r="V25" s="65">
        <f t="shared" ref="V25:V42" si="22">T$45+(T$44*S25)</f>
        <v>536728.63852889265</v>
      </c>
      <c r="W25" s="65">
        <f t="shared" ref="W25:W42" si="23">B25-V25</f>
        <v>151931.75095369888</v>
      </c>
      <c r="X25" s="65">
        <v>2</v>
      </c>
      <c r="Y25" s="65">
        <f t="shared" si="14"/>
        <v>1377320.7789651831</v>
      </c>
      <c r="Z25" s="65">
        <f t="shared" si="15"/>
        <v>4</v>
      </c>
      <c r="AA25" s="65">
        <f t="shared" si="16"/>
        <v>859990.65392132197</v>
      </c>
      <c r="AB25" s="65">
        <f t="shared" si="17"/>
        <v>-540943.38444352942</v>
      </c>
    </row>
    <row r="26" spans="1:28" x14ac:dyDescent="0.25">
      <c r="A26" s="2">
        <v>24</v>
      </c>
      <c r="B26" s="65">
        <v>821829.40740329039</v>
      </c>
      <c r="C26" s="65">
        <f t="shared" si="18"/>
        <v>675403574872.84351</v>
      </c>
      <c r="D26" s="65">
        <v>97.975283850687603</v>
      </c>
      <c r="E26" s="65">
        <f>B26*D26</f>
        <v>80518969.46717976</v>
      </c>
      <c r="F26" s="65">
        <f t="shared" si="1"/>
        <v>9599.1562456228075</v>
      </c>
      <c r="G26" s="65">
        <f t="shared" si="2"/>
        <v>894621.77836371888</v>
      </c>
      <c r="H26" s="65">
        <f t="shared" si="3"/>
        <v>-72792.370960428496</v>
      </c>
      <c r="I26" s="65">
        <v>11.463584474591828</v>
      </c>
      <c r="J26" s="65">
        <f t="shared" si="4"/>
        <v>9421110.8354713619</v>
      </c>
      <c r="K26" s="65">
        <f t="shared" si="5"/>
        <v>131.4137690061028</v>
      </c>
      <c r="L26" s="65">
        <f t="shared" si="6"/>
        <v>159584.42443750659</v>
      </c>
      <c r="M26" s="65">
        <f t="shared" si="7"/>
        <v>662244.9829657838</v>
      </c>
      <c r="N26" s="65">
        <v>11</v>
      </c>
      <c r="O26" s="65">
        <f t="shared" si="8"/>
        <v>9040123.4814361949</v>
      </c>
      <c r="P26" s="65">
        <f t="shared" si="9"/>
        <v>121</v>
      </c>
      <c r="Q26" s="65">
        <f t="shared" si="10"/>
        <v>1147516.9712759529</v>
      </c>
      <c r="R26" s="65">
        <f t="shared" si="19"/>
        <v>-325687.56387266249</v>
      </c>
      <c r="S26" s="65">
        <v>3</v>
      </c>
      <c r="T26" s="65">
        <f t="shared" si="11"/>
        <v>2465488.2222098713</v>
      </c>
      <c r="U26" s="65">
        <f t="shared" si="12"/>
        <v>9</v>
      </c>
      <c r="V26" s="65">
        <f t="shared" si="22"/>
        <v>859990.65392132197</v>
      </c>
      <c r="W26" s="65">
        <f t="shared" si="23"/>
        <v>-38161.246518031578</v>
      </c>
      <c r="X26" s="65">
        <v>1</v>
      </c>
      <c r="Y26" s="65">
        <f t="shared" si="14"/>
        <v>821829.40740329039</v>
      </c>
      <c r="Z26" s="65">
        <f t="shared" si="15"/>
        <v>1</v>
      </c>
      <c r="AA26" s="65">
        <f t="shared" si="16"/>
        <v>342256.89987179672</v>
      </c>
      <c r="AB26" s="65">
        <f t="shared" si="17"/>
        <v>-182672.47543429013</v>
      </c>
    </row>
    <row r="27" spans="1:28" x14ac:dyDescent="0.25">
      <c r="A27" s="2">
        <v>25</v>
      </c>
      <c r="B27" s="65">
        <v>982911.53874333296</v>
      </c>
      <c r="C27" s="65">
        <f t="shared" si="18"/>
        <v>966115092994.7865</v>
      </c>
      <c r="D27" s="65">
        <v>97.804935363405576</v>
      </c>
      <c r="E27" s="65">
        <f t="shared" si="0"/>
        <v>96133599.514737189</v>
      </c>
      <c r="F27" s="65">
        <f t="shared" si="1"/>
        <v>9565.8053814399427</v>
      </c>
      <c r="G27" s="65">
        <f t="shared" si="2"/>
        <v>893014.48272372526</v>
      </c>
      <c r="H27" s="65">
        <f t="shared" si="3"/>
        <v>89897.056019607699</v>
      </c>
      <c r="I27" s="65">
        <v>10.819667771579576</v>
      </c>
      <c r="J27" s="65">
        <f t="shared" si="4"/>
        <v>10634776.29805493</v>
      </c>
      <c r="K27" s="65">
        <f t="shared" si="5"/>
        <v>117.06521068735775</v>
      </c>
      <c r="L27" s="65">
        <f t="shared" si="6"/>
        <v>104445.85986068984</v>
      </c>
      <c r="M27" s="65">
        <f t="shared" si="7"/>
        <v>878465.67888264311</v>
      </c>
      <c r="N27" s="65">
        <v>3</v>
      </c>
      <c r="O27" s="65">
        <f t="shared" si="8"/>
        <v>2948734.6162299989</v>
      </c>
      <c r="P27" s="65">
        <f t="shared" si="9"/>
        <v>9</v>
      </c>
      <c r="Q27" s="65">
        <f t="shared" si="10"/>
        <v>380780.124996937</v>
      </c>
      <c r="R27" s="65">
        <f t="shared" si="19"/>
        <v>602131.41374639596</v>
      </c>
      <c r="S27" s="65">
        <v>3</v>
      </c>
      <c r="T27" s="65">
        <f t="shared" si="11"/>
        <v>2948734.6162299989</v>
      </c>
      <c r="U27" s="65">
        <f t="shared" si="12"/>
        <v>9</v>
      </c>
      <c r="V27" s="65">
        <f t="shared" si="22"/>
        <v>859990.65392132197</v>
      </c>
      <c r="W27" s="65">
        <f t="shared" si="23"/>
        <v>122920.88482201099</v>
      </c>
      <c r="X27" s="65">
        <v>2</v>
      </c>
      <c r="Y27" s="65">
        <f t="shared" si="14"/>
        <v>1965823.0774866659</v>
      </c>
      <c r="Z27" s="65">
        <f t="shared" si="15"/>
        <v>4</v>
      </c>
      <c r="AA27" s="65">
        <f t="shared" si="16"/>
        <v>859990.65392132197</v>
      </c>
      <c r="AB27" s="65">
        <f t="shared" si="17"/>
        <v>-755544.79406063212</v>
      </c>
    </row>
    <row r="28" spans="1:28" x14ac:dyDescent="0.25">
      <c r="A28" s="2">
        <v>26</v>
      </c>
      <c r="B28" s="65">
        <v>1020830.6746406122</v>
      </c>
      <c r="C28" s="65">
        <f t="shared" si="18"/>
        <v>1042095266287.2075</v>
      </c>
      <c r="D28" s="65">
        <v>84.003722446303073</v>
      </c>
      <c r="E28" s="65">
        <f t="shared" si="0"/>
        <v>85753576.657182306</v>
      </c>
      <c r="F28" s="65">
        <f t="shared" si="1"/>
        <v>7056.6253848355227</v>
      </c>
      <c r="G28" s="65">
        <f t="shared" si="2"/>
        <v>762795.36717879015</v>
      </c>
      <c r="H28" s="65">
        <f t="shared" si="3"/>
        <v>258035.30746182206</v>
      </c>
      <c r="I28" s="65">
        <v>8.0493173131353775</v>
      </c>
      <c r="J28" s="65">
        <f t="shared" si="4"/>
        <v>8216990.0231643477</v>
      </c>
      <c r="K28" s="65">
        <f t="shared" si="5"/>
        <v>64.791509207540926</v>
      </c>
      <c r="L28" s="65">
        <f t="shared" si="6"/>
        <v>-132779.15222357167</v>
      </c>
      <c r="M28" s="65">
        <f t="shared" si="7"/>
        <v>1153609.8268641839</v>
      </c>
      <c r="N28" s="65">
        <v>15</v>
      </c>
      <c r="O28" s="65">
        <f t="shared" si="8"/>
        <v>15312460.119609183</v>
      </c>
      <c r="P28" s="65">
        <f t="shared" si="9"/>
        <v>225</v>
      </c>
      <c r="Q28" s="65">
        <f t="shared" si="10"/>
        <v>1530885.394415461</v>
      </c>
      <c r="R28" s="65">
        <f t="shared" si="19"/>
        <v>-510054.71977484878</v>
      </c>
      <c r="S28" s="65">
        <v>2</v>
      </c>
      <c r="T28" s="65">
        <f t="shared" si="11"/>
        <v>2041661.3492812244</v>
      </c>
      <c r="U28" s="65">
        <f t="shared" si="12"/>
        <v>4</v>
      </c>
      <c r="V28" s="65">
        <f t="shared" si="22"/>
        <v>536728.63852889265</v>
      </c>
      <c r="W28" s="65">
        <f t="shared" si="23"/>
        <v>484102.03611171956</v>
      </c>
      <c r="X28" s="65">
        <v>2</v>
      </c>
      <c r="Y28" s="65">
        <f t="shared" si="14"/>
        <v>2041661.3492812244</v>
      </c>
      <c r="Z28" s="65">
        <f t="shared" si="15"/>
        <v>4</v>
      </c>
      <c r="AA28" s="65">
        <f t="shared" si="16"/>
        <v>859990.65392132197</v>
      </c>
      <c r="AB28" s="65">
        <f t="shared" si="17"/>
        <v>-992769.80614489364</v>
      </c>
    </row>
    <row r="29" spans="1:28" x14ac:dyDescent="0.25">
      <c r="A29" s="2">
        <v>27</v>
      </c>
      <c r="B29" s="65">
        <v>710888.02064022969</v>
      </c>
      <c r="C29" s="65">
        <f t="shared" si="18"/>
        <v>505361777889.78363</v>
      </c>
      <c r="D29" s="65">
        <v>88.98116715290432</v>
      </c>
      <c r="E29" s="65">
        <f t="shared" si="0"/>
        <v>63255645.791585572</v>
      </c>
      <c r="F29" s="65">
        <f t="shared" si="1"/>
        <v>7917.6481078930983</v>
      </c>
      <c r="G29" s="65">
        <f t="shared" si="2"/>
        <v>809759.24283672113</v>
      </c>
      <c r="H29" s="65">
        <f t="shared" si="3"/>
        <v>-98871.222196491435</v>
      </c>
      <c r="I29" s="65">
        <v>11.637398589214325</v>
      </c>
      <c r="J29" s="65">
        <f t="shared" si="4"/>
        <v>8272887.2484879727</v>
      </c>
      <c r="K29" s="65">
        <f t="shared" si="5"/>
        <v>135.42904592424756</v>
      </c>
      <c r="L29" s="65">
        <f t="shared" si="6"/>
        <v>174468.12094458786</v>
      </c>
      <c r="M29" s="65">
        <f t="shared" si="7"/>
        <v>536419.89969564183</v>
      </c>
      <c r="N29" s="65">
        <v>4</v>
      </c>
      <c r="O29" s="65">
        <f t="shared" si="8"/>
        <v>2843552.0825609188</v>
      </c>
      <c r="P29" s="65">
        <f t="shared" si="9"/>
        <v>16</v>
      </c>
      <c r="Q29" s="65">
        <f t="shared" si="10"/>
        <v>476622.23078181397</v>
      </c>
      <c r="R29" s="65">
        <f t="shared" si="19"/>
        <v>234265.78985841572</v>
      </c>
      <c r="S29" s="65">
        <v>2</v>
      </c>
      <c r="T29" s="65">
        <f t="shared" si="11"/>
        <v>1421776.0412804594</v>
      </c>
      <c r="U29" s="65">
        <f t="shared" si="12"/>
        <v>4</v>
      </c>
      <c r="V29" s="65">
        <f t="shared" si="22"/>
        <v>536728.63852889265</v>
      </c>
      <c r="W29" s="65">
        <f t="shared" si="23"/>
        <v>174159.38211133704</v>
      </c>
      <c r="X29" s="65">
        <v>1</v>
      </c>
      <c r="Y29" s="65">
        <f t="shared" si="14"/>
        <v>710888.02064022969</v>
      </c>
      <c r="Z29" s="65">
        <f t="shared" si="15"/>
        <v>1</v>
      </c>
      <c r="AA29" s="65">
        <f t="shared" si="16"/>
        <v>342256.89987179672</v>
      </c>
      <c r="AB29" s="65">
        <f t="shared" si="17"/>
        <v>-167788.77892720886</v>
      </c>
    </row>
    <row r="30" spans="1:28" x14ac:dyDescent="0.25">
      <c r="A30" s="2">
        <v>28</v>
      </c>
      <c r="B30" s="65">
        <v>801885.17169500655</v>
      </c>
      <c r="C30" s="65">
        <f t="shared" si="18"/>
        <v>643019828584.33008</v>
      </c>
      <c r="D30" s="65">
        <v>106.96335207568887</v>
      </c>
      <c r="E30" s="65">
        <f t="shared" si="0"/>
        <v>85772325.944287211</v>
      </c>
      <c r="F30" s="65">
        <f t="shared" si="1"/>
        <v>11441.158687267776</v>
      </c>
      <c r="G30" s="65">
        <f t="shared" si="2"/>
        <v>979427.24450262729</v>
      </c>
      <c r="H30" s="65">
        <f t="shared" si="3"/>
        <v>-177542.07280762075</v>
      </c>
      <c r="I30" s="65">
        <v>7.2479131895444588</v>
      </c>
      <c r="J30" s="65">
        <f t="shared" si="4"/>
        <v>5811994.1124283606</v>
      </c>
      <c r="K30" s="65">
        <f t="shared" si="5"/>
        <v>52.532245603172534</v>
      </c>
      <c r="L30" s="65">
        <f t="shared" si="6"/>
        <v>-201403.35907211539</v>
      </c>
      <c r="M30" s="65">
        <f t="shared" si="7"/>
        <v>1003288.5307671219</v>
      </c>
      <c r="N30" s="65">
        <v>2</v>
      </c>
      <c r="O30" s="65">
        <f t="shared" si="8"/>
        <v>1603770.3433900131</v>
      </c>
      <c r="P30" s="65">
        <f t="shared" si="9"/>
        <v>4</v>
      </c>
      <c r="Q30" s="65">
        <f t="shared" si="10"/>
        <v>284938.01921205997</v>
      </c>
      <c r="R30" s="65">
        <f t="shared" si="19"/>
        <v>516947.15248294658</v>
      </c>
      <c r="S30" s="65">
        <v>3</v>
      </c>
      <c r="T30" s="65">
        <f t="shared" si="11"/>
        <v>2405655.5150850196</v>
      </c>
      <c r="U30" s="65">
        <f t="shared" si="12"/>
        <v>9</v>
      </c>
      <c r="V30" s="65">
        <f t="shared" si="22"/>
        <v>859990.65392132197</v>
      </c>
      <c r="W30" s="65">
        <f t="shared" si="23"/>
        <v>-58105.48222631542</v>
      </c>
      <c r="X30" s="65">
        <v>2</v>
      </c>
      <c r="Y30" s="65">
        <f t="shared" si="14"/>
        <v>1603770.3433900131</v>
      </c>
      <c r="Z30" s="65">
        <f t="shared" si="15"/>
        <v>4</v>
      </c>
      <c r="AA30" s="65">
        <f t="shared" si="16"/>
        <v>859990.65392132197</v>
      </c>
      <c r="AB30" s="65">
        <f t="shared" si="17"/>
        <v>-1061394.0129934372</v>
      </c>
    </row>
    <row r="31" spans="1:28" x14ac:dyDescent="0.25">
      <c r="A31" s="2">
        <v>29</v>
      </c>
      <c r="B31" s="65">
        <v>1307215.7582676632</v>
      </c>
      <c r="C31" s="65">
        <f t="shared" si="18"/>
        <v>1708813038663.3015</v>
      </c>
      <c r="D31" s="65">
        <v>138.03285266640526</v>
      </c>
      <c r="E31" s="65">
        <f t="shared" si="0"/>
        <v>180438720.16416359</v>
      </c>
      <c r="F31" s="65">
        <f t="shared" si="1"/>
        <v>19053.068415225542</v>
      </c>
      <c r="G31" s="65">
        <f>E$45+(E$44*D31)</f>
        <v>1272578.499515316</v>
      </c>
      <c r="H31" s="65">
        <f t="shared" si="3"/>
        <v>34637.258752347203</v>
      </c>
      <c r="I31" s="65">
        <v>9</v>
      </c>
      <c r="J31" s="65">
        <f t="shared" si="4"/>
        <v>11764941.824408969</v>
      </c>
      <c r="K31" s="65">
        <f t="shared" si="5"/>
        <v>81</v>
      </c>
      <c r="L31" s="65">
        <f t="shared" si="6"/>
        <v>-51372.227264910936</v>
      </c>
      <c r="M31" s="65">
        <f t="shared" si="7"/>
        <v>1358587.9855325741</v>
      </c>
      <c r="N31" s="65">
        <v>12</v>
      </c>
      <c r="O31" s="65">
        <f t="shared" si="8"/>
        <v>15686589.099211957</v>
      </c>
      <c r="P31" s="65">
        <f t="shared" si="9"/>
        <v>144</v>
      </c>
      <c r="Q31" s="65">
        <f t="shared" si="10"/>
        <v>1243359.0770608301</v>
      </c>
      <c r="R31" s="65">
        <f t="shared" si="19"/>
        <v>63856.681206833106</v>
      </c>
      <c r="S31" s="65">
        <v>4</v>
      </c>
      <c r="T31" s="65">
        <f t="shared" si="11"/>
        <v>5228863.0330706527</v>
      </c>
      <c r="U31" s="65">
        <f t="shared" si="12"/>
        <v>16</v>
      </c>
      <c r="V31" s="65">
        <f t="shared" si="22"/>
        <v>1183252.6693137514</v>
      </c>
      <c r="W31" s="65">
        <f t="shared" si="23"/>
        <v>123963.08895391179</v>
      </c>
      <c r="X31" s="65">
        <v>2</v>
      </c>
      <c r="Y31" s="65">
        <f t="shared" si="14"/>
        <v>2614431.5165353264</v>
      </c>
      <c r="Z31" s="65">
        <f t="shared" si="15"/>
        <v>4</v>
      </c>
      <c r="AA31" s="65">
        <f t="shared" si="16"/>
        <v>859990.65392132197</v>
      </c>
      <c r="AB31" s="65">
        <f t="shared" si="17"/>
        <v>-911362.8811862329</v>
      </c>
    </row>
    <row r="32" spans="1:28" x14ac:dyDescent="0.25">
      <c r="A32" s="2">
        <v>30</v>
      </c>
      <c r="B32" s="65">
        <v>671027.7535482801</v>
      </c>
      <c r="C32" s="65">
        <f t="shared" si="18"/>
        <v>450278246032.05133</v>
      </c>
      <c r="D32" s="65">
        <v>83.206227908602429</v>
      </c>
      <c r="E32" s="65">
        <f t="shared" si="0"/>
        <v>55833688.194735698</v>
      </c>
      <c r="F32" s="65">
        <f t="shared" si="1"/>
        <v>6923.2763627782897</v>
      </c>
      <c r="G32" s="65">
        <f t="shared" si="2"/>
        <v>755270.73626590823</v>
      </c>
      <c r="H32" s="65">
        <f t="shared" si="3"/>
        <v>-84242.982717628125</v>
      </c>
      <c r="I32" s="65">
        <v>10.713298637521907</v>
      </c>
      <c r="J32" s="65">
        <f t="shared" si="4"/>
        <v>7188920.7178281751</v>
      </c>
      <c r="K32" s="65">
        <f t="shared" si="5"/>
        <v>114.77476769672876</v>
      </c>
      <c r="L32" s="65">
        <f t="shared" si="6"/>
        <v>95337.474661514047</v>
      </c>
      <c r="M32" s="65">
        <f t="shared" si="7"/>
        <v>575690.27888676606</v>
      </c>
      <c r="N32" s="65">
        <v>5</v>
      </c>
      <c r="O32" s="65">
        <f t="shared" si="8"/>
        <v>3355138.7677414007</v>
      </c>
      <c r="P32" s="65">
        <f t="shared" si="9"/>
        <v>25</v>
      </c>
      <c r="Q32" s="65">
        <f t="shared" si="10"/>
        <v>572464.33656669094</v>
      </c>
      <c r="R32" s="65">
        <f t="shared" si="19"/>
        <v>98563.416981589166</v>
      </c>
      <c r="S32" s="65">
        <v>2</v>
      </c>
      <c r="T32" s="65">
        <f t="shared" si="11"/>
        <v>1342055.5070965602</v>
      </c>
      <c r="U32" s="65">
        <f t="shared" si="12"/>
        <v>4</v>
      </c>
      <c r="V32" s="65">
        <f t="shared" si="22"/>
        <v>536728.63852889265</v>
      </c>
      <c r="W32" s="65">
        <f t="shared" si="23"/>
        <v>134299.11501938745</v>
      </c>
      <c r="X32" s="65">
        <v>0</v>
      </c>
      <c r="Y32" s="65">
        <f t="shared" si="14"/>
        <v>0</v>
      </c>
      <c r="Z32" s="65">
        <f t="shared" si="15"/>
        <v>0</v>
      </c>
      <c r="AA32" s="65">
        <f t="shared" si="16"/>
        <v>-175476.85417772853</v>
      </c>
      <c r="AB32" s="65">
        <f t="shared" si="17"/>
        <v>270814.32883924257</v>
      </c>
    </row>
    <row r="33" spans="1:28" x14ac:dyDescent="0.25">
      <c r="A33" s="2">
        <v>31</v>
      </c>
      <c r="B33" s="66">
        <v>918318.36725018825</v>
      </c>
      <c r="C33" s="65">
        <f t="shared" si="18"/>
        <v>843308623629.05164</v>
      </c>
      <c r="D33" s="66">
        <v>96.399158497835387</v>
      </c>
      <c r="E33" s="65">
        <f t="shared" si="0"/>
        <v>88525117.836024299</v>
      </c>
      <c r="F33" s="65">
        <f t="shared" si="1"/>
        <v>9292.7977590907885</v>
      </c>
      <c r="G33" s="65">
        <f t="shared" si="2"/>
        <v>879750.50214552309</v>
      </c>
      <c r="H33" s="65">
        <f t="shared" si="3"/>
        <v>38567.865104665165</v>
      </c>
      <c r="I33" s="66">
        <v>8.3129170140430375</v>
      </c>
      <c r="J33" s="65">
        <f t="shared" si="4"/>
        <v>7633904.3794223126</v>
      </c>
      <c r="K33" s="65">
        <f t="shared" si="5"/>
        <v>69.104589282366206</v>
      </c>
      <c r="L33" s="65">
        <f t="shared" si="6"/>
        <v>-110207.11912839964</v>
      </c>
      <c r="M33" s="65">
        <f t="shared" si="7"/>
        <v>1028525.4863785879</v>
      </c>
      <c r="N33" s="65">
        <v>14</v>
      </c>
      <c r="O33" s="65">
        <f t="shared" si="8"/>
        <v>12856457.141502636</v>
      </c>
      <c r="P33" s="65">
        <f t="shared" si="9"/>
        <v>196</v>
      </c>
      <c r="Q33" s="65">
        <f t="shared" si="10"/>
        <v>1435043.288630584</v>
      </c>
      <c r="R33" s="65">
        <f t="shared" si="19"/>
        <v>-516724.92138039577</v>
      </c>
      <c r="S33" s="65">
        <v>3</v>
      </c>
      <c r="T33" s="65">
        <f t="shared" si="11"/>
        <v>2754955.1017505648</v>
      </c>
      <c r="U33" s="65">
        <f t="shared" si="12"/>
        <v>9</v>
      </c>
      <c r="V33" s="65">
        <f t="shared" si="22"/>
        <v>859990.65392132197</v>
      </c>
      <c r="W33" s="65">
        <f t="shared" si="23"/>
        <v>58327.713328866288</v>
      </c>
      <c r="X33" s="65">
        <v>2</v>
      </c>
      <c r="Y33" s="65">
        <f t="shared" si="14"/>
        <v>1836636.7345003765</v>
      </c>
      <c r="Z33" s="65">
        <f t="shared" si="15"/>
        <v>4</v>
      </c>
      <c r="AA33" s="65">
        <f t="shared" si="16"/>
        <v>859990.65392132197</v>
      </c>
      <c r="AB33" s="65">
        <f t="shared" si="17"/>
        <v>-970197.77304972161</v>
      </c>
    </row>
    <row r="34" spans="1:28" x14ac:dyDescent="0.25">
      <c r="A34" s="2">
        <v>32</v>
      </c>
      <c r="B34" s="66">
        <v>843973.91955308022</v>
      </c>
      <c r="C34" s="65">
        <f t="shared" si="18"/>
        <v>712291976885.78918</v>
      </c>
      <c r="D34" s="66">
        <v>93.643002735744531</v>
      </c>
      <c r="E34" s="65">
        <f t="shared" si="0"/>
        <v>79032252.057606131</v>
      </c>
      <c r="F34" s="65">
        <f t="shared" si="1"/>
        <v>8769.0119613666575</v>
      </c>
      <c r="G34" s="65">
        <f t="shared" si="2"/>
        <v>853745.23957915884</v>
      </c>
      <c r="H34" s="65">
        <f t="shared" si="3"/>
        <v>-9771.3200260786107</v>
      </c>
      <c r="I34" s="66">
        <v>9.8569835747621628</v>
      </c>
      <c r="J34" s="65">
        <f t="shared" si="4"/>
        <v>8319037.0625623548</v>
      </c>
      <c r="K34" s="65">
        <f t="shared" si="5"/>
        <v>97.160125193131066</v>
      </c>
      <c r="L34" s="65">
        <f t="shared" si="6"/>
        <v>22011.246027900488</v>
      </c>
      <c r="M34" s="65">
        <f t="shared" si="7"/>
        <v>821962.67352517974</v>
      </c>
      <c r="N34" s="65">
        <v>17</v>
      </c>
      <c r="O34" s="65">
        <f t="shared" si="8"/>
        <v>14347556.632402364</v>
      </c>
      <c r="P34" s="65">
        <f t="shared" si="9"/>
        <v>289</v>
      </c>
      <c r="Q34" s="65">
        <f t="shared" si="10"/>
        <v>1722569.6059852149</v>
      </c>
      <c r="R34" s="65">
        <f t="shared" si="19"/>
        <v>-878595.68643213471</v>
      </c>
      <c r="S34" s="65">
        <v>3</v>
      </c>
      <c r="T34" s="65">
        <f t="shared" si="11"/>
        <v>2531921.7586592408</v>
      </c>
      <c r="U34" s="65">
        <f t="shared" si="12"/>
        <v>9</v>
      </c>
      <c r="V34" s="65">
        <f t="shared" si="22"/>
        <v>859990.65392132197</v>
      </c>
      <c r="W34" s="65">
        <f t="shared" si="23"/>
        <v>-16016.734368241741</v>
      </c>
      <c r="X34" s="65">
        <v>1</v>
      </c>
      <c r="Y34" s="65">
        <f t="shared" si="14"/>
        <v>843973.91955308022</v>
      </c>
      <c r="Z34" s="65">
        <f t="shared" si="15"/>
        <v>1</v>
      </c>
      <c r="AA34" s="65">
        <f t="shared" si="16"/>
        <v>342256.89987179672</v>
      </c>
      <c r="AB34" s="65">
        <f t="shared" si="17"/>
        <v>-320245.65384389623</v>
      </c>
    </row>
    <row r="35" spans="1:28" x14ac:dyDescent="0.25">
      <c r="A35" s="2">
        <v>33</v>
      </c>
      <c r="B35" s="66">
        <v>923510.34601843415</v>
      </c>
      <c r="C35" s="65">
        <f t="shared" si="18"/>
        <v>852871359203.08801</v>
      </c>
      <c r="D35" s="66">
        <v>104.45505695921666</v>
      </c>
      <c r="E35" s="65">
        <f t="shared" si="0"/>
        <v>96465325.795781434</v>
      </c>
      <c r="F35" s="65">
        <f t="shared" si="1"/>
        <v>10910.858924353197</v>
      </c>
      <c r="G35" s="65">
        <f t="shared" si="2"/>
        <v>955760.63102781202</v>
      </c>
      <c r="H35" s="65">
        <f t="shared" si="3"/>
        <v>-32250.285009377869</v>
      </c>
      <c r="I35" s="66">
        <v>11.564912515856729</v>
      </c>
      <c r="J35" s="65">
        <f t="shared" si="4"/>
        <v>10680316.359191768</v>
      </c>
      <c r="K35" s="65">
        <f t="shared" si="5"/>
        <v>133.74720149941962</v>
      </c>
      <c r="L35" s="65">
        <f t="shared" si="6"/>
        <v>168261.14103856799</v>
      </c>
      <c r="M35" s="65">
        <f t="shared" si="7"/>
        <v>755249.20497986616</v>
      </c>
      <c r="N35" s="65">
        <v>11</v>
      </c>
      <c r="O35" s="65">
        <f t="shared" si="8"/>
        <v>10158613.806202775</v>
      </c>
      <c r="P35" s="65">
        <f t="shared" si="9"/>
        <v>121</v>
      </c>
      <c r="Q35" s="65">
        <f t="shared" si="10"/>
        <v>1147516.9712759529</v>
      </c>
      <c r="R35" s="65">
        <f t="shared" si="19"/>
        <v>-224006.62525751872</v>
      </c>
      <c r="S35" s="65">
        <v>3</v>
      </c>
      <c r="T35" s="65">
        <f t="shared" si="11"/>
        <v>2770531.0380553026</v>
      </c>
      <c r="U35" s="65">
        <f t="shared" si="12"/>
        <v>9</v>
      </c>
      <c r="V35" s="65">
        <f t="shared" si="22"/>
        <v>859990.65392132197</v>
      </c>
      <c r="W35" s="65">
        <f t="shared" si="23"/>
        <v>63519.692097112187</v>
      </c>
      <c r="X35" s="65">
        <v>2</v>
      </c>
      <c r="Y35" s="65">
        <f t="shared" si="14"/>
        <v>1847020.6920368683</v>
      </c>
      <c r="Z35" s="65">
        <f t="shared" si="15"/>
        <v>4</v>
      </c>
      <c r="AA35" s="65">
        <f t="shared" si="16"/>
        <v>859990.65392132197</v>
      </c>
      <c r="AB35" s="65">
        <f t="shared" si="17"/>
        <v>-691729.51288275397</v>
      </c>
    </row>
    <row r="36" spans="1:28" x14ac:dyDescent="0.25">
      <c r="A36" s="2">
        <v>34</v>
      </c>
      <c r="B36" s="66">
        <v>836419.42579501413</v>
      </c>
      <c r="C36" s="65">
        <f t="shared" si="18"/>
        <v>699597455847.26111</v>
      </c>
      <c r="D36" s="66">
        <v>99.759125499574068</v>
      </c>
      <c r="E36" s="65">
        <f t="shared" si="0"/>
        <v>83440470.4681665</v>
      </c>
      <c r="F36" s="65">
        <f t="shared" si="1"/>
        <v>9951.8831204397684</v>
      </c>
      <c r="G36" s="65">
        <f t="shared" si="2"/>
        <v>911452.92814638477</v>
      </c>
      <c r="H36" s="65">
        <f t="shared" si="3"/>
        <v>-75033.50235137064</v>
      </c>
      <c r="I36" s="66">
        <v>14.298489215293493</v>
      </c>
      <c r="J36" s="65">
        <f t="shared" si="4"/>
        <v>11959534.139191985</v>
      </c>
      <c r="K36" s="65">
        <f t="shared" si="5"/>
        <v>204.44679383986434</v>
      </c>
      <c r="L36" s="65">
        <f t="shared" si="6"/>
        <v>402337.21743552969</v>
      </c>
      <c r="M36" s="65">
        <f t="shared" si="7"/>
        <v>434082.20835948444</v>
      </c>
      <c r="N36" s="65">
        <v>8</v>
      </c>
      <c r="O36" s="65">
        <f t="shared" si="8"/>
        <v>6691355.4063601131</v>
      </c>
      <c r="P36" s="65">
        <f t="shared" si="9"/>
        <v>64</v>
      </c>
      <c r="Q36" s="65">
        <f t="shared" si="10"/>
        <v>859990.65392132197</v>
      </c>
      <c r="R36" s="65">
        <f t="shared" si="19"/>
        <v>-23571.228126307833</v>
      </c>
      <c r="S36" s="65">
        <v>3</v>
      </c>
      <c r="T36" s="65">
        <f t="shared" si="11"/>
        <v>2509258.2773850425</v>
      </c>
      <c r="U36" s="65">
        <f t="shared" si="12"/>
        <v>9</v>
      </c>
      <c r="V36" s="65">
        <f t="shared" si="22"/>
        <v>859990.65392132197</v>
      </c>
      <c r="W36" s="65">
        <f t="shared" si="23"/>
        <v>-23571.228126307833</v>
      </c>
      <c r="X36" s="65">
        <v>1</v>
      </c>
      <c r="Y36" s="65">
        <f t="shared" si="14"/>
        <v>836419.42579501413</v>
      </c>
      <c r="Z36" s="65">
        <f t="shared" si="15"/>
        <v>1</v>
      </c>
      <c r="AA36" s="65">
        <f t="shared" si="16"/>
        <v>342256.89987179672</v>
      </c>
      <c r="AB36" s="65">
        <f t="shared" si="17"/>
        <v>60080.31756373297</v>
      </c>
    </row>
    <row r="37" spans="1:28" x14ac:dyDescent="0.25">
      <c r="A37" s="2">
        <v>35</v>
      </c>
      <c r="B37" s="66">
        <v>967389.72494230163</v>
      </c>
      <c r="C37" s="65">
        <f t="shared" si="18"/>
        <v>935842879923.94202</v>
      </c>
      <c r="D37" s="66">
        <v>100.38673418169455</v>
      </c>
      <c r="E37" s="65">
        <f t="shared" si="0"/>
        <v>97113095.167885438</v>
      </c>
      <c r="F37" s="65">
        <f t="shared" si="1"/>
        <v>10077.496399666201</v>
      </c>
      <c r="G37" s="65">
        <f t="shared" si="2"/>
        <v>917374.62850597966</v>
      </c>
      <c r="H37" s="65">
        <f t="shared" si="3"/>
        <v>50015.096436321968</v>
      </c>
      <c r="I37" s="66">
        <v>7.4072257701356703</v>
      </c>
      <c r="J37" s="65">
        <f t="shared" si="4"/>
        <v>7165674.1003570743</v>
      </c>
      <c r="K37" s="65">
        <f t="shared" si="5"/>
        <v>54.866993609761977</v>
      </c>
      <c r="L37" s="65">
        <f t="shared" si="6"/>
        <v>-187761.42841286259</v>
      </c>
      <c r="M37" s="65">
        <f t="shared" si="7"/>
        <v>1155151.1533551642</v>
      </c>
      <c r="N37" s="65">
        <v>6</v>
      </c>
      <c r="O37" s="65">
        <f t="shared" si="8"/>
        <v>5804338.3496538103</v>
      </c>
      <c r="P37" s="65">
        <f t="shared" si="9"/>
        <v>36</v>
      </c>
      <c r="Q37" s="65">
        <f t="shared" si="10"/>
        <v>668306.44235156802</v>
      </c>
      <c r="R37" s="65">
        <f t="shared" si="19"/>
        <v>299083.28259073361</v>
      </c>
      <c r="S37" s="65">
        <v>3</v>
      </c>
      <c r="T37" s="65">
        <f t="shared" si="11"/>
        <v>2902169.1748269051</v>
      </c>
      <c r="U37" s="65">
        <f t="shared" si="12"/>
        <v>9</v>
      </c>
      <c r="V37" s="65">
        <f t="shared" si="22"/>
        <v>859990.65392132197</v>
      </c>
      <c r="W37" s="65">
        <f t="shared" si="23"/>
        <v>107399.07102097967</v>
      </c>
      <c r="X37" s="65">
        <v>2</v>
      </c>
      <c r="Y37" s="65">
        <f t="shared" si="14"/>
        <v>1934779.4498846033</v>
      </c>
      <c r="Z37" s="65">
        <f t="shared" si="15"/>
        <v>4</v>
      </c>
      <c r="AA37" s="65">
        <f t="shared" si="16"/>
        <v>859990.65392132197</v>
      </c>
      <c r="AB37" s="65">
        <f t="shared" si="17"/>
        <v>-1047752.0823341846</v>
      </c>
    </row>
    <row r="38" spans="1:28" x14ac:dyDescent="0.25">
      <c r="A38" s="2">
        <v>36</v>
      </c>
      <c r="B38" s="66">
        <v>601516.30934552499</v>
      </c>
      <c r="C38" s="65">
        <f t="shared" si="18"/>
        <v>361821870408.66132</v>
      </c>
      <c r="D38" s="66">
        <v>94.411358149221613</v>
      </c>
      <c r="E38" s="65">
        <f t="shared" si="0"/>
        <v>56789971.714218341</v>
      </c>
      <c r="F38" s="65">
        <f t="shared" si="1"/>
        <v>8913.5045475805946</v>
      </c>
      <c r="G38" s="65">
        <f t="shared" si="2"/>
        <v>860994.93299147917</v>
      </c>
      <c r="H38" s="65">
        <f t="shared" si="3"/>
        <v>-259478.62364595418</v>
      </c>
      <c r="I38" s="66">
        <v>14.298742609969185</v>
      </c>
      <c r="J38" s="65">
        <f t="shared" si="4"/>
        <v>8600926.8830302637</v>
      </c>
      <c r="K38" s="65">
        <f t="shared" si="5"/>
        <v>204.45404022614838</v>
      </c>
      <c r="L38" s="65">
        <f t="shared" si="6"/>
        <v>402358.91561267525</v>
      </c>
      <c r="M38" s="65">
        <f t="shared" si="7"/>
        <v>199157.39373284974</v>
      </c>
      <c r="N38" s="65">
        <v>2</v>
      </c>
      <c r="O38" s="65">
        <f t="shared" si="8"/>
        <v>1203032.61869105</v>
      </c>
      <c r="P38" s="65">
        <f t="shared" si="9"/>
        <v>4</v>
      </c>
      <c r="Q38" s="65">
        <f t="shared" si="10"/>
        <v>284938.01921205997</v>
      </c>
      <c r="R38" s="65">
        <f t="shared" si="19"/>
        <v>316578.29013346502</v>
      </c>
      <c r="S38" s="65">
        <v>3</v>
      </c>
      <c r="T38" s="65">
        <f t="shared" si="11"/>
        <v>1804548.928036575</v>
      </c>
      <c r="U38" s="65">
        <f t="shared" si="12"/>
        <v>9</v>
      </c>
      <c r="V38" s="65">
        <f t="shared" si="22"/>
        <v>859990.65392132197</v>
      </c>
      <c r="W38" s="65">
        <f t="shared" si="23"/>
        <v>-258474.34457579697</v>
      </c>
      <c r="X38" s="65">
        <v>1</v>
      </c>
      <c r="Y38" s="65">
        <f t="shared" si="14"/>
        <v>601516.30934552499</v>
      </c>
      <c r="Z38" s="65">
        <f t="shared" si="15"/>
        <v>1</v>
      </c>
      <c r="AA38" s="65">
        <f t="shared" si="16"/>
        <v>342256.89987179672</v>
      </c>
      <c r="AB38" s="65">
        <f t="shared" si="17"/>
        <v>60102.015740878531</v>
      </c>
    </row>
    <row r="39" spans="1:28" x14ac:dyDescent="0.25">
      <c r="A39" s="2">
        <v>37</v>
      </c>
      <c r="B39" s="66">
        <v>1297396.0399990757</v>
      </c>
      <c r="C39" s="65">
        <f t="shared" si="18"/>
        <v>1683236484605.2832</v>
      </c>
      <c r="D39" s="66">
        <v>110.81327926451559</v>
      </c>
      <c r="E39" s="65">
        <f>B39*D39</f>
        <v>143768709.6970942</v>
      </c>
      <c r="F39" s="65">
        <f t="shared" si="1"/>
        <v>12279.58286135552</v>
      </c>
      <c r="G39" s="65">
        <f t="shared" si="2"/>
        <v>1015752.6107188211</v>
      </c>
      <c r="H39" s="65">
        <f t="shared" si="3"/>
        <v>281643.42928025464</v>
      </c>
      <c r="I39" s="66">
        <v>7.4331330123749968</v>
      </c>
      <c r="J39" s="65">
        <f t="shared" si="4"/>
        <v>9643717.3350417223</v>
      </c>
      <c r="K39" s="65">
        <f t="shared" si="5"/>
        <v>55.251466379658993</v>
      </c>
      <c r="L39" s="65">
        <f t="shared" si="6"/>
        <v>-185542.99217330269</v>
      </c>
      <c r="M39" s="65">
        <f t="shared" si="7"/>
        <v>1482939.0321723784</v>
      </c>
      <c r="N39" s="65">
        <v>7</v>
      </c>
      <c r="O39" s="65">
        <f t="shared" si="8"/>
        <v>9081772.2799935304</v>
      </c>
      <c r="P39" s="65">
        <f t="shared" si="9"/>
        <v>49</v>
      </c>
      <c r="Q39" s="65">
        <f t="shared" si="10"/>
        <v>764148.548136445</v>
      </c>
      <c r="R39" s="65">
        <f t="shared" si="19"/>
        <v>533247.4918626307</v>
      </c>
      <c r="S39" s="65">
        <v>3</v>
      </c>
      <c r="T39" s="65">
        <f t="shared" si="11"/>
        <v>3892188.1199972271</v>
      </c>
      <c r="U39" s="65">
        <f t="shared" si="12"/>
        <v>9</v>
      </c>
      <c r="V39" s="65">
        <f t="shared" si="22"/>
        <v>859990.65392132197</v>
      </c>
      <c r="W39" s="65">
        <f t="shared" si="23"/>
        <v>437405.38607775373</v>
      </c>
      <c r="X39" s="65">
        <v>2</v>
      </c>
      <c r="Y39" s="65">
        <f t="shared" si="14"/>
        <v>2594792.0799981514</v>
      </c>
      <c r="Z39" s="65">
        <f t="shared" si="15"/>
        <v>4</v>
      </c>
      <c r="AA39" s="65">
        <f t="shared" si="16"/>
        <v>859990.65392132197</v>
      </c>
      <c r="AB39" s="65">
        <f t="shared" si="17"/>
        <v>-1045533.6460946247</v>
      </c>
    </row>
    <row r="40" spans="1:28" x14ac:dyDescent="0.25">
      <c r="A40" s="2">
        <v>38</v>
      </c>
      <c r="B40" s="66">
        <v>918890.85544093559</v>
      </c>
      <c r="C40" s="65">
        <f t="shared" si="18"/>
        <v>844360404212.97437</v>
      </c>
      <c r="D40" s="66">
        <v>103.86164489964226</v>
      </c>
      <c r="E40" s="65">
        <f t="shared" si="0"/>
        <v>95437515.729334965</v>
      </c>
      <c r="F40" s="65">
        <f t="shared" si="1"/>
        <v>10787.241281259385</v>
      </c>
      <c r="G40" s="65">
        <f t="shared" si="2"/>
        <v>950161.58737740072</v>
      </c>
      <c r="H40" s="65">
        <f t="shared" si="3"/>
        <v>-31270.731936465134</v>
      </c>
      <c r="I40" s="66">
        <v>5.9107540154337626</v>
      </c>
      <c r="J40" s="65">
        <f t="shared" si="4"/>
        <v>5431337.8135428755</v>
      </c>
      <c r="K40" s="65">
        <f t="shared" si="5"/>
        <v>34.937013030966348</v>
      </c>
      <c r="L40" s="65">
        <f t="shared" si="6"/>
        <v>-315904.2520079253</v>
      </c>
      <c r="M40" s="65">
        <f t="shared" si="7"/>
        <v>1234795.107448861</v>
      </c>
      <c r="N40" s="65">
        <v>8</v>
      </c>
      <c r="O40" s="65">
        <f t="shared" si="8"/>
        <v>7351126.8435274847</v>
      </c>
      <c r="P40" s="65">
        <f t="shared" si="9"/>
        <v>64</v>
      </c>
      <c r="Q40" s="65">
        <f t="shared" si="10"/>
        <v>859990.65392132197</v>
      </c>
      <c r="R40" s="65">
        <f t="shared" si="19"/>
        <v>58900.20151961362</v>
      </c>
      <c r="S40" s="65">
        <v>3</v>
      </c>
      <c r="T40" s="65">
        <f t="shared" si="11"/>
        <v>2756672.5663228068</v>
      </c>
      <c r="U40" s="65">
        <f t="shared" si="12"/>
        <v>9</v>
      </c>
      <c r="V40" s="65">
        <f t="shared" si="22"/>
        <v>859990.65392132197</v>
      </c>
      <c r="W40" s="65">
        <f t="shared" si="23"/>
        <v>58900.20151961362</v>
      </c>
      <c r="X40" s="65">
        <v>2</v>
      </c>
      <c r="Y40" s="65">
        <f t="shared" si="14"/>
        <v>1837781.7108818712</v>
      </c>
      <c r="Z40" s="65">
        <f t="shared" si="15"/>
        <v>4</v>
      </c>
      <c r="AA40" s="65">
        <f t="shared" si="16"/>
        <v>859990.65392132197</v>
      </c>
      <c r="AB40" s="65">
        <f t="shared" si="17"/>
        <v>-1175894.9059292474</v>
      </c>
    </row>
    <row r="41" spans="1:28" x14ac:dyDescent="0.25">
      <c r="A41" s="2">
        <v>39</v>
      </c>
      <c r="B41" s="66">
        <v>1279740.6888896043</v>
      </c>
      <c r="C41" s="65">
        <f t="shared" si="18"/>
        <v>1637736230799.6389</v>
      </c>
      <c r="D41" s="66">
        <v>103.12044670780172</v>
      </c>
      <c r="E41" s="65">
        <f t="shared" si="0"/>
        <v>131967431.5084459</v>
      </c>
      <c r="F41" s="65">
        <f t="shared" si="1"/>
        <v>10633.826529216574</v>
      </c>
      <c r="G41" s="65">
        <f t="shared" si="2"/>
        <v>943168.13154386496</v>
      </c>
      <c r="H41" s="65">
        <f t="shared" si="3"/>
        <v>336572.55734573933</v>
      </c>
      <c r="I41" s="66">
        <v>8.6488698087175848</v>
      </c>
      <c r="J41" s="65">
        <f t="shared" si="4"/>
        <v>11068310.607124742</v>
      </c>
      <c r="K41" s="65">
        <f t="shared" si="5"/>
        <v>74.802948968146552</v>
      </c>
      <c r="L41" s="65">
        <f t="shared" si="6"/>
        <v>-81439.493164871703</v>
      </c>
      <c r="M41" s="65">
        <f t="shared" si="7"/>
        <v>1361180.1820544759</v>
      </c>
      <c r="N41" s="65">
        <v>10</v>
      </c>
      <c r="O41" s="65">
        <f t="shared" si="8"/>
        <v>12797406.888896042</v>
      </c>
      <c r="P41" s="65">
        <f t="shared" si="9"/>
        <v>100</v>
      </c>
      <c r="Q41" s="65">
        <f t="shared" si="10"/>
        <v>1051674.8654910759</v>
      </c>
      <c r="R41" s="65">
        <f t="shared" si="19"/>
        <v>228065.82339852839</v>
      </c>
      <c r="S41" s="65">
        <v>3</v>
      </c>
      <c r="T41" s="65">
        <f t="shared" si="11"/>
        <v>3839222.0666688131</v>
      </c>
      <c r="U41" s="65">
        <f t="shared" si="12"/>
        <v>9</v>
      </c>
      <c r="V41" s="65">
        <f t="shared" si="22"/>
        <v>859990.65392132197</v>
      </c>
      <c r="W41" s="65">
        <f t="shared" si="23"/>
        <v>419750.03496828233</v>
      </c>
      <c r="X41" s="65">
        <v>2</v>
      </c>
      <c r="Y41" s="65">
        <f t="shared" si="14"/>
        <v>2559481.3777792086</v>
      </c>
      <c r="Z41" s="65">
        <f t="shared" si="15"/>
        <v>4</v>
      </c>
      <c r="AA41" s="65">
        <f t="shared" si="16"/>
        <v>859990.65392132197</v>
      </c>
      <c r="AB41" s="65">
        <f t="shared" si="17"/>
        <v>-941430.14708619367</v>
      </c>
    </row>
    <row r="42" spans="1:28" x14ac:dyDescent="0.25">
      <c r="A42" s="2">
        <v>40</v>
      </c>
      <c r="B42" s="66">
        <v>860217.43385869137</v>
      </c>
      <c r="C42" s="65">
        <f>B42^2</f>
        <v>739974033514.43201</v>
      </c>
      <c r="D42" s="66">
        <v>102.80391511926983</v>
      </c>
      <c r="E42" s="65">
        <f>B42*D42</f>
        <v>88433720.054525018</v>
      </c>
      <c r="F42" s="65">
        <f>D42^2</f>
        <v>10568.644963850036</v>
      </c>
      <c r="G42" s="65">
        <f>E$45+(E$44*D42)</f>
        <v>940181.54886100686</v>
      </c>
      <c r="H42" s="65">
        <f>B42-G42</f>
        <v>-79964.115002315491</v>
      </c>
      <c r="I42" s="66">
        <v>8.5086951148702159</v>
      </c>
      <c r="J42" s="65">
        <f t="shared" si="4"/>
        <v>7319327.8771996405</v>
      </c>
      <c r="K42" s="65">
        <f t="shared" si="5"/>
        <v>72.397892557816277</v>
      </c>
      <c r="L42" s="65">
        <f t="shared" si="6"/>
        <v>-93442.647256980417</v>
      </c>
      <c r="M42" s="65">
        <f>B42-L42</f>
        <v>953660.08111567178</v>
      </c>
      <c r="N42" s="65">
        <v>4</v>
      </c>
      <c r="O42" s="65">
        <f t="shared" si="8"/>
        <v>3440869.7354347655</v>
      </c>
      <c r="P42" s="65">
        <f t="shared" si="9"/>
        <v>16</v>
      </c>
      <c r="Q42" s="65">
        <f>O$45+(O$44*N42)</f>
        <v>476622.23078181397</v>
      </c>
      <c r="R42" s="65">
        <f>B42-Q42</f>
        <v>383595.2030768774</v>
      </c>
      <c r="S42" s="65">
        <v>3</v>
      </c>
      <c r="T42" s="65">
        <f t="shared" si="11"/>
        <v>2580652.3015760742</v>
      </c>
      <c r="U42" s="65">
        <f t="shared" si="12"/>
        <v>9</v>
      </c>
      <c r="V42" s="65">
        <f t="shared" si="22"/>
        <v>859990.65392132197</v>
      </c>
      <c r="W42" s="65">
        <f t="shared" si="23"/>
        <v>226.7799373693997</v>
      </c>
      <c r="X42" s="65">
        <v>2</v>
      </c>
      <c r="Y42" s="65">
        <f t="shared" si="14"/>
        <v>1720434.8677173827</v>
      </c>
      <c r="Z42" s="65">
        <f t="shared" si="15"/>
        <v>4</v>
      </c>
      <c r="AA42" s="65">
        <f t="shared" si="16"/>
        <v>859990.65392132197</v>
      </c>
      <c r="AB42" s="65">
        <f t="shared" si="17"/>
        <v>-953433.30117830238</v>
      </c>
    </row>
    <row r="43" spans="1:28" s="31" customFormat="1" x14ac:dyDescent="0.25">
      <c r="B43" s="67">
        <f>MEDIAN(B3:B42)</f>
        <v>859990.65392132197</v>
      </c>
      <c r="C43" s="67">
        <f>SUM(C3:C42)</f>
        <v>33444846154971.859</v>
      </c>
      <c r="D43" s="67">
        <f>MEDIAN(D3:D42)</f>
        <v>94.304920095043258</v>
      </c>
      <c r="E43" s="67">
        <f>SUM(E3:E42)</f>
        <v>3463141425.907886</v>
      </c>
      <c r="F43" s="67">
        <f>SUM(F3:F42)</f>
        <v>367039.44717317435</v>
      </c>
      <c r="G43" s="67"/>
      <c r="H43" s="67">
        <f>SUM(H3:H42)</f>
        <v>1347657.8222774055</v>
      </c>
      <c r="I43" s="67">
        <f>MEDIAN(I3:I42)</f>
        <v>9.5999328321420609</v>
      </c>
      <c r="J43" s="67">
        <f>SUM(J3:J42)</f>
        <v>338286021.80845547</v>
      </c>
      <c r="K43" s="67">
        <f>SUM(K3:K42)</f>
        <v>3950.5565933723674</v>
      </c>
      <c r="L43" s="67"/>
      <c r="M43" s="67">
        <f>SUM(M3:M42)</f>
        <v>35917423.215859391</v>
      </c>
      <c r="N43" s="67">
        <f>MEDIAN(N3:N42)</f>
        <v>8</v>
      </c>
      <c r="O43" s="67">
        <f>SUM(O3:O42)</f>
        <v>284938580.49843931</v>
      </c>
      <c r="P43" s="67">
        <f>SUM(P3:P42)</f>
        <v>2973</v>
      </c>
      <c r="Q43" s="67"/>
      <c r="R43" s="67">
        <f>SUM(R3:R42)</f>
        <v>2589706.7184456233</v>
      </c>
      <c r="S43" s="67">
        <f>MEDIAN(S3:S42)</f>
        <v>3</v>
      </c>
      <c r="T43" s="67">
        <f>SUM(T3:T42)</f>
        <v>98918176.71008338</v>
      </c>
      <c r="U43" s="67">
        <f>SUM(U3:U42)</f>
        <v>306</v>
      </c>
      <c r="V43" s="67"/>
      <c r="W43" s="67">
        <f>SUM(W3:W42)</f>
        <v>5414587.7395211281</v>
      </c>
      <c r="X43" s="67">
        <f>MEDIAN(X3:X42)</f>
        <v>2</v>
      </c>
      <c r="Y43" s="67">
        <f>SUM(Y3:Y42)</f>
        <v>59021647.961645879</v>
      </c>
      <c r="Z43" s="67">
        <f>SUM(Z3:Z42)</f>
        <v>114</v>
      </c>
      <c r="AA43" s="67"/>
      <c r="AB43" s="67">
        <f>SUM(AB3:AB42)</f>
        <v>-26098239.596255023</v>
      </c>
    </row>
    <row r="44" spans="1:28" x14ac:dyDescent="0.25">
      <c r="D44" s="17" t="s">
        <v>5</v>
      </c>
      <c r="E44" s="65">
        <f>E43/F43</f>
        <v>9435.3384972104304</v>
      </c>
      <c r="I44" s="18" t="s">
        <v>5</v>
      </c>
      <c r="J44" s="65">
        <f>J43/K43</f>
        <v>85629.964743696983</v>
      </c>
      <c r="L44" s="2"/>
      <c r="N44" s="19" t="s">
        <v>5</v>
      </c>
      <c r="O44" s="65">
        <f>O43/P43</f>
        <v>95842.105784877</v>
      </c>
      <c r="P44" s="2"/>
      <c r="Q44" s="2"/>
      <c r="R44" s="2"/>
      <c r="S44" s="17" t="s">
        <v>5</v>
      </c>
      <c r="T44" s="65">
        <f>T43/U43</f>
        <v>323262.01539242937</v>
      </c>
      <c r="U44" s="2"/>
      <c r="V44" s="2"/>
      <c r="W44" s="2"/>
      <c r="X44" s="26" t="s">
        <v>5</v>
      </c>
      <c r="Y44" s="65">
        <f>Y43/Z43</f>
        <v>517733.75404952525</v>
      </c>
    </row>
    <row r="45" spans="1:28" x14ac:dyDescent="0.25">
      <c r="D45" s="23" t="s">
        <v>4</v>
      </c>
      <c r="E45" s="65">
        <f>B43-(E44*D43)</f>
        <v>-29808.189127793186</v>
      </c>
      <c r="I45" s="18" t="s">
        <v>4</v>
      </c>
      <c r="J45" s="2">
        <f>G43-(J44*I43)</f>
        <v>-822041.90995818377</v>
      </c>
      <c r="L45" s="2"/>
      <c r="N45" s="19" t="s">
        <v>4</v>
      </c>
      <c r="O45" s="2">
        <f>B43-(O44*N43)</f>
        <v>93253.807642305968</v>
      </c>
      <c r="P45" s="2"/>
      <c r="Q45" s="2"/>
      <c r="R45" s="2"/>
      <c r="S45" s="17" t="s">
        <v>4</v>
      </c>
      <c r="T45" s="2">
        <f>B43-(T44*S43)</f>
        <v>-109795.39225596609</v>
      </c>
      <c r="U45" s="2"/>
      <c r="V45" s="2"/>
      <c r="W45" s="2"/>
      <c r="X45" s="26" t="s">
        <v>4</v>
      </c>
      <c r="Y45" s="2">
        <f>B43-(Y44*X43)</f>
        <v>-175476.85417772853</v>
      </c>
    </row>
    <row r="46" spans="1:28" x14ac:dyDescent="0.25">
      <c r="D46" s="23" t="s">
        <v>8</v>
      </c>
      <c r="E46" s="65">
        <f>H43^2/COUNT(H3:H42)</f>
        <v>45404540148.636978</v>
      </c>
      <c r="G46" s="3"/>
      <c r="I46" s="18" t="s">
        <v>8</v>
      </c>
      <c r="J46" s="71">
        <f>(M43^2)/COUNT(M3:M42)</f>
        <v>32251532261678.883</v>
      </c>
      <c r="L46" s="2"/>
      <c r="N46" s="19" t="s">
        <v>8</v>
      </c>
      <c r="O46" s="2">
        <f>(R43^2)/COUNT(R3:R42)</f>
        <v>167664522189.05997</v>
      </c>
      <c r="P46" s="2"/>
      <c r="Q46" s="2"/>
      <c r="R46" s="2"/>
      <c r="S46" s="17" t="s">
        <v>8</v>
      </c>
      <c r="T46" s="2">
        <f>W43^2/COUNT(W3:W42)</f>
        <v>732944009724.31299</v>
      </c>
      <c r="U46" s="2"/>
      <c r="V46" s="2"/>
      <c r="W46" s="2"/>
      <c r="X46" s="26" t="s">
        <v>8</v>
      </c>
      <c r="Y46" s="2">
        <f>AB43^2/COUNT(AB3:AB42)</f>
        <v>17027952750588.338</v>
      </c>
    </row>
    <row r="47" spans="1:28" x14ac:dyDescent="0.25">
      <c r="D47" s="23" t="s">
        <v>6</v>
      </c>
      <c r="E47" s="68">
        <f>E43^2</f>
        <v>1.1993348535839306E+19</v>
      </c>
      <c r="I47" s="20" t="s">
        <v>6</v>
      </c>
      <c r="J47" s="21">
        <f>J43^2</f>
        <v>1.144374325509908E+17</v>
      </c>
      <c r="L47" s="2"/>
      <c r="N47" s="24" t="s">
        <v>6</v>
      </c>
      <c r="O47" s="21">
        <f>O43^2</f>
        <v>8.1189994656465584E+16</v>
      </c>
      <c r="P47" s="2"/>
      <c r="Q47" s="2"/>
      <c r="R47" s="2"/>
      <c r="S47" s="23" t="s">
        <v>6</v>
      </c>
      <c r="T47" s="21">
        <f>T43^2</f>
        <v>9784805683647282</v>
      </c>
      <c r="U47" s="2"/>
      <c r="V47" s="2"/>
      <c r="W47" s="2"/>
      <c r="X47" s="27" t="s">
        <v>6</v>
      </c>
      <c r="Y47" s="21">
        <f>Y43^2</f>
        <v>3483554928108457</v>
      </c>
    </row>
    <row r="48" spans="1:28" x14ac:dyDescent="0.25">
      <c r="D48" s="23" t="s">
        <v>7</v>
      </c>
      <c r="E48" s="69">
        <f>F43*C43</f>
        <v>1.2275577843512738E+19</v>
      </c>
      <c r="I48" s="20" t="s">
        <v>7</v>
      </c>
      <c r="J48" s="22">
        <f>K43*C43</f>
        <v>1.3212575749184854E+17</v>
      </c>
      <c r="N48" s="24" t="s">
        <v>7</v>
      </c>
      <c r="O48" s="22">
        <f>P43*C43</f>
        <v>9.9431527618731344E+16</v>
      </c>
      <c r="P48" s="2"/>
      <c r="Q48" s="2"/>
      <c r="R48" s="2"/>
      <c r="S48" s="23" t="s">
        <v>7</v>
      </c>
      <c r="T48" s="22">
        <f>U43*C43</f>
        <v>1.0234122923421388E+16</v>
      </c>
      <c r="U48" s="2"/>
      <c r="V48" s="2"/>
      <c r="W48" s="2"/>
      <c r="X48" s="27" t="s">
        <v>7</v>
      </c>
      <c r="Y48" s="22">
        <f>Z43*C43</f>
        <v>3812712461666792</v>
      </c>
    </row>
    <row r="49" spans="4:25" x14ac:dyDescent="0.25">
      <c r="D49" s="23" t="s">
        <v>9</v>
      </c>
      <c r="E49" s="70">
        <f>E47/E48</f>
        <v>0.97700887801199665</v>
      </c>
      <c r="I49" s="20" t="s">
        <v>9</v>
      </c>
      <c r="J49" s="22">
        <f>J47/J48</f>
        <v>0.86612508206850569</v>
      </c>
      <c r="N49" s="24" t="s">
        <v>9</v>
      </c>
      <c r="O49" s="22">
        <f>O47/O48</f>
        <v>0.81654176095722242</v>
      </c>
      <c r="P49" s="2"/>
      <c r="Q49" s="2"/>
      <c r="R49" s="2"/>
      <c r="S49" s="23" t="s">
        <v>9</v>
      </c>
      <c r="T49" s="22">
        <f>T47/T48</f>
        <v>0.95609616543242637</v>
      </c>
      <c r="U49" s="2"/>
      <c r="V49" s="2"/>
      <c r="W49" s="2"/>
      <c r="X49" s="27" t="s">
        <v>9</v>
      </c>
      <c r="Y49" s="22">
        <f>Y47/Y48</f>
        <v>0.91366840881191491</v>
      </c>
    </row>
    <row r="50" spans="4:25" x14ac:dyDescent="0.25">
      <c r="M50" s="3"/>
    </row>
    <row r="53" spans="4:25" x14ac:dyDescent="0.25">
      <c r="G53" s="3"/>
    </row>
  </sheetData>
  <mergeCells count="1">
    <mergeCell ref="A1:O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11" sqref="H11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9.140625" bestFit="1" customWidth="1"/>
    <col min="4" max="4" width="15.42578125" bestFit="1" customWidth="1"/>
    <col min="5" max="5" width="6" bestFit="1" customWidth="1"/>
    <col min="6" max="6" width="7.7109375" bestFit="1" customWidth="1"/>
    <col min="7" max="7" width="15.140625" bestFit="1" customWidth="1"/>
    <col min="8" max="8" width="25.85546875" bestFit="1" customWidth="1"/>
    <col min="10" max="10" width="82.42578125" bestFit="1" customWidth="1"/>
  </cols>
  <sheetData>
    <row r="1" spans="1:12" ht="108.75" customHeight="1" x14ac:dyDescent="0.25">
      <c r="A1" s="101" t="s">
        <v>51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15.75" thickBo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4"/>
    </row>
    <row r="3" spans="1:12" x14ac:dyDescent="0.25">
      <c r="A3" s="32">
        <v>1</v>
      </c>
      <c r="B3" s="65">
        <v>814364.39761948586</v>
      </c>
      <c r="C3" s="65">
        <v>87.392697145609603</v>
      </c>
      <c r="D3" s="65">
        <v>9.3428820895219591</v>
      </c>
      <c r="E3" s="32">
        <v>9</v>
      </c>
      <c r="F3" s="34"/>
      <c r="G3" s="35" t="s">
        <v>50</v>
      </c>
      <c r="H3" s="36" t="s">
        <v>36</v>
      </c>
      <c r="J3" t="s">
        <v>52</v>
      </c>
    </row>
    <row r="4" spans="1:12" x14ac:dyDescent="0.25">
      <c r="A4" s="32">
        <v>2</v>
      </c>
      <c r="B4" s="65">
        <v>837887.23854205187</v>
      </c>
      <c r="C4" s="65">
        <v>86.256403227118753</v>
      </c>
      <c r="D4" s="65">
        <v>10.357559218127282</v>
      </c>
      <c r="E4" s="32">
        <v>1</v>
      </c>
      <c r="F4" s="34"/>
      <c r="G4" s="37" t="s">
        <v>30</v>
      </c>
      <c r="H4" s="6">
        <v>338976.75592630869</v>
      </c>
    </row>
    <row r="5" spans="1:12" x14ac:dyDescent="0.25">
      <c r="A5" s="32">
        <v>3</v>
      </c>
      <c r="B5" s="65">
        <v>1094108.5993879684</v>
      </c>
      <c r="C5" s="65">
        <v>105.1565352727213</v>
      </c>
      <c r="D5" s="65">
        <v>8</v>
      </c>
      <c r="E5" s="32">
        <v>12</v>
      </c>
      <c r="F5" s="34"/>
      <c r="G5" s="37" t="s">
        <v>12</v>
      </c>
      <c r="H5" s="6">
        <v>6781.5255946531142</v>
      </c>
    </row>
    <row r="6" spans="1:12" x14ac:dyDescent="0.25">
      <c r="A6" s="32">
        <v>4</v>
      </c>
      <c r="B6" s="65">
        <v>727129.16398893902</v>
      </c>
      <c r="C6" s="65">
        <v>99.882231233495148</v>
      </c>
      <c r="D6" s="65">
        <v>10.831372999029318</v>
      </c>
      <c r="E6" s="32">
        <v>7</v>
      </c>
      <c r="F6" s="34"/>
      <c r="G6" s="37" t="s">
        <v>13</v>
      </c>
      <c r="H6" s="6">
        <v>-17647.798687318675</v>
      </c>
    </row>
    <row r="7" spans="1:12" ht="15.75" thickBot="1" x14ac:dyDescent="0.3">
      <c r="A7" s="32">
        <v>5</v>
      </c>
      <c r="B7" s="65">
        <v>784800.33759095147</v>
      </c>
      <c r="C7" s="65">
        <v>88.340215375601304</v>
      </c>
      <c r="D7" s="65">
        <v>8.2591784014992022</v>
      </c>
      <c r="E7" s="32">
        <v>13</v>
      </c>
      <c r="F7" s="34"/>
      <c r="G7" s="37" t="s">
        <v>14</v>
      </c>
      <c r="H7" s="7">
        <v>11133.093484326144</v>
      </c>
    </row>
    <row r="8" spans="1:12" x14ac:dyDescent="0.25">
      <c r="A8" s="32">
        <v>6</v>
      </c>
      <c r="B8" s="65">
        <v>1158338.7473936367</v>
      </c>
      <c r="C8" s="65">
        <v>99.887424507202766</v>
      </c>
      <c r="D8" s="65">
        <v>8.5104245179384197</v>
      </c>
      <c r="E8" s="32">
        <v>8</v>
      </c>
      <c r="F8" s="34"/>
      <c r="G8" s="40" t="s">
        <v>53</v>
      </c>
      <c r="H8" s="6">
        <v>126498.3904220539</v>
      </c>
    </row>
    <row r="9" spans="1:12" x14ac:dyDescent="0.25">
      <c r="A9" s="32">
        <v>7</v>
      </c>
      <c r="B9" s="65">
        <v>1080045.7233928172</v>
      </c>
      <c r="C9" s="65">
        <v>136.34334388171698</v>
      </c>
      <c r="D9" s="65">
        <v>8.6076035713996344</v>
      </c>
      <c r="E9" s="32">
        <v>6</v>
      </c>
      <c r="F9" s="34"/>
    </row>
    <row r="10" spans="1:12" x14ac:dyDescent="0.25">
      <c r="A10" s="32">
        <v>8</v>
      </c>
      <c r="B10" s="65">
        <v>839742.9389051107</v>
      </c>
      <c r="C10" s="65">
        <v>85.982578661893314</v>
      </c>
      <c r="D10" s="65">
        <v>10.011936586955102</v>
      </c>
      <c r="E10" s="32">
        <v>8</v>
      </c>
      <c r="F10" s="34"/>
      <c r="G10" s="6" t="s">
        <v>49</v>
      </c>
      <c r="H10" s="34" t="s">
        <v>47</v>
      </c>
    </row>
    <row r="11" spans="1:12" x14ac:dyDescent="0.25">
      <c r="A11" s="32">
        <v>9</v>
      </c>
      <c r="B11" s="65">
        <v>920736.52344737668</v>
      </c>
      <c r="C11" s="65">
        <v>84.211624582121757</v>
      </c>
      <c r="D11" s="65">
        <v>10.672324819797687</v>
      </c>
      <c r="E11" s="32">
        <v>9</v>
      </c>
      <c r="F11" s="34"/>
      <c r="G11" s="38" t="s">
        <v>48</v>
      </c>
      <c r="H11" s="72">
        <f>H4+H5*80+H6*10+H7*9+H8</f>
        <v>931717.04840636021</v>
      </c>
    </row>
    <row r="12" spans="1:12" x14ac:dyDescent="0.25">
      <c r="A12" s="32">
        <v>10</v>
      </c>
      <c r="B12" s="65">
        <v>713175.87000002258</v>
      </c>
      <c r="C12" s="65">
        <v>94.198482040864889</v>
      </c>
      <c r="D12" s="65">
        <v>6</v>
      </c>
      <c r="E12" s="32">
        <v>6</v>
      </c>
      <c r="F12" s="34"/>
      <c r="G12" s="34"/>
      <c r="H12" s="34"/>
    </row>
    <row r="13" spans="1:12" x14ac:dyDescent="0.25">
      <c r="A13" s="32">
        <v>11</v>
      </c>
      <c r="B13" s="66">
        <v>859763.87398395245</v>
      </c>
      <c r="C13" s="66">
        <v>100.18155126502351</v>
      </c>
      <c r="D13" s="66">
        <v>13.625215311769098</v>
      </c>
      <c r="E13" s="32">
        <v>4</v>
      </c>
      <c r="F13" s="34"/>
      <c r="G13" s="34"/>
    </row>
    <row r="14" spans="1:12" x14ac:dyDescent="0.25">
      <c r="A14" s="32">
        <v>12</v>
      </c>
      <c r="B14" s="66">
        <v>982290.7738941469</v>
      </c>
      <c r="C14" s="66">
        <v>85.792954895159227</v>
      </c>
      <c r="D14" s="66">
        <v>12.990988014145628</v>
      </c>
      <c r="E14" s="32">
        <v>14</v>
      </c>
      <c r="F14" s="34"/>
      <c r="G14" s="34"/>
    </row>
    <row r="15" spans="1:12" x14ac:dyDescent="0.25">
      <c r="A15" s="32">
        <v>13</v>
      </c>
      <c r="B15" s="66">
        <v>733894.06970104144</v>
      </c>
      <c r="C15" s="66">
        <v>77.509120612054005</v>
      </c>
      <c r="D15" s="66">
        <v>10</v>
      </c>
      <c r="E15" s="32">
        <v>3</v>
      </c>
      <c r="F15" s="34"/>
      <c r="G15" s="34"/>
    </row>
    <row r="16" spans="1:12" x14ac:dyDescent="0.25">
      <c r="A16" s="32">
        <v>14</v>
      </c>
      <c r="B16" s="66">
        <v>915152.42848439934</v>
      </c>
      <c r="C16" s="66">
        <v>83.854361890813379</v>
      </c>
      <c r="D16" s="66">
        <v>8.3625902986586773</v>
      </c>
      <c r="E16" s="32">
        <v>6</v>
      </c>
      <c r="F16" s="34"/>
      <c r="G16" s="33"/>
    </row>
    <row r="17" spans="1:7" x14ac:dyDescent="0.25">
      <c r="A17" s="32">
        <v>15</v>
      </c>
      <c r="B17" s="66">
        <v>980419.00790507975</v>
      </c>
      <c r="C17" s="66">
        <v>78.297741145113307</v>
      </c>
      <c r="D17" s="66">
        <v>5.9710188986286337</v>
      </c>
      <c r="E17" s="32">
        <v>11</v>
      </c>
      <c r="F17" s="34"/>
      <c r="G17" s="34"/>
    </row>
    <row r="18" spans="1:7" x14ac:dyDescent="0.25">
      <c r="A18" s="32">
        <v>16</v>
      </c>
      <c r="B18" s="66">
        <v>1061956.1688588017</v>
      </c>
      <c r="C18" s="66">
        <v>93.051820795695079</v>
      </c>
      <c r="D18" s="66">
        <v>4.4585057253879716</v>
      </c>
      <c r="E18" s="32">
        <v>3</v>
      </c>
      <c r="F18" s="34"/>
      <c r="G18" s="33"/>
    </row>
    <row r="19" spans="1:7" x14ac:dyDescent="0.25">
      <c r="A19" s="32">
        <v>17</v>
      </c>
      <c r="B19" s="66">
        <v>981656.57496677537</v>
      </c>
      <c r="C19" s="66">
        <v>103.77317332670646</v>
      </c>
      <c r="D19" s="66">
        <v>10.827009546888126</v>
      </c>
      <c r="E19" s="32">
        <v>4</v>
      </c>
      <c r="F19" s="34"/>
      <c r="G19" s="34"/>
    </row>
    <row r="20" spans="1:7" x14ac:dyDescent="0.25">
      <c r="A20" s="32">
        <v>18</v>
      </c>
      <c r="B20" s="66">
        <v>711479.38464529638</v>
      </c>
      <c r="C20" s="66">
        <v>70.782325150620096</v>
      </c>
      <c r="D20" s="66">
        <v>15.296356554027424</v>
      </c>
      <c r="E20" s="32">
        <v>8</v>
      </c>
      <c r="F20" s="34"/>
      <c r="G20" s="34"/>
    </row>
    <row r="21" spans="1:7" x14ac:dyDescent="0.25">
      <c r="A21" s="32">
        <v>19</v>
      </c>
      <c r="B21" s="66">
        <v>830290.05139317503</v>
      </c>
      <c r="C21" s="66">
        <v>85.93525478164139</v>
      </c>
      <c r="D21" s="66">
        <v>4.5927765753394905</v>
      </c>
      <c r="E21" s="32">
        <v>8</v>
      </c>
      <c r="F21" s="34"/>
      <c r="G21" s="34"/>
    </row>
    <row r="22" spans="1:7" x14ac:dyDescent="0.25">
      <c r="A22" s="32">
        <v>20</v>
      </c>
      <c r="B22" s="66">
        <v>965093.37543595955</v>
      </c>
      <c r="C22" s="66">
        <v>101.3468053756671</v>
      </c>
      <c r="D22" s="66">
        <v>8.5977846464679768</v>
      </c>
      <c r="E22" s="32">
        <v>9</v>
      </c>
      <c r="F22" s="34"/>
      <c r="G22" s="34"/>
    </row>
    <row r="23" spans="1:7" x14ac:dyDescent="0.25">
      <c r="A23" s="32">
        <v>21</v>
      </c>
      <c r="B23" s="65">
        <v>849198.98669073242</v>
      </c>
      <c r="C23" s="65">
        <v>83.223332551361167</v>
      </c>
      <c r="D23" s="65">
        <v>10.386400915329233</v>
      </c>
      <c r="E23" s="32">
        <v>6</v>
      </c>
      <c r="F23" s="34"/>
      <c r="G23" s="34"/>
    </row>
    <row r="24" spans="1:7" x14ac:dyDescent="0.25">
      <c r="A24" s="32">
        <v>22</v>
      </c>
      <c r="B24" s="65">
        <v>640923.64992327802</v>
      </c>
      <c r="C24" s="65">
        <v>76.516151288403933</v>
      </c>
      <c r="D24" s="65">
        <v>10.003744186762905</v>
      </c>
      <c r="E24" s="32">
        <v>9</v>
      </c>
      <c r="F24" s="34"/>
      <c r="G24" s="34"/>
    </row>
    <row r="25" spans="1:7" x14ac:dyDescent="0.25">
      <c r="A25" s="32">
        <v>23</v>
      </c>
      <c r="B25" s="65">
        <v>688660.38948259153</v>
      </c>
      <c r="C25" s="65">
        <v>77.56179559144158</v>
      </c>
      <c r="D25" s="65">
        <v>13.325816293997354</v>
      </c>
      <c r="E25" s="32">
        <v>6</v>
      </c>
      <c r="F25" s="34"/>
      <c r="G25" s="34"/>
    </row>
    <row r="26" spans="1:7" x14ac:dyDescent="0.25">
      <c r="A26" s="32">
        <v>24</v>
      </c>
      <c r="B26" s="65">
        <v>821829.40740329039</v>
      </c>
      <c r="C26" s="65">
        <v>97.975283850687603</v>
      </c>
      <c r="D26" s="65">
        <v>11.463584474591828</v>
      </c>
      <c r="E26" s="32">
        <v>11</v>
      </c>
      <c r="F26" s="34"/>
      <c r="G26" s="34"/>
    </row>
    <row r="27" spans="1:7" x14ac:dyDescent="0.25">
      <c r="A27" s="32">
        <v>25</v>
      </c>
      <c r="B27" s="65">
        <v>982911.53874333296</v>
      </c>
      <c r="C27" s="65">
        <v>97.804935363405576</v>
      </c>
      <c r="D27" s="65">
        <v>10.819667771579576</v>
      </c>
      <c r="E27" s="32">
        <v>3</v>
      </c>
      <c r="F27" s="34"/>
      <c r="G27" s="34"/>
    </row>
    <row r="28" spans="1:7" x14ac:dyDescent="0.25">
      <c r="A28" s="32">
        <v>26</v>
      </c>
      <c r="B28" s="65">
        <v>1020830.6746406122</v>
      </c>
      <c r="C28" s="65">
        <v>84.003722446303073</v>
      </c>
      <c r="D28" s="65">
        <v>8.0493173131353775</v>
      </c>
      <c r="E28" s="32">
        <v>15</v>
      </c>
      <c r="F28" s="34"/>
      <c r="G28" s="34"/>
    </row>
    <row r="29" spans="1:7" x14ac:dyDescent="0.25">
      <c r="A29" s="32">
        <v>27</v>
      </c>
      <c r="B29" s="65">
        <v>710888.02064022969</v>
      </c>
      <c r="C29" s="65">
        <v>88.98116715290432</v>
      </c>
      <c r="D29" s="65">
        <v>11.637398589214325</v>
      </c>
      <c r="E29" s="32">
        <v>4</v>
      </c>
      <c r="F29" s="34"/>
      <c r="G29" s="34"/>
    </row>
    <row r="30" spans="1:7" x14ac:dyDescent="0.25">
      <c r="A30" s="32">
        <v>28</v>
      </c>
      <c r="B30" s="65">
        <v>801885.17169500655</v>
      </c>
      <c r="C30" s="65">
        <v>106.96335207568887</v>
      </c>
      <c r="D30" s="65">
        <v>7.2479131895444588</v>
      </c>
      <c r="E30" s="32">
        <v>2</v>
      </c>
      <c r="F30" s="34"/>
      <c r="G30" s="34"/>
    </row>
    <row r="31" spans="1:7" x14ac:dyDescent="0.25">
      <c r="A31" s="32">
        <v>29</v>
      </c>
      <c r="B31" s="65">
        <v>1307215.7582676632</v>
      </c>
      <c r="C31" s="65">
        <v>138.03285266640526</v>
      </c>
      <c r="D31" s="65">
        <v>9</v>
      </c>
      <c r="E31" s="32">
        <v>12</v>
      </c>
      <c r="F31" s="34"/>
      <c r="G31" s="34"/>
    </row>
    <row r="32" spans="1:7" x14ac:dyDescent="0.25">
      <c r="A32" s="32">
        <v>30</v>
      </c>
      <c r="B32" s="65">
        <v>671027.7535482801</v>
      </c>
      <c r="C32" s="65">
        <v>83.206227908602429</v>
      </c>
      <c r="D32" s="65">
        <v>10.713298637521907</v>
      </c>
      <c r="E32" s="32">
        <v>5</v>
      </c>
      <c r="F32" s="34"/>
      <c r="G32" s="34"/>
    </row>
    <row r="33" spans="1:7" x14ac:dyDescent="0.25">
      <c r="A33" s="32">
        <v>31</v>
      </c>
      <c r="B33" s="66">
        <v>918318.36725018825</v>
      </c>
      <c r="C33" s="66">
        <v>96.399158497835387</v>
      </c>
      <c r="D33" s="66">
        <v>8.3129170140430375</v>
      </c>
      <c r="E33" s="32">
        <v>14</v>
      </c>
      <c r="F33" s="34"/>
      <c r="G33" s="34"/>
    </row>
    <row r="34" spans="1:7" x14ac:dyDescent="0.25">
      <c r="A34" s="32">
        <v>32</v>
      </c>
      <c r="B34" s="66">
        <v>843973.91955308022</v>
      </c>
      <c r="C34" s="66">
        <v>93.643002735744531</v>
      </c>
      <c r="D34" s="66">
        <v>9.8569835747621628</v>
      </c>
      <c r="E34" s="32">
        <v>17</v>
      </c>
      <c r="F34" s="34"/>
      <c r="G34" s="34"/>
    </row>
    <row r="35" spans="1:7" x14ac:dyDescent="0.25">
      <c r="A35" s="32">
        <v>33</v>
      </c>
      <c r="B35" s="66">
        <v>923510.34601843415</v>
      </c>
      <c r="C35" s="66">
        <v>104.45505695921666</v>
      </c>
      <c r="D35" s="66">
        <v>11.564912515856729</v>
      </c>
      <c r="E35" s="32">
        <v>11</v>
      </c>
      <c r="F35" s="34"/>
      <c r="G35" s="34"/>
    </row>
    <row r="36" spans="1:7" x14ac:dyDescent="0.25">
      <c r="A36" s="32">
        <v>34</v>
      </c>
      <c r="B36" s="66">
        <v>836419.42579501413</v>
      </c>
      <c r="C36" s="66">
        <v>99.759125499574068</v>
      </c>
      <c r="D36" s="66">
        <v>14.298489215293493</v>
      </c>
      <c r="E36" s="32">
        <v>8</v>
      </c>
      <c r="F36" s="34"/>
      <c r="G36" s="34"/>
    </row>
    <row r="37" spans="1:7" x14ac:dyDescent="0.25">
      <c r="A37" s="32">
        <v>35</v>
      </c>
      <c r="B37" s="66">
        <v>967389.72494230163</v>
      </c>
      <c r="C37" s="66">
        <v>100.38673418169455</v>
      </c>
      <c r="D37" s="66">
        <v>7.4072257701356703</v>
      </c>
      <c r="E37" s="32">
        <v>6</v>
      </c>
      <c r="F37" s="34"/>
      <c r="G37" s="34"/>
    </row>
    <row r="38" spans="1:7" x14ac:dyDescent="0.25">
      <c r="A38" s="32">
        <v>36</v>
      </c>
      <c r="B38" s="66">
        <v>601516.30934552499</v>
      </c>
      <c r="C38" s="66">
        <v>94.411358149221613</v>
      </c>
      <c r="D38" s="66">
        <v>14.298742609969185</v>
      </c>
      <c r="E38" s="32">
        <v>2</v>
      </c>
      <c r="F38" s="34"/>
      <c r="G38" s="34"/>
    </row>
    <row r="39" spans="1:7" x14ac:dyDescent="0.25">
      <c r="A39" s="32">
        <v>37</v>
      </c>
      <c r="B39" s="66">
        <v>1297396.0399990757</v>
      </c>
      <c r="C39" s="66">
        <v>110.81327926451559</v>
      </c>
      <c r="D39" s="66">
        <v>7.4331330123749968</v>
      </c>
      <c r="E39" s="32">
        <v>7</v>
      </c>
      <c r="F39" s="34"/>
      <c r="G39" s="34"/>
    </row>
    <row r="40" spans="1:7" x14ac:dyDescent="0.25">
      <c r="A40" s="32">
        <v>38</v>
      </c>
      <c r="B40" s="66">
        <v>918890.85544093559</v>
      </c>
      <c r="C40" s="66">
        <v>103.86164489964226</v>
      </c>
      <c r="D40" s="66">
        <v>5.9107540154337626</v>
      </c>
      <c r="E40" s="32">
        <v>8</v>
      </c>
      <c r="F40" s="34"/>
      <c r="G40" s="34"/>
    </row>
    <row r="41" spans="1:7" x14ac:dyDescent="0.25">
      <c r="A41" s="32">
        <v>39</v>
      </c>
      <c r="B41" s="66">
        <v>1279740.6888896043</v>
      </c>
      <c r="C41" s="66">
        <v>103.12044670780172</v>
      </c>
      <c r="D41" s="66">
        <v>8.6488698087175848</v>
      </c>
      <c r="E41" s="32">
        <v>10</v>
      </c>
      <c r="F41" s="34"/>
      <c r="G41" s="34"/>
    </row>
    <row r="42" spans="1:7" x14ac:dyDescent="0.25">
      <c r="A42" s="32">
        <v>40</v>
      </c>
      <c r="B42" s="66">
        <v>860217.43385869137</v>
      </c>
      <c r="C42" s="66">
        <v>102.80391511926983</v>
      </c>
      <c r="D42" s="66">
        <v>8.5086951148702159</v>
      </c>
      <c r="E42" s="32">
        <v>4</v>
      </c>
      <c r="F42" s="34"/>
      <c r="G42" s="34"/>
    </row>
  </sheetData>
  <mergeCells count="1">
    <mergeCell ref="A1:L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7" sqref="B7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9" t="s">
        <v>20</v>
      </c>
      <c r="B3" s="9"/>
    </row>
    <row r="4" spans="1:9" x14ac:dyDescent="0.25">
      <c r="A4" s="6" t="s">
        <v>21</v>
      </c>
      <c r="B4" s="6">
        <v>0.70998707168597031</v>
      </c>
    </row>
    <row r="5" spans="1:9" x14ac:dyDescent="0.25">
      <c r="A5" s="6" t="s">
        <v>22</v>
      </c>
      <c r="B5" s="6">
        <v>0.50408164196121918</v>
      </c>
    </row>
    <row r="6" spans="1:9" x14ac:dyDescent="0.25">
      <c r="A6" s="6" t="s">
        <v>23</v>
      </c>
      <c r="B6" s="6">
        <v>0.46275511212465414</v>
      </c>
    </row>
    <row r="7" spans="1:9" x14ac:dyDescent="0.25">
      <c r="A7" s="6" t="s">
        <v>24</v>
      </c>
      <c r="B7" s="6">
        <v>126498.3904220539</v>
      </c>
    </row>
    <row r="8" spans="1:9" ht="15.75" thickBot="1" x14ac:dyDescent="0.3">
      <c r="A8" s="7" t="s">
        <v>25</v>
      </c>
      <c r="B8" s="7">
        <v>40</v>
      </c>
    </row>
    <row r="10" spans="1:9" ht="15.75" thickBot="1" x14ac:dyDescent="0.3">
      <c r="A10" t="s">
        <v>26</v>
      </c>
    </row>
    <row r="11" spans="1:9" x14ac:dyDescent="0.25">
      <c r="A11" s="8"/>
      <c r="B11" s="8" t="s">
        <v>31</v>
      </c>
      <c r="C11" s="8" t="s">
        <v>32</v>
      </c>
      <c r="D11" s="8" t="s">
        <v>33</v>
      </c>
      <c r="E11" s="8" t="s">
        <v>34</v>
      </c>
      <c r="F11" s="8" t="s">
        <v>35</v>
      </c>
    </row>
    <row r="12" spans="1:9" x14ac:dyDescent="0.25">
      <c r="A12" s="6" t="s">
        <v>27</v>
      </c>
      <c r="B12" s="6">
        <v>3</v>
      </c>
      <c r="C12" s="6">
        <v>585548935359.20032</v>
      </c>
      <c r="D12" s="6">
        <v>195182978453.06677</v>
      </c>
      <c r="E12" s="6">
        <v>12.197531318373983</v>
      </c>
      <c r="F12" s="6">
        <v>1.1707303080256396E-5</v>
      </c>
    </row>
    <row r="13" spans="1:9" x14ac:dyDescent="0.25">
      <c r="A13" s="6" t="s">
        <v>28</v>
      </c>
      <c r="B13" s="6">
        <v>36</v>
      </c>
      <c r="C13" s="6">
        <v>576066340057.33362</v>
      </c>
      <c r="D13" s="6">
        <v>16001842779.370378</v>
      </c>
      <c r="E13" s="6"/>
      <c r="F13" s="6"/>
    </row>
    <row r="14" spans="1:9" ht="15.75" thickBot="1" x14ac:dyDescent="0.3">
      <c r="A14" s="7" t="s">
        <v>29</v>
      </c>
      <c r="B14" s="7">
        <v>39</v>
      </c>
      <c r="C14" s="7">
        <v>1161615275416.5339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36</v>
      </c>
      <c r="C16" s="8" t="s">
        <v>24</v>
      </c>
      <c r="D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</row>
    <row r="17" spans="1:9" x14ac:dyDescent="0.25">
      <c r="A17" s="6" t="s">
        <v>30</v>
      </c>
      <c r="B17" s="6">
        <v>338976.75592630869</v>
      </c>
      <c r="C17" s="6">
        <v>181044.40118086708</v>
      </c>
      <c r="D17" s="6">
        <v>1.8723404519296012</v>
      </c>
      <c r="E17" s="6">
        <v>6.9299981399302477E-2</v>
      </c>
      <c r="F17" s="6">
        <v>-28198.308019706106</v>
      </c>
      <c r="G17" s="6">
        <v>706151.81987232342</v>
      </c>
      <c r="H17" s="6">
        <v>-28198.308019706106</v>
      </c>
      <c r="I17" s="6">
        <v>706151.81987232342</v>
      </c>
    </row>
    <row r="18" spans="1:9" x14ac:dyDescent="0.25">
      <c r="A18" s="6" t="s">
        <v>12</v>
      </c>
      <c r="B18" s="6">
        <v>6781.5255946531142</v>
      </c>
      <c r="C18" s="6">
        <v>1486.8638548051292</v>
      </c>
      <c r="D18" s="6">
        <v>4.5609593458991657</v>
      </c>
      <c r="E18" s="6">
        <v>5.6984097556171761E-5</v>
      </c>
      <c r="F18" s="6">
        <v>3766.0259304481619</v>
      </c>
      <c r="G18" s="6">
        <v>9797.0252588580661</v>
      </c>
      <c r="H18" s="6">
        <v>3766.0259304481619</v>
      </c>
      <c r="I18" s="6">
        <v>9797.0252588580661</v>
      </c>
    </row>
    <row r="19" spans="1:9" x14ac:dyDescent="0.25">
      <c r="A19" s="6" t="s">
        <v>13</v>
      </c>
      <c r="B19" s="6">
        <v>-17647.798687318675</v>
      </c>
      <c r="C19" s="6">
        <v>8033.017206664993</v>
      </c>
      <c r="D19" s="6">
        <v>-2.1969078657862577</v>
      </c>
      <c r="E19" s="6">
        <v>3.4548328545558595E-2</v>
      </c>
      <c r="F19" s="6">
        <v>-33939.512693928693</v>
      </c>
      <c r="G19" s="6">
        <v>-1356.0846807086546</v>
      </c>
      <c r="H19" s="6">
        <v>-33939.512693928693</v>
      </c>
      <c r="I19" s="6">
        <v>-1356.0846807086546</v>
      </c>
    </row>
    <row r="20" spans="1:9" ht="15.75" thickBot="1" x14ac:dyDescent="0.3">
      <c r="A20" s="7" t="s">
        <v>14</v>
      </c>
      <c r="B20" s="7">
        <v>11133.093484326144</v>
      </c>
      <c r="C20" s="7">
        <v>5246.1341677438768</v>
      </c>
      <c r="D20" s="7">
        <v>2.1221518795265544</v>
      </c>
      <c r="E20" s="7">
        <v>4.0773975518313563E-2</v>
      </c>
      <c r="F20" s="7">
        <v>493.44025038621112</v>
      </c>
      <c r="G20" s="7">
        <v>21772.746718266077</v>
      </c>
      <c r="H20" s="7">
        <v>493.44025038621112</v>
      </c>
      <c r="I20" s="7">
        <v>21772.746718266077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12" sqref="L12"/>
    </sheetView>
  </sheetViews>
  <sheetFormatPr defaultRowHeight="15" x14ac:dyDescent="0.25"/>
  <cols>
    <col min="1" max="1" width="5.28515625" bestFit="1" customWidth="1"/>
    <col min="2" max="2" width="20.28515625" customWidth="1"/>
    <col min="3" max="3" width="8.85546875" bestFit="1" customWidth="1"/>
    <col min="4" max="4" width="15.140625" bestFit="1" customWidth="1"/>
    <col min="5" max="5" width="6" bestFit="1" customWidth="1"/>
    <col min="6" max="6" width="18.140625" bestFit="1" customWidth="1"/>
    <col min="7" max="7" width="14" bestFit="1" customWidth="1"/>
    <col min="9" max="9" width="18.140625" bestFit="1" customWidth="1"/>
    <col min="10" max="10" width="25.85546875" bestFit="1" customWidth="1"/>
    <col min="11" max="11" width="13.5703125" customWidth="1"/>
    <col min="12" max="12" width="19.28515625" customWidth="1"/>
  </cols>
  <sheetData>
    <row r="1" spans="1:12" ht="35.25" customHeight="1" x14ac:dyDescent="0.25">
      <c r="A1" s="101" t="s">
        <v>54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2" x14ac:dyDescent="0.25">
      <c r="A2" s="32" t="s">
        <v>10</v>
      </c>
      <c r="B2" s="32" t="s">
        <v>11</v>
      </c>
      <c r="C2" s="32" t="s">
        <v>12</v>
      </c>
      <c r="D2" s="32" t="s">
        <v>13</v>
      </c>
      <c r="E2" s="32" t="s">
        <v>14</v>
      </c>
      <c r="F2" s="32" t="s">
        <v>15</v>
      </c>
      <c r="G2" s="32" t="s">
        <v>16</v>
      </c>
    </row>
    <row r="3" spans="1:12" x14ac:dyDescent="0.25">
      <c r="A3" s="32">
        <v>1</v>
      </c>
      <c r="B3" s="58">
        <v>814364.39761948586</v>
      </c>
      <c r="C3" s="59">
        <v>87.392697145609603</v>
      </c>
      <c r="D3" s="59">
        <v>9.3428820895219591</v>
      </c>
      <c r="E3" s="62">
        <v>9</v>
      </c>
      <c r="F3" s="62">
        <v>2</v>
      </c>
      <c r="G3" s="62">
        <v>2</v>
      </c>
      <c r="I3" s="32"/>
      <c r="J3" s="32" t="s">
        <v>36</v>
      </c>
      <c r="K3" s="1" t="s">
        <v>50</v>
      </c>
      <c r="L3" s="1" t="str">
        <f>J3</f>
        <v>Coeficientes</v>
      </c>
    </row>
    <row r="4" spans="1:12" x14ac:dyDescent="0.25">
      <c r="A4" s="32">
        <v>2</v>
      </c>
      <c r="B4" s="58">
        <v>837887.23854205187</v>
      </c>
      <c r="C4" s="59">
        <v>86.256403227118753</v>
      </c>
      <c r="D4" s="59">
        <v>10.357559218127282</v>
      </c>
      <c r="E4" s="62">
        <v>1</v>
      </c>
      <c r="F4" s="62">
        <v>2</v>
      </c>
      <c r="G4" s="62">
        <v>2</v>
      </c>
      <c r="I4" s="32" t="s">
        <v>30</v>
      </c>
      <c r="J4" s="6">
        <v>153156.66332848617</v>
      </c>
      <c r="K4" s="1"/>
      <c r="L4" s="1">
        <f t="shared" ref="L4:L10" si="0">J4</f>
        <v>153156.66332848617</v>
      </c>
    </row>
    <row r="5" spans="1:12" x14ac:dyDescent="0.25">
      <c r="A5" s="32">
        <v>3</v>
      </c>
      <c r="B5" s="58">
        <v>1094108.5993879684</v>
      </c>
      <c r="C5" s="59">
        <v>105.1565352727213</v>
      </c>
      <c r="D5" s="59">
        <v>8</v>
      </c>
      <c r="E5" s="62">
        <v>12</v>
      </c>
      <c r="F5" s="62">
        <v>4</v>
      </c>
      <c r="G5" s="62">
        <v>2</v>
      </c>
      <c r="I5" s="32" t="s">
        <v>12</v>
      </c>
      <c r="J5" s="6">
        <v>7278.5201312091849</v>
      </c>
      <c r="K5" s="1">
        <v>100</v>
      </c>
      <c r="L5" s="1">
        <f>J5*K5</f>
        <v>727852.01312091853</v>
      </c>
    </row>
    <row r="6" spans="1:12" x14ac:dyDescent="0.25">
      <c r="A6" s="32">
        <v>4</v>
      </c>
      <c r="B6" s="58">
        <v>727129.16398893902</v>
      </c>
      <c r="C6" s="59">
        <v>99.882231233495148</v>
      </c>
      <c r="D6" s="59">
        <v>10.831372999029318</v>
      </c>
      <c r="E6" s="62">
        <v>7</v>
      </c>
      <c r="F6" s="62">
        <v>3</v>
      </c>
      <c r="G6" s="62">
        <v>1</v>
      </c>
      <c r="I6" s="32" t="s">
        <v>13</v>
      </c>
      <c r="J6" s="6">
        <v>-14302.52634444471</v>
      </c>
      <c r="K6" s="1">
        <v>3</v>
      </c>
      <c r="L6" s="1">
        <f t="shared" ref="L6:L9" si="1">J6*K6</f>
        <v>-42907.579033334128</v>
      </c>
    </row>
    <row r="7" spans="1:12" x14ac:dyDescent="0.25">
      <c r="A7" s="32">
        <v>5</v>
      </c>
      <c r="B7" s="58">
        <v>784800.33759095147</v>
      </c>
      <c r="C7" s="59">
        <v>88.340215375601304</v>
      </c>
      <c r="D7" s="59">
        <v>8.2591784014992022</v>
      </c>
      <c r="E7" s="62">
        <v>13</v>
      </c>
      <c r="F7" s="62">
        <v>2</v>
      </c>
      <c r="G7" s="62">
        <v>1</v>
      </c>
      <c r="I7" s="32" t="s">
        <v>14</v>
      </c>
      <c r="J7" s="6">
        <v>11325.577253309533</v>
      </c>
      <c r="K7" s="1">
        <v>5</v>
      </c>
      <c r="L7" s="1">
        <f t="shared" si="1"/>
        <v>56627.886266547663</v>
      </c>
    </row>
    <row r="8" spans="1:12" x14ac:dyDescent="0.25">
      <c r="A8" s="32">
        <v>6</v>
      </c>
      <c r="B8" s="58">
        <v>1158338.7473936367</v>
      </c>
      <c r="C8" s="59">
        <v>99.887424507202766</v>
      </c>
      <c r="D8" s="59">
        <v>8.5104245179384197</v>
      </c>
      <c r="E8" s="62">
        <v>8</v>
      </c>
      <c r="F8" s="62">
        <v>3</v>
      </c>
      <c r="G8" s="62">
        <v>2</v>
      </c>
      <c r="I8" s="32" t="s">
        <v>15</v>
      </c>
      <c r="J8" s="6">
        <v>-21174.623176790585</v>
      </c>
      <c r="K8" s="1">
        <v>3</v>
      </c>
      <c r="L8" s="1">
        <f t="shared" si="1"/>
        <v>-63523.869530371754</v>
      </c>
    </row>
    <row r="9" spans="1:12" ht="15.75" thickBot="1" x14ac:dyDescent="0.3">
      <c r="A9" s="32">
        <v>7</v>
      </c>
      <c r="B9" s="58">
        <v>1080045.7233928172</v>
      </c>
      <c r="C9" s="59">
        <v>136.34334388171698</v>
      </c>
      <c r="D9" s="59">
        <v>8.6076035713996344</v>
      </c>
      <c r="E9" s="62">
        <v>6</v>
      </c>
      <c r="F9" s="62">
        <v>4</v>
      </c>
      <c r="G9" s="62">
        <v>1</v>
      </c>
      <c r="I9" s="32" t="s">
        <v>16</v>
      </c>
      <c r="J9" s="7">
        <v>101410.43692523502</v>
      </c>
      <c r="K9" s="1">
        <v>2</v>
      </c>
      <c r="L9" s="1">
        <f t="shared" si="1"/>
        <v>202820.87385047003</v>
      </c>
    </row>
    <row r="10" spans="1:12" x14ac:dyDescent="0.25">
      <c r="A10" s="32">
        <v>8</v>
      </c>
      <c r="B10" s="58">
        <v>839742.9389051107</v>
      </c>
      <c r="C10" s="59">
        <v>85.982578661893314</v>
      </c>
      <c r="D10" s="59">
        <v>10.011936586955102</v>
      </c>
      <c r="E10" s="62">
        <v>8</v>
      </c>
      <c r="F10" s="62">
        <v>2</v>
      </c>
      <c r="G10" s="62">
        <v>2</v>
      </c>
      <c r="I10" s="32" t="s">
        <v>24</v>
      </c>
      <c r="J10" s="6">
        <v>115682.2521957</v>
      </c>
      <c r="K10" s="1"/>
      <c r="L10" s="1">
        <f t="shared" si="0"/>
        <v>115682.2521957</v>
      </c>
    </row>
    <row r="11" spans="1:12" x14ac:dyDescent="0.25">
      <c r="A11" s="32">
        <v>9</v>
      </c>
      <c r="B11" s="58">
        <v>920736.52344737668</v>
      </c>
      <c r="C11" s="59">
        <v>84.211624582121757</v>
      </c>
      <c r="D11" s="59">
        <v>10.672324819797687</v>
      </c>
      <c r="E11" s="62">
        <v>9</v>
      </c>
      <c r="F11" s="62">
        <v>2</v>
      </c>
      <c r="G11" s="62">
        <v>2</v>
      </c>
      <c r="I11" s="1"/>
      <c r="J11" s="1"/>
      <c r="K11" s="64" t="s">
        <v>71</v>
      </c>
      <c r="L11" s="64">
        <f>SUM(L4:L10)</f>
        <v>1149708.2401984166</v>
      </c>
    </row>
    <row r="12" spans="1:12" x14ac:dyDescent="0.25">
      <c r="A12" s="32">
        <v>10</v>
      </c>
      <c r="B12" s="58">
        <v>713175.87000002258</v>
      </c>
      <c r="C12" s="59">
        <v>94.198482040864889</v>
      </c>
      <c r="D12" s="59">
        <v>6</v>
      </c>
      <c r="E12" s="62">
        <v>6</v>
      </c>
      <c r="F12" s="62">
        <v>3</v>
      </c>
      <c r="G12" s="62">
        <v>1</v>
      </c>
      <c r="I12" s="6"/>
      <c r="J12" s="34"/>
    </row>
    <row r="13" spans="1:12" x14ac:dyDescent="0.25">
      <c r="A13" s="32">
        <v>11</v>
      </c>
      <c r="B13" s="60">
        <v>859763.87398395245</v>
      </c>
      <c r="C13" s="61">
        <v>100.18155126502351</v>
      </c>
      <c r="D13" s="61">
        <v>13.625215311769098</v>
      </c>
      <c r="E13" s="62">
        <v>4</v>
      </c>
      <c r="F13" s="62">
        <v>3</v>
      </c>
      <c r="G13" s="62">
        <v>1</v>
      </c>
      <c r="I13" s="38"/>
      <c r="J13" s="39"/>
    </row>
    <row r="14" spans="1:12" x14ac:dyDescent="0.25">
      <c r="A14" s="32">
        <v>12</v>
      </c>
      <c r="B14" s="60">
        <v>982290.7738941469</v>
      </c>
      <c r="C14" s="61">
        <v>85.792954895159227</v>
      </c>
      <c r="D14" s="61">
        <v>12.990988014145628</v>
      </c>
      <c r="E14" s="62">
        <v>14</v>
      </c>
      <c r="F14" s="62">
        <v>2</v>
      </c>
      <c r="G14" s="62">
        <v>1</v>
      </c>
    </row>
    <row r="15" spans="1:12" x14ac:dyDescent="0.25">
      <c r="A15" s="32">
        <v>13</v>
      </c>
      <c r="B15" s="60">
        <v>733894.06970104144</v>
      </c>
      <c r="C15" s="61">
        <v>77.509120612054005</v>
      </c>
      <c r="D15" s="61">
        <v>10</v>
      </c>
      <c r="E15" s="62">
        <v>3</v>
      </c>
      <c r="F15" s="62">
        <v>3</v>
      </c>
      <c r="G15" s="62">
        <v>1</v>
      </c>
    </row>
    <row r="16" spans="1:12" x14ac:dyDescent="0.25">
      <c r="A16" s="32">
        <v>14</v>
      </c>
      <c r="B16" s="60">
        <v>915152.42848439934</v>
      </c>
      <c r="C16" s="61">
        <v>83.854361890813379</v>
      </c>
      <c r="D16" s="61">
        <v>8.3625902986586773</v>
      </c>
      <c r="E16" s="62">
        <v>6</v>
      </c>
      <c r="F16" s="62">
        <v>2</v>
      </c>
      <c r="G16" s="63">
        <v>2</v>
      </c>
    </row>
    <row r="17" spans="1:9" x14ac:dyDescent="0.25">
      <c r="A17" s="32">
        <v>15</v>
      </c>
      <c r="B17" s="60">
        <v>980419.00790507975</v>
      </c>
      <c r="C17" s="61">
        <v>78.297741145113307</v>
      </c>
      <c r="D17" s="61">
        <v>5.9710188986286337</v>
      </c>
      <c r="E17" s="62">
        <v>11</v>
      </c>
      <c r="F17" s="62">
        <v>2</v>
      </c>
      <c r="G17" s="62">
        <v>1</v>
      </c>
    </row>
    <row r="18" spans="1:9" x14ac:dyDescent="0.25">
      <c r="A18" s="32">
        <v>16</v>
      </c>
      <c r="B18" s="60">
        <v>1061956.1688588017</v>
      </c>
      <c r="C18" s="61">
        <v>93.051820795695079</v>
      </c>
      <c r="D18" s="61">
        <v>4.4585057253879716</v>
      </c>
      <c r="E18" s="62">
        <v>3</v>
      </c>
      <c r="F18" s="62">
        <v>3</v>
      </c>
      <c r="G18" s="63">
        <v>2</v>
      </c>
      <c r="I18" s="32" t="s">
        <v>52</v>
      </c>
    </row>
    <row r="19" spans="1:9" x14ac:dyDescent="0.25">
      <c r="A19" s="32">
        <v>17</v>
      </c>
      <c r="B19" s="60">
        <v>981656.57496677537</v>
      </c>
      <c r="C19" s="61">
        <v>103.77317332670646</v>
      </c>
      <c r="D19" s="61">
        <v>10.827009546888126</v>
      </c>
      <c r="E19" s="62">
        <v>4</v>
      </c>
      <c r="F19" s="62">
        <v>3</v>
      </c>
      <c r="G19" s="62">
        <v>2</v>
      </c>
    </row>
    <row r="20" spans="1:9" x14ac:dyDescent="0.25">
      <c r="A20" s="32">
        <v>18</v>
      </c>
      <c r="B20" s="60">
        <v>711479.38464529638</v>
      </c>
      <c r="C20" s="61">
        <v>70.782325150620096</v>
      </c>
      <c r="D20" s="61">
        <v>15.296356554027424</v>
      </c>
      <c r="E20" s="62">
        <v>8</v>
      </c>
      <c r="F20" s="62">
        <v>2</v>
      </c>
      <c r="G20" s="62">
        <v>2</v>
      </c>
    </row>
    <row r="21" spans="1:9" x14ac:dyDescent="0.25">
      <c r="A21" s="32">
        <v>19</v>
      </c>
      <c r="B21" s="60">
        <v>830290.05139317503</v>
      </c>
      <c r="C21" s="61">
        <v>85.93525478164139</v>
      </c>
      <c r="D21" s="61">
        <v>4.5927765753394905</v>
      </c>
      <c r="E21" s="62">
        <v>8</v>
      </c>
      <c r="F21" s="62">
        <v>3</v>
      </c>
      <c r="G21" s="62">
        <v>1</v>
      </c>
    </row>
    <row r="22" spans="1:9" x14ac:dyDescent="0.25">
      <c r="A22" s="32">
        <v>20</v>
      </c>
      <c r="B22" s="60">
        <v>965093.37543595955</v>
      </c>
      <c r="C22" s="61">
        <v>101.3468053756671</v>
      </c>
      <c r="D22" s="61">
        <v>8.5977846464679768</v>
      </c>
      <c r="E22" s="62">
        <v>9</v>
      </c>
      <c r="F22" s="62">
        <v>3</v>
      </c>
      <c r="G22" s="62">
        <v>2</v>
      </c>
    </row>
    <row r="23" spans="1:9" x14ac:dyDescent="0.25">
      <c r="A23" s="32">
        <v>21</v>
      </c>
      <c r="B23" s="58">
        <v>849198.98669073242</v>
      </c>
      <c r="C23" s="59">
        <v>83.223332551361167</v>
      </c>
      <c r="D23" s="59">
        <v>10.386400915329233</v>
      </c>
      <c r="E23" s="62">
        <v>6</v>
      </c>
      <c r="F23" s="62">
        <v>2</v>
      </c>
      <c r="G23" s="62">
        <v>2</v>
      </c>
    </row>
    <row r="24" spans="1:9" x14ac:dyDescent="0.25">
      <c r="A24" s="32">
        <v>22</v>
      </c>
      <c r="B24" s="58">
        <v>640923.64992327802</v>
      </c>
      <c r="C24" s="59">
        <v>76.516151288403933</v>
      </c>
      <c r="D24" s="59">
        <v>10.003744186762905</v>
      </c>
      <c r="E24" s="62">
        <v>9</v>
      </c>
      <c r="F24" s="62">
        <v>2</v>
      </c>
      <c r="G24" s="62">
        <v>2</v>
      </c>
    </row>
    <row r="25" spans="1:9" x14ac:dyDescent="0.25">
      <c r="A25" s="32">
        <v>23</v>
      </c>
      <c r="B25" s="58">
        <v>688660.38948259153</v>
      </c>
      <c r="C25" s="59">
        <v>77.56179559144158</v>
      </c>
      <c r="D25" s="59">
        <v>13.325816293997354</v>
      </c>
      <c r="E25" s="62">
        <v>6</v>
      </c>
      <c r="F25" s="62">
        <v>2</v>
      </c>
      <c r="G25" s="62">
        <v>2</v>
      </c>
    </row>
    <row r="26" spans="1:9" x14ac:dyDescent="0.25">
      <c r="A26" s="32">
        <v>24</v>
      </c>
      <c r="B26" s="58">
        <v>821829.40740329039</v>
      </c>
      <c r="C26" s="59">
        <v>97.975283850687603</v>
      </c>
      <c r="D26" s="59">
        <v>11.463584474591828</v>
      </c>
      <c r="E26" s="62">
        <v>11</v>
      </c>
      <c r="F26" s="62">
        <v>3</v>
      </c>
      <c r="G26" s="62">
        <v>1</v>
      </c>
    </row>
    <row r="27" spans="1:9" x14ac:dyDescent="0.25">
      <c r="A27" s="32">
        <v>25</v>
      </c>
      <c r="B27" s="58">
        <v>982911.53874333296</v>
      </c>
      <c r="C27" s="59">
        <v>97.804935363405576</v>
      </c>
      <c r="D27" s="59">
        <v>10.819667771579576</v>
      </c>
      <c r="E27" s="62">
        <v>3</v>
      </c>
      <c r="F27" s="62">
        <v>3</v>
      </c>
      <c r="G27" s="62">
        <v>2</v>
      </c>
    </row>
    <row r="28" spans="1:9" x14ac:dyDescent="0.25">
      <c r="A28" s="32">
        <v>26</v>
      </c>
      <c r="B28" s="58">
        <v>1020830.6746406122</v>
      </c>
      <c r="C28" s="59">
        <v>84.003722446303073</v>
      </c>
      <c r="D28" s="59">
        <v>8.0493173131353775</v>
      </c>
      <c r="E28" s="62">
        <v>15</v>
      </c>
      <c r="F28" s="62">
        <v>2</v>
      </c>
      <c r="G28" s="62">
        <v>2</v>
      </c>
    </row>
    <row r="29" spans="1:9" x14ac:dyDescent="0.25">
      <c r="A29" s="32">
        <v>27</v>
      </c>
      <c r="B29" s="58">
        <v>710888.02064022969</v>
      </c>
      <c r="C29" s="59">
        <v>88.98116715290432</v>
      </c>
      <c r="D29" s="59">
        <v>11.637398589214325</v>
      </c>
      <c r="E29" s="62">
        <v>4</v>
      </c>
      <c r="F29" s="62">
        <v>2</v>
      </c>
      <c r="G29" s="62">
        <v>1</v>
      </c>
    </row>
    <row r="30" spans="1:9" x14ac:dyDescent="0.25">
      <c r="A30" s="32">
        <v>28</v>
      </c>
      <c r="B30" s="58">
        <v>801885.17169500655</v>
      </c>
      <c r="C30" s="59">
        <v>106.96335207568887</v>
      </c>
      <c r="D30" s="59">
        <v>7.2479131895444588</v>
      </c>
      <c r="E30" s="62">
        <v>2</v>
      </c>
      <c r="F30" s="62">
        <v>3</v>
      </c>
      <c r="G30" s="62">
        <v>2</v>
      </c>
    </row>
    <row r="31" spans="1:9" x14ac:dyDescent="0.25">
      <c r="A31" s="32">
        <v>29</v>
      </c>
      <c r="B31" s="58">
        <v>1307215.7582676632</v>
      </c>
      <c r="C31" s="59">
        <v>138.03285266640526</v>
      </c>
      <c r="D31" s="59">
        <v>9</v>
      </c>
      <c r="E31" s="62">
        <v>12</v>
      </c>
      <c r="F31" s="62">
        <v>4</v>
      </c>
      <c r="G31" s="62">
        <v>2</v>
      </c>
    </row>
    <row r="32" spans="1:9" x14ac:dyDescent="0.25">
      <c r="A32" s="32">
        <v>30</v>
      </c>
      <c r="B32" s="58">
        <v>671027.7535482801</v>
      </c>
      <c r="C32" s="59">
        <v>83.206227908602429</v>
      </c>
      <c r="D32" s="59">
        <v>10.713298637521907</v>
      </c>
      <c r="E32" s="62">
        <v>5</v>
      </c>
      <c r="F32" s="62">
        <v>2</v>
      </c>
      <c r="G32" s="62">
        <v>0</v>
      </c>
    </row>
    <row r="33" spans="1:7" x14ac:dyDescent="0.25">
      <c r="A33" s="32">
        <v>31</v>
      </c>
      <c r="B33" s="60">
        <v>918318.36725018825</v>
      </c>
      <c r="C33" s="61">
        <v>96.399158497835387</v>
      </c>
      <c r="D33" s="61">
        <v>8.3129170140430375</v>
      </c>
      <c r="E33" s="62">
        <v>14</v>
      </c>
      <c r="F33" s="62">
        <v>3</v>
      </c>
      <c r="G33" s="62">
        <v>2</v>
      </c>
    </row>
    <row r="34" spans="1:7" x14ac:dyDescent="0.25">
      <c r="A34" s="32">
        <v>32</v>
      </c>
      <c r="B34" s="60">
        <v>843973.91955308022</v>
      </c>
      <c r="C34" s="61">
        <v>93.643002735744531</v>
      </c>
      <c r="D34" s="61">
        <v>9.8569835747621628</v>
      </c>
      <c r="E34" s="62">
        <v>17</v>
      </c>
      <c r="F34" s="62">
        <v>3</v>
      </c>
      <c r="G34" s="62">
        <v>1</v>
      </c>
    </row>
    <row r="35" spans="1:7" x14ac:dyDescent="0.25">
      <c r="A35" s="32">
        <v>33</v>
      </c>
      <c r="B35" s="60">
        <v>923510.34601843415</v>
      </c>
      <c r="C35" s="61">
        <v>104.45505695921666</v>
      </c>
      <c r="D35" s="61">
        <v>11.564912515856729</v>
      </c>
      <c r="E35" s="62">
        <v>11</v>
      </c>
      <c r="F35" s="62">
        <v>3</v>
      </c>
      <c r="G35" s="62">
        <v>2</v>
      </c>
    </row>
    <row r="36" spans="1:7" x14ac:dyDescent="0.25">
      <c r="A36" s="32">
        <v>34</v>
      </c>
      <c r="B36" s="60">
        <v>836419.42579501413</v>
      </c>
      <c r="C36" s="61">
        <v>99.759125499574068</v>
      </c>
      <c r="D36" s="61">
        <v>14.298489215293493</v>
      </c>
      <c r="E36" s="62">
        <v>8</v>
      </c>
      <c r="F36" s="62">
        <v>3</v>
      </c>
      <c r="G36" s="62">
        <v>1</v>
      </c>
    </row>
    <row r="37" spans="1:7" x14ac:dyDescent="0.25">
      <c r="A37" s="32">
        <v>35</v>
      </c>
      <c r="B37" s="60">
        <v>967389.72494230163</v>
      </c>
      <c r="C37" s="61">
        <v>100.38673418169455</v>
      </c>
      <c r="D37" s="61">
        <v>7.4072257701356703</v>
      </c>
      <c r="E37" s="62">
        <v>6</v>
      </c>
      <c r="F37" s="62">
        <v>3</v>
      </c>
      <c r="G37" s="62">
        <v>2</v>
      </c>
    </row>
    <row r="38" spans="1:7" x14ac:dyDescent="0.25">
      <c r="A38" s="32">
        <v>36</v>
      </c>
      <c r="B38" s="60">
        <v>601516.30934552499</v>
      </c>
      <c r="C38" s="61">
        <v>94.411358149221613</v>
      </c>
      <c r="D38" s="61">
        <v>14.298742609969185</v>
      </c>
      <c r="E38" s="62">
        <v>2</v>
      </c>
      <c r="F38" s="62">
        <v>3</v>
      </c>
      <c r="G38" s="62">
        <v>1</v>
      </c>
    </row>
    <row r="39" spans="1:7" x14ac:dyDescent="0.25">
      <c r="A39" s="32">
        <v>37</v>
      </c>
      <c r="B39" s="60">
        <v>1297396.0399990757</v>
      </c>
      <c r="C39" s="61">
        <v>110.81327926451559</v>
      </c>
      <c r="D39" s="61">
        <v>7.4331330123749968</v>
      </c>
      <c r="E39" s="62">
        <v>7</v>
      </c>
      <c r="F39" s="62">
        <v>3</v>
      </c>
      <c r="G39" s="62">
        <v>2</v>
      </c>
    </row>
    <row r="40" spans="1:7" x14ac:dyDescent="0.25">
      <c r="A40" s="32">
        <v>38</v>
      </c>
      <c r="B40" s="60">
        <v>918890.85544093559</v>
      </c>
      <c r="C40" s="61">
        <v>103.86164489964226</v>
      </c>
      <c r="D40" s="61">
        <v>5.9107540154337626</v>
      </c>
      <c r="E40" s="62">
        <v>8</v>
      </c>
      <c r="F40" s="62">
        <v>3</v>
      </c>
      <c r="G40" s="62">
        <v>2</v>
      </c>
    </row>
    <row r="41" spans="1:7" x14ac:dyDescent="0.25">
      <c r="A41" s="32">
        <v>39</v>
      </c>
      <c r="B41" s="60">
        <v>1279740.6888896043</v>
      </c>
      <c r="C41" s="61">
        <v>103.12044670780172</v>
      </c>
      <c r="D41" s="61">
        <v>8.6488698087175848</v>
      </c>
      <c r="E41" s="62">
        <v>10</v>
      </c>
      <c r="F41" s="62">
        <v>3</v>
      </c>
      <c r="G41" s="62">
        <v>2</v>
      </c>
    </row>
    <row r="42" spans="1:7" x14ac:dyDescent="0.25">
      <c r="A42" s="32">
        <v>40</v>
      </c>
      <c r="B42" s="60">
        <v>860217.43385869137</v>
      </c>
      <c r="C42" s="61">
        <v>102.80391511926983</v>
      </c>
      <c r="D42" s="61">
        <v>8.5086951148702159</v>
      </c>
      <c r="E42" s="62">
        <v>4</v>
      </c>
      <c r="F42" s="62">
        <v>3</v>
      </c>
      <c r="G42" s="62">
        <v>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2" workbookViewId="0">
      <selection activeCell="E17" sqref="E17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9" t="s">
        <v>20</v>
      </c>
      <c r="B3" s="9"/>
    </row>
    <row r="4" spans="1:9" x14ac:dyDescent="0.25">
      <c r="A4" s="6" t="s">
        <v>21</v>
      </c>
      <c r="B4" s="6">
        <v>0.7799379176219301</v>
      </c>
    </row>
    <row r="5" spans="1:9" x14ac:dyDescent="0.25">
      <c r="A5" s="6" t="s">
        <v>22</v>
      </c>
      <c r="B5" s="6">
        <v>0.60830315534443258</v>
      </c>
    </row>
    <row r="6" spans="1:9" x14ac:dyDescent="0.25">
      <c r="A6" s="6" t="s">
        <v>23</v>
      </c>
      <c r="B6" s="6">
        <v>0.5507006781892021</v>
      </c>
    </row>
    <row r="7" spans="1:9" x14ac:dyDescent="0.25">
      <c r="A7" s="6" t="s">
        <v>24</v>
      </c>
      <c r="B7" s="6">
        <v>115682.2521957</v>
      </c>
    </row>
    <row r="8" spans="1:9" ht="15.75" thickBot="1" x14ac:dyDescent="0.3">
      <c r="A8" s="7" t="s">
        <v>25</v>
      </c>
      <c r="B8" s="7">
        <v>40</v>
      </c>
    </row>
    <row r="10" spans="1:9" ht="15.75" thickBot="1" x14ac:dyDescent="0.3">
      <c r="A10" t="s">
        <v>26</v>
      </c>
    </row>
    <row r="11" spans="1:9" x14ac:dyDescent="0.25">
      <c r="A11" s="8"/>
      <c r="B11" s="8" t="s">
        <v>31</v>
      </c>
      <c r="C11" s="8" t="s">
        <v>32</v>
      </c>
      <c r="D11" s="8" t="s">
        <v>33</v>
      </c>
      <c r="E11" s="8" t="s">
        <v>34</v>
      </c>
      <c r="F11" s="8" t="s">
        <v>35</v>
      </c>
    </row>
    <row r="12" spans="1:9" x14ac:dyDescent="0.25">
      <c r="A12" s="6" t="s">
        <v>27</v>
      </c>
      <c r="B12" s="6">
        <v>5</v>
      </c>
      <c r="C12" s="6">
        <v>706614237332.16968</v>
      </c>
      <c r="D12" s="6">
        <v>141322847466.43393</v>
      </c>
      <c r="E12" s="6">
        <v>10.560364508372475</v>
      </c>
      <c r="F12" s="6">
        <v>3.5282295106502558E-6</v>
      </c>
    </row>
    <row r="13" spans="1:9" x14ac:dyDescent="0.25">
      <c r="A13" s="6" t="s">
        <v>28</v>
      </c>
      <c r="B13" s="6">
        <v>34</v>
      </c>
      <c r="C13" s="6">
        <v>455001038084.36432</v>
      </c>
      <c r="D13" s="6">
        <v>13382383473.069538</v>
      </c>
      <c r="E13" s="6"/>
      <c r="F13" s="6"/>
    </row>
    <row r="14" spans="1:9" ht="15.75" thickBot="1" x14ac:dyDescent="0.3">
      <c r="A14" s="7" t="s">
        <v>29</v>
      </c>
      <c r="B14" s="7">
        <v>39</v>
      </c>
      <c r="C14" s="7">
        <v>1161615275416.5339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36</v>
      </c>
      <c r="C16" s="8" t="s">
        <v>24</v>
      </c>
      <c r="D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</row>
    <row r="17" spans="1:9" x14ac:dyDescent="0.25">
      <c r="A17" s="6" t="s">
        <v>30</v>
      </c>
      <c r="B17" s="6">
        <v>153156.66332848617</v>
      </c>
      <c r="C17" s="6">
        <v>176919.04313311467</v>
      </c>
      <c r="D17" s="6">
        <v>0.86568783448173203</v>
      </c>
      <c r="E17" s="6">
        <v>0.392729056675864</v>
      </c>
      <c r="F17" s="6">
        <v>-206386.09067253085</v>
      </c>
      <c r="G17" s="6">
        <v>512699.41732950322</v>
      </c>
      <c r="H17" s="6">
        <v>-206386.09067253085</v>
      </c>
      <c r="I17" s="6">
        <v>512699.41732950322</v>
      </c>
    </row>
    <row r="18" spans="1:9" x14ac:dyDescent="0.25">
      <c r="A18" s="6" t="s">
        <v>12</v>
      </c>
      <c r="B18" s="6">
        <v>7278.5201312091849</v>
      </c>
      <c r="C18" s="6">
        <v>2407.0297854522614</v>
      </c>
      <c r="D18" s="6">
        <v>3.0238596029012621</v>
      </c>
      <c r="E18" s="6">
        <v>4.7240497105969529E-3</v>
      </c>
      <c r="F18" s="6">
        <v>2386.8470659596196</v>
      </c>
      <c r="G18" s="6">
        <v>12170.193196458749</v>
      </c>
      <c r="H18" s="6">
        <v>2386.8470659596196</v>
      </c>
      <c r="I18" s="6">
        <v>12170.193196458749</v>
      </c>
    </row>
    <row r="19" spans="1:9" x14ac:dyDescent="0.25">
      <c r="A19" s="6" t="s">
        <v>13</v>
      </c>
      <c r="B19" s="6">
        <v>-14302.52634444471</v>
      </c>
      <c r="C19" s="6">
        <v>7551.9891384531102</v>
      </c>
      <c r="D19" s="6">
        <v>-1.8938753859720627</v>
      </c>
      <c r="E19" s="6">
        <v>6.6775512963657635E-2</v>
      </c>
      <c r="F19" s="6">
        <v>-29650.014805493094</v>
      </c>
      <c r="G19" s="6">
        <v>1044.9621166036741</v>
      </c>
      <c r="H19" s="6">
        <v>-29650.014805493094</v>
      </c>
      <c r="I19" s="6">
        <v>1044.9621166036741</v>
      </c>
    </row>
    <row r="20" spans="1:9" x14ac:dyDescent="0.25">
      <c r="A20" s="6" t="s">
        <v>14</v>
      </c>
      <c r="B20" s="6">
        <v>11325.577253309533</v>
      </c>
      <c r="C20" s="6">
        <v>4808.1436571258</v>
      </c>
      <c r="D20" s="6">
        <v>2.3554989328417255</v>
      </c>
      <c r="E20" s="6">
        <v>2.4406494941368085E-2</v>
      </c>
      <c r="F20" s="6">
        <v>1554.2537061048079</v>
      </c>
      <c r="G20" s="6">
        <v>21096.90080051426</v>
      </c>
      <c r="H20" s="6">
        <v>1554.2537061048079</v>
      </c>
      <c r="I20" s="6">
        <v>21096.90080051426</v>
      </c>
    </row>
    <row r="21" spans="1:9" x14ac:dyDescent="0.25">
      <c r="A21" s="6" t="s">
        <v>15</v>
      </c>
      <c r="B21" s="6">
        <v>-21174.623176790585</v>
      </c>
      <c r="C21" s="6">
        <v>55497.165590437595</v>
      </c>
      <c r="D21" s="6">
        <v>-0.38154422755671447</v>
      </c>
      <c r="E21" s="6">
        <v>0.70517359993333661</v>
      </c>
      <c r="F21" s="6">
        <v>-133958.43323065364</v>
      </c>
      <c r="G21" s="6">
        <v>91609.186877072469</v>
      </c>
      <c r="H21" s="6">
        <v>-133958.43323065364</v>
      </c>
      <c r="I21" s="6">
        <v>91609.186877072469</v>
      </c>
    </row>
    <row r="22" spans="1:9" ht="15.75" thickBot="1" x14ac:dyDescent="0.3">
      <c r="A22" s="7" t="s">
        <v>16</v>
      </c>
      <c r="B22" s="7">
        <v>101410.43692523502</v>
      </c>
      <c r="C22" s="7">
        <v>35015.887933019811</v>
      </c>
      <c r="D22" s="7">
        <v>2.896126384663388</v>
      </c>
      <c r="E22" s="7">
        <v>6.560942318854319E-3</v>
      </c>
      <c r="F22" s="7">
        <v>30249.590934470936</v>
      </c>
      <c r="G22" s="7">
        <v>172571.28291599909</v>
      </c>
      <c r="H22" s="7">
        <v>30249.590934470936</v>
      </c>
      <c r="I22" s="7">
        <v>172571.28291599909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4" workbookViewId="0">
      <selection activeCell="H10" sqref="H10"/>
    </sheetView>
  </sheetViews>
  <sheetFormatPr defaultRowHeight="15" x14ac:dyDescent="0.25"/>
  <sheetData>
    <row r="1" spans="1:1" x14ac:dyDescent="0.25">
      <c r="A1" t="s">
        <v>55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72</v>
      </c>
    </row>
    <row r="7" spans="1:1" x14ac:dyDescent="0.25">
      <c r="A7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selection activeCell="J3" sqref="J3"/>
    </sheetView>
  </sheetViews>
  <sheetFormatPr defaultRowHeight="15" x14ac:dyDescent="0.25"/>
  <sheetData>
    <row r="1" spans="1:14" ht="76.5" customHeight="1" x14ac:dyDescent="0.25">
      <c r="A1" s="101" t="s">
        <v>74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3" spans="1:14" x14ac:dyDescent="0.25">
      <c r="J3" s="32" t="s">
        <v>75</v>
      </c>
    </row>
    <row r="4" spans="1:14" x14ac:dyDescent="0.25">
      <c r="J4" s="76" t="s">
        <v>91</v>
      </c>
      <c r="K4" s="74" t="s">
        <v>93</v>
      </c>
    </row>
    <row r="5" spans="1:14" x14ac:dyDescent="0.25">
      <c r="J5" s="32" t="s">
        <v>76</v>
      </c>
    </row>
    <row r="6" spans="1:14" x14ac:dyDescent="0.25">
      <c r="J6" s="75" t="s">
        <v>88</v>
      </c>
      <c r="K6" s="74" t="s">
        <v>92</v>
      </c>
    </row>
    <row r="7" spans="1:14" x14ac:dyDescent="0.25">
      <c r="J7" s="32" t="s">
        <v>77</v>
      </c>
    </row>
    <row r="8" spans="1:14" x14ac:dyDescent="0.25">
      <c r="J8" s="76" t="s">
        <v>91</v>
      </c>
      <c r="K8" s="74" t="s">
        <v>94</v>
      </c>
    </row>
    <row r="9" spans="1:14" x14ac:dyDescent="0.25">
      <c r="J9" s="32" t="s">
        <v>78</v>
      </c>
    </row>
    <row r="10" spans="1:14" x14ac:dyDescent="0.25">
      <c r="J10" s="76" t="s">
        <v>91</v>
      </c>
      <c r="K10" s="74" t="s">
        <v>89</v>
      </c>
    </row>
    <row r="11" spans="1:14" x14ac:dyDescent="0.25">
      <c r="J11" s="32" t="s">
        <v>79</v>
      </c>
    </row>
    <row r="12" spans="1:14" x14ac:dyDescent="0.25">
      <c r="J12" s="76" t="s">
        <v>91</v>
      </c>
      <c r="K12" s="74" t="s">
        <v>90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5"/>
  <sheetViews>
    <sheetView workbookViewId="0">
      <selection activeCell="K17" sqref="K17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4.140625" bestFit="1" customWidth="1"/>
    <col min="4" max="4" width="5" bestFit="1" customWidth="1"/>
    <col min="5" max="6" width="5.85546875" bestFit="1" customWidth="1"/>
    <col min="7" max="7" width="9" bestFit="1" customWidth="1"/>
    <col min="8" max="8" width="8.7109375" bestFit="1" customWidth="1"/>
    <col min="9" max="10" width="4.140625" bestFit="1" customWidth="1"/>
    <col min="11" max="11" width="2.140625" bestFit="1" customWidth="1"/>
    <col min="14" max="14" width="117.5703125" bestFit="1" customWidth="1"/>
  </cols>
  <sheetData>
    <row r="1" spans="1:25" x14ac:dyDescent="0.25">
      <c r="A1" s="32" t="s">
        <v>99</v>
      </c>
      <c r="B1" s="32" t="s">
        <v>101</v>
      </c>
      <c r="C1" s="32" t="s">
        <v>102</v>
      </c>
      <c r="D1" s="32" t="s">
        <v>103</v>
      </c>
      <c r="E1" s="32" t="s">
        <v>104</v>
      </c>
      <c r="F1" s="32" t="s">
        <v>105</v>
      </c>
      <c r="G1" s="32" t="s">
        <v>106</v>
      </c>
      <c r="H1" s="32" t="s">
        <v>100</v>
      </c>
      <c r="I1" s="32"/>
      <c r="J1" s="32"/>
      <c r="K1" s="32"/>
      <c r="L1" s="32"/>
      <c r="N1" t="s">
        <v>80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x14ac:dyDescent="0.25">
      <c r="A2" s="32">
        <v>1</v>
      </c>
      <c r="B2" s="32">
        <v>3</v>
      </c>
      <c r="C2" s="32">
        <v>0</v>
      </c>
      <c r="D2" s="32">
        <v>22</v>
      </c>
      <c r="E2" s="32">
        <v>1</v>
      </c>
      <c r="F2" s="32">
        <v>0</v>
      </c>
      <c r="G2" s="32">
        <v>21171</v>
      </c>
      <c r="H2" s="32">
        <v>0</v>
      </c>
      <c r="I2" s="32"/>
      <c r="J2" s="32"/>
      <c r="K2" s="32"/>
      <c r="L2" s="32"/>
      <c r="N2" s="77" t="s">
        <v>95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x14ac:dyDescent="0.25">
      <c r="A3" s="32">
        <v>2</v>
      </c>
      <c r="B3" s="32">
        <v>1</v>
      </c>
      <c r="C3" s="32">
        <v>1</v>
      </c>
      <c r="D3" s="32">
        <v>38</v>
      </c>
      <c r="E3" s="32">
        <v>1</v>
      </c>
      <c r="F3" s="32">
        <v>0</v>
      </c>
      <c r="G3" s="32">
        <v>17599</v>
      </c>
      <c r="H3" s="32">
        <v>1</v>
      </c>
      <c r="I3" s="32"/>
      <c r="J3" s="32"/>
      <c r="K3" s="32"/>
      <c r="L3" s="32"/>
      <c r="N3" s="32" t="s">
        <v>96</v>
      </c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spans="1:25" x14ac:dyDescent="0.25">
      <c r="A4" s="32">
        <v>4</v>
      </c>
      <c r="B4" s="32">
        <v>1</v>
      </c>
      <c r="C4" s="32">
        <v>1</v>
      </c>
      <c r="D4" s="32">
        <v>35</v>
      </c>
      <c r="E4" s="32">
        <v>1</v>
      </c>
      <c r="F4" s="32">
        <v>0</v>
      </c>
      <c r="G4" s="32">
        <v>53.1</v>
      </c>
      <c r="H4" s="32">
        <v>1</v>
      </c>
      <c r="I4" s="32"/>
      <c r="J4" s="32"/>
      <c r="K4" s="32"/>
      <c r="L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x14ac:dyDescent="0.25">
      <c r="A5" s="32">
        <v>5</v>
      </c>
      <c r="B5" s="32">
        <v>3</v>
      </c>
      <c r="C5" s="32">
        <v>0</v>
      </c>
      <c r="D5" s="32">
        <v>35</v>
      </c>
      <c r="E5" s="32">
        <v>0</v>
      </c>
      <c r="F5" s="32">
        <v>0</v>
      </c>
      <c r="G5" s="32">
        <v>8.0500000000000007</v>
      </c>
      <c r="H5" s="32">
        <v>0</v>
      </c>
      <c r="I5" s="32"/>
      <c r="J5" s="32"/>
      <c r="K5" s="32"/>
      <c r="L5" s="32"/>
      <c r="N5" s="5" t="s">
        <v>97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ht="15" customHeight="1" x14ac:dyDescent="0.25">
      <c r="A6" s="32">
        <v>6</v>
      </c>
      <c r="B6" s="32">
        <v>3</v>
      </c>
      <c r="C6" s="32">
        <v>0</v>
      </c>
      <c r="D6" s="32">
        <v>29.7</v>
      </c>
      <c r="E6" s="32">
        <v>0</v>
      </c>
      <c r="F6" s="32">
        <v>0</v>
      </c>
      <c r="G6" s="32">
        <v>8.4582999999999995</v>
      </c>
      <c r="H6" s="32">
        <v>0</v>
      </c>
      <c r="I6" s="32"/>
      <c r="J6" s="32"/>
      <c r="K6" s="32"/>
      <c r="L6" s="32"/>
      <c r="N6" s="32" t="s">
        <v>98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32">
        <v>7</v>
      </c>
      <c r="B7" s="32">
        <v>1</v>
      </c>
      <c r="C7" s="32">
        <v>0</v>
      </c>
      <c r="D7" s="32">
        <v>54</v>
      </c>
      <c r="E7" s="32">
        <v>0</v>
      </c>
      <c r="F7" s="32">
        <v>0</v>
      </c>
      <c r="G7" s="32">
        <v>51.862499999999997</v>
      </c>
      <c r="H7" s="32">
        <v>0</v>
      </c>
      <c r="I7" s="32"/>
      <c r="J7" s="32"/>
      <c r="K7" s="32"/>
      <c r="L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x14ac:dyDescent="0.25">
      <c r="A8" s="32">
        <v>8</v>
      </c>
      <c r="B8" s="32">
        <v>3</v>
      </c>
      <c r="C8" s="32">
        <v>0</v>
      </c>
      <c r="D8" s="32">
        <v>2</v>
      </c>
      <c r="E8" s="32">
        <v>3</v>
      </c>
      <c r="F8" s="32">
        <v>1</v>
      </c>
      <c r="G8" s="32">
        <v>21075</v>
      </c>
      <c r="H8" s="32">
        <v>0</v>
      </c>
      <c r="I8" s="32"/>
      <c r="J8" s="32"/>
      <c r="K8" s="32"/>
      <c r="L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 x14ac:dyDescent="0.25">
      <c r="A9" s="32">
        <v>9</v>
      </c>
      <c r="B9" s="32">
        <v>3</v>
      </c>
      <c r="C9" s="32">
        <v>1</v>
      </c>
      <c r="D9" s="32">
        <v>27</v>
      </c>
      <c r="E9" s="32">
        <v>0</v>
      </c>
      <c r="F9" s="32">
        <v>2</v>
      </c>
      <c r="G9" s="32">
        <v>11.1333</v>
      </c>
      <c r="H9" s="32">
        <v>1</v>
      </c>
      <c r="I9" s="32"/>
      <c r="J9" s="32"/>
      <c r="K9" s="32"/>
      <c r="L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x14ac:dyDescent="0.25">
      <c r="A10" s="32">
        <v>10</v>
      </c>
      <c r="B10" s="32">
        <v>2</v>
      </c>
      <c r="C10" s="32">
        <v>1</v>
      </c>
      <c r="D10" s="32">
        <v>14</v>
      </c>
      <c r="E10" s="32">
        <v>1</v>
      </c>
      <c r="F10" s="32">
        <v>0</v>
      </c>
      <c r="G10" s="32">
        <v>30.070799999999998</v>
      </c>
      <c r="H10" s="32">
        <v>1</v>
      </c>
      <c r="I10" s="32"/>
      <c r="J10" s="32"/>
      <c r="K10" s="32"/>
      <c r="L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x14ac:dyDescent="0.25">
      <c r="A11" s="32">
        <v>11</v>
      </c>
      <c r="B11" s="32">
        <v>3</v>
      </c>
      <c r="C11" s="32">
        <v>1</v>
      </c>
      <c r="D11" s="32">
        <v>4</v>
      </c>
      <c r="E11" s="32">
        <v>1</v>
      </c>
      <c r="F11" s="32">
        <v>1</v>
      </c>
      <c r="G11" s="32">
        <v>9549</v>
      </c>
      <c r="H11" s="32">
        <v>1</v>
      </c>
      <c r="I11" s="32"/>
      <c r="J11" s="32"/>
      <c r="K11" s="32"/>
      <c r="L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 x14ac:dyDescent="0.25">
      <c r="A12" s="32">
        <v>12</v>
      </c>
      <c r="B12" s="32">
        <v>1</v>
      </c>
      <c r="C12" s="32">
        <v>1</v>
      </c>
      <c r="D12" s="32">
        <v>58</v>
      </c>
      <c r="E12" s="32">
        <v>0</v>
      </c>
      <c r="F12" s="32">
        <v>0</v>
      </c>
      <c r="G12" s="32">
        <v>26.55</v>
      </c>
      <c r="H12" s="32">
        <v>1</v>
      </c>
      <c r="I12" s="32"/>
      <c r="J12" s="32"/>
      <c r="K12" s="32"/>
      <c r="L12" s="32"/>
      <c r="N12" t="s">
        <v>150</v>
      </c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x14ac:dyDescent="0.25">
      <c r="A13" s="32">
        <v>13</v>
      </c>
      <c r="B13" s="32">
        <v>3</v>
      </c>
      <c r="C13" s="32">
        <v>0</v>
      </c>
      <c r="D13" s="32">
        <v>20</v>
      </c>
      <c r="E13" s="32">
        <v>0</v>
      </c>
      <c r="F13" s="32">
        <v>0</v>
      </c>
      <c r="G13" s="32">
        <v>2151</v>
      </c>
      <c r="H13" s="32">
        <v>0</v>
      </c>
      <c r="I13" s="32"/>
      <c r="J13" s="32"/>
      <c r="K13" s="32"/>
      <c r="L13" s="32"/>
    </row>
    <row r="14" spans="1:25" x14ac:dyDescent="0.25">
      <c r="A14" s="32">
        <v>14</v>
      </c>
      <c r="B14" s="32">
        <v>3</v>
      </c>
      <c r="C14" s="32">
        <v>0</v>
      </c>
      <c r="D14" s="32">
        <v>39</v>
      </c>
      <c r="E14" s="32">
        <v>1</v>
      </c>
      <c r="F14" s="32">
        <v>5</v>
      </c>
      <c r="G14" s="32">
        <v>31275</v>
      </c>
      <c r="H14" s="32">
        <v>0</v>
      </c>
      <c r="I14" s="32"/>
      <c r="J14" s="32"/>
      <c r="K14" s="32"/>
      <c r="L14" s="32"/>
    </row>
    <row r="15" spans="1:25" x14ac:dyDescent="0.25">
      <c r="A15" s="32">
        <v>15</v>
      </c>
      <c r="B15" s="32">
        <v>3</v>
      </c>
      <c r="C15" s="32">
        <v>1</v>
      </c>
      <c r="D15" s="32">
        <v>14</v>
      </c>
      <c r="E15" s="32">
        <v>0</v>
      </c>
      <c r="F15" s="32">
        <v>0</v>
      </c>
      <c r="G15" s="32">
        <v>7.8541999999999996</v>
      </c>
      <c r="H15" s="32">
        <v>0</v>
      </c>
      <c r="I15" s="32"/>
      <c r="J15" s="32"/>
      <c r="K15" s="32"/>
      <c r="L15" s="32"/>
    </row>
    <row r="16" spans="1:25" x14ac:dyDescent="0.25">
      <c r="A16" s="32">
        <v>16</v>
      </c>
      <c r="B16" s="32">
        <v>2</v>
      </c>
      <c r="C16" s="32">
        <v>1</v>
      </c>
      <c r="D16" s="32">
        <v>55</v>
      </c>
      <c r="E16" s="32">
        <v>0</v>
      </c>
      <c r="F16" s="32">
        <v>0</v>
      </c>
      <c r="G16" s="32">
        <v>16</v>
      </c>
      <c r="H16" s="32">
        <v>1</v>
      </c>
      <c r="I16" s="32"/>
      <c r="J16" s="32"/>
      <c r="K16" s="32"/>
      <c r="L16" s="32"/>
    </row>
    <row r="17" spans="1:12" x14ac:dyDescent="0.25">
      <c r="A17" s="32">
        <v>17</v>
      </c>
      <c r="B17" s="32">
        <v>3</v>
      </c>
      <c r="C17" s="32">
        <v>0</v>
      </c>
      <c r="D17" s="32">
        <v>2</v>
      </c>
      <c r="E17" s="32">
        <v>4</v>
      </c>
      <c r="F17" s="32">
        <v>1</v>
      </c>
      <c r="G17" s="32">
        <v>29125</v>
      </c>
      <c r="H17" s="32">
        <v>0</v>
      </c>
      <c r="I17" s="32"/>
      <c r="J17" s="32"/>
      <c r="K17" s="32"/>
      <c r="L17" s="32"/>
    </row>
    <row r="18" spans="1:12" x14ac:dyDescent="0.25">
      <c r="A18" s="32">
        <v>18</v>
      </c>
      <c r="B18" s="32">
        <v>2</v>
      </c>
      <c r="C18" s="32">
        <v>0</v>
      </c>
      <c r="D18" s="32">
        <v>29.7</v>
      </c>
      <c r="E18" s="32">
        <v>0</v>
      </c>
      <c r="F18" s="32">
        <v>0</v>
      </c>
      <c r="G18" s="32">
        <v>13</v>
      </c>
      <c r="H18" s="32">
        <v>1</v>
      </c>
      <c r="I18" s="32"/>
      <c r="J18" s="32"/>
      <c r="K18" s="32"/>
      <c r="L18" s="32"/>
    </row>
    <row r="19" spans="1:12" x14ac:dyDescent="0.25">
      <c r="A19" s="32">
        <v>19</v>
      </c>
      <c r="B19" s="32">
        <v>3</v>
      </c>
      <c r="C19" s="32">
        <v>1</v>
      </c>
      <c r="D19" s="32">
        <v>31</v>
      </c>
      <c r="E19" s="32">
        <v>1</v>
      </c>
      <c r="F19" s="32">
        <v>0</v>
      </c>
      <c r="G19" s="32">
        <v>18</v>
      </c>
      <c r="H19" s="32">
        <v>0</v>
      </c>
      <c r="I19" s="32"/>
      <c r="J19" s="32"/>
      <c r="K19" s="32"/>
      <c r="L19" s="32"/>
    </row>
    <row r="20" spans="1:12" x14ac:dyDescent="0.25">
      <c r="A20" s="32">
        <v>20</v>
      </c>
      <c r="B20" s="32">
        <v>3</v>
      </c>
      <c r="C20" s="32">
        <v>1</v>
      </c>
      <c r="D20" s="32">
        <v>29.7</v>
      </c>
      <c r="E20" s="32">
        <v>0</v>
      </c>
      <c r="F20" s="32">
        <v>0</v>
      </c>
      <c r="G20" s="32">
        <v>7225</v>
      </c>
      <c r="H20" s="32">
        <v>1</v>
      </c>
      <c r="I20" s="32"/>
      <c r="J20" s="32"/>
      <c r="K20" s="32"/>
      <c r="L20" s="32"/>
    </row>
    <row r="21" spans="1:12" x14ac:dyDescent="0.25">
      <c r="A21" s="32">
        <v>21</v>
      </c>
      <c r="B21" s="32">
        <v>2</v>
      </c>
      <c r="C21" s="32">
        <v>0</v>
      </c>
      <c r="D21" s="32">
        <v>35</v>
      </c>
      <c r="E21" s="32">
        <v>0</v>
      </c>
      <c r="F21" s="32">
        <v>0</v>
      </c>
      <c r="G21" s="32">
        <v>26</v>
      </c>
      <c r="H21" s="32">
        <v>0</v>
      </c>
      <c r="I21" s="32"/>
      <c r="J21" s="32"/>
      <c r="K21" s="32"/>
      <c r="L21" s="32"/>
    </row>
    <row r="22" spans="1:12" x14ac:dyDescent="0.25">
      <c r="A22" s="32">
        <v>22</v>
      </c>
      <c r="B22" s="32">
        <v>2</v>
      </c>
      <c r="C22" s="32">
        <v>0</v>
      </c>
      <c r="D22" s="32">
        <v>34</v>
      </c>
      <c r="E22" s="32">
        <v>0</v>
      </c>
      <c r="F22" s="32">
        <v>0</v>
      </c>
      <c r="G22" s="32">
        <v>13</v>
      </c>
      <c r="H22" s="32">
        <v>1</v>
      </c>
      <c r="I22" s="32"/>
      <c r="J22" s="32"/>
      <c r="K22" s="32"/>
      <c r="L22" s="32"/>
    </row>
    <row r="23" spans="1:12" x14ac:dyDescent="0.25">
      <c r="A23" s="32">
        <v>23</v>
      </c>
      <c r="B23" s="32">
        <v>3</v>
      </c>
      <c r="C23" s="32">
        <v>1</v>
      </c>
      <c r="D23" s="32">
        <v>15</v>
      </c>
      <c r="E23" s="32">
        <v>0</v>
      </c>
      <c r="F23" s="32">
        <v>0</v>
      </c>
      <c r="G23" s="32">
        <v>8.0291999999999994</v>
      </c>
      <c r="H23" s="32">
        <v>1</v>
      </c>
      <c r="I23" s="32"/>
      <c r="J23" s="32"/>
      <c r="K23" s="32"/>
      <c r="L23" s="32"/>
    </row>
    <row r="24" spans="1:12" x14ac:dyDescent="0.25">
      <c r="A24" s="32">
        <v>24</v>
      </c>
      <c r="B24" s="32">
        <v>1</v>
      </c>
      <c r="C24" s="32">
        <v>0</v>
      </c>
      <c r="D24" s="32">
        <v>28</v>
      </c>
      <c r="E24" s="32">
        <v>0</v>
      </c>
      <c r="F24" s="32">
        <v>0</v>
      </c>
      <c r="G24" s="32">
        <v>35.5</v>
      </c>
      <c r="H24" s="32">
        <v>1</v>
      </c>
      <c r="I24" s="32"/>
      <c r="J24" s="32"/>
      <c r="K24" s="32"/>
      <c r="L24" s="32"/>
    </row>
    <row r="25" spans="1:12" x14ac:dyDescent="0.25">
      <c r="A25" s="32">
        <v>25</v>
      </c>
      <c r="B25" s="32">
        <v>3</v>
      </c>
      <c r="C25" s="32">
        <v>1</v>
      </c>
      <c r="D25" s="32">
        <v>8</v>
      </c>
      <c r="E25" s="32">
        <v>3</v>
      </c>
      <c r="F25" s="32">
        <v>1</v>
      </c>
      <c r="G25" s="32">
        <v>21075</v>
      </c>
      <c r="H25" s="32">
        <v>0</v>
      </c>
      <c r="I25" s="32"/>
      <c r="J25" s="32"/>
      <c r="K25" s="32"/>
      <c r="L25" s="32"/>
    </row>
    <row r="26" spans="1:12" x14ac:dyDescent="0.25">
      <c r="A26" s="32">
        <v>26</v>
      </c>
      <c r="B26" s="32">
        <v>3</v>
      </c>
      <c r="C26" s="32">
        <v>1</v>
      </c>
      <c r="D26" s="32">
        <v>38</v>
      </c>
      <c r="E26" s="32">
        <v>1</v>
      </c>
      <c r="F26" s="32">
        <v>5</v>
      </c>
      <c r="G26" s="32">
        <v>31.387499999999999</v>
      </c>
      <c r="H26" s="32">
        <v>1</v>
      </c>
      <c r="I26" s="32"/>
      <c r="J26" s="32"/>
      <c r="K26" s="32"/>
      <c r="L26" s="32"/>
    </row>
    <row r="27" spans="1:12" x14ac:dyDescent="0.25">
      <c r="A27" s="32">
        <v>27</v>
      </c>
      <c r="B27" s="32">
        <v>3</v>
      </c>
      <c r="C27" s="32">
        <v>0</v>
      </c>
      <c r="D27" s="32">
        <v>29.7</v>
      </c>
      <c r="E27" s="32">
        <v>0</v>
      </c>
      <c r="F27" s="32">
        <v>0</v>
      </c>
      <c r="G27" s="32">
        <v>7225</v>
      </c>
      <c r="H27" s="32">
        <v>0</v>
      </c>
      <c r="I27" s="32"/>
      <c r="J27" s="32"/>
      <c r="K27" s="32"/>
      <c r="L27" s="32"/>
    </row>
    <row r="28" spans="1:12" x14ac:dyDescent="0.25">
      <c r="A28" s="32">
        <v>28</v>
      </c>
      <c r="B28" s="32">
        <v>1</v>
      </c>
      <c r="C28" s="32">
        <v>0</v>
      </c>
      <c r="D28" s="32">
        <v>19</v>
      </c>
      <c r="E28" s="32">
        <v>3</v>
      </c>
      <c r="F28" s="32">
        <v>2</v>
      </c>
      <c r="G28" s="32">
        <v>263</v>
      </c>
      <c r="H28" s="32">
        <v>0</v>
      </c>
      <c r="I28" s="32"/>
      <c r="J28" s="32"/>
      <c r="K28" s="32"/>
      <c r="L28" s="32"/>
    </row>
    <row r="29" spans="1:12" x14ac:dyDescent="0.25">
      <c r="A29" s="32">
        <v>29</v>
      </c>
      <c r="B29" s="32">
        <v>3</v>
      </c>
      <c r="C29" s="32">
        <v>1</v>
      </c>
      <c r="D29" s="32">
        <v>29.7</v>
      </c>
      <c r="E29" s="32">
        <v>0</v>
      </c>
      <c r="F29" s="32">
        <v>0</v>
      </c>
      <c r="G29" s="32">
        <v>7.8792</v>
      </c>
      <c r="H29" s="32">
        <v>1</v>
      </c>
      <c r="I29" s="32"/>
      <c r="J29" s="32"/>
      <c r="K29" s="32"/>
      <c r="L29" s="32"/>
    </row>
    <row r="30" spans="1:12" x14ac:dyDescent="0.25">
      <c r="A30" s="32">
        <v>30</v>
      </c>
      <c r="B30" s="32">
        <v>3</v>
      </c>
      <c r="C30" s="32">
        <v>0</v>
      </c>
      <c r="D30" s="32">
        <v>29.7</v>
      </c>
      <c r="E30" s="32">
        <v>0</v>
      </c>
      <c r="F30" s="32">
        <v>0</v>
      </c>
      <c r="G30" s="32">
        <v>7.8958000000000004</v>
      </c>
      <c r="H30" s="32">
        <v>0</v>
      </c>
      <c r="I30" s="32"/>
      <c r="J30" s="32"/>
      <c r="K30" s="32"/>
      <c r="L30" s="32"/>
    </row>
    <row r="31" spans="1:12" x14ac:dyDescent="0.25">
      <c r="A31" s="32">
        <v>31</v>
      </c>
      <c r="B31" s="32">
        <v>1</v>
      </c>
      <c r="C31" s="32">
        <v>0</v>
      </c>
      <c r="D31" s="32">
        <v>40</v>
      </c>
      <c r="E31" s="32">
        <v>0</v>
      </c>
      <c r="F31" s="32">
        <v>0</v>
      </c>
      <c r="G31" s="32">
        <v>17601</v>
      </c>
      <c r="H31" s="32">
        <v>0</v>
      </c>
      <c r="I31" s="32"/>
      <c r="J31" s="32"/>
      <c r="K31" s="32"/>
      <c r="L31" s="32"/>
    </row>
    <row r="32" spans="1:12" x14ac:dyDescent="0.25">
      <c r="A32" s="32">
        <v>32</v>
      </c>
      <c r="B32" s="32">
        <v>1</v>
      </c>
      <c r="C32" s="32">
        <v>1</v>
      </c>
      <c r="D32" s="32">
        <v>29.7</v>
      </c>
      <c r="E32" s="32">
        <v>1</v>
      </c>
      <c r="F32" s="32">
        <v>0</v>
      </c>
      <c r="G32" s="32">
        <v>17569</v>
      </c>
      <c r="H32" s="32">
        <v>1</v>
      </c>
      <c r="I32" s="32"/>
      <c r="J32" s="32"/>
      <c r="K32" s="32"/>
      <c r="L32" s="32"/>
    </row>
    <row r="33" spans="1:12" x14ac:dyDescent="0.25">
      <c r="A33" s="32">
        <v>33</v>
      </c>
      <c r="B33" s="32">
        <v>3</v>
      </c>
      <c r="C33" s="32">
        <v>1</v>
      </c>
      <c r="D33" s="32">
        <v>29.7</v>
      </c>
      <c r="E33" s="32">
        <v>0</v>
      </c>
      <c r="F33" s="32">
        <v>0</v>
      </c>
      <c r="G33" s="32">
        <v>7.75</v>
      </c>
      <c r="H33" s="32">
        <v>1</v>
      </c>
      <c r="I33" s="32"/>
      <c r="J33" s="32"/>
      <c r="K33" s="32"/>
      <c r="L33" s="32"/>
    </row>
    <row r="34" spans="1:12" x14ac:dyDescent="0.25">
      <c r="A34" s="32">
        <v>34</v>
      </c>
      <c r="B34" s="32">
        <v>2</v>
      </c>
      <c r="C34" s="32">
        <v>0</v>
      </c>
      <c r="D34" s="32">
        <v>66</v>
      </c>
      <c r="E34" s="32">
        <v>0</v>
      </c>
      <c r="F34" s="32">
        <v>0</v>
      </c>
      <c r="G34" s="32">
        <v>24579</v>
      </c>
      <c r="H34" s="32">
        <v>0</v>
      </c>
      <c r="I34" s="32"/>
      <c r="J34" s="32"/>
      <c r="K34" s="32"/>
      <c r="L34" s="32"/>
    </row>
    <row r="35" spans="1:12" x14ac:dyDescent="0.25">
      <c r="A35" s="32">
        <v>35</v>
      </c>
      <c r="B35" s="32">
        <v>1</v>
      </c>
      <c r="C35" s="32">
        <v>0</v>
      </c>
      <c r="D35" s="32">
        <v>28</v>
      </c>
      <c r="E35" s="32">
        <v>1</v>
      </c>
      <c r="F35" s="32">
        <v>0</v>
      </c>
      <c r="G35" s="32">
        <v>17604</v>
      </c>
      <c r="H35" s="32">
        <v>0</v>
      </c>
      <c r="I35" s="32"/>
      <c r="J35" s="32"/>
      <c r="K35" s="32"/>
      <c r="L35" s="32"/>
    </row>
    <row r="36" spans="1:12" x14ac:dyDescent="0.25">
      <c r="A36" s="32">
        <v>36</v>
      </c>
      <c r="B36" s="32">
        <v>1</v>
      </c>
      <c r="C36" s="32">
        <v>0</v>
      </c>
      <c r="D36" s="32">
        <v>42</v>
      </c>
      <c r="E36" s="32">
        <v>1</v>
      </c>
      <c r="F36" s="32">
        <v>0</v>
      </c>
      <c r="G36" s="32">
        <v>52</v>
      </c>
      <c r="H36" s="32">
        <v>0</v>
      </c>
      <c r="I36" s="32"/>
      <c r="J36" s="32"/>
      <c r="K36" s="32"/>
      <c r="L36" s="32"/>
    </row>
    <row r="37" spans="1:12" x14ac:dyDescent="0.25">
      <c r="A37" s="32">
        <v>37</v>
      </c>
      <c r="B37" s="32">
        <v>3</v>
      </c>
      <c r="C37" s="32">
        <v>0</v>
      </c>
      <c r="D37" s="32">
        <v>29.7</v>
      </c>
      <c r="E37" s="32">
        <v>0</v>
      </c>
      <c r="F37" s="32">
        <v>0</v>
      </c>
      <c r="G37" s="32">
        <v>7.2291999999999996</v>
      </c>
      <c r="H37" s="32">
        <v>1</v>
      </c>
      <c r="I37" s="32"/>
      <c r="J37" s="32"/>
      <c r="K37" s="32"/>
      <c r="L37" s="32"/>
    </row>
    <row r="38" spans="1:12" x14ac:dyDescent="0.25">
      <c r="A38" s="32">
        <v>38</v>
      </c>
      <c r="B38" s="32">
        <v>3</v>
      </c>
      <c r="C38" s="32">
        <v>0</v>
      </c>
      <c r="D38" s="32">
        <v>21</v>
      </c>
      <c r="E38" s="32">
        <v>0</v>
      </c>
      <c r="F38" s="32">
        <v>0</v>
      </c>
      <c r="G38" s="32">
        <v>2152</v>
      </c>
      <c r="H38" s="32">
        <v>0</v>
      </c>
      <c r="I38" s="32"/>
      <c r="J38" s="32"/>
      <c r="K38" s="32"/>
      <c r="L38" s="32"/>
    </row>
    <row r="39" spans="1:12" x14ac:dyDescent="0.25">
      <c r="A39" s="32">
        <v>39</v>
      </c>
      <c r="B39" s="32">
        <v>3</v>
      </c>
      <c r="C39" s="32">
        <v>1</v>
      </c>
      <c r="D39" s="32">
        <v>18</v>
      </c>
      <c r="E39" s="32">
        <v>2</v>
      </c>
      <c r="F39" s="32">
        <v>0</v>
      </c>
      <c r="G39" s="32">
        <v>18</v>
      </c>
      <c r="H39" s="32">
        <v>0</v>
      </c>
      <c r="I39" s="32"/>
      <c r="J39" s="32"/>
      <c r="K39" s="32"/>
      <c r="L39" s="32"/>
    </row>
    <row r="40" spans="1:12" x14ac:dyDescent="0.25">
      <c r="A40" s="32">
        <v>40</v>
      </c>
      <c r="B40" s="32">
        <v>3</v>
      </c>
      <c r="C40" s="32">
        <v>1</v>
      </c>
      <c r="D40" s="32">
        <v>14</v>
      </c>
      <c r="E40" s="32">
        <v>1</v>
      </c>
      <c r="F40" s="32">
        <v>0</v>
      </c>
      <c r="G40" s="32">
        <v>11.2417</v>
      </c>
      <c r="H40" s="32">
        <v>1</v>
      </c>
      <c r="I40" s="32"/>
      <c r="J40" s="32"/>
      <c r="K40" s="32"/>
      <c r="L40" s="32"/>
    </row>
    <row r="41" spans="1:12" x14ac:dyDescent="0.25">
      <c r="A41" s="32">
        <v>41</v>
      </c>
      <c r="B41" s="32">
        <v>3</v>
      </c>
      <c r="C41" s="32">
        <v>1</v>
      </c>
      <c r="D41" s="32">
        <v>40</v>
      </c>
      <c r="E41" s="32">
        <v>1</v>
      </c>
      <c r="F41" s="32">
        <v>0</v>
      </c>
      <c r="G41" s="32">
        <v>9475</v>
      </c>
      <c r="H41" s="32">
        <v>0</v>
      </c>
      <c r="I41" s="32"/>
      <c r="J41" s="32"/>
      <c r="K41" s="32"/>
      <c r="L41" s="32"/>
    </row>
    <row r="42" spans="1:12" x14ac:dyDescent="0.25">
      <c r="A42" s="32">
        <v>42</v>
      </c>
      <c r="B42" s="32">
        <v>2</v>
      </c>
      <c r="C42" s="32">
        <v>1</v>
      </c>
      <c r="D42" s="32">
        <v>27</v>
      </c>
      <c r="E42" s="32">
        <v>1</v>
      </c>
      <c r="F42" s="32">
        <v>0</v>
      </c>
      <c r="G42" s="32">
        <v>21</v>
      </c>
      <c r="H42" s="32">
        <v>0</v>
      </c>
      <c r="I42" s="32"/>
      <c r="J42" s="32"/>
      <c r="K42" s="32"/>
      <c r="L42" s="32"/>
    </row>
    <row r="43" spans="1:12" x14ac:dyDescent="0.25">
      <c r="A43" s="32">
        <v>43</v>
      </c>
      <c r="B43" s="32">
        <v>3</v>
      </c>
      <c r="C43" s="32">
        <v>0</v>
      </c>
      <c r="D43" s="32">
        <v>29.7</v>
      </c>
      <c r="E43" s="32">
        <v>0</v>
      </c>
      <c r="F43" s="32">
        <v>0</v>
      </c>
      <c r="G43" s="32">
        <v>7.8958000000000004</v>
      </c>
      <c r="H43" s="32">
        <v>0</v>
      </c>
      <c r="I43" s="32"/>
      <c r="J43" s="32"/>
      <c r="K43" s="32"/>
      <c r="L43" s="32"/>
    </row>
    <row r="44" spans="1:12" x14ac:dyDescent="0.25">
      <c r="A44" s="32">
        <v>44</v>
      </c>
      <c r="B44" s="32">
        <v>2</v>
      </c>
      <c r="C44" s="32">
        <v>1</v>
      </c>
      <c r="D44" s="32">
        <v>3</v>
      </c>
      <c r="E44" s="32">
        <v>1</v>
      </c>
      <c r="F44" s="32">
        <v>2</v>
      </c>
      <c r="G44" s="32">
        <v>2123</v>
      </c>
      <c r="H44" s="32">
        <v>1</v>
      </c>
      <c r="I44" s="32"/>
      <c r="J44" s="32"/>
      <c r="K44" s="32"/>
      <c r="L44" s="32"/>
    </row>
    <row r="45" spans="1:12" x14ac:dyDescent="0.25">
      <c r="A45" s="32">
        <v>45</v>
      </c>
      <c r="B45" s="32">
        <v>3</v>
      </c>
      <c r="C45" s="32">
        <v>1</v>
      </c>
      <c r="D45" s="32">
        <v>19</v>
      </c>
      <c r="E45" s="32">
        <v>0</v>
      </c>
      <c r="F45" s="32">
        <v>0</v>
      </c>
      <c r="G45" s="32">
        <v>7.8792</v>
      </c>
      <c r="H45" s="32">
        <v>1</v>
      </c>
      <c r="I45" s="32"/>
      <c r="J45" s="32"/>
      <c r="K45" s="32"/>
      <c r="L45" s="32"/>
    </row>
    <row r="46" spans="1:12" x14ac:dyDescent="0.25">
      <c r="A46" s="32">
        <v>46</v>
      </c>
      <c r="B46" s="32">
        <v>3</v>
      </c>
      <c r="C46" s="32">
        <v>0</v>
      </c>
      <c r="D46" s="32">
        <v>29.7</v>
      </c>
      <c r="E46" s="32">
        <v>0</v>
      </c>
      <c r="F46" s="32">
        <v>0</v>
      </c>
      <c r="G46" s="32">
        <v>23567</v>
      </c>
      <c r="H46" s="32">
        <v>0</v>
      </c>
      <c r="I46" s="32"/>
      <c r="J46" s="32"/>
      <c r="K46" s="32"/>
      <c r="L46" s="32"/>
    </row>
    <row r="47" spans="1:12" x14ac:dyDescent="0.25">
      <c r="A47" s="32">
        <v>47</v>
      </c>
      <c r="B47" s="32">
        <v>3</v>
      </c>
      <c r="C47" s="32">
        <v>0</v>
      </c>
      <c r="D47" s="32">
        <v>29.7</v>
      </c>
      <c r="E47" s="32">
        <v>1</v>
      </c>
      <c r="F47" s="32">
        <v>0</v>
      </c>
      <c r="G47" s="32">
        <v>15.5</v>
      </c>
      <c r="H47" s="32">
        <v>0</v>
      </c>
      <c r="I47" s="32"/>
      <c r="J47" s="32"/>
      <c r="K47" s="32"/>
      <c r="L47" s="32"/>
    </row>
    <row r="48" spans="1:12" x14ac:dyDescent="0.25">
      <c r="A48" s="32">
        <v>48</v>
      </c>
      <c r="B48" s="32">
        <v>3</v>
      </c>
      <c r="C48" s="32">
        <v>1</v>
      </c>
      <c r="D48" s="32">
        <v>29.7</v>
      </c>
      <c r="E48" s="32">
        <v>0</v>
      </c>
      <c r="F48" s="32">
        <v>0</v>
      </c>
      <c r="G48" s="32">
        <v>7.75</v>
      </c>
      <c r="H48" s="32">
        <v>1</v>
      </c>
      <c r="I48" s="32"/>
      <c r="J48" s="32"/>
      <c r="K48" s="32"/>
      <c r="L48" s="32"/>
    </row>
    <row r="49" spans="1:12" x14ac:dyDescent="0.25">
      <c r="A49" s="32">
        <v>49</v>
      </c>
      <c r="B49" s="32">
        <v>3</v>
      </c>
      <c r="C49" s="32">
        <v>0</v>
      </c>
      <c r="D49" s="32">
        <v>29.7</v>
      </c>
      <c r="E49" s="32">
        <v>2</v>
      </c>
      <c r="F49" s="32">
        <v>0</v>
      </c>
      <c r="G49" s="32">
        <v>21.679200000000002</v>
      </c>
      <c r="H49" s="32">
        <v>0</v>
      </c>
      <c r="I49" s="32"/>
      <c r="J49" s="32"/>
      <c r="K49" s="32"/>
      <c r="L49" s="32"/>
    </row>
    <row r="50" spans="1:12" x14ac:dyDescent="0.25">
      <c r="A50" s="32">
        <v>50</v>
      </c>
      <c r="B50" s="32">
        <v>3</v>
      </c>
      <c r="C50" s="32">
        <v>1</v>
      </c>
      <c r="D50" s="32">
        <v>18</v>
      </c>
      <c r="E50" s="32">
        <v>1</v>
      </c>
      <c r="F50" s="32">
        <v>0</v>
      </c>
      <c r="G50" s="32">
        <v>17.8</v>
      </c>
      <c r="H50" s="32">
        <v>0</v>
      </c>
      <c r="I50" s="32"/>
      <c r="J50" s="32"/>
      <c r="K50" s="32"/>
      <c r="L50" s="32"/>
    </row>
    <row r="51" spans="1:12" x14ac:dyDescent="0.25">
      <c r="A51" s="32">
        <v>51</v>
      </c>
      <c r="B51" s="32">
        <v>3</v>
      </c>
      <c r="C51" s="32">
        <v>0</v>
      </c>
      <c r="D51" s="32">
        <v>7</v>
      </c>
      <c r="E51" s="32">
        <v>4</v>
      </c>
      <c r="F51" s="32">
        <v>1</v>
      </c>
      <c r="G51" s="32">
        <v>39.6875</v>
      </c>
      <c r="H51" s="32">
        <v>0</v>
      </c>
      <c r="I51" s="32"/>
      <c r="J51" s="32"/>
      <c r="K51" s="32"/>
      <c r="L51" s="32"/>
    </row>
    <row r="52" spans="1:12" x14ac:dyDescent="0.25">
      <c r="A52" s="32">
        <v>52</v>
      </c>
      <c r="B52" s="32">
        <v>3</v>
      </c>
      <c r="C52" s="32">
        <v>0</v>
      </c>
      <c r="D52" s="32">
        <v>21</v>
      </c>
      <c r="E52" s="32">
        <v>0</v>
      </c>
      <c r="F52" s="32">
        <v>0</v>
      </c>
      <c r="G52" s="32">
        <v>39886</v>
      </c>
      <c r="H52" s="32">
        <v>0</v>
      </c>
      <c r="I52" s="32"/>
      <c r="J52" s="32"/>
      <c r="K52" s="32"/>
      <c r="L52" s="32"/>
    </row>
    <row r="53" spans="1:12" x14ac:dyDescent="0.25">
      <c r="A53" s="32">
        <v>53</v>
      </c>
      <c r="B53" s="32">
        <v>1</v>
      </c>
      <c r="C53" s="32">
        <v>1</v>
      </c>
      <c r="D53" s="32">
        <v>49</v>
      </c>
      <c r="E53" s="32">
        <v>1</v>
      </c>
      <c r="F53" s="32">
        <v>0</v>
      </c>
      <c r="G53" s="32">
        <v>17572</v>
      </c>
      <c r="H53" s="32">
        <v>1</v>
      </c>
      <c r="I53" s="32"/>
      <c r="J53" s="32"/>
      <c r="K53" s="32"/>
      <c r="L53" s="32"/>
    </row>
    <row r="54" spans="1:12" x14ac:dyDescent="0.25">
      <c r="A54" s="32">
        <v>54</v>
      </c>
      <c r="B54" s="32">
        <v>2</v>
      </c>
      <c r="C54" s="32">
        <v>1</v>
      </c>
      <c r="D54" s="32">
        <v>29</v>
      </c>
      <c r="E54" s="32">
        <v>1</v>
      </c>
      <c r="F54" s="32">
        <v>0</v>
      </c>
      <c r="G54" s="32">
        <v>26</v>
      </c>
      <c r="H54" s="32">
        <v>1</v>
      </c>
      <c r="I54" s="32"/>
      <c r="J54" s="32"/>
      <c r="K54" s="32"/>
      <c r="L54" s="32"/>
    </row>
    <row r="55" spans="1:12" x14ac:dyDescent="0.25">
      <c r="A55" s="32">
        <v>55</v>
      </c>
      <c r="B55" s="32">
        <v>1</v>
      </c>
      <c r="C55" s="32">
        <v>0</v>
      </c>
      <c r="D55" s="32">
        <v>65</v>
      </c>
      <c r="E55" s="32">
        <v>0</v>
      </c>
      <c r="F55" s="32">
        <v>1</v>
      </c>
      <c r="G55" s="32">
        <v>61.979199999999999</v>
      </c>
      <c r="H55" s="32">
        <v>0</v>
      </c>
      <c r="I55" s="32"/>
      <c r="J55" s="32"/>
      <c r="K55" s="32"/>
      <c r="L55" s="32"/>
    </row>
    <row r="56" spans="1:12" x14ac:dyDescent="0.25">
      <c r="A56" s="32">
        <v>56</v>
      </c>
      <c r="B56" s="32">
        <v>1</v>
      </c>
      <c r="C56" s="32">
        <v>0</v>
      </c>
      <c r="D56" s="32">
        <v>29.7</v>
      </c>
      <c r="E56" s="32">
        <v>0</v>
      </c>
      <c r="F56" s="32">
        <v>0</v>
      </c>
      <c r="G56" s="32">
        <v>35.5</v>
      </c>
      <c r="H56" s="32">
        <v>1</v>
      </c>
      <c r="I56" s="32"/>
      <c r="J56" s="32"/>
      <c r="K56" s="32"/>
      <c r="L56" s="32"/>
    </row>
    <row r="57" spans="1:12" x14ac:dyDescent="0.25">
      <c r="A57" s="32">
        <v>57</v>
      </c>
      <c r="B57" s="32">
        <v>2</v>
      </c>
      <c r="C57" s="32">
        <v>1</v>
      </c>
      <c r="D57" s="32">
        <v>21</v>
      </c>
      <c r="E57" s="32">
        <v>0</v>
      </c>
      <c r="F57" s="32">
        <v>0</v>
      </c>
      <c r="G57" s="32">
        <v>31026</v>
      </c>
      <c r="H57" s="32">
        <v>1</v>
      </c>
      <c r="I57" s="32"/>
      <c r="J57" s="32"/>
      <c r="K57" s="32"/>
      <c r="L57" s="32"/>
    </row>
    <row r="58" spans="1:12" x14ac:dyDescent="0.25">
      <c r="A58" s="32">
        <v>58</v>
      </c>
      <c r="B58" s="32">
        <v>3</v>
      </c>
      <c r="C58" s="32">
        <v>0</v>
      </c>
      <c r="D58" s="32">
        <v>28.5</v>
      </c>
      <c r="E58" s="32">
        <v>0</v>
      </c>
      <c r="F58" s="32">
        <v>0</v>
      </c>
      <c r="G58" s="32">
        <v>7.2291999999999996</v>
      </c>
      <c r="H58" s="32">
        <v>0</v>
      </c>
      <c r="I58" s="32"/>
      <c r="J58" s="32"/>
      <c r="K58" s="32"/>
      <c r="L58" s="32"/>
    </row>
    <row r="59" spans="1:12" x14ac:dyDescent="0.25">
      <c r="A59" s="32">
        <v>59</v>
      </c>
      <c r="B59" s="32">
        <v>2</v>
      </c>
      <c r="C59" s="32">
        <v>1</v>
      </c>
      <c r="D59" s="32">
        <v>5</v>
      </c>
      <c r="E59" s="32">
        <v>1</v>
      </c>
      <c r="F59" s="32">
        <v>2</v>
      </c>
      <c r="G59" s="32">
        <v>34651</v>
      </c>
      <c r="H59" s="32">
        <v>1</v>
      </c>
      <c r="I59" s="32"/>
      <c r="J59" s="32"/>
      <c r="K59" s="32"/>
      <c r="L59" s="32"/>
    </row>
    <row r="60" spans="1:12" x14ac:dyDescent="0.25">
      <c r="A60" s="32">
        <v>60</v>
      </c>
      <c r="B60" s="32">
        <v>3</v>
      </c>
      <c r="C60" s="32">
        <v>0</v>
      </c>
      <c r="D60" s="32">
        <v>11</v>
      </c>
      <c r="E60" s="32">
        <v>5</v>
      </c>
      <c r="F60" s="32">
        <v>2</v>
      </c>
      <c r="G60" s="32">
        <v>2144</v>
      </c>
      <c r="H60" s="32">
        <v>0</v>
      </c>
      <c r="I60" s="32"/>
      <c r="J60" s="32"/>
      <c r="K60" s="32"/>
      <c r="L60" s="32"/>
    </row>
    <row r="61" spans="1:12" x14ac:dyDescent="0.25">
      <c r="A61" s="32">
        <v>61</v>
      </c>
      <c r="B61" s="32">
        <v>3</v>
      </c>
      <c r="C61" s="32">
        <v>0</v>
      </c>
      <c r="D61" s="32">
        <v>22</v>
      </c>
      <c r="E61" s="32">
        <v>0</v>
      </c>
      <c r="F61" s="32">
        <v>0</v>
      </c>
      <c r="G61" s="32">
        <v>7.2291999999999996</v>
      </c>
      <c r="H61" s="32">
        <v>0</v>
      </c>
      <c r="I61" s="32"/>
      <c r="J61" s="32"/>
      <c r="K61" s="32"/>
      <c r="L61" s="32"/>
    </row>
    <row r="62" spans="1:12" x14ac:dyDescent="0.25">
      <c r="A62" s="32">
        <v>62</v>
      </c>
      <c r="B62" s="32">
        <v>1</v>
      </c>
      <c r="C62" s="32">
        <v>1</v>
      </c>
      <c r="D62" s="32">
        <v>38</v>
      </c>
      <c r="E62" s="32">
        <v>0</v>
      </c>
      <c r="F62" s="32">
        <v>0</v>
      </c>
      <c r="G62" s="32">
        <v>80</v>
      </c>
      <c r="H62" s="32">
        <v>1</v>
      </c>
      <c r="I62" s="32"/>
      <c r="J62" s="32"/>
      <c r="K62" s="32"/>
      <c r="L62" s="32"/>
    </row>
    <row r="63" spans="1:12" x14ac:dyDescent="0.25">
      <c r="A63" s="32">
        <v>63</v>
      </c>
      <c r="B63" s="32">
        <v>1</v>
      </c>
      <c r="C63" s="32">
        <v>0</v>
      </c>
      <c r="D63" s="32">
        <v>45</v>
      </c>
      <c r="E63" s="32">
        <v>1</v>
      </c>
      <c r="F63" s="32">
        <v>0</v>
      </c>
      <c r="G63" s="32">
        <v>83475</v>
      </c>
      <c r="H63" s="32">
        <v>0</v>
      </c>
      <c r="I63" s="32"/>
      <c r="J63" s="32"/>
      <c r="K63" s="32"/>
      <c r="L63" s="32"/>
    </row>
    <row r="64" spans="1:12" x14ac:dyDescent="0.25">
      <c r="A64" s="32">
        <v>64</v>
      </c>
      <c r="B64" s="32">
        <v>3</v>
      </c>
      <c r="C64" s="32">
        <v>0</v>
      </c>
      <c r="D64" s="32">
        <v>4</v>
      </c>
      <c r="E64" s="32">
        <v>3</v>
      </c>
      <c r="F64" s="32">
        <v>2</v>
      </c>
      <c r="G64" s="32">
        <v>27.9</v>
      </c>
      <c r="H64" s="32">
        <v>0</v>
      </c>
      <c r="I64" s="32"/>
      <c r="J64" s="32"/>
      <c r="K64" s="32"/>
      <c r="L64" s="32"/>
    </row>
    <row r="65" spans="1:12" x14ac:dyDescent="0.25">
      <c r="A65" s="32">
        <v>65</v>
      </c>
      <c r="B65" s="32">
        <v>1</v>
      </c>
      <c r="C65" s="32">
        <v>0</v>
      </c>
      <c r="D65" s="32">
        <v>29.7</v>
      </c>
      <c r="E65" s="32">
        <v>0</v>
      </c>
      <c r="F65" s="32">
        <v>0</v>
      </c>
      <c r="G65" s="32">
        <v>17605</v>
      </c>
      <c r="H65" s="32">
        <v>0</v>
      </c>
      <c r="I65" s="32"/>
      <c r="J65" s="32"/>
      <c r="K65" s="32"/>
      <c r="L65" s="32"/>
    </row>
    <row r="66" spans="1:12" x14ac:dyDescent="0.25">
      <c r="A66" s="32">
        <v>66</v>
      </c>
      <c r="B66" s="32">
        <v>3</v>
      </c>
      <c r="C66" s="32">
        <v>0</v>
      </c>
      <c r="D66" s="32">
        <v>29.7</v>
      </c>
      <c r="E66" s="32">
        <v>1</v>
      </c>
      <c r="F66" s="32">
        <v>1</v>
      </c>
      <c r="G66" s="32">
        <v>15.245799999999999</v>
      </c>
      <c r="H66" s="32">
        <v>1</v>
      </c>
      <c r="I66" s="32"/>
      <c r="J66" s="32"/>
      <c r="K66" s="32"/>
      <c r="L66" s="32"/>
    </row>
    <row r="67" spans="1:12" x14ac:dyDescent="0.25">
      <c r="A67" s="32">
        <v>67</v>
      </c>
      <c r="B67" s="32">
        <v>2</v>
      </c>
      <c r="C67" s="32">
        <v>1</v>
      </c>
      <c r="D67" s="32">
        <v>29</v>
      </c>
      <c r="E67" s="32">
        <v>0</v>
      </c>
      <c r="F67" s="32">
        <v>0</v>
      </c>
      <c r="G67" s="32">
        <v>29395</v>
      </c>
      <c r="H67" s="32">
        <v>1</v>
      </c>
      <c r="I67" s="32"/>
      <c r="J67" s="32"/>
      <c r="K67" s="32"/>
      <c r="L67" s="32"/>
    </row>
    <row r="68" spans="1:12" x14ac:dyDescent="0.25">
      <c r="A68" s="32">
        <v>68</v>
      </c>
      <c r="B68" s="32">
        <v>3</v>
      </c>
      <c r="C68" s="32">
        <v>0</v>
      </c>
      <c r="D68" s="32">
        <v>19</v>
      </c>
      <c r="E68" s="32">
        <v>0</v>
      </c>
      <c r="F68" s="32">
        <v>0</v>
      </c>
      <c r="G68" s="32">
        <v>3464</v>
      </c>
      <c r="H68" s="32">
        <v>0</v>
      </c>
      <c r="I68" s="32"/>
      <c r="J68" s="32"/>
      <c r="K68" s="32"/>
      <c r="L68" s="32"/>
    </row>
    <row r="69" spans="1:12" x14ac:dyDescent="0.25">
      <c r="A69" s="32">
        <v>69</v>
      </c>
      <c r="B69" s="32">
        <v>3</v>
      </c>
      <c r="C69" s="32">
        <v>1</v>
      </c>
      <c r="D69" s="32">
        <v>17</v>
      </c>
      <c r="E69" s="32">
        <v>4</v>
      </c>
      <c r="F69" s="32">
        <v>2</v>
      </c>
      <c r="G69" s="32">
        <v>7925</v>
      </c>
      <c r="H69" s="32">
        <v>1</v>
      </c>
      <c r="I69" s="32"/>
      <c r="J69" s="32"/>
      <c r="K69" s="32"/>
      <c r="L69" s="32"/>
    </row>
    <row r="70" spans="1:12" x14ac:dyDescent="0.25">
      <c r="A70" s="32">
        <v>70</v>
      </c>
      <c r="B70" s="32">
        <v>3</v>
      </c>
      <c r="C70" s="32">
        <v>0</v>
      </c>
      <c r="D70" s="32">
        <v>26</v>
      </c>
      <c r="E70" s="32">
        <v>2</v>
      </c>
      <c r="F70" s="32">
        <v>0</v>
      </c>
      <c r="G70" s="32">
        <v>8.6624999999999996</v>
      </c>
      <c r="H70" s="32">
        <v>0</v>
      </c>
      <c r="I70" s="32"/>
      <c r="J70" s="32"/>
      <c r="K70" s="32"/>
      <c r="L70" s="32"/>
    </row>
    <row r="71" spans="1:12" x14ac:dyDescent="0.25">
      <c r="A71" s="32">
        <v>71</v>
      </c>
      <c r="B71" s="32">
        <v>2</v>
      </c>
      <c r="C71" s="32">
        <v>0</v>
      </c>
      <c r="D71" s="32">
        <v>32</v>
      </c>
      <c r="E71" s="32">
        <v>0</v>
      </c>
      <c r="F71" s="32">
        <v>0</v>
      </c>
      <c r="G71" s="32">
        <v>33111</v>
      </c>
      <c r="H71" s="32">
        <v>0</v>
      </c>
      <c r="I71" s="32"/>
      <c r="J71" s="32"/>
      <c r="K71" s="32"/>
      <c r="L71" s="32"/>
    </row>
    <row r="72" spans="1:12" x14ac:dyDescent="0.25">
      <c r="A72" s="32">
        <v>72</v>
      </c>
      <c r="B72" s="32">
        <v>3</v>
      </c>
      <c r="C72" s="32">
        <v>1</v>
      </c>
      <c r="D72" s="32">
        <v>16</v>
      </c>
      <c r="E72" s="32">
        <v>5</v>
      </c>
      <c r="F72" s="32">
        <v>2</v>
      </c>
      <c r="G72" s="32">
        <v>2144</v>
      </c>
      <c r="H72" s="32">
        <v>0</v>
      </c>
      <c r="I72" s="32"/>
      <c r="J72" s="32"/>
      <c r="K72" s="32"/>
      <c r="L72" s="32"/>
    </row>
    <row r="73" spans="1:12" x14ac:dyDescent="0.25">
      <c r="A73" s="32">
        <v>73</v>
      </c>
      <c r="B73" s="32">
        <v>2</v>
      </c>
      <c r="C73" s="32">
        <v>0</v>
      </c>
      <c r="D73" s="32">
        <v>21</v>
      </c>
      <c r="E73" s="32">
        <v>0</v>
      </c>
      <c r="F73" s="32">
        <v>0</v>
      </c>
      <c r="G73" s="32">
        <v>14879</v>
      </c>
      <c r="H73" s="32">
        <v>0</v>
      </c>
      <c r="I73" s="32"/>
      <c r="J73" s="32"/>
      <c r="K73" s="32"/>
      <c r="L73" s="32"/>
    </row>
    <row r="74" spans="1:12" x14ac:dyDescent="0.25">
      <c r="A74" s="32">
        <v>74</v>
      </c>
      <c r="B74" s="32">
        <v>3</v>
      </c>
      <c r="C74" s="32">
        <v>0</v>
      </c>
      <c r="D74" s="32">
        <v>26</v>
      </c>
      <c r="E74" s="32">
        <v>1</v>
      </c>
      <c r="F74" s="32">
        <v>0</v>
      </c>
      <c r="G74" s="32">
        <v>14.4542</v>
      </c>
      <c r="H74" s="32">
        <v>0</v>
      </c>
      <c r="I74" s="32"/>
      <c r="J74" s="32"/>
      <c r="K74" s="32"/>
      <c r="L74" s="32"/>
    </row>
    <row r="75" spans="1:12" x14ac:dyDescent="0.25">
      <c r="A75" s="32">
        <v>75</v>
      </c>
      <c r="B75" s="32">
        <v>3</v>
      </c>
      <c r="C75" s="32">
        <v>0</v>
      </c>
      <c r="D75" s="32">
        <v>32</v>
      </c>
      <c r="E75" s="32">
        <v>0</v>
      </c>
      <c r="F75" s="32">
        <v>0</v>
      </c>
      <c r="G75" s="32">
        <v>56.495800000000003</v>
      </c>
      <c r="H75" s="32">
        <v>1</v>
      </c>
      <c r="I75" s="32"/>
      <c r="J75" s="32"/>
      <c r="K75" s="32"/>
      <c r="L75" s="32"/>
    </row>
    <row r="76" spans="1:12" x14ac:dyDescent="0.25">
      <c r="A76" s="32">
        <v>76</v>
      </c>
      <c r="B76" s="32">
        <v>3</v>
      </c>
      <c r="C76" s="32">
        <v>0</v>
      </c>
      <c r="D76" s="32">
        <v>25</v>
      </c>
      <c r="E76" s="32">
        <v>0</v>
      </c>
      <c r="F76" s="32">
        <v>0</v>
      </c>
      <c r="G76" s="32">
        <v>7.65</v>
      </c>
      <c r="H76" s="32">
        <v>0</v>
      </c>
      <c r="I76" s="32"/>
      <c r="J76" s="32"/>
      <c r="K76" s="32"/>
      <c r="L76" s="32"/>
    </row>
    <row r="77" spans="1:12" x14ac:dyDescent="0.25">
      <c r="A77" s="32">
        <v>77</v>
      </c>
      <c r="B77" s="32">
        <v>3</v>
      </c>
      <c r="C77" s="32">
        <v>0</v>
      </c>
      <c r="D77" s="32">
        <v>29.7</v>
      </c>
      <c r="E77" s="32">
        <v>0</v>
      </c>
      <c r="F77" s="32">
        <v>0</v>
      </c>
      <c r="G77" s="32">
        <v>7.8958000000000004</v>
      </c>
      <c r="H77" s="32">
        <v>0</v>
      </c>
      <c r="I77" s="32"/>
      <c r="J77" s="32"/>
      <c r="K77" s="32"/>
      <c r="L77" s="32"/>
    </row>
    <row r="78" spans="1:12" x14ac:dyDescent="0.25">
      <c r="A78" s="32">
        <v>78</v>
      </c>
      <c r="B78" s="32">
        <v>3</v>
      </c>
      <c r="C78" s="32">
        <v>0</v>
      </c>
      <c r="D78" s="32">
        <v>29.7</v>
      </c>
      <c r="E78" s="32">
        <v>0</v>
      </c>
      <c r="F78" s="32">
        <v>0</v>
      </c>
      <c r="G78" s="32">
        <v>8.0500000000000007</v>
      </c>
      <c r="H78" s="32">
        <v>0</v>
      </c>
      <c r="I78" s="32"/>
      <c r="J78" s="32"/>
      <c r="K78" s="32"/>
      <c r="L78" s="32"/>
    </row>
    <row r="79" spans="1:12" x14ac:dyDescent="0.25">
      <c r="A79" s="32">
        <v>79</v>
      </c>
      <c r="B79" s="32">
        <v>2</v>
      </c>
      <c r="C79" s="32">
        <v>0</v>
      </c>
      <c r="D79" s="32">
        <v>0.83</v>
      </c>
      <c r="E79" s="32">
        <v>0</v>
      </c>
      <c r="F79" s="32">
        <v>2</v>
      </c>
      <c r="G79" s="32">
        <v>29</v>
      </c>
      <c r="H79" s="32">
        <v>1</v>
      </c>
      <c r="I79" s="32"/>
      <c r="J79" s="32"/>
      <c r="K79" s="32"/>
      <c r="L79" s="32"/>
    </row>
    <row r="80" spans="1:12" x14ac:dyDescent="0.25">
      <c r="A80" s="32">
        <v>80</v>
      </c>
      <c r="B80" s="32">
        <v>3</v>
      </c>
      <c r="C80" s="32">
        <v>1</v>
      </c>
      <c r="D80" s="32">
        <v>30</v>
      </c>
      <c r="E80" s="32">
        <v>0</v>
      </c>
      <c r="F80" s="32">
        <v>0</v>
      </c>
      <c r="G80" s="32">
        <v>12475</v>
      </c>
      <c r="H80" s="32">
        <v>1</v>
      </c>
      <c r="I80" s="32"/>
      <c r="J80" s="32"/>
      <c r="K80" s="32"/>
      <c r="L80" s="32"/>
    </row>
    <row r="81" spans="1:12" x14ac:dyDescent="0.25">
      <c r="A81" s="32">
        <v>81</v>
      </c>
      <c r="B81" s="32">
        <v>3</v>
      </c>
      <c r="C81" s="32">
        <v>0</v>
      </c>
      <c r="D81" s="32">
        <v>22</v>
      </c>
      <c r="E81" s="32">
        <v>0</v>
      </c>
      <c r="F81" s="32">
        <v>0</v>
      </c>
      <c r="G81" s="32">
        <v>9</v>
      </c>
      <c r="H81" s="32">
        <v>0</v>
      </c>
      <c r="I81" s="32"/>
      <c r="J81" s="32"/>
      <c r="K81" s="32"/>
      <c r="L81" s="32"/>
    </row>
    <row r="82" spans="1:12" x14ac:dyDescent="0.25">
      <c r="A82" s="32">
        <v>82</v>
      </c>
      <c r="B82" s="32">
        <v>3</v>
      </c>
      <c r="C82" s="32">
        <v>0</v>
      </c>
      <c r="D82" s="32">
        <v>29</v>
      </c>
      <c r="E82" s="32">
        <v>0</v>
      </c>
      <c r="F82" s="32">
        <v>0</v>
      </c>
      <c r="G82" s="32">
        <v>9.5</v>
      </c>
      <c r="H82" s="32">
        <v>1</v>
      </c>
      <c r="I82" s="32"/>
      <c r="J82" s="32"/>
      <c r="K82" s="32"/>
      <c r="L82" s="32"/>
    </row>
    <row r="83" spans="1:12" x14ac:dyDescent="0.25">
      <c r="A83" s="32">
        <v>83</v>
      </c>
      <c r="B83" s="32">
        <v>3</v>
      </c>
      <c r="C83" s="32">
        <v>1</v>
      </c>
      <c r="D83" s="32">
        <v>29.7</v>
      </c>
      <c r="E83" s="32">
        <v>0</v>
      </c>
      <c r="F83" s="32">
        <v>0</v>
      </c>
      <c r="G83" s="32">
        <v>7.7874999999999996</v>
      </c>
      <c r="H83" s="32">
        <v>1</v>
      </c>
      <c r="I83" s="32"/>
      <c r="J83" s="32"/>
      <c r="K83" s="32"/>
      <c r="L83" s="32"/>
    </row>
    <row r="84" spans="1:12" x14ac:dyDescent="0.25">
      <c r="A84" s="32">
        <v>84</v>
      </c>
      <c r="B84" s="32">
        <v>1</v>
      </c>
      <c r="C84" s="32">
        <v>0</v>
      </c>
      <c r="D84" s="32">
        <v>28</v>
      </c>
      <c r="E84" s="32">
        <v>0</v>
      </c>
      <c r="F84" s="32">
        <v>0</v>
      </c>
      <c r="G84" s="32">
        <v>47.1</v>
      </c>
      <c r="H84" s="32">
        <v>0</v>
      </c>
      <c r="I84" s="32"/>
      <c r="J84" s="32"/>
      <c r="K84" s="32"/>
      <c r="L84" s="32"/>
    </row>
    <row r="85" spans="1:12" x14ac:dyDescent="0.25">
      <c r="A85" s="32">
        <v>85</v>
      </c>
      <c r="B85" s="32">
        <v>2</v>
      </c>
      <c r="C85" s="32">
        <v>1</v>
      </c>
      <c r="D85" s="32">
        <v>17</v>
      </c>
      <c r="E85" s="32">
        <v>0</v>
      </c>
      <c r="F85" s="32">
        <v>0</v>
      </c>
      <c r="G85" s="32">
        <v>14885</v>
      </c>
      <c r="H85" s="32">
        <v>1</v>
      </c>
      <c r="I85" s="32"/>
      <c r="J85" s="32"/>
      <c r="K85" s="32"/>
      <c r="L85" s="32"/>
    </row>
    <row r="86" spans="1:12" x14ac:dyDescent="0.25">
      <c r="A86" s="32">
        <v>86</v>
      </c>
      <c r="B86" s="32">
        <v>3</v>
      </c>
      <c r="C86" s="32">
        <v>1</v>
      </c>
      <c r="D86" s="32">
        <v>33</v>
      </c>
      <c r="E86" s="32">
        <v>3</v>
      </c>
      <c r="F86" s="32">
        <v>0</v>
      </c>
      <c r="G86" s="32">
        <v>15.85</v>
      </c>
      <c r="H86" s="32">
        <v>1</v>
      </c>
      <c r="I86" s="32"/>
      <c r="J86" s="32"/>
      <c r="K86" s="32"/>
      <c r="L86" s="32"/>
    </row>
    <row r="87" spans="1:12" x14ac:dyDescent="0.25">
      <c r="A87" s="32">
        <v>87</v>
      </c>
      <c r="B87" s="32">
        <v>3</v>
      </c>
      <c r="C87" s="32">
        <v>0</v>
      </c>
      <c r="D87" s="32">
        <v>16</v>
      </c>
      <c r="E87" s="32">
        <v>1</v>
      </c>
      <c r="F87" s="32">
        <v>3</v>
      </c>
      <c r="G87" s="32">
        <v>6608</v>
      </c>
      <c r="H87" s="32">
        <v>0</v>
      </c>
      <c r="I87" s="32"/>
      <c r="J87" s="32"/>
      <c r="K87" s="32"/>
      <c r="L87" s="32"/>
    </row>
    <row r="88" spans="1:12" x14ac:dyDescent="0.25">
      <c r="A88" s="32">
        <v>88</v>
      </c>
      <c r="B88" s="32">
        <v>3</v>
      </c>
      <c r="C88" s="32">
        <v>0</v>
      </c>
      <c r="D88" s="32">
        <v>29.7</v>
      </c>
      <c r="E88" s="32">
        <v>0</v>
      </c>
      <c r="F88" s="32">
        <v>0</v>
      </c>
      <c r="G88" s="32">
        <v>392086</v>
      </c>
      <c r="H88" s="32">
        <v>0</v>
      </c>
      <c r="I88" s="32"/>
      <c r="J88" s="32"/>
      <c r="K88" s="32"/>
      <c r="L88" s="32"/>
    </row>
    <row r="89" spans="1:12" x14ac:dyDescent="0.25">
      <c r="A89" s="32">
        <v>89</v>
      </c>
      <c r="B89" s="32">
        <v>1</v>
      </c>
      <c r="C89" s="32">
        <v>1</v>
      </c>
      <c r="D89" s="32">
        <v>23</v>
      </c>
      <c r="E89" s="32">
        <v>3</v>
      </c>
      <c r="F89" s="32">
        <v>2</v>
      </c>
      <c r="G89" s="32">
        <v>263</v>
      </c>
      <c r="H89" s="32">
        <v>1</v>
      </c>
      <c r="I89" s="32"/>
      <c r="J89" s="32"/>
      <c r="K89" s="32"/>
      <c r="L89" s="32"/>
    </row>
    <row r="90" spans="1:12" x14ac:dyDescent="0.25">
      <c r="A90" s="32">
        <v>90</v>
      </c>
      <c r="B90" s="32">
        <v>3</v>
      </c>
      <c r="C90" s="32">
        <v>0</v>
      </c>
      <c r="D90" s="32">
        <v>24</v>
      </c>
      <c r="E90" s="32">
        <v>0</v>
      </c>
      <c r="F90" s="32">
        <v>0</v>
      </c>
      <c r="G90" s="32">
        <v>8.0500000000000007</v>
      </c>
      <c r="H90" s="32">
        <v>0</v>
      </c>
      <c r="I90" s="32"/>
      <c r="J90" s="32"/>
      <c r="K90" s="32"/>
      <c r="L90" s="32"/>
    </row>
    <row r="91" spans="1:12" x14ac:dyDescent="0.25">
      <c r="A91" s="32">
        <v>91</v>
      </c>
      <c r="B91" s="32">
        <v>3</v>
      </c>
      <c r="C91" s="32">
        <v>0</v>
      </c>
      <c r="D91" s="32">
        <v>29</v>
      </c>
      <c r="E91" s="32">
        <v>0</v>
      </c>
      <c r="F91" s="32">
        <v>0</v>
      </c>
      <c r="G91" s="32">
        <v>8.0500000000000007</v>
      </c>
      <c r="H91" s="32">
        <v>0</v>
      </c>
      <c r="I91" s="32"/>
      <c r="J91" s="32"/>
      <c r="K91" s="32"/>
      <c r="L91" s="32"/>
    </row>
    <row r="92" spans="1:12" x14ac:dyDescent="0.25">
      <c r="A92" s="32">
        <v>92</v>
      </c>
      <c r="B92" s="32">
        <v>3</v>
      </c>
      <c r="C92" s="32">
        <v>0</v>
      </c>
      <c r="D92" s="32">
        <v>20</v>
      </c>
      <c r="E92" s="32">
        <v>0</v>
      </c>
      <c r="F92" s="32">
        <v>0</v>
      </c>
      <c r="G92" s="32">
        <v>7.8541999999999996</v>
      </c>
      <c r="H92" s="32">
        <v>0</v>
      </c>
      <c r="I92" s="32"/>
      <c r="J92" s="32"/>
      <c r="K92" s="32"/>
      <c r="L92" s="32"/>
    </row>
    <row r="93" spans="1:12" x14ac:dyDescent="0.25">
      <c r="A93" s="32">
        <v>93</v>
      </c>
      <c r="B93" s="32">
        <v>1</v>
      </c>
      <c r="C93" s="32">
        <v>0</v>
      </c>
      <c r="D93" s="32">
        <v>46</v>
      </c>
      <c r="E93" s="32">
        <v>1</v>
      </c>
      <c r="F93" s="32">
        <v>0</v>
      </c>
      <c r="G93" s="32">
        <v>5734</v>
      </c>
      <c r="H93" s="32">
        <v>0</v>
      </c>
      <c r="I93" s="32"/>
      <c r="J93" s="32"/>
      <c r="K93" s="32"/>
      <c r="L93" s="32"/>
    </row>
    <row r="94" spans="1:12" x14ac:dyDescent="0.25">
      <c r="A94" s="32">
        <v>94</v>
      </c>
      <c r="B94" s="32">
        <v>3</v>
      </c>
      <c r="C94" s="32">
        <v>0</v>
      </c>
      <c r="D94" s="32">
        <v>26</v>
      </c>
      <c r="E94" s="32">
        <v>1</v>
      </c>
      <c r="F94" s="32">
        <v>2</v>
      </c>
      <c r="G94" s="32">
        <v>2315</v>
      </c>
      <c r="H94" s="32">
        <v>0</v>
      </c>
      <c r="I94" s="32"/>
      <c r="J94" s="32"/>
      <c r="K94" s="32"/>
      <c r="L94" s="32"/>
    </row>
    <row r="95" spans="1:12" x14ac:dyDescent="0.25">
      <c r="A95" s="32">
        <v>95</v>
      </c>
      <c r="B95" s="32">
        <v>3</v>
      </c>
      <c r="C95" s="32">
        <v>0</v>
      </c>
      <c r="D95" s="32">
        <v>59</v>
      </c>
      <c r="E95" s="32">
        <v>0</v>
      </c>
      <c r="F95" s="32">
        <v>0</v>
      </c>
      <c r="G95" s="32">
        <v>7.25</v>
      </c>
      <c r="H95" s="32">
        <v>0</v>
      </c>
      <c r="I95" s="32"/>
      <c r="J95" s="32"/>
      <c r="K95" s="32"/>
      <c r="L95" s="32"/>
    </row>
    <row r="96" spans="1:12" x14ac:dyDescent="0.25">
      <c r="A96" s="32">
        <v>96</v>
      </c>
      <c r="B96" s="32">
        <v>3</v>
      </c>
      <c r="C96" s="32">
        <v>0</v>
      </c>
      <c r="D96" s="32">
        <v>29.7</v>
      </c>
      <c r="E96" s="32">
        <v>0</v>
      </c>
      <c r="F96" s="32">
        <v>0</v>
      </c>
      <c r="G96" s="32">
        <v>8.0500000000000007</v>
      </c>
      <c r="H96" s="32">
        <v>0</v>
      </c>
      <c r="I96" s="32"/>
      <c r="J96" s="32"/>
      <c r="K96" s="32"/>
      <c r="L96" s="32"/>
    </row>
    <row r="97" spans="1:12" x14ac:dyDescent="0.25">
      <c r="A97" s="32">
        <v>97</v>
      </c>
      <c r="B97" s="32">
        <v>1</v>
      </c>
      <c r="C97" s="32">
        <v>0</v>
      </c>
      <c r="D97" s="32">
        <v>71</v>
      </c>
      <c r="E97" s="32">
        <v>0</v>
      </c>
      <c r="F97" s="32">
        <v>0</v>
      </c>
      <c r="G97" s="32">
        <v>17754</v>
      </c>
      <c r="H97" s="32">
        <v>0</v>
      </c>
      <c r="I97" s="32"/>
      <c r="J97" s="32"/>
      <c r="K97" s="32"/>
      <c r="L97" s="32"/>
    </row>
    <row r="98" spans="1:12" x14ac:dyDescent="0.25">
      <c r="A98" s="32">
        <v>98</v>
      </c>
      <c r="B98" s="32">
        <v>1</v>
      </c>
      <c r="C98" s="32">
        <v>0</v>
      </c>
      <c r="D98" s="32">
        <v>23</v>
      </c>
      <c r="E98" s="32">
        <v>0</v>
      </c>
      <c r="F98" s="32">
        <v>1</v>
      </c>
      <c r="G98" s="32">
        <v>17759</v>
      </c>
      <c r="H98" s="32">
        <v>1</v>
      </c>
      <c r="I98" s="32"/>
      <c r="J98" s="32"/>
      <c r="K98" s="32"/>
      <c r="L98" s="32"/>
    </row>
    <row r="99" spans="1:12" x14ac:dyDescent="0.25">
      <c r="A99" s="32">
        <v>99</v>
      </c>
      <c r="B99" s="32">
        <v>2</v>
      </c>
      <c r="C99" s="32">
        <v>1</v>
      </c>
      <c r="D99" s="32">
        <v>34</v>
      </c>
      <c r="E99" s="32">
        <v>0</v>
      </c>
      <c r="F99" s="32">
        <v>1</v>
      </c>
      <c r="G99" s="32">
        <v>23</v>
      </c>
      <c r="H99" s="32">
        <v>1</v>
      </c>
      <c r="I99" s="32"/>
      <c r="J99" s="32"/>
      <c r="K99" s="32"/>
      <c r="L99" s="32"/>
    </row>
    <row r="100" spans="1:12" x14ac:dyDescent="0.25">
      <c r="A100" s="32">
        <v>100</v>
      </c>
      <c r="B100" s="32">
        <v>2</v>
      </c>
      <c r="C100" s="32">
        <v>0</v>
      </c>
      <c r="D100" s="32">
        <v>34</v>
      </c>
      <c r="E100" s="32">
        <v>1</v>
      </c>
      <c r="F100" s="32">
        <v>0</v>
      </c>
      <c r="G100" s="32">
        <v>26</v>
      </c>
      <c r="H100" s="32">
        <v>0</v>
      </c>
      <c r="I100" s="32"/>
      <c r="J100" s="32"/>
      <c r="K100" s="32"/>
      <c r="L100" s="32"/>
    </row>
    <row r="101" spans="1:12" x14ac:dyDescent="0.25">
      <c r="A101" s="32">
        <v>101</v>
      </c>
      <c r="B101" s="32">
        <v>3</v>
      </c>
      <c r="C101" s="32">
        <v>1</v>
      </c>
      <c r="D101" s="32">
        <v>28</v>
      </c>
      <c r="E101" s="32">
        <v>0</v>
      </c>
      <c r="F101" s="32">
        <v>0</v>
      </c>
      <c r="G101" s="32">
        <v>7.8958000000000004</v>
      </c>
      <c r="H101" s="32">
        <v>0</v>
      </c>
      <c r="I101" s="32"/>
      <c r="J101" s="32"/>
      <c r="K101" s="32"/>
      <c r="L101" s="32"/>
    </row>
    <row r="102" spans="1:12" x14ac:dyDescent="0.25">
      <c r="A102" s="32">
        <v>102</v>
      </c>
      <c r="B102" s="32">
        <v>3</v>
      </c>
      <c r="C102" s="32">
        <v>0</v>
      </c>
      <c r="D102" s="32">
        <v>29.7</v>
      </c>
      <c r="E102" s="32">
        <v>0</v>
      </c>
      <c r="F102" s="32">
        <v>0</v>
      </c>
      <c r="G102" s="32">
        <v>7.8958000000000004</v>
      </c>
      <c r="H102" s="32">
        <v>0</v>
      </c>
      <c r="I102" s="32"/>
      <c r="J102" s="32"/>
      <c r="K102" s="32"/>
      <c r="L102" s="32"/>
    </row>
    <row r="103" spans="1:12" x14ac:dyDescent="0.25">
      <c r="A103" s="32">
        <v>103</v>
      </c>
      <c r="B103" s="32">
        <v>1</v>
      </c>
      <c r="C103" s="32">
        <v>0</v>
      </c>
      <c r="D103" s="32">
        <v>21</v>
      </c>
      <c r="E103" s="32">
        <v>0</v>
      </c>
      <c r="F103" s="32">
        <v>1</v>
      </c>
      <c r="G103" s="32">
        <v>77.287499999999994</v>
      </c>
      <c r="H103" s="32">
        <v>0</v>
      </c>
      <c r="I103" s="32"/>
      <c r="J103" s="32"/>
      <c r="K103" s="32"/>
      <c r="L103" s="32"/>
    </row>
    <row r="104" spans="1:12" x14ac:dyDescent="0.25">
      <c r="A104" s="32">
        <v>104</v>
      </c>
      <c r="B104" s="32">
        <v>3</v>
      </c>
      <c r="C104" s="32">
        <v>0</v>
      </c>
      <c r="D104" s="32">
        <v>33</v>
      </c>
      <c r="E104" s="32">
        <v>0</v>
      </c>
      <c r="F104" s="32">
        <v>0</v>
      </c>
      <c r="G104" s="32">
        <v>8.6541999999999994</v>
      </c>
      <c r="H104" s="32">
        <v>0</v>
      </c>
      <c r="I104" s="32"/>
      <c r="J104" s="32"/>
      <c r="K104" s="32"/>
      <c r="L104" s="32"/>
    </row>
    <row r="105" spans="1:12" x14ac:dyDescent="0.25">
      <c r="A105" s="32">
        <v>105</v>
      </c>
      <c r="B105" s="32">
        <v>3</v>
      </c>
      <c r="C105" s="32">
        <v>0</v>
      </c>
      <c r="D105" s="32">
        <v>37</v>
      </c>
      <c r="E105" s="32">
        <v>2</v>
      </c>
      <c r="F105" s="32">
        <v>0</v>
      </c>
      <c r="G105" s="32">
        <v>7925</v>
      </c>
      <c r="H105" s="32">
        <v>0</v>
      </c>
      <c r="I105" s="32"/>
      <c r="J105" s="32"/>
      <c r="K105" s="32"/>
      <c r="L105" s="32"/>
    </row>
    <row r="106" spans="1:12" x14ac:dyDescent="0.25">
      <c r="A106" s="32">
        <v>106</v>
      </c>
      <c r="B106" s="32">
        <v>3</v>
      </c>
      <c r="C106" s="32">
        <v>0</v>
      </c>
      <c r="D106" s="32">
        <v>28</v>
      </c>
      <c r="E106" s="32">
        <v>0</v>
      </c>
      <c r="F106" s="32">
        <v>0</v>
      </c>
      <c r="G106" s="32">
        <v>7.8958000000000004</v>
      </c>
      <c r="H106" s="32">
        <v>0</v>
      </c>
      <c r="I106" s="32"/>
      <c r="J106" s="32"/>
      <c r="K106" s="32"/>
      <c r="L106" s="32"/>
    </row>
    <row r="107" spans="1:12" x14ac:dyDescent="0.25">
      <c r="A107" s="32">
        <v>107</v>
      </c>
      <c r="B107" s="32">
        <v>3</v>
      </c>
      <c r="C107" s="32">
        <v>1</v>
      </c>
      <c r="D107" s="32">
        <v>21</v>
      </c>
      <c r="E107" s="32">
        <v>0</v>
      </c>
      <c r="F107" s="32">
        <v>0</v>
      </c>
      <c r="G107" s="32">
        <v>7.65</v>
      </c>
      <c r="H107" s="32">
        <v>1</v>
      </c>
      <c r="I107" s="32"/>
      <c r="J107" s="32"/>
      <c r="K107" s="32"/>
      <c r="L107" s="32"/>
    </row>
    <row r="108" spans="1:12" x14ac:dyDescent="0.25">
      <c r="A108" s="32">
        <v>108</v>
      </c>
      <c r="B108" s="32">
        <v>3</v>
      </c>
      <c r="C108" s="32">
        <v>0</v>
      </c>
      <c r="D108" s="32">
        <v>29.7</v>
      </c>
      <c r="E108" s="32">
        <v>0</v>
      </c>
      <c r="F108" s="32">
        <v>0</v>
      </c>
      <c r="G108" s="32">
        <v>7775</v>
      </c>
      <c r="H108" s="32">
        <v>1</v>
      </c>
      <c r="I108" s="32"/>
      <c r="J108" s="32"/>
      <c r="K108" s="32"/>
      <c r="L108" s="32"/>
    </row>
    <row r="109" spans="1:12" x14ac:dyDescent="0.25">
      <c r="A109" s="32">
        <v>109</v>
      </c>
      <c r="B109" s="32">
        <v>3</v>
      </c>
      <c r="C109" s="32">
        <v>0</v>
      </c>
      <c r="D109" s="32">
        <v>38</v>
      </c>
      <c r="E109" s="32">
        <v>0</v>
      </c>
      <c r="F109" s="32">
        <v>0</v>
      </c>
      <c r="G109" s="32">
        <v>7.8958000000000004</v>
      </c>
      <c r="H109" s="32">
        <v>0</v>
      </c>
      <c r="I109" s="32"/>
      <c r="J109" s="32"/>
      <c r="K109" s="32"/>
      <c r="L109" s="32"/>
    </row>
    <row r="110" spans="1:12" x14ac:dyDescent="0.25">
      <c r="A110" s="32">
        <v>110</v>
      </c>
      <c r="B110" s="32">
        <v>3</v>
      </c>
      <c r="C110" s="32">
        <v>1</v>
      </c>
      <c r="D110" s="32">
        <v>29.7</v>
      </c>
      <c r="E110" s="32">
        <v>1</v>
      </c>
      <c r="F110" s="32">
        <v>0</v>
      </c>
      <c r="G110" s="32">
        <v>24.15</v>
      </c>
      <c r="H110" s="32">
        <v>1</v>
      </c>
      <c r="I110" s="32"/>
      <c r="J110" s="32"/>
      <c r="K110" s="32"/>
      <c r="L110" s="32"/>
    </row>
    <row r="111" spans="1:12" x14ac:dyDescent="0.25">
      <c r="A111" s="32">
        <v>111</v>
      </c>
      <c r="B111" s="32">
        <v>1</v>
      </c>
      <c r="C111" s="32">
        <v>0</v>
      </c>
      <c r="D111" s="32">
        <v>47</v>
      </c>
      <c r="E111" s="32">
        <v>0</v>
      </c>
      <c r="F111" s="32">
        <v>0</v>
      </c>
      <c r="G111" s="32">
        <v>52</v>
      </c>
      <c r="H111" s="32">
        <v>0</v>
      </c>
      <c r="I111" s="32"/>
      <c r="J111" s="32"/>
      <c r="K111" s="32"/>
      <c r="L111" s="32"/>
    </row>
    <row r="112" spans="1:12" x14ac:dyDescent="0.25">
      <c r="A112" s="32">
        <v>112</v>
      </c>
      <c r="B112" s="32">
        <v>3</v>
      </c>
      <c r="C112" s="32">
        <v>1</v>
      </c>
      <c r="D112" s="32">
        <v>14.5</v>
      </c>
      <c r="E112" s="32">
        <v>1</v>
      </c>
      <c r="F112" s="32">
        <v>0</v>
      </c>
      <c r="G112" s="32">
        <v>14.4542</v>
      </c>
      <c r="H112" s="32">
        <v>0</v>
      </c>
      <c r="I112" s="32"/>
      <c r="J112" s="32"/>
      <c r="K112" s="32"/>
      <c r="L112" s="32"/>
    </row>
    <row r="113" spans="1:12" x14ac:dyDescent="0.25">
      <c r="A113" s="32">
        <v>113</v>
      </c>
      <c r="B113" s="32">
        <v>3</v>
      </c>
      <c r="C113" s="32">
        <v>0</v>
      </c>
      <c r="D113" s="32">
        <v>22</v>
      </c>
      <c r="E113" s="32">
        <v>0</v>
      </c>
      <c r="F113" s="32">
        <v>0</v>
      </c>
      <c r="G113" s="32">
        <v>8.0500000000000007</v>
      </c>
      <c r="H113" s="32">
        <v>0</v>
      </c>
      <c r="I113" s="32"/>
      <c r="J113" s="32"/>
      <c r="K113" s="32"/>
      <c r="L113" s="32"/>
    </row>
    <row r="114" spans="1:12" x14ac:dyDescent="0.25">
      <c r="A114" s="32">
        <v>114</v>
      </c>
      <c r="B114" s="32">
        <v>3</v>
      </c>
      <c r="C114" s="32">
        <v>1</v>
      </c>
      <c r="D114" s="32">
        <v>20</v>
      </c>
      <c r="E114" s="32">
        <v>1</v>
      </c>
      <c r="F114" s="32">
        <v>0</v>
      </c>
      <c r="G114" s="32">
        <v>9825</v>
      </c>
      <c r="H114" s="32">
        <v>0</v>
      </c>
      <c r="I114" s="32"/>
      <c r="J114" s="32"/>
      <c r="K114" s="32"/>
      <c r="L114" s="32"/>
    </row>
    <row r="115" spans="1:12" x14ac:dyDescent="0.25">
      <c r="A115" s="32">
        <v>115</v>
      </c>
      <c r="B115" s="32">
        <v>3</v>
      </c>
      <c r="C115" s="32">
        <v>1</v>
      </c>
      <c r="D115" s="32">
        <v>17</v>
      </c>
      <c r="E115" s="32">
        <v>0</v>
      </c>
      <c r="F115" s="32">
        <v>0</v>
      </c>
      <c r="G115" s="32">
        <v>14.458299999999999</v>
      </c>
      <c r="H115" s="32">
        <v>0</v>
      </c>
      <c r="I115" s="32"/>
      <c r="J115" s="32"/>
      <c r="K115" s="32"/>
      <c r="L115" s="32"/>
    </row>
    <row r="116" spans="1:12" x14ac:dyDescent="0.25">
      <c r="A116" s="32">
        <v>116</v>
      </c>
      <c r="B116" s="32">
        <v>3</v>
      </c>
      <c r="C116" s="32">
        <v>0</v>
      </c>
      <c r="D116" s="32">
        <v>21</v>
      </c>
      <c r="E116" s="32">
        <v>0</v>
      </c>
      <c r="F116" s="32">
        <v>0</v>
      </c>
      <c r="G116" s="32">
        <v>2</v>
      </c>
      <c r="H116" s="32">
        <v>0</v>
      </c>
      <c r="I116" s="32"/>
      <c r="J116" s="32"/>
      <c r="K116" s="32"/>
      <c r="L116" s="32"/>
    </row>
    <row r="117" spans="1:12" x14ac:dyDescent="0.25">
      <c r="A117" s="32">
        <v>117</v>
      </c>
      <c r="B117" s="32">
        <v>3</v>
      </c>
      <c r="C117" s="32">
        <v>0</v>
      </c>
      <c r="D117" s="32">
        <v>70.5</v>
      </c>
      <c r="E117" s="32">
        <v>0</v>
      </c>
      <c r="F117" s="32">
        <v>0</v>
      </c>
      <c r="G117" s="32">
        <v>7.75</v>
      </c>
      <c r="H117" s="32">
        <v>0</v>
      </c>
      <c r="I117" s="32"/>
      <c r="J117" s="32"/>
      <c r="K117" s="32"/>
      <c r="L117" s="32"/>
    </row>
    <row r="118" spans="1:12" x14ac:dyDescent="0.25">
      <c r="A118" s="32">
        <v>118</v>
      </c>
      <c r="B118" s="32">
        <v>2</v>
      </c>
      <c r="C118" s="32">
        <v>0</v>
      </c>
      <c r="D118" s="32">
        <v>29</v>
      </c>
      <c r="E118" s="32">
        <v>1</v>
      </c>
      <c r="F118" s="32">
        <v>0</v>
      </c>
      <c r="G118" s="32">
        <v>21</v>
      </c>
      <c r="H118" s="32">
        <v>0</v>
      </c>
      <c r="I118" s="32"/>
      <c r="J118" s="32"/>
      <c r="K118" s="32"/>
      <c r="L118" s="32"/>
    </row>
    <row r="119" spans="1:12" x14ac:dyDescent="0.25">
      <c r="A119" s="32">
        <v>119</v>
      </c>
      <c r="B119" s="32">
        <v>1</v>
      </c>
      <c r="C119" s="32">
        <v>0</v>
      </c>
      <c r="D119" s="32">
        <v>24</v>
      </c>
      <c r="E119" s="32">
        <v>0</v>
      </c>
      <c r="F119" s="32">
        <v>1</v>
      </c>
      <c r="G119" s="32">
        <v>17558</v>
      </c>
      <c r="H119" s="32">
        <v>0</v>
      </c>
      <c r="I119" s="32"/>
      <c r="J119" s="32"/>
      <c r="K119" s="32"/>
      <c r="L119" s="32"/>
    </row>
    <row r="120" spans="1:12" x14ac:dyDescent="0.25">
      <c r="A120" s="32">
        <v>120</v>
      </c>
      <c r="B120" s="32">
        <v>3</v>
      </c>
      <c r="C120" s="32">
        <v>1</v>
      </c>
      <c r="D120" s="32">
        <v>2</v>
      </c>
      <c r="E120" s="32">
        <v>4</v>
      </c>
      <c r="F120" s="32">
        <v>2</v>
      </c>
      <c r="G120" s="32">
        <v>31275</v>
      </c>
      <c r="H120" s="32">
        <v>0</v>
      </c>
      <c r="I120" s="32"/>
      <c r="J120" s="32"/>
      <c r="K120" s="32"/>
      <c r="L120" s="32"/>
    </row>
    <row r="121" spans="1:12" x14ac:dyDescent="0.25">
      <c r="A121" s="32">
        <v>121</v>
      </c>
      <c r="B121" s="32">
        <v>2</v>
      </c>
      <c r="C121" s="32">
        <v>0</v>
      </c>
      <c r="D121" s="32">
        <v>21</v>
      </c>
      <c r="E121" s="32">
        <v>2</v>
      </c>
      <c r="F121" s="32">
        <v>0</v>
      </c>
      <c r="G121" s="32">
        <v>14879</v>
      </c>
      <c r="H121" s="32">
        <v>0</v>
      </c>
      <c r="I121" s="32"/>
      <c r="J121" s="32"/>
      <c r="K121" s="32"/>
      <c r="L121" s="32"/>
    </row>
    <row r="122" spans="1:12" x14ac:dyDescent="0.25">
      <c r="A122" s="32">
        <v>122</v>
      </c>
      <c r="B122" s="32">
        <v>3</v>
      </c>
      <c r="C122" s="32">
        <v>0</v>
      </c>
      <c r="D122" s="32">
        <v>29.7</v>
      </c>
      <c r="E122" s="32">
        <v>0</v>
      </c>
      <c r="F122" s="32">
        <v>0</v>
      </c>
      <c r="G122" s="32">
        <v>54510</v>
      </c>
      <c r="H122" s="32">
        <v>0</v>
      </c>
      <c r="I122" s="32"/>
      <c r="J122" s="32"/>
      <c r="K122" s="32"/>
      <c r="L122" s="32"/>
    </row>
    <row r="123" spans="1:12" x14ac:dyDescent="0.25">
      <c r="A123" s="32">
        <v>123</v>
      </c>
      <c r="B123" s="32">
        <v>2</v>
      </c>
      <c r="C123" s="32">
        <v>0</v>
      </c>
      <c r="D123" s="32">
        <v>32.5</v>
      </c>
      <c r="E123" s="32">
        <v>1</v>
      </c>
      <c r="F123" s="32">
        <v>0</v>
      </c>
      <c r="G123" s="32">
        <v>30.070799999999998</v>
      </c>
      <c r="H123" s="32">
        <v>0</v>
      </c>
      <c r="I123" s="32"/>
      <c r="J123" s="32"/>
      <c r="K123" s="32"/>
      <c r="L123" s="32"/>
    </row>
    <row r="124" spans="1:12" x14ac:dyDescent="0.25">
      <c r="A124" s="32">
        <v>124</v>
      </c>
      <c r="B124" s="32">
        <v>2</v>
      </c>
      <c r="C124" s="32">
        <v>1</v>
      </c>
      <c r="D124" s="32">
        <v>32.5</v>
      </c>
      <c r="E124" s="32">
        <v>0</v>
      </c>
      <c r="F124" s="32">
        <v>0</v>
      </c>
      <c r="G124" s="32">
        <v>13</v>
      </c>
      <c r="H124" s="32">
        <v>1</v>
      </c>
      <c r="I124" s="32"/>
      <c r="J124" s="32"/>
      <c r="K124" s="32"/>
      <c r="L124" s="32"/>
    </row>
    <row r="125" spans="1:12" x14ac:dyDescent="0.25">
      <c r="A125" s="32">
        <v>125</v>
      </c>
      <c r="B125" s="32">
        <v>1</v>
      </c>
      <c r="C125" s="32">
        <v>0</v>
      </c>
      <c r="D125" s="32">
        <v>54</v>
      </c>
      <c r="E125" s="32">
        <v>0</v>
      </c>
      <c r="F125" s="32">
        <v>1</v>
      </c>
      <c r="G125" s="32">
        <v>77.287499999999994</v>
      </c>
      <c r="H125" s="32">
        <v>0</v>
      </c>
      <c r="I125" s="32"/>
      <c r="J125" s="32"/>
      <c r="K125" s="32"/>
      <c r="L125" s="32"/>
    </row>
    <row r="126" spans="1:12" x14ac:dyDescent="0.25">
      <c r="A126" s="32">
        <v>126</v>
      </c>
      <c r="B126" s="32">
        <v>3</v>
      </c>
      <c r="C126" s="32">
        <v>0</v>
      </c>
      <c r="D126" s="32">
        <v>12</v>
      </c>
      <c r="E126" s="32">
        <v>1</v>
      </c>
      <c r="F126" s="32">
        <v>0</v>
      </c>
      <c r="G126" s="32">
        <v>11.2417</v>
      </c>
      <c r="H126" s="32">
        <v>1</v>
      </c>
      <c r="I126" s="32"/>
      <c r="J126" s="32"/>
      <c r="K126" s="32"/>
      <c r="L126" s="32"/>
    </row>
    <row r="127" spans="1:12" x14ac:dyDescent="0.25">
      <c r="A127" s="32">
        <v>127</v>
      </c>
      <c r="B127" s="32">
        <v>3</v>
      </c>
      <c r="C127" s="32">
        <v>0</v>
      </c>
      <c r="D127" s="32">
        <v>29.7</v>
      </c>
      <c r="E127" s="32">
        <v>0</v>
      </c>
      <c r="F127" s="32">
        <v>0</v>
      </c>
      <c r="G127" s="32">
        <v>7.75</v>
      </c>
      <c r="H127" s="32">
        <v>0</v>
      </c>
      <c r="I127" s="32"/>
      <c r="J127" s="32"/>
      <c r="K127" s="32"/>
      <c r="L127" s="32"/>
    </row>
    <row r="128" spans="1:12" x14ac:dyDescent="0.25">
      <c r="A128" s="32">
        <v>128</v>
      </c>
      <c r="B128" s="32">
        <v>3</v>
      </c>
      <c r="C128" s="32">
        <v>0</v>
      </c>
      <c r="D128" s="32">
        <v>24</v>
      </c>
      <c r="E128" s="32">
        <v>0</v>
      </c>
      <c r="F128" s="32">
        <v>0</v>
      </c>
      <c r="G128" s="32">
        <v>17369</v>
      </c>
      <c r="H128" s="32">
        <v>1</v>
      </c>
      <c r="I128" s="32"/>
      <c r="J128" s="32"/>
      <c r="K128" s="32"/>
      <c r="L128" s="32"/>
    </row>
    <row r="129" spans="1:12" x14ac:dyDescent="0.25">
      <c r="A129" s="32">
        <v>129</v>
      </c>
      <c r="B129" s="32">
        <v>3</v>
      </c>
      <c r="C129" s="32">
        <v>1</v>
      </c>
      <c r="D129" s="32">
        <v>29.7</v>
      </c>
      <c r="E129" s="32">
        <v>1</v>
      </c>
      <c r="F129" s="32">
        <v>1</v>
      </c>
      <c r="G129" s="32">
        <v>22.3583</v>
      </c>
      <c r="H129" s="32">
        <v>1</v>
      </c>
      <c r="I129" s="32"/>
      <c r="J129" s="32"/>
      <c r="K129" s="32"/>
      <c r="L129" s="32"/>
    </row>
    <row r="130" spans="1:12" x14ac:dyDescent="0.25">
      <c r="A130" s="32">
        <v>130</v>
      </c>
      <c r="B130" s="32">
        <v>3</v>
      </c>
      <c r="C130" s="32">
        <v>0</v>
      </c>
      <c r="D130" s="32">
        <v>45</v>
      </c>
      <c r="E130" s="32">
        <v>0</v>
      </c>
      <c r="F130" s="32">
        <v>0</v>
      </c>
      <c r="G130" s="32">
        <v>6975</v>
      </c>
      <c r="H130" s="32">
        <v>0</v>
      </c>
      <c r="I130" s="32"/>
      <c r="J130" s="32"/>
      <c r="K130" s="32"/>
      <c r="L130" s="32"/>
    </row>
    <row r="131" spans="1:12" x14ac:dyDescent="0.25">
      <c r="A131" s="32">
        <v>131</v>
      </c>
      <c r="B131" s="32">
        <v>3</v>
      </c>
      <c r="C131" s="32">
        <v>0</v>
      </c>
      <c r="D131" s="32">
        <v>33</v>
      </c>
      <c r="E131" s="32">
        <v>0</v>
      </c>
      <c r="F131" s="32">
        <v>0</v>
      </c>
      <c r="G131" s="32">
        <v>7.8958000000000004</v>
      </c>
      <c r="H131" s="32">
        <v>0</v>
      </c>
      <c r="I131" s="32"/>
      <c r="J131" s="32"/>
      <c r="K131" s="32"/>
      <c r="L131" s="32"/>
    </row>
    <row r="132" spans="1:12" x14ac:dyDescent="0.25">
      <c r="A132" s="32">
        <v>133</v>
      </c>
      <c r="B132" s="32">
        <v>3</v>
      </c>
      <c r="C132" s="32">
        <v>1</v>
      </c>
      <c r="D132" s="32">
        <v>47</v>
      </c>
      <c r="E132" s="32">
        <v>1</v>
      </c>
      <c r="F132" s="32">
        <v>0</v>
      </c>
      <c r="G132" s="32">
        <v>3337</v>
      </c>
      <c r="H132" s="32">
        <v>0</v>
      </c>
      <c r="I132" s="32"/>
      <c r="J132" s="32"/>
      <c r="K132" s="32"/>
      <c r="L132" s="32"/>
    </row>
    <row r="133" spans="1:12" x14ac:dyDescent="0.25">
      <c r="A133" s="32">
        <v>134</v>
      </c>
      <c r="B133" s="32">
        <v>2</v>
      </c>
      <c r="C133" s="32">
        <v>1</v>
      </c>
      <c r="D133" s="32">
        <v>29</v>
      </c>
      <c r="E133" s="32">
        <v>1</v>
      </c>
      <c r="F133" s="32">
        <v>0</v>
      </c>
      <c r="G133" s="32">
        <v>26</v>
      </c>
      <c r="H133" s="32">
        <v>1</v>
      </c>
      <c r="I133" s="32"/>
      <c r="J133" s="32"/>
      <c r="K133" s="32"/>
      <c r="L133" s="32"/>
    </row>
    <row r="134" spans="1:12" x14ac:dyDescent="0.25">
      <c r="A134" s="32">
        <v>135</v>
      </c>
      <c r="B134" s="32">
        <v>2</v>
      </c>
      <c r="C134" s="32">
        <v>0</v>
      </c>
      <c r="D134" s="32">
        <v>25</v>
      </c>
      <c r="E134" s="32">
        <v>0</v>
      </c>
      <c r="F134" s="32">
        <v>0</v>
      </c>
      <c r="G134" s="32">
        <v>29178</v>
      </c>
      <c r="H134" s="32">
        <v>0</v>
      </c>
      <c r="I134" s="32"/>
      <c r="J134" s="32"/>
      <c r="K134" s="32"/>
      <c r="L134" s="32"/>
    </row>
    <row r="135" spans="1:12" x14ac:dyDescent="0.25">
      <c r="A135" s="32">
        <v>136</v>
      </c>
      <c r="B135" s="32">
        <v>2</v>
      </c>
      <c r="C135" s="32">
        <v>0</v>
      </c>
      <c r="D135" s="32">
        <v>23</v>
      </c>
      <c r="E135" s="32">
        <v>0</v>
      </c>
      <c r="F135" s="32">
        <v>0</v>
      </c>
      <c r="G135" s="32">
        <v>2133</v>
      </c>
      <c r="H135" s="32">
        <v>0</v>
      </c>
      <c r="I135" s="32"/>
      <c r="J135" s="32"/>
      <c r="K135" s="32"/>
      <c r="L135" s="32"/>
    </row>
    <row r="136" spans="1:12" x14ac:dyDescent="0.25">
      <c r="A136" s="32">
        <v>137</v>
      </c>
      <c r="B136" s="32">
        <v>1</v>
      </c>
      <c r="C136" s="32">
        <v>1</v>
      </c>
      <c r="D136" s="32">
        <v>19</v>
      </c>
      <c r="E136" s="32">
        <v>0</v>
      </c>
      <c r="F136" s="32">
        <v>2</v>
      </c>
      <c r="G136" s="32">
        <v>26.283300000000001</v>
      </c>
      <c r="H136" s="32">
        <v>1</v>
      </c>
      <c r="I136" s="32"/>
      <c r="J136" s="32"/>
      <c r="K136" s="32"/>
      <c r="L136" s="32"/>
    </row>
    <row r="137" spans="1:12" x14ac:dyDescent="0.25">
      <c r="A137" s="32">
        <v>138</v>
      </c>
      <c r="B137" s="32">
        <v>1</v>
      </c>
      <c r="C137" s="32">
        <v>0</v>
      </c>
      <c r="D137" s="32">
        <v>37</v>
      </c>
      <c r="E137" s="32">
        <v>1</v>
      </c>
      <c r="F137" s="32">
        <v>0</v>
      </c>
      <c r="G137" s="32">
        <v>53.1</v>
      </c>
      <c r="H137" s="32">
        <v>0</v>
      </c>
      <c r="I137" s="32"/>
      <c r="J137" s="32"/>
      <c r="K137" s="32"/>
      <c r="L137" s="32"/>
    </row>
    <row r="138" spans="1:12" x14ac:dyDescent="0.25">
      <c r="A138" s="32">
        <v>139</v>
      </c>
      <c r="B138" s="32">
        <v>3</v>
      </c>
      <c r="C138" s="32">
        <v>0</v>
      </c>
      <c r="D138" s="32">
        <v>16</v>
      </c>
      <c r="E138" s="32">
        <v>0</v>
      </c>
      <c r="F138" s="32">
        <v>0</v>
      </c>
      <c r="G138" s="32">
        <v>9.2166999999999994</v>
      </c>
      <c r="H138" s="32">
        <v>0</v>
      </c>
      <c r="I138" s="32"/>
      <c r="J138" s="32"/>
      <c r="K138" s="32"/>
      <c r="L138" s="32"/>
    </row>
    <row r="139" spans="1:12" x14ac:dyDescent="0.25">
      <c r="A139" s="32">
        <v>140</v>
      </c>
      <c r="B139" s="32">
        <v>1</v>
      </c>
      <c r="C139" s="32">
        <v>0</v>
      </c>
      <c r="D139" s="32">
        <v>24</v>
      </c>
      <c r="E139" s="32">
        <v>0</v>
      </c>
      <c r="F139" s="32">
        <v>0</v>
      </c>
      <c r="G139" s="32">
        <v>17593</v>
      </c>
      <c r="H139" s="32">
        <v>0</v>
      </c>
      <c r="I139" s="32"/>
      <c r="J139" s="32"/>
      <c r="K139" s="32"/>
      <c r="L139" s="32"/>
    </row>
    <row r="140" spans="1:12" x14ac:dyDescent="0.25">
      <c r="A140" s="32">
        <v>141</v>
      </c>
      <c r="B140" s="32">
        <v>3</v>
      </c>
      <c r="C140" s="32">
        <v>1</v>
      </c>
      <c r="D140" s="32">
        <v>29.7</v>
      </c>
      <c r="E140" s="32">
        <v>0</v>
      </c>
      <c r="F140" s="32">
        <v>2</v>
      </c>
      <c r="G140" s="32">
        <v>15.245799999999999</v>
      </c>
      <c r="H140" s="32">
        <v>0</v>
      </c>
      <c r="I140" s="32"/>
      <c r="J140" s="32"/>
      <c r="K140" s="32"/>
      <c r="L140" s="32"/>
    </row>
    <row r="141" spans="1:12" x14ac:dyDescent="0.25">
      <c r="A141" s="32">
        <v>142</v>
      </c>
      <c r="B141" s="32">
        <v>3</v>
      </c>
      <c r="C141" s="32">
        <v>1</v>
      </c>
      <c r="D141" s="32">
        <v>22</v>
      </c>
      <c r="E141" s="32">
        <v>0</v>
      </c>
      <c r="F141" s="32">
        <v>0</v>
      </c>
      <c r="G141" s="32">
        <v>7.75</v>
      </c>
      <c r="H141" s="32">
        <v>1</v>
      </c>
      <c r="I141" s="32"/>
      <c r="J141" s="32"/>
      <c r="K141" s="32"/>
      <c r="L141" s="32"/>
    </row>
    <row r="142" spans="1:12" x14ac:dyDescent="0.25">
      <c r="A142" s="32">
        <v>144</v>
      </c>
      <c r="B142" s="32">
        <v>3</v>
      </c>
      <c r="C142" s="32">
        <v>0</v>
      </c>
      <c r="D142" s="32">
        <v>19</v>
      </c>
      <c r="E142" s="32">
        <v>0</v>
      </c>
      <c r="F142" s="32">
        <v>0</v>
      </c>
      <c r="G142" s="32">
        <v>6.75</v>
      </c>
      <c r="H142" s="32">
        <v>0</v>
      </c>
      <c r="I142" s="32"/>
      <c r="J142" s="32"/>
      <c r="K142" s="32"/>
      <c r="L142" s="32"/>
    </row>
    <row r="143" spans="1:12" x14ac:dyDescent="0.25">
      <c r="A143" s="32">
        <v>145</v>
      </c>
      <c r="B143" s="32">
        <v>2</v>
      </c>
      <c r="C143" s="32">
        <v>0</v>
      </c>
      <c r="D143" s="32">
        <v>18</v>
      </c>
      <c r="E143" s="32">
        <v>0</v>
      </c>
      <c r="F143" s="32">
        <v>0</v>
      </c>
      <c r="G143" s="32">
        <v>11.5</v>
      </c>
      <c r="H143" s="32">
        <v>0</v>
      </c>
      <c r="I143" s="32"/>
      <c r="J143" s="32"/>
      <c r="K143" s="32"/>
      <c r="L143" s="32"/>
    </row>
    <row r="144" spans="1:12" x14ac:dyDescent="0.25">
      <c r="A144" s="32">
        <v>146</v>
      </c>
      <c r="B144" s="32">
        <v>2</v>
      </c>
      <c r="C144" s="32">
        <v>0</v>
      </c>
      <c r="D144" s="32">
        <v>19</v>
      </c>
      <c r="E144" s="32">
        <v>1</v>
      </c>
      <c r="F144" s="32">
        <v>1</v>
      </c>
      <c r="G144" s="32">
        <v>33112</v>
      </c>
      <c r="H144" s="32">
        <v>0</v>
      </c>
      <c r="I144" s="32"/>
      <c r="J144" s="32"/>
      <c r="K144" s="32"/>
      <c r="L144" s="32"/>
    </row>
    <row r="145" spans="1:12" x14ac:dyDescent="0.25">
      <c r="A145" s="32">
        <v>147</v>
      </c>
      <c r="B145" s="32">
        <v>3</v>
      </c>
      <c r="C145" s="32">
        <v>0</v>
      </c>
      <c r="D145" s="32">
        <v>27</v>
      </c>
      <c r="E145" s="32">
        <v>0</v>
      </c>
      <c r="F145" s="32">
        <v>0</v>
      </c>
      <c r="G145" s="32">
        <v>7.7957999999999998</v>
      </c>
      <c r="H145" s="32">
        <v>1</v>
      </c>
      <c r="I145" s="32"/>
      <c r="J145" s="32"/>
      <c r="K145" s="32"/>
      <c r="L145" s="32"/>
    </row>
    <row r="146" spans="1:12" x14ac:dyDescent="0.25">
      <c r="A146" s="32">
        <v>148</v>
      </c>
      <c r="B146" s="32">
        <v>3</v>
      </c>
      <c r="C146" s="32">
        <v>1</v>
      </c>
      <c r="D146" s="32">
        <v>9</v>
      </c>
      <c r="E146" s="32">
        <v>2</v>
      </c>
      <c r="F146" s="32">
        <v>2</v>
      </c>
      <c r="G146" s="32">
        <v>6608</v>
      </c>
      <c r="H146" s="32">
        <v>0</v>
      </c>
      <c r="I146" s="32"/>
      <c r="J146" s="32"/>
      <c r="K146" s="32"/>
      <c r="L146" s="32"/>
    </row>
    <row r="147" spans="1:12" x14ac:dyDescent="0.25">
      <c r="A147" s="32">
        <v>149</v>
      </c>
      <c r="B147" s="32">
        <v>2</v>
      </c>
      <c r="C147" s="32">
        <v>0</v>
      </c>
      <c r="D147" s="32">
        <v>36.5</v>
      </c>
      <c r="E147" s="32">
        <v>0</v>
      </c>
      <c r="F147" s="32">
        <v>2</v>
      </c>
      <c r="G147" s="32">
        <v>26</v>
      </c>
      <c r="H147" s="32">
        <v>0</v>
      </c>
      <c r="I147" s="32"/>
      <c r="J147" s="32"/>
      <c r="K147" s="32"/>
      <c r="L147" s="32"/>
    </row>
    <row r="148" spans="1:12" x14ac:dyDescent="0.25">
      <c r="A148" s="32">
        <v>150</v>
      </c>
      <c r="B148" s="32">
        <v>2</v>
      </c>
      <c r="C148" s="32">
        <v>0</v>
      </c>
      <c r="D148" s="32">
        <v>42</v>
      </c>
      <c r="E148" s="32">
        <v>0</v>
      </c>
      <c r="F148" s="32">
        <v>0</v>
      </c>
      <c r="G148" s="32">
        <v>13</v>
      </c>
      <c r="H148" s="32">
        <v>0</v>
      </c>
      <c r="I148" s="32"/>
      <c r="J148" s="32"/>
      <c r="K148" s="32"/>
      <c r="L148" s="32"/>
    </row>
    <row r="149" spans="1:12" x14ac:dyDescent="0.25">
      <c r="A149" s="32">
        <v>151</v>
      </c>
      <c r="B149" s="32">
        <v>2</v>
      </c>
      <c r="C149" s="32">
        <v>0</v>
      </c>
      <c r="D149" s="32">
        <v>51</v>
      </c>
      <c r="E149" s="32">
        <v>0</v>
      </c>
      <c r="F149" s="32">
        <v>0</v>
      </c>
      <c r="G149" s="32">
        <v>1166</v>
      </c>
      <c r="H149" s="32">
        <v>0</v>
      </c>
      <c r="I149" s="32"/>
      <c r="J149" s="32"/>
      <c r="K149" s="32"/>
      <c r="L149" s="32"/>
    </row>
    <row r="150" spans="1:12" x14ac:dyDescent="0.25">
      <c r="A150" s="32">
        <v>152</v>
      </c>
      <c r="B150" s="32">
        <v>1</v>
      </c>
      <c r="C150" s="32">
        <v>1</v>
      </c>
      <c r="D150" s="32">
        <v>22</v>
      </c>
      <c r="E150" s="32">
        <v>1</v>
      </c>
      <c r="F150" s="32">
        <v>0</v>
      </c>
      <c r="G150" s="32">
        <v>66.599999999999994</v>
      </c>
      <c r="H150" s="32">
        <v>1</v>
      </c>
      <c r="I150" s="32"/>
      <c r="J150" s="32"/>
      <c r="K150" s="32"/>
      <c r="L150" s="32"/>
    </row>
    <row r="151" spans="1:12" x14ac:dyDescent="0.25">
      <c r="A151" s="32">
        <v>153</v>
      </c>
      <c r="B151" s="32">
        <v>3</v>
      </c>
      <c r="C151" s="32">
        <v>0</v>
      </c>
      <c r="D151" s="32">
        <v>55.5</v>
      </c>
      <c r="E151" s="32">
        <v>0</v>
      </c>
      <c r="F151" s="32">
        <v>0</v>
      </c>
      <c r="G151" s="32">
        <v>11206</v>
      </c>
      <c r="H151" s="32">
        <v>0</v>
      </c>
      <c r="I151" s="32"/>
      <c r="J151" s="32"/>
      <c r="K151" s="32"/>
      <c r="L151" s="32"/>
    </row>
    <row r="152" spans="1:12" x14ac:dyDescent="0.25">
      <c r="A152" s="32">
        <v>154</v>
      </c>
      <c r="B152" s="32">
        <v>3</v>
      </c>
      <c r="C152" s="32">
        <v>0</v>
      </c>
      <c r="D152" s="32">
        <v>40.5</v>
      </c>
      <c r="E152" s="32">
        <v>0</v>
      </c>
      <c r="F152" s="32">
        <v>2</v>
      </c>
      <c r="G152" s="32">
        <v>851</v>
      </c>
      <c r="H152" s="32">
        <v>0</v>
      </c>
      <c r="I152" s="32"/>
      <c r="J152" s="32"/>
      <c r="K152" s="32"/>
      <c r="L152" s="32"/>
    </row>
    <row r="153" spans="1:12" x14ac:dyDescent="0.25">
      <c r="A153" s="32">
        <v>155</v>
      </c>
      <c r="B153" s="32">
        <v>3</v>
      </c>
      <c r="C153" s="32">
        <v>0</v>
      </c>
      <c r="D153" s="32">
        <v>29.7</v>
      </c>
      <c r="E153" s="32">
        <v>0</v>
      </c>
      <c r="F153" s="32">
        <v>0</v>
      </c>
      <c r="G153" s="32">
        <v>265302</v>
      </c>
      <c r="H153" s="32">
        <v>0</v>
      </c>
      <c r="I153" s="32"/>
      <c r="J153" s="32"/>
      <c r="K153" s="32"/>
      <c r="L153" s="32"/>
    </row>
    <row r="154" spans="1:12" x14ac:dyDescent="0.25">
      <c r="A154" s="32">
        <v>156</v>
      </c>
      <c r="B154" s="32">
        <v>1</v>
      </c>
      <c r="C154" s="32">
        <v>0</v>
      </c>
      <c r="D154" s="32">
        <v>51</v>
      </c>
      <c r="E154" s="32">
        <v>0</v>
      </c>
      <c r="F154" s="32">
        <v>1</v>
      </c>
      <c r="G154" s="32">
        <v>17597</v>
      </c>
      <c r="H154" s="32">
        <v>0</v>
      </c>
      <c r="I154" s="32"/>
      <c r="J154" s="32"/>
      <c r="K154" s="32"/>
      <c r="L154" s="32"/>
    </row>
    <row r="155" spans="1:12" x14ac:dyDescent="0.25">
      <c r="A155" s="32">
        <v>157</v>
      </c>
      <c r="B155" s="32">
        <v>3</v>
      </c>
      <c r="C155" s="32">
        <v>1</v>
      </c>
      <c r="D155" s="32">
        <v>16</v>
      </c>
      <c r="E155" s="32">
        <v>0</v>
      </c>
      <c r="F155" s="32">
        <v>0</v>
      </c>
      <c r="G155" s="32">
        <v>7.7332999999999998</v>
      </c>
      <c r="H155" s="32">
        <v>1</v>
      </c>
      <c r="I155" s="32"/>
      <c r="J155" s="32"/>
      <c r="K155" s="32"/>
      <c r="L155" s="32"/>
    </row>
    <row r="156" spans="1:12" x14ac:dyDescent="0.25">
      <c r="A156" s="32">
        <v>158</v>
      </c>
      <c r="B156" s="32">
        <v>3</v>
      </c>
      <c r="C156" s="32">
        <v>0</v>
      </c>
      <c r="D156" s="32">
        <v>30</v>
      </c>
      <c r="E156" s="32">
        <v>0</v>
      </c>
      <c r="F156" s="32">
        <v>0</v>
      </c>
      <c r="G156" s="32">
        <v>392090</v>
      </c>
      <c r="H156" s="32">
        <v>0</v>
      </c>
      <c r="I156" s="32"/>
      <c r="J156" s="32"/>
      <c r="K156" s="32"/>
      <c r="L156" s="32"/>
    </row>
    <row r="157" spans="1:12" x14ac:dyDescent="0.25">
      <c r="A157" s="32">
        <v>159</v>
      </c>
      <c r="B157" s="32">
        <v>3</v>
      </c>
      <c r="C157" s="32">
        <v>0</v>
      </c>
      <c r="D157" s="32">
        <v>29.7</v>
      </c>
      <c r="E157" s="32">
        <v>0</v>
      </c>
      <c r="F157" s="32">
        <v>0</v>
      </c>
      <c r="G157" s="32">
        <v>8.6624999999999996</v>
      </c>
      <c r="H157" s="32">
        <v>0</v>
      </c>
      <c r="I157" s="32"/>
      <c r="J157" s="32"/>
      <c r="K157" s="32"/>
      <c r="L157" s="32"/>
    </row>
    <row r="158" spans="1:12" x14ac:dyDescent="0.25">
      <c r="A158" s="32">
        <v>160</v>
      </c>
      <c r="B158" s="32">
        <v>3</v>
      </c>
      <c r="C158" s="32">
        <v>0</v>
      </c>
      <c r="D158" s="32">
        <v>29.7</v>
      </c>
      <c r="E158" s="32">
        <v>8</v>
      </c>
      <c r="F158" s="32">
        <v>2</v>
      </c>
      <c r="G158" s="32">
        <v>2343</v>
      </c>
      <c r="H158" s="32">
        <v>0</v>
      </c>
      <c r="I158" s="32"/>
      <c r="J158" s="32"/>
      <c r="K158" s="32"/>
      <c r="L158" s="32"/>
    </row>
    <row r="159" spans="1:12" x14ac:dyDescent="0.25">
      <c r="A159" s="32">
        <v>161</v>
      </c>
      <c r="B159" s="32">
        <v>3</v>
      </c>
      <c r="C159" s="32">
        <v>0</v>
      </c>
      <c r="D159" s="32">
        <v>44</v>
      </c>
      <c r="E159" s="32">
        <v>0</v>
      </c>
      <c r="F159" s="32">
        <v>1</v>
      </c>
      <c r="G159" s="32">
        <v>16.100000000000001</v>
      </c>
      <c r="H159" s="32">
        <v>0</v>
      </c>
      <c r="I159" s="32"/>
      <c r="J159" s="32"/>
      <c r="K159" s="32"/>
      <c r="L159" s="32"/>
    </row>
    <row r="160" spans="1:12" x14ac:dyDescent="0.25">
      <c r="A160" s="32">
        <v>162</v>
      </c>
      <c r="B160" s="32">
        <v>2</v>
      </c>
      <c r="C160" s="32">
        <v>1</v>
      </c>
      <c r="D160" s="32">
        <v>40</v>
      </c>
      <c r="E160" s="32">
        <v>0</v>
      </c>
      <c r="F160" s="32">
        <v>0</v>
      </c>
      <c r="G160" s="32">
        <v>33595</v>
      </c>
      <c r="H160" s="32">
        <v>1</v>
      </c>
      <c r="I160" s="32"/>
      <c r="J160" s="32"/>
      <c r="K160" s="32"/>
      <c r="L160" s="32"/>
    </row>
    <row r="161" spans="1:12" x14ac:dyDescent="0.25">
      <c r="A161" s="32">
        <v>163</v>
      </c>
      <c r="B161" s="32">
        <v>3</v>
      </c>
      <c r="C161" s="32">
        <v>0</v>
      </c>
      <c r="D161" s="32">
        <v>26</v>
      </c>
      <c r="E161" s="32">
        <v>0</v>
      </c>
      <c r="F161" s="32">
        <v>0</v>
      </c>
      <c r="G161" s="32">
        <v>7775</v>
      </c>
      <c r="H161" s="32">
        <v>0</v>
      </c>
      <c r="I161" s="32"/>
      <c r="J161" s="32"/>
      <c r="K161" s="32"/>
      <c r="L161" s="32"/>
    </row>
    <row r="162" spans="1:12" x14ac:dyDescent="0.25">
      <c r="A162" s="32">
        <v>164</v>
      </c>
      <c r="B162" s="32">
        <v>3</v>
      </c>
      <c r="C162" s="32">
        <v>0</v>
      </c>
      <c r="D162" s="32">
        <v>17</v>
      </c>
      <c r="E162" s="32">
        <v>0</v>
      </c>
      <c r="F162" s="32">
        <v>0</v>
      </c>
      <c r="G162" s="32">
        <v>8.6624999999999996</v>
      </c>
      <c r="H162" s="32">
        <v>0</v>
      </c>
      <c r="I162" s="32"/>
      <c r="J162" s="32"/>
      <c r="K162" s="32"/>
      <c r="L162" s="32"/>
    </row>
    <row r="163" spans="1:12" x14ac:dyDescent="0.25">
      <c r="A163" s="32">
        <v>165</v>
      </c>
      <c r="B163" s="32">
        <v>3</v>
      </c>
      <c r="C163" s="32">
        <v>0</v>
      </c>
      <c r="D163" s="32">
        <v>1</v>
      </c>
      <c r="E163" s="32">
        <v>4</v>
      </c>
      <c r="F163" s="32">
        <v>1</v>
      </c>
      <c r="G163" s="32">
        <v>39.6875</v>
      </c>
      <c r="H163" s="32">
        <v>0</v>
      </c>
      <c r="I163" s="32"/>
      <c r="J163" s="32"/>
      <c r="K163" s="32"/>
      <c r="L163" s="32"/>
    </row>
    <row r="164" spans="1:12" x14ac:dyDescent="0.25">
      <c r="A164" s="32">
        <v>166</v>
      </c>
      <c r="B164" s="32">
        <v>3</v>
      </c>
      <c r="C164" s="32">
        <v>0</v>
      </c>
      <c r="D164" s="32">
        <v>9</v>
      </c>
      <c r="E164" s="32">
        <v>0</v>
      </c>
      <c r="F164" s="32">
        <v>2</v>
      </c>
      <c r="G164" s="32">
        <v>20525</v>
      </c>
      <c r="H164" s="32">
        <v>1</v>
      </c>
      <c r="I164" s="32"/>
      <c r="J164" s="32"/>
      <c r="K164" s="32"/>
      <c r="L164" s="32"/>
    </row>
    <row r="165" spans="1:12" x14ac:dyDescent="0.25">
      <c r="A165" s="32">
        <v>167</v>
      </c>
      <c r="B165" s="32">
        <v>1</v>
      </c>
      <c r="C165" s="32">
        <v>1</v>
      </c>
      <c r="D165" s="32">
        <v>29.7</v>
      </c>
      <c r="E165" s="32">
        <v>0</v>
      </c>
      <c r="F165" s="32">
        <v>1</v>
      </c>
      <c r="G165" s="32">
        <v>55</v>
      </c>
      <c r="H165" s="32">
        <v>1</v>
      </c>
      <c r="I165" s="32"/>
      <c r="J165" s="32"/>
      <c r="K165" s="32"/>
      <c r="L165" s="32"/>
    </row>
    <row r="166" spans="1:12" x14ac:dyDescent="0.25">
      <c r="A166" s="32">
        <v>168</v>
      </c>
      <c r="B166" s="32">
        <v>3</v>
      </c>
      <c r="C166" s="32">
        <v>1</v>
      </c>
      <c r="D166" s="32">
        <v>45</v>
      </c>
      <c r="E166" s="32">
        <v>1</v>
      </c>
      <c r="F166" s="32">
        <v>4</v>
      </c>
      <c r="G166" s="32">
        <v>27.9</v>
      </c>
      <c r="H166" s="32">
        <v>0</v>
      </c>
      <c r="I166" s="32"/>
      <c r="J166" s="32"/>
      <c r="K166" s="32"/>
      <c r="L166" s="32"/>
    </row>
    <row r="167" spans="1:12" x14ac:dyDescent="0.25">
      <c r="A167" s="32">
        <v>169</v>
      </c>
      <c r="B167" s="32">
        <v>1</v>
      </c>
      <c r="C167" s="32">
        <v>0</v>
      </c>
      <c r="D167" s="32">
        <v>29.7</v>
      </c>
      <c r="E167" s="32">
        <v>0</v>
      </c>
      <c r="F167" s="32">
        <v>0</v>
      </c>
      <c r="G167" s="32">
        <v>17318</v>
      </c>
      <c r="H167" s="32">
        <v>0</v>
      </c>
      <c r="I167" s="32"/>
      <c r="J167" s="32"/>
      <c r="K167" s="32"/>
      <c r="L167" s="32"/>
    </row>
    <row r="168" spans="1:12" x14ac:dyDescent="0.25">
      <c r="A168" s="32">
        <v>170</v>
      </c>
      <c r="B168" s="32">
        <v>3</v>
      </c>
      <c r="C168" s="32">
        <v>0</v>
      </c>
      <c r="D168" s="32">
        <v>28</v>
      </c>
      <c r="E168" s="32">
        <v>0</v>
      </c>
      <c r="F168" s="32">
        <v>0</v>
      </c>
      <c r="G168" s="32">
        <v>56.495800000000003</v>
      </c>
      <c r="H168" s="32">
        <v>0</v>
      </c>
      <c r="I168" s="32"/>
      <c r="J168" s="32"/>
      <c r="K168" s="32"/>
      <c r="L168" s="32"/>
    </row>
    <row r="169" spans="1:12" x14ac:dyDescent="0.25">
      <c r="A169" s="32">
        <v>171</v>
      </c>
      <c r="B169" s="32">
        <v>1</v>
      </c>
      <c r="C169" s="32">
        <v>0</v>
      </c>
      <c r="D169" s="32">
        <v>61</v>
      </c>
      <c r="E169" s="32">
        <v>0</v>
      </c>
      <c r="F169" s="32">
        <v>0</v>
      </c>
      <c r="G169" s="32">
        <v>33.5</v>
      </c>
      <c r="H169" s="32">
        <v>0</v>
      </c>
      <c r="I169" s="32"/>
      <c r="J169" s="32"/>
      <c r="K169" s="32"/>
      <c r="L169" s="32"/>
    </row>
    <row r="170" spans="1:12" x14ac:dyDescent="0.25">
      <c r="A170" s="32">
        <v>172</v>
      </c>
      <c r="B170" s="32">
        <v>3</v>
      </c>
      <c r="C170" s="32">
        <v>0</v>
      </c>
      <c r="D170" s="32">
        <v>4</v>
      </c>
      <c r="E170" s="32">
        <v>4</v>
      </c>
      <c r="F170" s="32">
        <v>1</v>
      </c>
      <c r="G170" s="32">
        <v>29125</v>
      </c>
      <c r="H170" s="32">
        <v>0</v>
      </c>
      <c r="I170" s="32"/>
      <c r="J170" s="32"/>
      <c r="K170" s="32"/>
      <c r="L170" s="32"/>
    </row>
    <row r="171" spans="1:12" x14ac:dyDescent="0.25">
      <c r="A171" s="32">
        <v>173</v>
      </c>
      <c r="B171" s="32">
        <v>3</v>
      </c>
      <c r="C171" s="32">
        <v>1</v>
      </c>
      <c r="D171" s="32">
        <v>1</v>
      </c>
      <c r="E171" s="32">
        <v>1</v>
      </c>
      <c r="F171" s="32">
        <v>1</v>
      </c>
      <c r="G171" s="32">
        <v>11.1333</v>
      </c>
      <c r="H171" s="32">
        <v>1</v>
      </c>
      <c r="I171" s="32"/>
      <c r="J171" s="32"/>
      <c r="K171" s="32"/>
      <c r="L171" s="32"/>
    </row>
    <row r="172" spans="1:12" x14ac:dyDescent="0.25">
      <c r="A172" s="32">
        <v>174</v>
      </c>
      <c r="B172" s="32">
        <v>3</v>
      </c>
      <c r="C172" s="32">
        <v>0</v>
      </c>
      <c r="D172" s="32">
        <v>21</v>
      </c>
      <c r="E172" s="32">
        <v>0</v>
      </c>
      <c r="F172" s="32">
        <v>0</v>
      </c>
      <c r="G172" s="32">
        <v>2</v>
      </c>
      <c r="H172" s="32">
        <v>0</v>
      </c>
      <c r="I172" s="32"/>
      <c r="J172" s="32"/>
      <c r="K172" s="32"/>
      <c r="L172" s="32"/>
    </row>
    <row r="173" spans="1:12" x14ac:dyDescent="0.25">
      <c r="A173" s="32">
        <v>175</v>
      </c>
      <c r="B173" s="32">
        <v>1</v>
      </c>
      <c r="C173" s="32">
        <v>0</v>
      </c>
      <c r="D173" s="32">
        <v>56</v>
      </c>
      <c r="E173" s="32">
        <v>0</v>
      </c>
      <c r="F173" s="32">
        <v>0</v>
      </c>
      <c r="G173" s="32">
        <v>30.695799999999998</v>
      </c>
      <c r="H173" s="32">
        <v>0</v>
      </c>
      <c r="I173" s="32"/>
      <c r="J173" s="32"/>
      <c r="K173" s="32"/>
      <c r="L173" s="32"/>
    </row>
    <row r="174" spans="1:12" x14ac:dyDescent="0.25">
      <c r="A174" s="32">
        <v>176</v>
      </c>
      <c r="B174" s="32">
        <v>3</v>
      </c>
      <c r="C174" s="32">
        <v>0</v>
      </c>
      <c r="D174" s="32">
        <v>18</v>
      </c>
      <c r="E174" s="32">
        <v>1</v>
      </c>
      <c r="F174" s="32">
        <v>1</v>
      </c>
      <c r="G174" s="32">
        <v>7.8541999999999996</v>
      </c>
      <c r="H174" s="32">
        <v>0</v>
      </c>
      <c r="I174" s="32"/>
      <c r="J174" s="32"/>
      <c r="K174" s="32"/>
      <c r="L174" s="32"/>
    </row>
    <row r="175" spans="1:12" x14ac:dyDescent="0.25">
      <c r="A175" s="32">
        <v>177</v>
      </c>
      <c r="B175" s="32">
        <v>3</v>
      </c>
      <c r="C175" s="32">
        <v>0</v>
      </c>
      <c r="D175" s="32">
        <v>29.7</v>
      </c>
      <c r="E175" s="32">
        <v>3</v>
      </c>
      <c r="F175" s="32">
        <v>1</v>
      </c>
      <c r="G175" s="32">
        <v>25.466699999999999</v>
      </c>
      <c r="H175" s="32">
        <v>0</v>
      </c>
      <c r="I175" s="32"/>
      <c r="J175" s="32"/>
      <c r="K175" s="32"/>
      <c r="L175" s="32"/>
    </row>
    <row r="176" spans="1:12" x14ac:dyDescent="0.25">
      <c r="A176" s="32">
        <v>178</v>
      </c>
      <c r="B176" s="32">
        <v>1</v>
      </c>
      <c r="C176" s="32">
        <v>1</v>
      </c>
      <c r="D176" s="32">
        <v>50</v>
      </c>
      <c r="E176" s="32">
        <v>0</v>
      </c>
      <c r="F176" s="32">
        <v>0</v>
      </c>
      <c r="G176" s="32">
        <v>17595</v>
      </c>
      <c r="H176" s="32">
        <v>0</v>
      </c>
      <c r="I176" s="32"/>
      <c r="J176" s="32"/>
      <c r="K176" s="32"/>
      <c r="L176" s="32"/>
    </row>
    <row r="177" spans="1:12" x14ac:dyDescent="0.25">
      <c r="A177" s="32">
        <v>179</v>
      </c>
      <c r="B177" s="32">
        <v>2</v>
      </c>
      <c r="C177" s="32">
        <v>0</v>
      </c>
      <c r="D177" s="32">
        <v>30</v>
      </c>
      <c r="E177" s="32">
        <v>0</v>
      </c>
      <c r="F177" s="32">
        <v>0</v>
      </c>
      <c r="G177" s="32">
        <v>13</v>
      </c>
      <c r="H177" s="32">
        <v>0</v>
      </c>
      <c r="I177" s="32"/>
      <c r="J177" s="32"/>
      <c r="K177" s="32"/>
      <c r="L177" s="32"/>
    </row>
    <row r="178" spans="1:12" x14ac:dyDescent="0.25">
      <c r="A178" s="32">
        <v>180</v>
      </c>
      <c r="B178" s="32">
        <v>3</v>
      </c>
      <c r="C178" s="32">
        <v>0</v>
      </c>
      <c r="D178" s="32">
        <v>36</v>
      </c>
      <c r="E178" s="32">
        <v>0</v>
      </c>
      <c r="F178" s="32">
        <v>0</v>
      </c>
      <c r="G178" s="32">
        <v>0</v>
      </c>
      <c r="H178" s="32">
        <v>0</v>
      </c>
      <c r="I178" s="32"/>
      <c r="J178" s="32"/>
      <c r="K178" s="32"/>
      <c r="L178" s="32"/>
    </row>
    <row r="179" spans="1:12" x14ac:dyDescent="0.25">
      <c r="A179" s="32">
        <v>181</v>
      </c>
      <c r="B179" s="32">
        <v>3</v>
      </c>
      <c r="C179" s="32">
        <v>1</v>
      </c>
      <c r="D179" s="32">
        <v>29.7</v>
      </c>
      <c r="E179" s="32">
        <v>8</v>
      </c>
      <c r="F179" s="32">
        <v>2</v>
      </c>
      <c r="G179" s="32">
        <v>2343</v>
      </c>
      <c r="H179" s="32">
        <v>0</v>
      </c>
      <c r="I179" s="32"/>
      <c r="J179" s="32"/>
      <c r="K179" s="32"/>
      <c r="L179" s="32"/>
    </row>
    <row r="180" spans="1:12" x14ac:dyDescent="0.25">
      <c r="A180" s="32">
        <v>182</v>
      </c>
      <c r="B180" s="32">
        <v>2</v>
      </c>
      <c r="C180" s="32">
        <v>0</v>
      </c>
      <c r="D180" s="32">
        <v>29.7</v>
      </c>
      <c r="E180" s="32">
        <v>0</v>
      </c>
      <c r="F180" s="32">
        <v>0</v>
      </c>
      <c r="G180" s="32">
        <v>2131</v>
      </c>
      <c r="H180" s="32">
        <v>0</v>
      </c>
      <c r="I180" s="32"/>
      <c r="J180" s="32"/>
      <c r="K180" s="32"/>
      <c r="L180" s="32"/>
    </row>
    <row r="181" spans="1:12" x14ac:dyDescent="0.25">
      <c r="A181" s="32">
        <v>183</v>
      </c>
      <c r="B181" s="32">
        <v>3</v>
      </c>
      <c r="C181" s="32">
        <v>0</v>
      </c>
      <c r="D181" s="32">
        <v>9</v>
      </c>
      <c r="E181" s="32">
        <v>4</v>
      </c>
      <c r="F181" s="32">
        <v>2</v>
      </c>
      <c r="G181" s="32">
        <v>31.387499999999999</v>
      </c>
      <c r="H181" s="32">
        <v>0</v>
      </c>
      <c r="I181" s="32"/>
      <c r="J181" s="32"/>
      <c r="K181" s="32"/>
      <c r="L181" s="32"/>
    </row>
    <row r="182" spans="1:12" x14ac:dyDescent="0.25">
      <c r="A182" s="32">
        <v>184</v>
      </c>
      <c r="B182" s="32">
        <v>2</v>
      </c>
      <c r="C182" s="32">
        <v>0</v>
      </c>
      <c r="D182" s="32">
        <v>1</v>
      </c>
      <c r="E182" s="32">
        <v>2</v>
      </c>
      <c r="F182" s="32">
        <v>1</v>
      </c>
      <c r="G182" s="32">
        <v>39</v>
      </c>
      <c r="H182" s="32">
        <v>1</v>
      </c>
      <c r="I182" s="32"/>
      <c r="J182" s="32"/>
      <c r="K182" s="32"/>
      <c r="L182" s="32"/>
    </row>
    <row r="183" spans="1:12" x14ac:dyDescent="0.25">
      <c r="A183" s="32">
        <v>185</v>
      </c>
      <c r="B183" s="32">
        <v>3</v>
      </c>
      <c r="C183" s="32">
        <v>1</v>
      </c>
      <c r="D183" s="32">
        <v>4</v>
      </c>
      <c r="E183" s="32">
        <v>0</v>
      </c>
      <c r="F183" s="32">
        <v>2</v>
      </c>
      <c r="G183" s="32">
        <v>22025</v>
      </c>
      <c r="H183" s="32">
        <v>1</v>
      </c>
      <c r="I183" s="32"/>
      <c r="J183" s="32"/>
      <c r="K183" s="32"/>
      <c r="L183" s="32"/>
    </row>
    <row r="184" spans="1:12" x14ac:dyDescent="0.25">
      <c r="A184" s="32">
        <v>186</v>
      </c>
      <c r="B184" s="32">
        <v>1</v>
      </c>
      <c r="C184" s="32">
        <v>0</v>
      </c>
      <c r="D184" s="32">
        <v>29.7</v>
      </c>
      <c r="E184" s="32">
        <v>0</v>
      </c>
      <c r="F184" s="32">
        <v>0</v>
      </c>
      <c r="G184" s="32">
        <v>50</v>
      </c>
      <c r="H184" s="32">
        <v>0</v>
      </c>
      <c r="I184" s="32"/>
      <c r="J184" s="32"/>
      <c r="K184" s="32"/>
      <c r="L184" s="32"/>
    </row>
    <row r="185" spans="1:12" x14ac:dyDescent="0.25">
      <c r="A185" s="32">
        <v>187</v>
      </c>
      <c r="B185" s="32">
        <v>3</v>
      </c>
      <c r="C185" s="32">
        <v>1</v>
      </c>
      <c r="D185" s="32">
        <v>29.7</v>
      </c>
      <c r="E185" s="32">
        <v>1</v>
      </c>
      <c r="F185" s="32">
        <v>0</v>
      </c>
      <c r="G185" s="32">
        <v>15.5</v>
      </c>
      <c r="H185" s="32">
        <v>1</v>
      </c>
      <c r="I185" s="32"/>
      <c r="J185" s="32"/>
      <c r="K185" s="32"/>
      <c r="L185" s="32"/>
    </row>
    <row r="186" spans="1:12" x14ac:dyDescent="0.25">
      <c r="A186" s="32">
        <v>188</v>
      </c>
      <c r="B186" s="32">
        <v>1</v>
      </c>
      <c r="C186" s="32">
        <v>0</v>
      </c>
      <c r="D186" s="32">
        <v>45</v>
      </c>
      <c r="E186" s="32">
        <v>0</v>
      </c>
      <c r="F186" s="32">
        <v>0</v>
      </c>
      <c r="G186" s="32">
        <v>26.55</v>
      </c>
      <c r="H186" s="32">
        <v>1</v>
      </c>
      <c r="I186" s="32"/>
      <c r="J186" s="32"/>
      <c r="K186" s="32"/>
      <c r="L186" s="32"/>
    </row>
    <row r="187" spans="1:12" x14ac:dyDescent="0.25">
      <c r="A187" s="32">
        <v>189</v>
      </c>
      <c r="B187" s="32">
        <v>3</v>
      </c>
      <c r="C187" s="32">
        <v>0</v>
      </c>
      <c r="D187" s="32">
        <v>40</v>
      </c>
      <c r="E187" s="32">
        <v>1</v>
      </c>
      <c r="F187" s="32">
        <v>1</v>
      </c>
      <c r="G187" s="32">
        <v>15.5</v>
      </c>
      <c r="H187" s="32">
        <v>0</v>
      </c>
      <c r="I187" s="32"/>
      <c r="J187" s="32"/>
      <c r="K187" s="32"/>
      <c r="L187" s="32"/>
    </row>
    <row r="188" spans="1:12" x14ac:dyDescent="0.25">
      <c r="A188" s="32">
        <v>190</v>
      </c>
      <c r="B188" s="32">
        <v>3</v>
      </c>
      <c r="C188" s="32">
        <v>0</v>
      </c>
      <c r="D188" s="32">
        <v>36</v>
      </c>
      <c r="E188" s="32">
        <v>0</v>
      </c>
      <c r="F188" s="32">
        <v>0</v>
      </c>
      <c r="G188" s="32">
        <v>7.8958000000000004</v>
      </c>
      <c r="H188" s="32">
        <v>0</v>
      </c>
      <c r="I188" s="32"/>
      <c r="J188" s="32"/>
      <c r="K188" s="32"/>
      <c r="L188" s="32"/>
    </row>
    <row r="189" spans="1:12" x14ac:dyDescent="0.25">
      <c r="A189" s="32">
        <v>191</v>
      </c>
      <c r="B189" s="32">
        <v>2</v>
      </c>
      <c r="C189" s="32">
        <v>1</v>
      </c>
      <c r="D189" s="32">
        <v>32</v>
      </c>
      <c r="E189" s="32">
        <v>0</v>
      </c>
      <c r="F189" s="32">
        <v>0</v>
      </c>
      <c r="G189" s="32">
        <v>13</v>
      </c>
      <c r="H189" s="32">
        <v>1</v>
      </c>
      <c r="I189" s="32"/>
      <c r="J189" s="32"/>
      <c r="K189" s="32"/>
      <c r="L189" s="32"/>
    </row>
    <row r="190" spans="1:12" x14ac:dyDescent="0.25">
      <c r="A190" s="32">
        <v>192</v>
      </c>
      <c r="B190" s="32">
        <v>2</v>
      </c>
      <c r="C190" s="32">
        <v>0</v>
      </c>
      <c r="D190" s="32">
        <v>19</v>
      </c>
      <c r="E190" s="32">
        <v>0</v>
      </c>
      <c r="F190" s="32">
        <v>0</v>
      </c>
      <c r="G190" s="32">
        <v>13</v>
      </c>
      <c r="H190" s="32">
        <v>0</v>
      </c>
      <c r="I190" s="32"/>
      <c r="J190" s="32"/>
      <c r="K190" s="32"/>
      <c r="L190" s="32"/>
    </row>
    <row r="191" spans="1:12" x14ac:dyDescent="0.25">
      <c r="A191" s="32">
        <v>193</v>
      </c>
      <c r="B191" s="32">
        <v>3</v>
      </c>
      <c r="C191" s="32">
        <v>1</v>
      </c>
      <c r="D191" s="32">
        <v>19</v>
      </c>
      <c r="E191" s="32">
        <v>1</v>
      </c>
      <c r="F191" s="32">
        <v>0</v>
      </c>
      <c r="G191" s="32">
        <v>7.8541999999999996</v>
      </c>
      <c r="H191" s="32">
        <v>1</v>
      </c>
      <c r="I191" s="32"/>
      <c r="J191" s="32"/>
      <c r="K191" s="32"/>
      <c r="L191" s="32"/>
    </row>
    <row r="192" spans="1:12" x14ac:dyDescent="0.25">
      <c r="A192" s="32">
        <v>194</v>
      </c>
      <c r="B192" s="32">
        <v>2</v>
      </c>
      <c r="C192" s="32">
        <v>0</v>
      </c>
      <c r="D192" s="32">
        <v>3</v>
      </c>
      <c r="E192" s="32">
        <v>1</v>
      </c>
      <c r="F192" s="32">
        <v>1</v>
      </c>
      <c r="G192" s="32">
        <v>26</v>
      </c>
      <c r="H192" s="32">
        <v>1</v>
      </c>
      <c r="I192" s="32"/>
      <c r="J192" s="32"/>
      <c r="K192" s="32"/>
      <c r="L192" s="32"/>
    </row>
    <row r="193" spans="1:12" x14ac:dyDescent="0.25">
      <c r="A193" s="32">
        <v>195</v>
      </c>
      <c r="B193" s="32">
        <v>1</v>
      </c>
      <c r="C193" s="32">
        <v>1</v>
      </c>
      <c r="D193" s="32">
        <v>44</v>
      </c>
      <c r="E193" s="32">
        <v>0</v>
      </c>
      <c r="F193" s="32">
        <v>0</v>
      </c>
      <c r="G193" s="32">
        <v>17610</v>
      </c>
      <c r="H193" s="32">
        <v>1</v>
      </c>
      <c r="I193" s="32"/>
      <c r="J193" s="32"/>
      <c r="K193" s="32"/>
      <c r="L193" s="32"/>
    </row>
    <row r="194" spans="1:12" x14ac:dyDescent="0.25">
      <c r="A194" s="32">
        <v>196</v>
      </c>
      <c r="B194" s="32">
        <v>1</v>
      </c>
      <c r="C194" s="32">
        <v>1</v>
      </c>
      <c r="D194" s="32">
        <v>58</v>
      </c>
      <c r="E194" s="32">
        <v>0</v>
      </c>
      <c r="F194" s="32">
        <v>0</v>
      </c>
      <c r="G194" s="32">
        <v>17569</v>
      </c>
      <c r="H194" s="32">
        <v>1</v>
      </c>
      <c r="I194" s="32"/>
      <c r="J194" s="32"/>
      <c r="K194" s="32"/>
      <c r="L194" s="32"/>
    </row>
    <row r="195" spans="1:12" x14ac:dyDescent="0.25">
      <c r="A195" s="32">
        <v>197</v>
      </c>
      <c r="B195" s="32">
        <v>3</v>
      </c>
      <c r="C195" s="32">
        <v>0</v>
      </c>
      <c r="D195" s="32">
        <v>29.7</v>
      </c>
      <c r="E195" s="32">
        <v>0</v>
      </c>
      <c r="F195" s="32">
        <v>0</v>
      </c>
      <c r="G195" s="32">
        <v>7.75</v>
      </c>
      <c r="H195" s="32">
        <v>0</v>
      </c>
      <c r="I195" s="32"/>
      <c r="J195" s="32"/>
      <c r="K195" s="32"/>
      <c r="L195" s="32"/>
    </row>
    <row r="196" spans="1:12" x14ac:dyDescent="0.25">
      <c r="A196" s="32">
        <v>198</v>
      </c>
      <c r="B196" s="32">
        <v>3</v>
      </c>
      <c r="C196" s="32">
        <v>0</v>
      </c>
      <c r="D196" s="32">
        <v>42</v>
      </c>
      <c r="E196" s="32">
        <v>0</v>
      </c>
      <c r="F196" s="32">
        <v>1</v>
      </c>
      <c r="G196" s="32">
        <v>8.4041999999999994</v>
      </c>
      <c r="H196" s="32">
        <v>0</v>
      </c>
      <c r="I196" s="32"/>
      <c r="J196" s="32"/>
      <c r="K196" s="32"/>
      <c r="L196" s="32"/>
    </row>
    <row r="197" spans="1:12" x14ac:dyDescent="0.25">
      <c r="A197" s="32">
        <v>199</v>
      </c>
      <c r="B197" s="32">
        <v>3</v>
      </c>
      <c r="C197" s="32">
        <v>1</v>
      </c>
      <c r="D197" s="32">
        <v>29.7</v>
      </c>
      <c r="E197" s="32">
        <v>0</v>
      </c>
      <c r="F197" s="32">
        <v>0</v>
      </c>
      <c r="G197" s="32">
        <v>7.75</v>
      </c>
      <c r="H197" s="32">
        <v>1</v>
      </c>
      <c r="I197" s="32"/>
      <c r="J197" s="32"/>
      <c r="K197" s="32"/>
      <c r="L197" s="32"/>
    </row>
    <row r="198" spans="1:12" x14ac:dyDescent="0.25">
      <c r="A198" s="32">
        <v>200</v>
      </c>
      <c r="B198" s="32">
        <v>2</v>
      </c>
      <c r="C198" s="32">
        <v>1</v>
      </c>
      <c r="D198" s="32">
        <v>24</v>
      </c>
      <c r="E198" s="32">
        <v>0</v>
      </c>
      <c r="F198" s="32">
        <v>0</v>
      </c>
      <c r="G198" s="32">
        <v>13</v>
      </c>
      <c r="H198" s="32">
        <v>0</v>
      </c>
      <c r="I198" s="32"/>
      <c r="J198" s="32"/>
      <c r="K198" s="32"/>
      <c r="L198" s="32"/>
    </row>
    <row r="199" spans="1:12" x14ac:dyDescent="0.25">
      <c r="A199" s="32">
        <v>201</v>
      </c>
      <c r="B199" s="32">
        <v>3</v>
      </c>
      <c r="C199" s="32">
        <v>0</v>
      </c>
      <c r="D199" s="32">
        <v>28</v>
      </c>
      <c r="E199" s="32">
        <v>0</v>
      </c>
      <c r="F199" s="32">
        <v>0</v>
      </c>
      <c r="G199" s="32">
        <v>9.5</v>
      </c>
      <c r="H199" s="32">
        <v>0</v>
      </c>
      <c r="I199" s="32"/>
      <c r="J199" s="32"/>
      <c r="K199" s="32"/>
      <c r="L199" s="32"/>
    </row>
    <row r="200" spans="1:12" x14ac:dyDescent="0.25">
      <c r="A200" s="32">
        <v>202</v>
      </c>
      <c r="B200" s="32">
        <v>3</v>
      </c>
      <c r="C200" s="32">
        <v>0</v>
      </c>
      <c r="D200" s="32">
        <v>29.7</v>
      </c>
      <c r="E200" s="32">
        <v>8</v>
      </c>
      <c r="F200" s="32">
        <v>2</v>
      </c>
      <c r="G200" s="32">
        <v>2343</v>
      </c>
      <c r="H200" s="32">
        <v>0</v>
      </c>
      <c r="I200" s="32"/>
      <c r="J200" s="32"/>
      <c r="K200" s="32"/>
      <c r="L200" s="32"/>
    </row>
    <row r="201" spans="1:12" x14ac:dyDescent="0.25">
      <c r="A201" s="32">
        <v>203</v>
      </c>
      <c r="B201" s="32">
        <v>3</v>
      </c>
      <c r="C201" s="32">
        <v>0</v>
      </c>
      <c r="D201" s="32">
        <v>34</v>
      </c>
      <c r="E201" s="32">
        <v>0</v>
      </c>
      <c r="F201" s="32">
        <v>0</v>
      </c>
      <c r="G201" s="32">
        <v>6.4958</v>
      </c>
      <c r="H201" s="32">
        <v>0</v>
      </c>
      <c r="I201" s="32"/>
      <c r="J201" s="32"/>
      <c r="K201" s="32"/>
      <c r="L201" s="32"/>
    </row>
    <row r="202" spans="1:12" x14ac:dyDescent="0.25">
      <c r="A202" s="32">
        <v>204</v>
      </c>
      <c r="B202" s="32">
        <v>3</v>
      </c>
      <c r="C202" s="32">
        <v>0</v>
      </c>
      <c r="D202" s="32">
        <v>45.5</v>
      </c>
      <c r="E202" s="32">
        <v>0</v>
      </c>
      <c r="F202" s="32">
        <v>0</v>
      </c>
      <c r="G202" s="32">
        <v>7225</v>
      </c>
      <c r="H202" s="32">
        <v>0</v>
      </c>
      <c r="I202" s="32"/>
      <c r="J202" s="32"/>
      <c r="K202" s="32"/>
      <c r="L202" s="32"/>
    </row>
    <row r="203" spans="1:12" x14ac:dyDescent="0.25">
      <c r="A203" s="32">
        <v>205</v>
      </c>
      <c r="B203" s="32">
        <v>3</v>
      </c>
      <c r="C203" s="32">
        <v>0</v>
      </c>
      <c r="D203" s="32">
        <v>18</v>
      </c>
      <c r="E203" s="32">
        <v>0</v>
      </c>
      <c r="F203" s="32">
        <v>0</v>
      </c>
      <c r="G203" s="32">
        <v>3540</v>
      </c>
      <c r="H203" s="32">
        <v>1</v>
      </c>
      <c r="I203" s="32"/>
      <c r="J203" s="32"/>
      <c r="K203" s="32"/>
      <c r="L203" s="32"/>
    </row>
    <row r="204" spans="1:12" x14ac:dyDescent="0.25">
      <c r="A204" s="32">
        <v>206</v>
      </c>
      <c r="B204" s="32">
        <v>3</v>
      </c>
      <c r="C204" s="32">
        <v>1</v>
      </c>
      <c r="D204" s="32">
        <v>2</v>
      </c>
      <c r="E204" s="32">
        <v>0</v>
      </c>
      <c r="F204" s="32">
        <v>1</v>
      </c>
      <c r="G204" s="32">
        <v>10.4625</v>
      </c>
      <c r="H204" s="32">
        <v>0</v>
      </c>
      <c r="I204" s="32"/>
      <c r="J204" s="32"/>
      <c r="K204" s="32"/>
      <c r="L204" s="32"/>
    </row>
    <row r="205" spans="1:12" x14ac:dyDescent="0.25">
      <c r="A205" s="32">
        <v>207</v>
      </c>
      <c r="B205" s="32">
        <v>3</v>
      </c>
      <c r="C205" s="32">
        <v>0</v>
      </c>
      <c r="D205" s="32">
        <v>32</v>
      </c>
      <c r="E205" s="32">
        <v>1</v>
      </c>
      <c r="F205" s="32">
        <v>0</v>
      </c>
      <c r="G205" s="32">
        <v>15.85</v>
      </c>
      <c r="H205" s="32">
        <v>0</v>
      </c>
      <c r="I205" s="32"/>
      <c r="J205" s="32"/>
      <c r="K205" s="32"/>
      <c r="L205" s="32"/>
    </row>
    <row r="206" spans="1:12" x14ac:dyDescent="0.25">
      <c r="A206" s="32">
        <v>208</v>
      </c>
      <c r="B206" s="32">
        <v>3</v>
      </c>
      <c r="C206" s="32">
        <v>0</v>
      </c>
      <c r="D206" s="32">
        <v>26</v>
      </c>
      <c r="E206" s="32">
        <v>0</v>
      </c>
      <c r="F206" s="32">
        <v>0</v>
      </c>
      <c r="G206" s="32">
        <v>18.787500000000001</v>
      </c>
      <c r="H206" s="32">
        <v>1</v>
      </c>
      <c r="I206" s="32"/>
      <c r="J206" s="32"/>
      <c r="K206" s="32"/>
      <c r="L206" s="32"/>
    </row>
    <row r="207" spans="1:12" x14ac:dyDescent="0.25">
      <c r="A207" s="32">
        <v>209</v>
      </c>
      <c r="B207" s="32">
        <v>3</v>
      </c>
      <c r="C207" s="32">
        <v>1</v>
      </c>
      <c r="D207" s="32">
        <v>16</v>
      </c>
      <c r="E207" s="32">
        <v>0</v>
      </c>
      <c r="F207" s="32">
        <v>0</v>
      </c>
      <c r="G207" s="32">
        <v>7.75</v>
      </c>
      <c r="H207" s="32">
        <v>1</v>
      </c>
      <c r="I207" s="32"/>
      <c r="J207" s="32"/>
      <c r="K207" s="32"/>
      <c r="L207" s="32"/>
    </row>
    <row r="208" spans="1:12" x14ac:dyDescent="0.25">
      <c r="A208" s="32">
        <v>210</v>
      </c>
      <c r="B208" s="32">
        <v>1</v>
      </c>
      <c r="C208" s="32">
        <v>0</v>
      </c>
      <c r="D208" s="32">
        <v>40</v>
      </c>
      <c r="E208" s="32">
        <v>0</v>
      </c>
      <c r="F208" s="32">
        <v>0</v>
      </c>
      <c r="G208" s="32">
        <v>31</v>
      </c>
      <c r="H208" s="32">
        <v>1</v>
      </c>
      <c r="I208" s="32"/>
      <c r="J208" s="32"/>
      <c r="K208" s="32"/>
      <c r="L208" s="32"/>
    </row>
    <row r="209" spans="1:12" x14ac:dyDescent="0.25">
      <c r="A209" s="32">
        <v>212</v>
      </c>
      <c r="B209" s="32">
        <v>2</v>
      </c>
      <c r="C209" s="32">
        <v>1</v>
      </c>
      <c r="D209" s="32">
        <v>35</v>
      </c>
      <c r="E209" s="32">
        <v>0</v>
      </c>
      <c r="F209" s="32">
        <v>0</v>
      </c>
      <c r="G209" s="32">
        <v>13528</v>
      </c>
      <c r="H209" s="32">
        <v>1</v>
      </c>
      <c r="I209" s="32"/>
      <c r="J209" s="32"/>
      <c r="K209" s="32"/>
      <c r="L209" s="32"/>
    </row>
    <row r="210" spans="1:12" x14ac:dyDescent="0.25">
      <c r="A210" s="32">
        <v>213</v>
      </c>
      <c r="B210" s="32">
        <v>3</v>
      </c>
      <c r="C210" s="32">
        <v>0</v>
      </c>
      <c r="D210" s="32">
        <v>22</v>
      </c>
      <c r="E210" s="32">
        <v>0</v>
      </c>
      <c r="F210" s="32">
        <v>0</v>
      </c>
      <c r="G210" s="32">
        <v>21174</v>
      </c>
      <c r="H210" s="32">
        <v>0</v>
      </c>
      <c r="I210" s="32"/>
      <c r="J210" s="32"/>
      <c r="K210" s="32"/>
      <c r="L210" s="32"/>
    </row>
    <row r="211" spans="1:12" x14ac:dyDescent="0.25">
      <c r="A211" s="32">
        <v>214</v>
      </c>
      <c r="B211" s="32">
        <v>2</v>
      </c>
      <c r="C211" s="32">
        <v>0</v>
      </c>
      <c r="D211" s="32">
        <v>30</v>
      </c>
      <c r="E211" s="32">
        <v>0</v>
      </c>
      <c r="F211" s="32">
        <v>0</v>
      </c>
      <c r="G211" s="32">
        <v>13</v>
      </c>
      <c r="H211" s="32">
        <v>0</v>
      </c>
      <c r="I211" s="32"/>
      <c r="J211" s="32"/>
      <c r="K211" s="32"/>
      <c r="L211" s="32"/>
    </row>
    <row r="212" spans="1:12" x14ac:dyDescent="0.25">
      <c r="A212" s="32">
        <v>215</v>
      </c>
      <c r="B212" s="32">
        <v>3</v>
      </c>
      <c r="C212" s="32">
        <v>0</v>
      </c>
      <c r="D212" s="32">
        <v>29.7</v>
      </c>
      <c r="E212" s="32">
        <v>1</v>
      </c>
      <c r="F212" s="32">
        <v>0</v>
      </c>
      <c r="G212" s="32">
        <v>7.75</v>
      </c>
      <c r="H212" s="32">
        <v>0</v>
      </c>
      <c r="I212" s="32"/>
      <c r="J212" s="32"/>
      <c r="K212" s="32"/>
      <c r="L212" s="32"/>
    </row>
    <row r="213" spans="1:12" x14ac:dyDescent="0.25">
      <c r="A213" s="32">
        <v>216</v>
      </c>
      <c r="B213" s="32">
        <v>1</v>
      </c>
      <c r="C213" s="32">
        <v>1</v>
      </c>
      <c r="D213" s="32">
        <v>31</v>
      </c>
      <c r="E213" s="32">
        <v>1</v>
      </c>
      <c r="F213" s="32">
        <v>0</v>
      </c>
      <c r="G213" s="32">
        <v>113275</v>
      </c>
      <c r="H213" s="32">
        <v>1</v>
      </c>
      <c r="I213" s="32"/>
      <c r="J213" s="32"/>
      <c r="K213" s="32"/>
      <c r="L213" s="32"/>
    </row>
    <row r="214" spans="1:12" x14ac:dyDescent="0.25">
      <c r="A214" s="32">
        <v>218</v>
      </c>
      <c r="B214" s="32">
        <v>2</v>
      </c>
      <c r="C214" s="32">
        <v>0</v>
      </c>
      <c r="D214" s="32">
        <v>42</v>
      </c>
      <c r="E214" s="32">
        <v>1</v>
      </c>
      <c r="F214" s="32">
        <v>0</v>
      </c>
      <c r="G214" s="32">
        <v>27</v>
      </c>
      <c r="H214" s="32">
        <v>0</v>
      </c>
      <c r="I214" s="32"/>
      <c r="J214" s="32"/>
      <c r="K214" s="32"/>
      <c r="L214" s="32"/>
    </row>
    <row r="215" spans="1:12" x14ac:dyDescent="0.25">
      <c r="A215" s="32">
        <v>219</v>
      </c>
      <c r="B215" s="32">
        <v>1</v>
      </c>
      <c r="C215" s="32">
        <v>1</v>
      </c>
      <c r="D215" s="32">
        <v>32</v>
      </c>
      <c r="E215" s="32">
        <v>0</v>
      </c>
      <c r="F215" s="32">
        <v>0</v>
      </c>
      <c r="G215" s="32">
        <v>76.291700000000006</v>
      </c>
      <c r="H215" s="32">
        <v>1</v>
      </c>
      <c r="I215" s="32"/>
      <c r="J215" s="32"/>
      <c r="K215" s="32"/>
      <c r="L215" s="32"/>
    </row>
    <row r="216" spans="1:12" x14ac:dyDescent="0.25">
      <c r="A216" s="32">
        <v>220</v>
      </c>
      <c r="B216" s="32">
        <v>2</v>
      </c>
      <c r="C216" s="32">
        <v>0</v>
      </c>
      <c r="D216" s="32">
        <v>30</v>
      </c>
      <c r="E216" s="32">
        <v>0</v>
      </c>
      <c r="F216" s="32">
        <v>0</v>
      </c>
      <c r="G216" s="32">
        <v>14208</v>
      </c>
      <c r="H216" s="32">
        <v>0</v>
      </c>
      <c r="I216" s="32"/>
      <c r="J216" s="32"/>
      <c r="K216" s="32"/>
      <c r="L216" s="32"/>
    </row>
    <row r="217" spans="1:12" x14ac:dyDescent="0.25">
      <c r="A217" s="32">
        <v>221</v>
      </c>
      <c r="B217" s="32">
        <v>3</v>
      </c>
      <c r="C217" s="32">
        <v>0</v>
      </c>
      <c r="D217" s="32">
        <v>16</v>
      </c>
      <c r="E217" s="32">
        <v>0</v>
      </c>
      <c r="F217" s="32">
        <v>0</v>
      </c>
      <c r="G217" s="32">
        <v>392089</v>
      </c>
      <c r="H217" s="32">
        <v>1</v>
      </c>
      <c r="I217" s="32"/>
      <c r="J217" s="32"/>
      <c r="K217" s="32"/>
      <c r="L217" s="32"/>
    </row>
    <row r="218" spans="1:12" x14ac:dyDescent="0.25">
      <c r="A218" s="32">
        <v>222</v>
      </c>
      <c r="B218" s="32">
        <v>2</v>
      </c>
      <c r="C218" s="32">
        <v>0</v>
      </c>
      <c r="D218" s="32">
        <v>27</v>
      </c>
      <c r="E218" s="32">
        <v>0</v>
      </c>
      <c r="F218" s="32">
        <v>0</v>
      </c>
      <c r="G218" s="32">
        <v>13</v>
      </c>
      <c r="H218" s="32">
        <v>0</v>
      </c>
      <c r="I218" s="32"/>
      <c r="J218" s="32"/>
      <c r="K218" s="32"/>
      <c r="L218" s="32"/>
    </row>
    <row r="219" spans="1:12" x14ac:dyDescent="0.25">
      <c r="A219" s="32">
        <v>223</v>
      </c>
      <c r="B219" s="32">
        <v>3</v>
      </c>
      <c r="C219" s="32">
        <v>0</v>
      </c>
      <c r="D219" s="32">
        <v>51</v>
      </c>
      <c r="E219" s="32">
        <v>0</v>
      </c>
      <c r="F219" s="32">
        <v>0</v>
      </c>
      <c r="G219" s="32">
        <v>8.0500000000000007</v>
      </c>
      <c r="H219" s="32">
        <v>0</v>
      </c>
      <c r="I219" s="32"/>
      <c r="J219" s="32"/>
      <c r="K219" s="32"/>
      <c r="L219" s="32"/>
    </row>
    <row r="220" spans="1:12" x14ac:dyDescent="0.25">
      <c r="A220" s="32">
        <v>224</v>
      </c>
      <c r="B220" s="32">
        <v>3</v>
      </c>
      <c r="C220" s="32">
        <v>0</v>
      </c>
      <c r="D220" s="32">
        <v>29.7</v>
      </c>
      <c r="E220" s="32">
        <v>0</v>
      </c>
      <c r="F220" s="32">
        <v>0</v>
      </c>
      <c r="G220" s="32">
        <v>7.8958000000000004</v>
      </c>
      <c r="H220" s="32">
        <v>0</v>
      </c>
      <c r="I220" s="32"/>
      <c r="J220" s="32"/>
      <c r="K220" s="32"/>
      <c r="L220" s="32"/>
    </row>
    <row r="221" spans="1:12" x14ac:dyDescent="0.25">
      <c r="A221" s="32">
        <v>225</v>
      </c>
      <c r="B221" s="32">
        <v>1</v>
      </c>
      <c r="C221" s="32">
        <v>0</v>
      </c>
      <c r="D221" s="32">
        <v>38</v>
      </c>
      <c r="E221" s="32">
        <v>1</v>
      </c>
      <c r="F221" s="32">
        <v>0</v>
      </c>
      <c r="G221" s="32">
        <v>90</v>
      </c>
      <c r="H221" s="32">
        <v>1</v>
      </c>
      <c r="I221" s="32"/>
      <c r="J221" s="32"/>
      <c r="K221" s="32"/>
      <c r="L221" s="32"/>
    </row>
    <row r="222" spans="1:12" x14ac:dyDescent="0.25">
      <c r="A222" s="32">
        <v>226</v>
      </c>
      <c r="B222" s="32">
        <v>3</v>
      </c>
      <c r="C222" s="32">
        <v>0</v>
      </c>
      <c r="D222" s="32">
        <v>22</v>
      </c>
      <c r="E222" s="32">
        <v>0</v>
      </c>
      <c r="F222" s="32">
        <v>0</v>
      </c>
      <c r="G222" s="32">
        <v>4348</v>
      </c>
      <c r="H222" s="32">
        <v>0</v>
      </c>
      <c r="I222" s="32"/>
      <c r="J222" s="32"/>
      <c r="K222" s="32"/>
      <c r="L222" s="32"/>
    </row>
    <row r="223" spans="1:12" x14ac:dyDescent="0.25">
      <c r="A223" s="32">
        <v>227</v>
      </c>
      <c r="B223" s="32">
        <v>2</v>
      </c>
      <c r="C223" s="32">
        <v>0</v>
      </c>
      <c r="D223" s="32">
        <v>19</v>
      </c>
      <c r="E223" s="32">
        <v>0</v>
      </c>
      <c r="F223" s="32">
        <v>0</v>
      </c>
      <c r="G223" s="32">
        <v>751</v>
      </c>
      <c r="H223" s="32">
        <v>1</v>
      </c>
      <c r="I223" s="32"/>
      <c r="J223" s="32"/>
      <c r="K223" s="32"/>
      <c r="L223" s="32"/>
    </row>
    <row r="224" spans="1:12" x14ac:dyDescent="0.25">
      <c r="A224" s="32">
        <v>228</v>
      </c>
      <c r="B224" s="32">
        <v>3</v>
      </c>
      <c r="C224" s="32">
        <v>0</v>
      </c>
      <c r="D224" s="32">
        <v>20.5</v>
      </c>
      <c r="E224" s="32">
        <v>0</v>
      </c>
      <c r="F224" s="32">
        <v>0</v>
      </c>
      <c r="G224" s="32">
        <v>21173</v>
      </c>
      <c r="H224" s="32">
        <v>0</v>
      </c>
      <c r="I224" s="32"/>
      <c r="J224" s="32"/>
      <c r="K224" s="32"/>
      <c r="L224" s="32"/>
    </row>
    <row r="225" spans="1:12" x14ac:dyDescent="0.25">
      <c r="A225" s="32">
        <v>229</v>
      </c>
      <c r="B225" s="32">
        <v>2</v>
      </c>
      <c r="C225" s="32">
        <v>0</v>
      </c>
      <c r="D225" s="32">
        <v>18</v>
      </c>
      <c r="E225" s="32">
        <v>0</v>
      </c>
      <c r="F225" s="32">
        <v>0</v>
      </c>
      <c r="G225" s="32">
        <v>13</v>
      </c>
      <c r="H225" s="32">
        <v>0</v>
      </c>
      <c r="I225" s="32"/>
      <c r="J225" s="32"/>
      <c r="K225" s="32"/>
      <c r="L225" s="32"/>
    </row>
    <row r="226" spans="1:12" x14ac:dyDescent="0.25">
      <c r="A226" s="32">
        <v>230</v>
      </c>
      <c r="B226" s="32">
        <v>3</v>
      </c>
      <c r="C226" s="32">
        <v>1</v>
      </c>
      <c r="D226" s="32">
        <v>29.7</v>
      </c>
      <c r="E226" s="32">
        <v>3</v>
      </c>
      <c r="F226" s="32">
        <v>1</v>
      </c>
      <c r="G226" s="32">
        <v>25.466699999999999</v>
      </c>
      <c r="H226" s="32">
        <v>0</v>
      </c>
      <c r="I226" s="32"/>
      <c r="J226" s="32"/>
      <c r="K226" s="32"/>
      <c r="L226" s="32"/>
    </row>
    <row r="227" spans="1:12" x14ac:dyDescent="0.25">
      <c r="A227" s="32">
        <v>231</v>
      </c>
      <c r="B227" s="32">
        <v>1</v>
      </c>
      <c r="C227" s="32">
        <v>1</v>
      </c>
      <c r="D227" s="32">
        <v>35</v>
      </c>
      <c r="E227" s="32">
        <v>1</v>
      </c>
      <c r="F227" s="32">
        <v>0</v>
      </c>
      <c r="G227" s="32">
        <v>83475</v>
      </c>
      <c r="H227" s="32">
        <v>1</v>
      </c>
      <c r="I227" s="32"/>
      <c r="J227" s="32"/>
      <c r="K227" s="32"/>
      <c r="L227" s="32"/>
    </row>
    <row r="228" spans="1:12" x14ac:dyDescent="0.25">
      <c r="A228" s="32">
        <v>232</v>
      </c>
      <c r="B228" s="32">
        <v>3</v>
      </c>
      <c r="C228" s="32">
        <v>0</v>
      </c>
      <c r="D228" s="32">
        <v>29</v>
      </c>
      <c r="E228" s="32">
        <v>0</v>
      </c>
      <c r="F228" s="32">
        <v>0</v>
      </c>
      <c r="G228" s="32">
        <v>7775</v>
      </c>
      <c r="H228" s="32">
        <v>0</v>
      </c>
      <c r="I228" s="32"/>
      <c r="J228" s="32"/>
      <c r="K228" s="32"/>
      <c r="L228" s="32"/>
    </row>
    <row r="229" spans="1:12" x14ac:dyDescent="0.25">
      <c r="A229" s="32">
        <v>233</v>
      </c>
      <c r="B229" s="32">
        <v>2</v>
      </c>
      <c r="C229" s="32">
        <v>0</v>
      </c>
      <c r="D229" s="32">
        <v>59</v>
      </c>
      <c r="E229" s="32">
        <v>0</v>
      </c>
      <c r="F229" s="32">
        <v>0</v>
      </c>
      <c r="G229" s="32">
        <v>13.5</v>
      </c>
      <c r="H229" s="32">
        <v>0</v>
      </c>
      <c r="I229" s="32"/>
      <c r="J229" s="32"/>
      <c r="K229" s="32"/>
      <c r="L229" s="32"/>
    </row>
    <row r="230" spans="1:12" x14ac:dyDescent="0.25">
      <c r="A230" s="32">
        <v>234</v>
      </c>
      <c r="B230" s="32">
        <v>3</v>
      </c>
      <c r="C230" s="32">
        <v>1</v>
      </c>
      <c r="D230" s="32">
        <v>5</v>
      </c>
      <c r="E230" s="32">
        <v>4</v>
      </c>
      <c r="F230" s="32">
        <v>2</v>
      </c>
      <c r="G230" s="32">
        <v>31.387499999999999</v>
      </c>
      <c r="H230" s="32">
        <v>1</v>
      </c>
      <c r="I230" s="32"/>
      <c r="J230" s="32"/>
      <c r="K230" s="32"/>
      <c r="L230" s="32"/>
    </row>
    <row r="231" spans="1:12" x14ac:dyDescent="0.25">
      <c r="A231" s="32">
        <v>235</v>
      </c>
      <c r="B231" s="32">
        <v>2</v>
      </c>
      <c r="C231" s="32">
        <v>0</v>
      </c>
      <c r="D231" s="32">
        <v>24</v>
      </c>
      <c r="E231" s="32">
        <v>0</v>
      </c>
      <c r="F231" s="32">
        <v>0</v>
      </c>
      <c r="G231" s="32">
        <v>29566</v>
      </c>
      <c r="H231" s="32">
        <v>0</v>
      </c>
      <c r="I231" s="32"/>
      <c r="J231" s="32"/>
      <c r="K231" s="32"/>
      <c r="L231" s="32"/>
    </row>
    <row r="232" spans="1:12" x14ac:dyDescent="0.25">
      <c r="A232" s="32">
        <v>236</v>
      </c>
      <c r="B232" s="32">
        <v>3</v>
      </c>
      <c r="C232" s="32">
        <v>1</v>
      </c>
      <c r="D232" s="32">
        <v>29.7</v>
      </c>
      <c r="E232" s="32">
        <v>0</v>
      </c>
      <c r="F232" s="32">
        <v>0</v>
      </c>
      <c r="G232" s="32">
        <v>6609</v>
      </c>
      <c r="H232" s="32">
        <v>0</v>
      </c>
      <c r="I232" s="32"/>
      <c r="J232" s="32"/>
      <c r="K232" s="32"/>
      <c r="L232" s="32"/>
    </row>
    <row r="233" spans="1:12" x14ac:dyDescent="0.25">
      <c r="A233" s="32">
        <v>237</v>
      </c>
      <c r="B233" s="32">
        <v>2</v>
      </c>
      <c r="C233" s="32">
        <v>0</v>
      </c>
      <c r="D233" s="32">
        <v>44</v>
      </c>
      <c r="E233" s="32">
        <v>1</v>
      </c>
      <c r="F233" s="32">
        <v>0</v>
      </c>
      <c r="G233" s="32">
        <v>26</v>
      </c>
      <c r="H233" s="32">
        <v>0</v>
      </c>
      <c r="I233" s="32"/>
      <c r="J233" s="32"/>
      <c r="K233" s="32"/>
      <c r="L233" s="32"/>
    </row>
    <row r="234" spans="1:12" x14ac:dyDescent="0.25">
      <c r="A234" s="32">
        <v>238</v>
      </c>
      <c r="B234" s="32">
        <v>2</v>
      </c>
      <c r="C234" s="32">
        <v>1</v>
      </c>
      <c r="D234" s="32">
        <v>8</v>
      </c>
      <c r="E234" s="32">
        <v>0</v>
      </c>
      <c r="F234" s="32">
        <v>2</v>
      </c>
      <c r="G234" s="32">
        <v>31921</v>
      </c>
      <c r="H234" s="32">
        <v>1</v>
      </c>
      <c r="I234" s="32"/>
      <c r="J234" s="32"/>
      <c r="K234" s="32"/>
      <c r="L234" s="32"/>
    </row>
    <row r="235" spans="1:12" x14ac:dyDescent="0.25">
      <c r="A235" s="32">
        <v>239</v>
      </c>
      <c r="B235" s="32">
        <v>2</v>
      </c>
      <c r="C235" s="32">
        <v>0</v>
      </c>
      <c r="D235" s="32">
        <v>19</v>
      </c>
      <c r="E235" s="32">
        <v>0</v>
      </c>
      <c r="F235" s="32">
        <v>0</v>
      </c>
      <c r="G235" s="32">
        <v>10.5</v>
      </c>
      <c r="H235" s="32">
        <v>0</v>
      </c>
      <c r="I235" s="32"/>
      <c r="J235" s="32"/>
      <c r="K235" s="32"/>
      <c r="L235" s="32"/>
    </row>
    <row r="236" spans="1:12" x14ac:dyDescent="0.25">
      <c r="A236" s="32">
        <v>240</v>
      </c>
      <c r="B236" s="32">
        <v>2</v>
      </c>
      <c r="C236" s="32">
        <v>0</v>
      </c>
      <c r="D236" s="32">
        <v>33</v>
      </c>
      <c r="E236" s="32">
        <v>0</v>
      </c>
      <c r="F236" s="32">
        <v>0</v>
      </c>
      <c r="G236" s="32">
        <v>1585</v>
      </c>
      <c r="H236" s="32">
        <v>0</v>
      </c>
      <c r="I236" s="32"/>
      <c r="J236" s="32"/>
      <c r="K236" s="32"/>
      <c r="L236" s="32"/>
    </row>
    <row r="237" spans="1:12" x14ac:dyDescent="0.25">
      <c r="A237" s="32">
        <v>241</v>
      </c>
      <c r="B237" s="32">
        <v>3</v>
      </c>
      <c r="C237" s="32">
        <v>1</v>
      </c>
      <c r="D237" s="32">
        <v>29.7</v>
      </c>
      <c r="E237" s="32">
        <v>1</v>
      </c>
      <c r="F237" s="32">
        <v>0</v>
      </c>
      <c r="G237" s="32">
        <v>14.4542</v>
      </c>
      <c r="H237" s="32">
        <v>0</v>
      </c>
      <c r="I237" s="32"/>
      <c r="J237" s="32"/>
      <c r="K237" s="32"/>
      <c r="L237" s="32"/>
    </row>
    <row r="238" spans="1:12" x14ac:dyDescent="0.25">
      <c r="A238" s="32">
        <v>242</v>
      </c>
      <c r="B238" s="32">
        <v>3</v>
      </c>
      <c r="C238" s="32">
        <v>1</v>
      </c>
      <c r="D238" s="32">
        <v>29.7</v>
      </c>
      <c r="E238" s="32">
        <v>1</v>
      </c>
      <c r="F238" s="32">
        <v>0</v>
      </c>
      <c r="G238" s="32">
        <v>15.5</v>
      </c>
      <c r="H238" s="32">
        <v>1</v>
      </c>
      <c r="I238" s="32"/>
      <c r="J238" s="32"/>
      <c r="K238" s="32"/>
      <c r="L238" s="32"/>
    </row>
    <row r="239" spans="1:12" x14ac:dyDescent="0.25">
      <c r="A239" s="32">
        <v>243</v>
      </c>
      <c r="B239" s="32">
        <v>2</v>
      </c>
      <c r="C239" s="32">
        <v>0</v>
      </c>
      <c r="D239" s="32">
        <v>29</v>
      </c>
      <c r="E239" s="32">
        <v>0</v>
      </c>
      <c r="F239" s="32">
        <v>0</v>
      </c>
      <c r="G239" s="32">
        <v>14263</v>
      </c>
      <c r="H239" s="32">
        <v>0</v>
      </c>
      <c r="I239" s="32"/>
      <c r="J239" s="32"/>
      <c r="K239" s="32"/>
      <c r="L239" s="32"/>
    </row>
    <row r="240" spans="1:12" x14ac:dyDescent="0.25">
      <c r="A240" s="32">
        <v>244</v>
      </c>
      <c r="B240" s="32">
        <v>3</v>
      </c>
      <c r="C240" s="32">
        <v>0</v>
      </c>
      <c r="D240" s="32">
        <v>22</v>
      </c>
      <c r="E240" s="32">
        <v>0</v>
      </c>
      <c r="F240" s="32">
        <v>0</v>
      </c>
      <c r="G240" s="32">
        <v>2</v>
      </c>
      <c r="H240" s="32">
        <v>0</v>
      </c>
      <c r="I240" s="32"/>
      <c r="J240" s="32"/>
      <c r="K240" s="32"/>
      <c r="L240" s="32"/>
    </row>
    <row r="241" spans="1:12" x14ac:dyDescent="0.25">
      <c r="A241" s="32">
        <v>245</v>
      </c>
      <c r="B241" s="32">
        <v>3</v>
      </c>
      <c r="C241" s="32">
        <v>0</v>
      </c>
      <c r="D241" s="32">
        <v>30</v>
      </c>
      <c r="E241" s="32">
        <v>0</v>
      </c>
      <c r="F241" s="32">
        <v>0</v>
      </c>
      <c r="G241" s="32">
        <v>7225</v>
      </c>
      <c r="H241" s="32">
        <v>0</v>
      </c>
      <c r="I241" s="32"/>
      <c r="J241" s="32"/>
      <c r="K241" s="32"/>
      <c r="L241" s="32"/>
    </row>
    <row r="242" spans="1:12" x14ac:dyDescent="0.25">
      <c r="A242" s="32">
        <v>246</v>
      </c>
      <c r="B242" s="32">
        <v>1</v>
      </c>
      <c r="C242" s="32">
        <v>0</v>
      </c>
      <c r="D242" s="32">
        <v>44</v>
      </c>
      <c r="E242" s="32">
        <v>2</v>
      </c>
      <c r="F242" s="32">
        <v>0</v>
      </c>
      <c r="G242" s="32">
        <v>90</v>
      </c>
      <c r="H242" s="32">
        <v>0</v>
      </c>
      <c r="I242" s="32"/>
      <c r="J242" s="32"/>
      <c r="K242" s="32"/>
      <c r="L242" s="32"/>
    </row>
    <row r="243" spans="1:12" x14ac:dyDescent="0.25">
      <c r="A243" s="32">
        <v>247</v>
      </c>
      <c r="B243" s="32">
        <v>3</v>
      </c>
      <c r="C243" s="32">
        <v>1</v>
      </c>
      <c r="D243" s="32">
        <v>25</v>
      </c>
      <c r="E243" s="32">
        <v>0</v>
      </c>
      <c r="F243" s="32">
        <v>0</v>
      </c>
      <c r="G243" s="32">
        <v>7775</v>
      </c>
      <c r="H243" s="32">
        <v>0</v>
      </c>
      <c r="I243" s="32"/>
      <c r="J243" s="32"/>
      <c r="K243" s="32"/>
      <c r="L243" s="32"/>
    </row>
    <row r="244" spans="1:12" x14ac:dyDescent="0.25">
      <c r="A244" s="32">
        <v>248</v>
      </c>
      <c r="B244" s="32">
        <v>2</v>
      </c>
      <c r="C244" s="32">
        <v>1</v>
      </c>
      <c r="D244" s="32">
        <v>24</v>
      </c>
      <c r="E244" s="32">
        <v>0</v>
      </c>
      <c r="F244" s="32">
        <v>2</v>
      </c>
      <c r="G244" s="32">
        <v>14.5</v>
      </c>
      <c r="H244" s="32">
        <v>1</v>
      </c>
      <c r="I244" s="32"/>
      <c r="J244" s="32"/>
      <c r="K244" s="32"/>
      <c r="L244" s="32"/>
    </row>
    <row r="245" spans="1:12" x14ac:dyDescent="0.25">
      <c r="A245" s="32">
        <v>249</v>
      </c>
      <c r="B245" s="32">
        <v>1</v>
      </c>
      <c r="C245" s="32">
        <v>0</v>
      </c>
      <c r="D245" s="32">
        <v>37</v>
      </c>
      <c r="E245" s="32">
        <v>1</v>
      </c>
      <c r="F245" s="32">
        <v>1</v>
      </c>
      <c r="G245" s="32">
        <v>52.554200000000002</v>
      </c>
      <c r="H245" s="32">
        <v>1</v>
      </c>
      <c r="I245" s="32"/>
      <c r="J245" s="32"/>
      <c r="K245" s="32"/>
      <c r="L245" s="32"/>
    </row>
    <row r="246" spans="1:12" x14ac:dyDescent="0.25">
      <c r="A246" s="32">
        <v>250</v>
      </c>
      <c r="B246" s="32">
        <v>2</v>
      </c>
      <c r="C246" s="32">
        <v>0</v>
      </c>
      <c r="D246" s="32">
        <v>54</v>
      </c>
      <c r="E246" s="32">
        <v>1</v>
      </c>
      <c r="F246" s="32">
        <v>0</v>
      </c>
      <c r="G246" s="32">
        <v>26</v>
      </c>
      <c r="H246" s="32">
        <v>0</v>
      </c>
      <c r="I246" s="32"/>
      <c r="J246" s="32"/>
      <c r="K246" s="32"/>
      <c r="L246" s="32"/>
    </row>
    <row r="247" spans="1:12" x14ac:dyDescent="0.25">
      <c r="A247" s="32">
        <v>251</v>
      </c>
      <c r="B247" s="32">
        <v>3</v>
      </c>
      <c r="C247" s="32">
        <v>0</v>
      </c>
      <c r="D247" s="32">
        <v>29.7</v>
      </c>
      <c r="E247" s="32">
        <v>0</v>
      </c>
      <c r="F247" s="32">
        <v>0</v>
      </c>
      <c r="G247" s="32">
        <v>7.25</v>
      </c>
      <c r="H247" s="32">
        <v>0</v>
      </c>
      <c r="I247" s="32"/>
      <c r="J247" s="32"/>
      <c r="K247" s="32"/>
      <c r="L247" s="32"/>
    </row>
    <row r="248" spans="1:12" x14ac:dyDescent="0.25">
      <c r="A248" s="32">
        <v>252</v>
      </c>
      <c r="B248" s="32">
        <v>3</v>
      </c>
      <c r="C248" s="32">
        <v>1</v>
      </c>
      <c r="D248" s="32">
        <v>29</v>
      </c>
      <c r="E248" s="32">
        <v>1</v>
      </c>
      <c r="F248" s="32">
        <v>1</v>
      </c>
      <c r="G248" s="32">
        <v>10.4625</v>
      </c>
      <c r="H248" s="32">
        <v>0</v>
      </c>
      <c r="I248" s="32"/>
      <c r="J248" s="32"/>
      <c r="K248" s="32"/>
      <c r="L248" s="32"/>
    </row>
    <row r="249" spans="1:12" x14ac:dyDescent="0.25">
      <c r="A249" s="32">
        <v>253</v>
      </c>
      <c r="B249" s="32">
        <v>1</v>
      </c>
      <c r="C249" s="32">
        <v>0</v>
      </c>
      <c r="D249" s="32">
        <v>62</v>
      </c>
      <c r="E249" s="32">
        <v>0</v>
      </c>
      <c r="F249" s="32">
        <v>0</v>
      </c>
      <c r="G249" s="32">
        <v>26.55</v>
      </c>
      <c r="H249" s="32">
        <v>0</v>
      </c>
      <c r="I249" s="32"/>
      <c r="J249" s="32"/>
      <c r="K249" s="32"/>
      <c r="L249" s="32"/>
    </row>
    <row r="250" spans="1:12" x14ac:dyDescent="0.25">
      <c r="A250" s="32">
        <v>254</v>
      </c>
      <c r="B250" s="32">
        <v>3</v>
      </c>
      <c r="C250" s="32">
        <v>0</v>
      </c>
      <c r="D250" s="32">
        <v>30</v>
      </c>
      <c r="E250" s="32">
        <v>1</v>
      </c>
      <c r="F250" s="32">
        <v>0</v>
      </c>
      <c r="G250" s="32">
        <v>3336</v>
      </c>
      <c r="H250" s="32">
        <v>0</v>
      </c>
      <c r="I250" s="32"/>
      <c r="J250" s="32"/>
      <c r="K250" s="32"/>
      <c r="L250" s="32"/>
    </row>
    <row r="251" spans="1:12" x14ac:dyDescent="0.25">
      <c r="A251" s="32">
        <v>255</v>
      </c>
      <c r="B251" s="32">
        <v>3</v>
      </c>
      <c r="C251" s="32">
        <v>1</v>
      </c>
      <c r="D251" s="32">
        <v>41</v>
      </c>
      <c r="E251" s="32">
        <v>0</v>
      </c>
      <c r="F251" s="32">
        <v>2</v>
      </c>
      <c r="G251" s="32">
        <v>20.212499999999999</v>
      </c>
      <c r="H251" s="32">
        <v>0</v>
      </c>
      <c r="I251" s="32"/>
      <c r="J251" s="32"/>
      <c r="K251" s="32"/>
      <c r="L251" s="32"/>
    </row>
    <row r="252" spans="1:12" x14ac:dyDescent="0.25">
      <c r="A252" s="32">
        <v>256</v>
      </c>
      <c r="B252" s="32">
        <v>3</v>
      </c>
      <c r="C252" s="32">
        <v>1</v>
      </c>
      <c r="D252" s="32">
        <v>29</v>
      </c>
      <c r="E252" s="32">
        <v>0</v>
      </c>
      <c r="F252" s="32">
        <v>2</v>
      </c>
      <c r="G252" s="32">
        <v>15.245799999999999</v>
      </c>
      <c r="H252" s="32">
        <v>1</v>
      </c>
      <c r="I252" s="32"/>
      <c r="J252" s="32"/>
      <c r="K252" s="32"/>
      <c r="L252" s="32"/>
    </row>
    <row r="253" spans="1:12" x14ac:dyDescent="0.25">
      <c r="A253" s="32">
        <v>257</v>
      </c>
      <c r="B253" s="32">
        <v>1</v>
      </c>
      <c r="C253" s="32">
        <v>1</v>
      </c>
      <c r="D253" s="32">
        <v>29.7</v>
      </c>
      <c r="E253" s="32">
        <v>0</v>
      </c>
      <c r="F253" s="32">
        <v>0</v>
      </c>
      <c r="G253" s="32">
        <v>17585</v>
      </c>
      <c r="H253" s="32">
        <v>1</v>
      </c>
      <c r="I253" s="32"/>
      <c r="J253" s="32"/>
      <c r="K253" s="32"/>
      <c r="L253" s="32"/>
    </row>
    <row r="254" spans="1:12" x14ac:dyDescent="0.25">
      <c r="A254" s="32">
        <v>258</v>
      </c>
      <c r="B254" s="32">
        <v>1</v>
      </c>
      <c r="C254" s="32">
        <v>1</v>
      </c>
      <c r="D254" s="32">
        <v>30</v>
      </c>
      <c r="E254" s="32">
        <v>0</v>
      </c>
      <c r="F254" s="32">
        <v>0</v>
      </c>
      <c r="G254" s="32">
        <v>86.5</v>
      </c>
      <c r="H254" s="32">
        <v>1</v>
      </c>
      <c r="I254" s="32"/>
      <c r="J254" s="32"/>
      <c r="K254" s="32"/>
      <c r="L254" s="32"/>
    </row>
    <row r="255" spans="1:12" x14ac:dyDescent="0.25">
      <c r="A255" s="32">
        <v>259</v>
      </c>
      <c r="B255" s="32">
        <v>1</v>
      </c>
      <c r="C255" s="32">
        <v>1</v>
      </c>
      <c r="D255" s="32">
        <v>35</v>
      </c>
      <c r="E255" s="32">
        <v>0</v>
      </c>
      <c r="F255" s="32">
        <v>0</v>
      </c>
      <c r="G255" s="32">
        <v>17755</v>
      </c>
      <c r="H255" s="32">
        <v>1</v>
      </c>
      <c r="I255" s="32"/>
      <c r="J255" s="32"/>
      <c r="K255" s="32"/>
      <c r="L255" s="32"/>
    </row>
    <row r="256" spans="1:12" x14ac:dyDescent="0.25">
      <c r="A256" s="32">
        <v>260</v>
      </c>
      <c r="B256" s="32">
        <v>2</v>
      </c>
      <c r="C256" s="32">
        <v>1</v>
      </c>
      <c r="D256" s="32">
        <v>50</v>
      </c>
      <c r="E256" s="32">
        <v>0</v>
      </c>
      <c r="F256" s="32">
        <v>1</v>
      </c>
      <c r="G256" s="32">
        <v>26</v>
      </c>
      <c r="H256" s="32">
        <v>1</v>
      </c>
      <c r="I256" s="32"/>
      <c r="J256" s="32"/>
      <c r="K256" s="32"/>
      <c r="L256" s="32"/>
    </row>
    <row r="257" spans="1:12" x14ac:dyDescent="0.25">
      <c r="A257" s="32">
        <v>261</v>
      </c>
      <c r="B257" s="32">
        <v>3</v>
      </c>
      <c r="C257" s="32">
        <v>0</v>
      </c>
      <c r="D257" s="32">
        <v>29.7</v>
      </c>
      <c r="E257" s="32">
        <v>0</v>
      </c>
      <c r="F257" s="32">
        <v>0</v>
      </c>
      <c r="G257" s="32">
        <v>7.75</v>
      </c>
      <c r="H257" s="32">
        <v>0</v>
      </c>
      <c r="I257" s="32"/>
      <c r="J257" s="32"/>
      <c r="K257" s="32"/>
      <c r="L257" s="32"/>
    </row>
    <row r="258" spans="1:12" x14ac:dyDescent="0.25">
      <c r="A258" s="32">
        <v>262</v>
      </c>
      <c r="B258" s="32">
        <v>3</v>
      </c>
      <c r="C258" s="32">
        <v>0</v>
      </c>
      <c r="D258" s="32">
        <v>3</v>
      </c>
      <c r="E258" s="32">
        <v>4</v>
      </c>
      <c r="F258" s="32">
        <v>2</v>
      </c>
      <c r="G258" s="32">
        <v>31.387499999999999</v>
      </c>
      <c r="H258" s="32">
        <v>1</v>
      </c>
      <c r="I258" s="32"/>
      <c r="J258" s="32"/>
      <c r="K258" s="32"/>
      <c r="L258" s="32"/>
    </row>
    <row r="259" spans="1:12" x14ac:dyDescent="0.25">
      <c r="A259" s="32">
        <v>263</v>
      </c>
      <c r="B259" s="32">
        <v>1</v>
      </c>
      <c r="C259" s="32">
        <v>0</v>
      </c>
      <c r="D259" s="32">
        <v>52</v>
      </c>
      <c r="E259" s="32">
        <v>1</v>
      </c>
      <c r="F259" s="32">
        <v>1</v>
      </c>
      <c r="G259" s="32">
        <v>79.650000000000006</v>
      </c>
      <c r="H259" s="32">
        <v>0</v>
      </c>
      <c r="I259" s="32"/>
      <c r="J259" s="32"/>
      <c r="K259" s="32"/>
      <c r="L259" s="32"/>
    </row>
    <row r="260" spans="1:12" x14ac:dyDescent="0.25">
      <c r="A260" s="32">
        <v>264</v>
      </c>
      <c r="B260" s="32">
        <v>1</v>
      </c>
      <c r="C260" s="32">
        <v>0</v>
      </c>
      <c r="D260" s="32">
        <v>40</v>
      </c>
      <c r="E260" s="32">
        <v>0</v>
      </c>
      <c r="F260" s="32">
        <v>0</v>
      </c>
      <c r="G260" s="32">
        <v>0</v>
      </c>
      <c r="H260" s="32">
        <v>0</v>
      </c>
      <c r="I260" s="32"/>
      <c r="J260" s="32"/>
      <c r="K260" s="32"/>
      <c r="L260" s="32"/>
    </row>
    <row r="261" spans="1:12" x14ac:dyDescent="0.25">
      <c r="A261" s="32">
        <v>265</v>
      </c>
      <c r="B261" s="32">
        <v>3</v>
      </c>
      <c r="C261" s="32">
        <v>1</v>
      </c>
      <c r="D261" s="32">
        <v>29.7</v>
      </c>
      <c r="E261" s="32">
        <v>0</v>
      </c>
      <c r="F261" s="32">
        <v>0</v>
      </c>
      <c r="G261" s="32">
        <v>7.75</v>
      </c>
      <c r="H261" s="32">
        <v>0</v>
      </c>
      <c r="I261" s="32"/>
      <c r="J261" s="32"/>
      <c r="K261" s="32"/>
      <c r="L261" s="32"/>
    </row>
    <row r="262" spans="1:12" x14ac:dyDescent="0.25">
      <c r="A262" s="32">
        <v>266</v>
      </c>
      <c r="B262" s="32">
        <v>2</v>
      </c>
      <c r="C262" s="32">
        <v>0</v>
      </c>
      <c r="D262" s="32">
        <v>36</v>
      </c>
      <c r="E262" s="32">
        <v>0</v>
      </c>
      <c r="F262" s="32">
        <v>0</v>
      </c>
      <c r="G262" s="32">
        <v>17248</v>
      </c>
      <c r="H262" s="32">
        <v>0</v>
      </c>
      <c r="I262" s="32"/>
      <c r="J262" s="32"/>
      <c r="K262" s="32"/>
      <c r="L262" s="32"/>
    </row>
    <row r="263" spans="1:12" x14ac:dyDescent="0.25">
      <c r="A263" s="32">
        <v>267</v>
      </c>
      <c r="B263" s="32">
        <v>3</v>
      </c>
      <c r="C263" s="32">
        <v>0</v>
      </c>
      <c r="D263" s="32">
        <v>16</v>
      </c>
      <c r="E263" s="32">
        <v>4</v>
      </c>
      <c r="F263" s="32">
        <v>1</v>
      </c>
      <c r="G263" s="32">
        <v>39.6875</v>
      </c>
      <c r="H263" s="32">
        <v>0</v>
      </c>
      <c r="I263" s="32"/>
      <c r="J263" s="32"/>
      <c r="K263" s="32"/>
      <c r="L263" s="32"/>
    </row>
    <row r="264" spans="1:12" x14ac:dyDescent="0.25">
      <c r="A264" s="32">
        <v>268</v>
      </c>
      <c r="B264" s="32">
        <v>3</v>
      </c>
      <c r="C264" s="32">
        <v>0</v>
      </c>
      <c r="D264" s="32">
        <v>25</v>
      </c>
      <c r="E264" s="32">
        <v>1</v>
      </c>
      <c r="F264" s="32">
        <v>0</v>
      </c>
      <c r="G264" s="32">
        <v>7775</v>
      </c>
      <c r="H264" s="32">
        <v>1</v>
      </c>
      <c r="I264" s="32"/>
      <c r="J264" s="32"/>
      <c r="K264" s="32"/>
      <c r="L264" s="32"/>
    </row>
    <row r="265" spans="1:12" x14ac:dyDescent="0.25">
      <c r="A265" s="32">
        <v>269</v>
      </c>
      <c r="B265" s="32">
        <v>1</v>
      </c>
      <c r="C265" s="32">
        <v>1</v>
      </c>
      <c r="D265" s="32">
        <v>58</v>
      </c>
      <c r="E265" s="32">
        <v>0</v>
      </c>
      <c r="F265" s="32">
        <v>1</v>
      </c>
      <c r="G265" s="32">
        <v>17582</v>
      </c>
      <c r="H265" s="32">
        <v>1</v>
      </c>
      <c r="I265" s="32"/>
      <c r="J265" s="32"/>
      <c r="K265" s="32"/>
      <c r="L265" s="32"/>
    </row>
    <row r="266" spans="1:12" x14ac:dyDescent="0.25">
      <c r="A266" s="32">
        <v>270</v>
      </c>
      <c r="B266" s="32">
        <v>1</v>
      </c>
      <c r="C266" s="32">
        <v>1</v>
      </c>
      <c r="D266" s="32">
        <v>35</v>
      </c>
      <c r="E266" s="32">
        <v>0</v>
      </c>
      <c r="F266" s="32">
        <v>0</v>
      </c>
      <c r="G266" s="32">
        <v>17760</v>
      </c>
      <c r="H266" s="32">
        <v>1</v>
      </c>
      <c r="I266" s="32"/>
      <c r="J266" s="32"/>
      <c r="K266" s="32"/>
      <c r="L266" s="32"/>
    </row>
    <row r="267" spans="1:12" x14ac:dyDescent="0.25">
      <c r="A267" s="32">
        <v>271</v>
      </c>
      <c r="B267" s="32">
        <v>1</v>
      </c>
      <c r="C267" s="32">
        <v>0</v>
      </c>
      <c r="D267" s="32">
        <v>29.7</v>
      </c>
      <c r="E267" s="32">
        <v>0</v>
      </c>
      <c r="F267" s="32">
        <v>0</v>
      </c>
      <c r="G267" s="32">
        <v>31</v>
      </c>
      <c r="H267" s="32">
        <v>0</v>
      </c>
      <c r="I267" s="32"/>
      <c r="J267" s="32"/>
      <c r="K267" s="32"/>
      <c r="L267" s="32"/>
    </row>
    <row r="268" spans="1:12" x14ac:dyDescent="0.25">
      <c r="A268" s="32">
        <v>272</v>
      </c>
      <c r="B268" s="32">
        <v>3</v>
      </c>
      <c r="C268" s="32">
        <v>0</v>
      </c>
      <c r="D268" s="32">
        <v>25</v>
      </c>
      <c r="E268" s="32">
        <v>0</v>
      </c>
      <c r="F268" s="32">
        <v>0</v>
      </c>
      <c r="G268" s="32">
        <v>0</v>
      </c>
      <c r="H268" s="32">
        <v>1</v>
      </c>
      <c r="I268" s="32"/>
      <c r="J268" s="32"/>
      <c r="K268" s="32"/>
      <c r="L268" s="32"/>
    </row>
    <row r="269" spans="1:12" x14ac:dyDescent="0.25">
      <c r="A269" s="32">
        <v>273</v>
      </c>
      <c r="B269" s="32">
        <v>2</v>
      </c>
      <c r="C269" s="32">
        <v>1</v>
      </c>
      <c r="D269" s="32">
        <v>41</v>
      </c>
      <c r="E269" s="32">
        <v>0</v>
      </c>
      <c r="F269" s="32">
        <v>1</v>
      </c>
      <c r="G269" s="32">
        <v>19.5</v>
      </c>
      <c r="H269" s="32">
        <v>1</v>
      </c>
      <c r="I269" s="32"/>
      <c r="J269" s="32"/>
      <c r="K269" s="32"/>
      <c r="L269" s="32"/>
    </row>
    <row r="270" spans="1:12" x14ac:dyDescent="0.25">
      <c r="A270" s="32">
        <v>274</v>
      </c>
      <c r="B270" s="32">
        <v>1</v>
      </c>
      <c r="C270" s="32">
        <v>0</v>
      </c>
      <c r="D270" s="32">
        <v>37</v>
      </c>
      <c r="E270" s="32">
        <v>0</v>
      </c>
      <c r="F270" s="32">
        <v>1</v>
      </c>
      <c r="G270" s="32">
        <v>17596</v>
      </c>
      <c r="H270" s="32">
        <v>0</v>
      </c>
      <c r="I270" s="32"/>
      <c r="J270" s="32"/>
      <c r="K270" s="32"/>
      <c r="L270" s="32"/>
    </row>
    <row r="271" spans="1:12" x14ac:dyDescent="0.25">
      <c r="A271" s="32">
        <v>275</v>
      </c>
      <c r="B271" s="32">
        <v>3</v>
      </c>
      <c r="C271" s="32">
        <v>1</v>
      </c>
      <c r="D271" s="32">
        <v>29.7</v>
      </c>
      <c r="E271" s="32">
        <v>0</v>
      </c>
      <c r="F271" s="32">
        <v>0</v>
      </c>
      <c r="G271" s="32">
        <v>7.75</v>
      </c>
      <c r="H271" s="32">
        <v>1</v>
      </c>
      <c r="I271" s="32"/>
      <c r="J271" s="32"/>
      <c r="K271" s="32"/>
      <c r="L271" s="32"/>
    </row>
    <row r="272" spans="1:12" x14ac:dyDescent="0.25">
      <c r="A272" s="32">
        <v>276</v>
      </c>
      <c r="B272" s="32">
        <v>1</v>
      </c>
      <c r="C272" s="32">
        <v>1</v>
      </c>
      <c r="D272" s="32">
        <v>63</v>
      </c>
      <c r="E272" s="32">
        <v>1</v>
      </c>
      <c r="F272" s="32">
        <v>0</v>
      </c>
      <c r="G272" s="32">
        <v>77.958299999999994</v>
      </c>
      <c r="H272" s="32">
        <v>1</v>
      </c>
      <c r="I272" s="32"/>
      <c r="J272" s="32"/>
      <c r="K272" s="32"/>
      <c r="L272" s="32"/>
    </row>
    <row r="273" spans="1:12" x14ac:dyDescent="0.25">
      <c r="A273" s="32">
        <v>277</v>
      </c>
      <c r="B273" s="32">
        <v>3</v>
      </c>
      <c r="C273" s="32">
        <v>1</v>
      </c>
      <c r="D273" s="32">
        <v>45</v>
      </c>
      <c r="E273" s="32">
        <v>0</v>
      </c>
      <c r="F273" s="32">
        <v>0</v>
      </c>
      <c r="G273" s="32">
        <v>7.75</v>
      </c>
      <c r="H273" s="32">
        <v>0</v>
      </c>
      <c r="I273" s="32"/>
      <c r="J273" s="32"/>
      <c r="K273" s="32"/>
      <c r="L273" s="32"/>
    </row>
    <row r="274" spans="1:12" x14ac:dyDescent="0.25">
      <c r="A274" s="32">
        <v>278</v>
      </c>
      <c r="B274" s="32">
        <v>2</v>
      </c>
      <c r="C274" s="32">
        <v>0</v>
      </c>
      <c r="D274" s="32">
        <v>29.7</v>
      </c>
      <c r="E274" s="32">
        <v>0</v>
      </c>
      <c r="F274" s="32">
        <v>0</v>
      </c>
      <c r="G274" s="32">
        <v>0</v>
      </c>
      <c r="H274" s="32">
        <v>0</v>
      </c>
      <c r="I274" s="32"/>
      <c r="J274" s="32"/>
      <c r="K274" s="32"/>
      <c r="L274" s="32"/>
    </row>
    <row r="275" spans="1:12" x14ac:dyDescent="0.25">
      <c r="A275" s="32">
        <v>279</v>
      </c>
      <c r="B275" s="32">
        <v>3</v>
      </c>
      <c r="C275" s="32">
        <v>0</v>
      </c>
      <c r="D275" s="32">
        <v>7</v>
      </c>
      <c r="E275" s="32">
        <v>4</v>
      </c>
      <c r="F275" s="32">
        <v>1</v>
      </c>
      <c r="G275" s="32">
        <v>29125</v>
      </c>
      <c r="H275" s="32">
        <v>0</v>
      </c>
      <c r="I275" s="32"/>
      <c r="J275" s="32"/>
      <c r="K275" s="32"/>
      <c r="L275" s="32"/>
    </row>
    <row r="276" spans="1:12" x14ac:dyDescent="0.25">
      <c r="A276" s="32">
        <v>280</v>
      </c>
      <c r="B276" s="32">
        <v>3</v>
      </c>
      <c r="C276" s="32">
        <v>1</v>
      </c>
      <c r="D276" s="32">
        <v>35</v>
      </c>
      <c r="E276" s="32">
        <v>1</v>
      </c>
      <c r="F276" s="32">
        <v>1</v>
      </c>
      <c r="G276" s="32">
        <v>2673</v>
      </c>
      <c r="H276" s="32">
        <v>1</v>
      </c>
      <c r="I276" s="32"/>
      <c r="J276" s="32"/>
      <c r="K276" s="32"/>
      <c r="L276" s="32"/>
    </row>
    <row r="277" spans="1:12" x14ac:dyDescent="0.25">
      <c r="A277" s="32">
        <v>281</v>
      </c>
      <c r="B277" s="32">
        <v>3</v>
      </c>
      <c r="C277" s="32">
        <v>0</v>
      </c>
      <c r="D277" s="32">
        <v>65</v>
      </c>
      <c r="E277" s="32">
        <v>0</v>
      </c>
      <c r="F277" s="32">
        <v>0</v>
      </c>
      <c r="G277" s="32">
        <v>7.75</v>
      </c>
      <c r="H277" s="32">
        <v>0</v>
      </c>
      <c r="I277" s="32"/>
      <c r="J277" s="32"/>
      <c r="K277" s="32"/>
      <c r="L277" s="32"/>
    </row>
    <row r="278" spans="1:12" x14ac:dyDescent="0.25">
      <c r="A278" s="32">
        <v>282</v>
      </c>
      <c r="B278" s="32">
        <v>3</v>
      </c>
      <c r="C278" s="32">
        <v>0</v>
      </c>
      <c r="D278" s="32">
        <v>28</v>
      </c>
      <c r="E278" s="32">
        <v>0</v>
      </c>
      <c r="F278" s="32">
        <v>0</v>
      </c>
      <c r="G278" s="32">
        <v>7.8541999999999996</v>
      </c>
      <c r="H278" s="32">
        <v>0</v>
      </c>
      <c r="I278" s="32"/>
      <c r="J278" s="32"/>
      <c r="K278" s="32"/>
      <c r="L278" s="32"/>
    </row>
    <row r="279" spans="1:12" x14ac:dyDescent="0.25">
      <c r="A279" s="32">
        <v>283</v>
      </c>
      <c r="B279" s="32">
        <v>3</v>
      </c>
      <c r="C279" s="32">
        <v>0</v>
      </c>
      <c r="D279" s="32">
        <v>16</v>
      </c>
      <c r="E279" s="32">
        <v>0</v>
      </c>
      <c r="F279" s="32">
        <v>0</v>
      </c>
      <c r="G279" s="32">
        <v>9.5</v>
      </c>
      <c r="H279" s="32">
        <v>0</v>
      </c>
      <c r="I279" s="32"/>
      <c r="J279" s="32"/>
      <c r="K279" s="32"/>
      <c r="L279" s="32"/>
    </row>
    <row r="280" spans="1:12" x14ac:dyDescent="0.25">
      <c r="A280" s="32">
        <v>284</v>
      </c>
      <c r="B280" s="32">
        <v>3</v>
      </c>
      <c r="C280" s="32">
        <v>0</v>
      </c>
      <c r="D280" s="32">
        <v>19</v>
      </c>
      <c r="E280" s="32">
        <v>0</v>
      </c>
      <c r="F280" s="32">
        <v>0</v>
      </c>
      <c r="G280" s="32">
        <v>10482</v>
      </c>
      <c r="H280" s="32">
        <v>1</v>
      </c>
      <c r="I280" s="32"/>
      <c r="J280" s="32"/>
      <c r="K280" s="32"/>
      <c r="L280" s="32"/>
    </row>
    <row r="281" spans="1:12" x14ac:dyDescent="0.25">
      <c r="A281" s="32">
        <v>285</v>
      </c>
      <c r="B281" s="32">
        <v>1</v>
      </c>
      <c r="C281" s="32">
        <v>0</v>
      </c>
      <c r="D281" s="32">
        <v>29.7</v>
      </c>
      <c r="E281" s="32">
        <v>0</v>
      </c>
      <c r="F281" s="32">
        <v>0</v>
      </c>
      <c r="G281" s="32">
        <v>26</v>
      </c>
      <c r="H281" s="32">
        <v>0</v>
      </c>
      <c r="I281" s="32"/>
      <c r="J281" s="32"/>
      <c r="K281" s="32"/>
      <c r="L281" s="32"/>
    </row>
    <row r="282" spans="1:12" x14ac:dyDescent="0.25">
      <c r="A282" s="32">
        <v>286</v>
      </c>
      <c r="B282" s="32">
        <v>3</v>
      </c>
      <c r="C282" s="32">
        <v>0</v>
      </c>
      <c r="D282" s="32">
        <v>33</v>
      </c>
      <c r="E282" s="32">
        <v>0</v>
      </c>
      <c r="F282" s="32">
        <v>0</v>
      </c>
      <c r="G282" s="32">
        <v>8.6624999999999996</v>
      </c>
      <c r="H282" s="32">
        <v>0</v>
      </c>
      <c r="I282" s="32"/>
      <c r="J282" s="32"/>
      <c r="K282" s="32"/>
      <c r="L282" s="32"/>
    </row>
    <row r="283" spans="1:12" x14ac:dyDescent="0.25">
      <c r="A283" s="32">
        <v>287</v>
      </c>
      <c r="B283" s="32">
        <v>3</v>
      </c>
      <c r="C283" s="32">
        <v>0</v>
      </c>
      <c r="D283" s="32">
        <v>30</v>
      </c>
      <c r="E283" s="32">
        <v>0</v>
      </c>
      <c r="F283" s="32">
        <v>0</v>
      </c>
      <c r="G283" s="32">
        <v>9.5</v>
      </c>
      <c r="H283" s="32">
        <v>1</v>
      </c>
      <c r="I283" s="32"/>
      <c r="J283" s="32"/>
      <c r="K283" s="32"/>
      <c r="L283" s="32"/>
    </row>
    <row r="284" spans="1:12" x14ac:dyDescent="0.25">
      <c r="A284" s="32">
        <v>288</v>
      </c>
      <c r="B284" s="32">
        <v>3</v>
      </c>
      <c r="C284" s="32">
        <v>0</v>
      </c>
      <c r="D284" s="32">
        <v>22</v>
      </c>
      <c r="E284" s="32">
        <v>0</v>
      </c>
      <c r="F284" s="32">
        <v>0</v>
      </c>
      <c r="G284" s="32">
        <v>7.8958000000000004</v>
      </c>
      <c r="H284" s="32">
        <v>0</v>
      </c>
      <c r="I284" s="32"/>
      <c r="J284" s="32"/>
      <c r="K284" s="32"/>
      <c r="L284" s="32"/>
    </row>
    <row r="285" spans="1:12" x14ac:dyDescent="0.25">
      <c r="A285" s="32">
        <v>289</v>
      </c>
      <c r="B285" s="32">
        <v>2</v>
      </c>
      <c r="C285" s="32">
        <v>0</v>
      </c>
      <c r="D285" s="32">
        <v>42</v>
      </c>
      <c r="E285" s="32">
        <v>0</v>
      </c>
      <c r="F285" s="32">
        <v>0</v>
      </c>
      <c r="G285" s="32">
        <v>13</v>
      </c>
      <c r="H285" s="32">
        <v>1</v>
      </c>
      <c r="I285" s="32"/>
      <c r="J285" s="32"/>
      <c r="K285" s="32"/>
      <c r="L285" s="32"/>
    </row>
    <row r="286" spans="1:12" x14ac:dyDescent="0.25">
      <c r="A286" s="32">
        <v>290</v>
      </c>
      <c r="B286" s="32">
        <v>3</v>
      </c>
      <c r="C286" s="32">
        <v>1</v>
      </c>
      <c r="D286" s="32">
        <v>22</v>
      </c>
      <c r="E286" s="32">
        <v>0</v>
      </c>
      <c r="F286" s="32">
        <v>0</v>
      </c>
      <c r="G286" s="32">
        <v>7.75</v>
      </c>
      <c r="H286" s="32">
        <v>1</v>
      </c>
      <c r="I286" s="32"/>
      <c r="J286" s="32"/>
      <c r="K286" s="32"/>
      <c r="L286" s="32"/>
    </row>
    <row r="287" spans="1:12" x14ac:dyDescent="0.25">
      <c r="A287" s="32">
        <v>291</v>
      </c>
      <c r="B287" s="32">
        <v>1</v>
      </c>
      <c r="C287" s="32">
        <v>1</v>
      </c>
      <c r="D287" s="32">
        <v>26</v>
      </c>
      <c r="E287" s="32">
        <v>0</v>
      </c>
      <c r="F287" s="32">
        <v>0</v>
      </c>
      <c r="G287" s="32">
        <v>78.849999999999994</v>
      </c>
      <c r="H287" s="32">
        <v>1</v>
      </c>
      <c r="I287" s="32"/>
      <c r="J287" s="32"/>
      <c r="K287" s="32"/>
      <c r="L287" s="32"/>
    </row>
    <row r="288" spans="1:12" x14ac:dyDescent="0.25">
      <c r="A288" s="32">
        <v>292</v>
      </c>
      <c r="B288" s="32">
        <v>1</v>
      </c>
      <c r="C288" s="32">
        <v>1</v>
      </c>
      <c r="D288" s="32">
        <v>19</v>
      </c>
      <c r="E288" s="32">
        <v>1</v>
      </c>
      <c r="F288" s="32">
        <v>0</v>
      </c>
      <c r="G288" s="32">
        <v>91.0792</v>
      </c>
      <c r="H288" s="32">
        <v>1</v>
      </c>
      <c r="I288" s="32"/>
      <c r="J288" s="32"/>
      <c r="K288" s="32"/>
      <c r="L288" s="32"/>
    </row>
    <row r="289" spans="1:12" x14ac:dyDescent="0.25">
      <c r="A289" s="32">
        <v>293</v>
      </c>
      <c r="B289" s="32">
        <v>2</v>
      </c>
      <c r="C289" s="32">
        <v>0</v>
      </c>
      <c r="D289" s="32">
        <v>36</v>
      </c>
      <c r="E289" s="32">
        <v>0</v>
      </c>
      <c r="F289" s="32">
        <v>0</v>
      </c>
      <c r="G289" s="32">
        <v>2163</v>
      </c>
      <c r="H289" s="32">
        <v>0</v>
      </c>
      <c r="I289" s="32"/>
      <c r="J289" s="32"/>
      <c r="K289" s="32"/>
      <c r="L289" s="32"/>
    </row>
    <row r="290" spans="1:12" x14ac:dyDescent="0.25">
      <c r="A290" s="32">
        <v>294</v>
      </c>
      <c r="B290" s="32">
        <v>3</v>
      </c>
      <c r="C290" s="32">
        <v>1</v>
      </c>
      <c r="D290" s="32">
        <v>24</v>
      </c>
      <c r="E290" s="32">
        <v>0</v>
      </c>
      <c r="F290" s="32">
        <v>0</v>
      </c>
      <c r="G290" s="32">
        <v>8.85</v>
      </c>
      <c r="H290" s="32">
        <v>0</v>
      </c>
      <c r="I290" s="32"/>
      <c r="J290" s="32"/>
      <c r="K290" s="32"/>
      <c r="L290" s="32"/>
    </row>
    <row r="291" spans="1:12" x14ac:dyDescent="0.25">
      <c r="A291" s="32">
        <v>295</v>
      </c>
      <c r="B291" s="32">
        <v>3</v>
      </c>
      <c r="C291" s="32">
        <v>0</v>
      </c>
      <c r="D291" s="32">
        <v>24</v>
      </c>
      <c r="E291" s="32">
        <v>0</v>
      </c>
      <c r="F291" s="32">
        <v>0</v>
      </c>
      <c r="G291" s="32">
        <v>7.8958000000000004</v>
      </c>
      <c r="H291" s="32">
        <v>0</v>
      </c>
      <c r="I291" s="32"/>
      <c r="J291" s="32"/>
      <c r="K291" s="32"/>
      <c r="L291" s="32"/>
    </row>
    <row r="292" spans="1:12" x14ac:dyDescent="0.25">
      <c r="A292" s="32">
        <v>296</v>
      </c>
      <c r="B292" s="32">
        <v>1</v>
      </c>
      <c r="C292" s="32">
        <v>0</v>
      </c>
      <c r="D292" s="32">
        <v>29.7</v>
      </c>
      <c r="E292" s="32">
        <v>0</v>
      </c>
      <c r="F292" s="32">
        <v>0</v>
      </c>
      <c r="G292" s="32">
        <v>17612</v>
      </c>
      <c r="H292" s="32">
        <v>0</v>
      </c>
      <c r="I292" s="32"/>
      <c r="J292" s="32"/>
      <c r="K292" s="32"/>
      <c r="L292" s="32"/>
    </row>
    <row r="293" spans="1:12" x14ac:dyDescent="0.25">
      <c r="A293" s="32">
        <v>297</v>
      </c>
      <c r="B293" s="32">
        <v>3</v>
      </c>
      <c r="C293" s="32">
        <v>0</v>
      </c>
      <c r="D293" s="32">
        <v>23.5</v>
      </c>
      <c r="E293" s="32">
        <v>0</v>
      </c>
      <c r="F293" s="32">
        <v>0</v>
      </c>
      <c r="G293" s="32">
        <v>7.2291999999999996</v>
      </c>
      <c r="H293" s="32">
        <v>0</v>
      </c>
      <c r="I293" s="32"/>
      <c r="J293" s="32"/>
      <c r="K293" s="32"/>
      <c r="L293" s="32"/>
    </row>
    <row r="294" spans="1:12" x14ac:dyDescent="0.25">
      <c r="A294" s="32">
        <v>298</v>
      </c>
      <c r="B294" s="32">
        <v>1</v>
      </c>
      <c r="C294" s="32">
        <v>1</v>
      </c>
      <c r="D294" s="32">
        <v>2</v>
      </c>
      <c r="E294" s="32">
        <v>1</v>
      </c>
      <c r="F294" s="32">
        <v>2</v>
      </c>
      <c r="G294" s="32">
        <v>151.55000000000001</v>
      </c>
      <c r="H294" s="32">
        <v>0</v>
      </c>
      <c r="I294" s="32"/>
      <c r="J294" s="32"/>
      <c r="K294" s="32"/>
      <c r="L294" s="32"/>
    </row>
    <row r="295" spans="1:12" x14ac:dyDescent="0.25">
      <c r="A295" s="32">
        <v>299</v>
      </c>
      <c r="B295" s="32">
        <v>1</v>
      </c>
      <c r="C295" s="32">
        <v>0</v>
      </c>
      <c r="D295" s="32">
        <v>29.7</v>
      </c>
      <c r="E295" s="32">
        <v>0</v>
      </c>
      <c r="F295" s="32">
        <v>0</v>
      </c>
      <c r="G295" s="32">
        <v>30.5</v>
      </c>
      <c r="H295" s="32">
        <v>1</v>
      </c>
      <c r="I295" s="32"/>
      <c r="J295" s="32"/>
      <c r="K295" s="32"/>
      <c r="L295" s="32"/>
    </row>
    <row r="296" spans="1:12" x14ac:dyDescent="0.25">
      <c r="A296" s="32">
        <v>300</v>
      </c>
      <c r="B296" s="32">
        <v>1</v>
      </c>
      <c r="C296" s="32">
        <v>1</v>
      </c>
      <c r="D296" s="32">
        <v>50</v>
      </c>
      <c r="E296" s="32">
        <v>0</v>
      </c>
      <c r="F296" s="32">
        <v>1</v>
      </c>
      <c r="G296" s="32">
        <v>17558</v>
      </c>
      <c r="H296" s="32">
        <v>1</v>
      </c>
      <c r="I296" s="32"/>
      <c r="J296" s="32"/>
      <c r="K296" s="32"/>
      <c r="L296" s="32"/>
    </row>
    <row r="297" spans="1:12" x14ac:dyDescent="0.25">
      <c r="A297" s="32">
        <v>301</v>
      </c>
      <c r="B297" s="32">
        <v>3</v>
      </c>
      <c r="C297" s="32">
        <v>1</v>
      </c>
      <c r="D297" s="32">
        <v>29.7</v>
      </c>
      <c r="E297" s="32">
        <v>0</v>
      </c>
      <c r="F297" s="32">
        <v>0</v>
      </c>
      <c r="G297" s="32">
        <v>7.75</v>
      </c>
      <c r="H297" s="32">
        <v>1</v>
      </c>
      <c r="I297" s="32"/>
      <c r="J297" s="32"/>
      <c r="K297" s="32"/>
      <c r="L297" s="32"/>
    </row>
    <row r="298" spans="1:12" x14ac:dyDescent="0.25">
      <c r="A298" s="32">
        <v>302</v>
      </c>
      <c r="B298" s="32">
        <v>3</v>
      </c>
      <c r="C298" s="32">
        <v>0</v>
      </c>
      <c r="D298" s="32">
        <v>29.7</v>
      </c>
      <c r="E298" s="32">
        <v>2</v>
      </c>
      <c r="F298" s="32">
        <v>0</v>
      </c>
      <c r="G298" s="32">
        <v>23.25</v>
      </c>
      <c r="H298" s="32">
        <v>1</v>
      </c>
      <c r="I298" s="32"/>
      <c r="J298" s="32"/>
      <c r="K298" s="32"/>
      <c r="L298" s="32"/>
    </row>
    <row r="299" spans="1:12" x14ac:dyDescent="0.25">
      <c r="A299" s="32">
        <v>303</v>
      </c>
      <c r="B299" s="32">
        <v>3</v>
      </c>
      <c r="C299" s="32">
        <v>0</v>
      </c>
      <c r="D299" s="32">
        <v>19</v>
      </c>
      <c r="E299" s="32">
        <v>0</v>
      </c>
      <c r="F299" s="32">
        <v>0</v>
      </c>
      <c r="G299" s="32">
        <v>0</v>
      </c>
      <c r="H299" s="32">
        <v>0</v>
      </c>
      <c r="I299" s="32"/>
      <c r="J299" s="32"/>
      <c r="K299" s="32"/>
      <c r="L299" s="32"/>
    </row>
    <row r="300" spans="1:12" x14ac:dyDescent="0.25">
      <c r="A300" s="32">
        <v>304</v>
      </c>
      <c r="B300" s="32">
        <v>2</v>
      </c>
      <c r="C300" s="32">
        <v>1</v>
      </c>
      <c r="D300" s="32">
        <v>29.7</v>
      </c>
      <c r="E300" s="32">
        <v>0</v>
      </c>
      <c r="F300" s="32">
        <v>0</v>
      </c>
      <c r="G300" s="32">
        <v>12.35</v>
      </c>
      <c r="H300" s="32">
        <v>1</v>
      </c>
      <c r="I300" s="32"/>
      <c r="J300" s="32"/>
      <c r="K300" s="32"/>
      <c r="L300" s="32"/>
    </row>
    <row r="301" spans="1:12" x14ac:dyDescent="0.25">
      <c r="A301" s="32">
        <v>305</v>
      </c>
      <c r="B301" s="32">
        <v>3</v>
      </c>
      <c r="C301" s="32">
        <v>0</v>
      </c>
      <c r="D301" s="32">
        <v>29.7</v>
      </c>
      <c r="E301" s="32">
        <v>0</v>
      </c>
      <c r="F301" s="32">
        <v>0</v>
      </c>
      <c r="G301" s="32">
        <v>2466</v>
      </c>
      <c r="H301" s="32">
        <v>0</v>
      </c>
      <c r="I301" s="32"/>
      <c r="J301" s="32"/>
      <c r="K301" s="32"/>
      <c r="L301" s="32"/>
    </row>
    <row r="302" spans="1:12" x14ac:dyDescent="0.25">
      <c r="A302" s="32">
        <v>306</v>
      </c>
      <c r="B302" s="32">
        <v>1</v>
      </c>
      <c r="C302" s="32">
        <v>0</v>
      </c>
      <c r="D302" s="32">
        <v>0.92</v>
      </c>
      <c r="E302" s="32">
        <v>1</v>
      </c>
      <c r="F302" s="32">
        <v>2</v>
      </c>
      <c r="G302" s="32">
        <v>151.55000000000001</v>
      </c>
      <c r="H302" s="32">
        <v>1</v>
      </c>
      <c r="I302" s="32"/>
      <c r="J302" s="32"/>
      <c r="K302" s="32"/>
      <c r="L302" s="32"/>
    </row>
    <row r="303" spans="1:12" x14ac:dyDescent="0.25">
      <c r="A303" s="32">
        <v>307</v>
      </c>
      <c r="B303" s="32">
        <v>1</v>
      </c>
      <c r="C303" s="32">
        <v>1</v>
      </c>
      <c r="D303" s="32">
        <v>29.7</v>
      </c>
      <c r="E303" s="32">
        <v>0</v>
      </c>
      <c r="F303" s="32">
        <v>0</v>
      </c>
      <c r="G303" s="32">
        <v>110.88330000000001</v>
      </c>
      <c r="H303" s="32">
        <v>1</v>
      </c>
      <c r="I303" s="32"/>
      <c r="J303" s="32"/>
      <c r="K303" s="32"/>
      <c r="L303" s="32"/>
    </row>
    <row r="304" spans="1:12" x14ac:dyDescent="0.25">
      <c r="A304" s="32">
        <v>308</v>
      </c>
      <c r="B304" s="32">
        <v>1</v>
      </c>
      <c r="C304" s="32">
        <v>1</v>
      </c>
      <c r="D304" s="32">
        <v>17</v>
      </c>
      <c r="E304" s="32">
        <v>1</v>
      </c>
      <c r="F304" s="32">
        <v>0</v>
      </c>
      <c r="G304" s="32">
        <v>17758</v>
      </c>
      <c r="H304" s="32">
        <v>1</v>
      </c>
      <c r="I304" s="32"/>
      <c r="J304" s="32"/>
      <c r="K304" s="32"/>
      <c r="L304" s="32"/>
    </row>
    <row r="305" spans="1:12" x14ac:dyDescent="0.25">
      <c r="A305" s="32">
        <v>309</v>
      </c>
      <c r="B305" s="32">
        <v>2</v>
      </c>
      <c r="C305" s="32">
        <v>0</v>
      </c>
      <c r="D305" s="32">
        <v>30</v>
      </c>
      <c r="E305" s="32">
        <v>1</v>
      </c>
      <c r="F305" s="32">
        <v>0</v>
      </c>
      <c r="G305" s="32">
        <v>3381</v>
      </c>
      <c r="H305" s="32">
        <v>0</v>
      </c>
      <c r="I305" s="32"/>
      <c r="J305" s="32"/>
      <c r="K305" s="32"/>
      <c r="L305" s="32"/>
    </row>
    <row r="306" spans="1:12" x14ac:dyDescent="0.25">
      <c r="A306" s="32">
        <v>310</v>
      </c>
      <c r="B306" s="32">
        <v>1</v>
      </c>
      <c r="C306" s="32">
        <v>1</v>
      </c>
      <c r="D306" s="32">
        <v>30</v>
      </c>
      <c r="E306" s="32">
        <v>0</v>
      </c>
      <c r="F306" s="32">
        <v>0</v>
      </c>
      <c r="G306" s="32">
        <v>17485</v>
      </c>
      <c r="H306" s="32">
        <v>1</v>
      </c>
      <c r="I306" s="32"/>
      <c r="J306" s="32"/>
      <c r="K306" s="32"/>
      <c r="L306" s="32"/>
    </row>
    <row r="307" spans="1:12" x14ac:dyDescent="0.25">
      <c r="A307" s="32">
        <v>311</v>
      </c>
      <c r="B307" s="32">
        <v>1</v>
      </c>
      <c r="C307" s="32">
        <v>1</v>
      </c>
      <c r="D307" s="32">
        <v>24</v>
      </c>
      <c r="E307" s="32">
        <v>0</v>
      </c>
      <c r="F307" s="32">
        <v>0</v>
      </c>
      <c r="G307" s="32">
        <v>83.158299999999997</v>
      </c>
      <c r="H307" s="32">
        <v>1</v>
      </c>
      <c r="I307" s="32"/>
      <c r="J307" s="32"/>
      <c r="K307" s="32"/>
      <c r="L307" s="32"/>
    </row>
    <row r="308" spans="1:12" x14ac:dyDescent="0.25">
      <c r="A308" s="32">
        <v>312</v>
      </c>
      <c r="B308" s="32">
        <v>1</v>
      </c>
      <c r="C308" s="32">
        <v>1</v>
      </c>
      <c r="D308" s="32">
        <v>18</v>
      </c>
      <c r="E308" s="32">
        <v>2</v>
      </c>
      <c r="F308" s="32">
        <v>2</v>
      </c>
      <c r="G308" s="32">
        <v>17608</v>
      </c>
      <c r="H308" s="32">
        <v>1</v>
      </c>
      <c r="I308" s="32"/>
      <c r="J308" s="32"/>
      <c r="K308" s="32"/>
      <c r="L308" s="32"/>
    </row>
    <row r="309" spans="1:12" x14ac:dyDescent="0.25">
      <c r="A309" s="32">
        <v>313</v>
      </c>
      <c r="B309" s="32">
        <v>2</v>
      </c>
      <c r="C309" s="32">
        <v>1</v>
      </c>
      <c r="D309" s="32">
        <v>26</v>
      </c>
      <c r="E309" s="32">
        <v>1</v>
      </c>
      <c r="F309" s="32">
        <v>1</v>
      </c>
      <c r="G309" s="32">
        <v>26</v>
      </c>
      <c r="H309" s="32">
        <v>0</v>
      </c>
      <c r="I309" s="32"/>
      <c r="J309" s="32"/>
      <c r="K309" s="32"/>
      <c r="L309" s="32"/>
    </row>
    <row r="310" spans="1:12" x14ac:dyDescent="0.25">
      <c r="A310" s="32">
        <v>314</v>
      </c>
      <c r="B310" s="32">
        <v>3</v>
      </c>
      <c r="C310" s="32">
        <v>0</v>
      </c>
      <c r="D310" s="32">
        <v>28</v>
      </c>
      <c r="E310" s="32">
        <v>0</v>
      </c>
      <c r="F310" s="32">
        <v>0</v>
      </c>
      <c r="G310" s="32">
        <v>7.8958000000000004</v>
      </c>
      <c r="H310" s="32">
        <v>0</v>
      </c>
      <c r="I310" s="32"/>
      <c r="J310" s="32"/>
      <c r="K310" s="32"/>
      <c r="L310" s="32"/>
    </row>
    <row r="311" spans="1:12" x14ac:dyDescent="0.25">
      <c r="A311" s="32">
        <v>315</v>
      </c>
      <c r="B311" s="32">
        <v>2</v>
      </c>
      <c r="C311" s="32">
        <v>0</v>
      </c>
      <c r="D311" s="32">
        <v>43</v>
      </c>
      <c r="E311" s="32">
        <v>1</v>
      </c>
      <c r="F311" s="32">
        <v>1</v>
      </c>
      <c r="G311" s="32">
        <v>13529</v>
      </c>
      <c r="H311" s="32">
        <v>0</v>
      </c>
      <c r="I311" s="32"/>
      <c r="J311" s="32"/>
      <c r="K311" s="32"/>
      <c r="L311" s="32"/>
    </row>
    <row r="312" spans="1:12" x14ac:dyDescent="0.25">
      <c r="A312" s="32">
        <v>316</v>
      </c>
      <c r="B312" s="32">
        <v>3</v>
      </c>
      <c r="C312" s="32">
        <v>1</v>
      </c>
      <c r="D312" s="32">
        <v>26</v>
      </c>
      <c r="E312" s="32">
        <v>0</v>
      </c>
      <c r="F312" s="32">
        <v>0</v>
      </c>
      <c r="G312" s="32">
        <v>7.8541999999999996</v>
      </c>
      <c r="H312" s="32">
        <v>1</v>
      </c>
      <c r="I312" s="32"/>
      <c r="J312" s="32"/>
      <c r="K312" s="32"/>
      <c r="L312" s="32"/>
    </row>
    <row r="313" spans="1:12" x14ac:dyDescent="0.25">
      <c r="A313" s="32">
        <v>317</v>
      </c>
      <c r="B313" s="32">
        <v>2</v>
      </c>
      <c r="C313" s="32">
        <v>1</v>
      </c>
      <c r="D313" s="32">
        <v>24</v>
      </c>
      <c r="E313" s="32">
        <v>1</v>
      </c>
      <c r="F313" s="32">
        <v>0</v>
      </c>
      <c r="G313" s="32">
        <v>26</v>
      </c>
      <c r="H313" s="32">
        <v>1</v>
      </c>
      <c r="I313" s="32"/>
      <c r="J313" s="32"/>
      <c r="K313" s="32"/>
      <c r="L313" s="32"/>
    </row>
    <row r="314" spans="1:12" x14ac:dyDescent="0.25">
      <c r="A314" s="32">
        <v>318</v>
      </c>
      <c r="B314" s="32">
        <v>2</v>
      </c>
      <c r="C314" s="32">
        <v>0</v>
      </c>
      <c r="D314" s="32">
        <v>54</v>
      </c>
      <c r="E314" s="32">
        <v>0</v>
      </c>
      <c r="F314" s="32">
        <v>0</v>
      </c>
      <c r="G314" s="32">
        <v>14</v>
      </c>
      <c r="H314" s="32">
        <v>0</v>
      </c>
      <c r="I314" s="32"/>
      <c r="J314" s="32"/>
      <c r="K314" s="32"/>
      <c r="L314" s="32"/>
    </row>
    <row r="315" spans="1:12" x14ac:dyDescent="0.25">
      <c r="A315" s="32">
        <v>319</v>
      </c>
      <c r="B315" s="32">
        <v>1</v>
      </c>
      <c r="C315" s="32">
        <v>1</v>
      </c>
      <c r="D315" s="32">
        <v>31</v>
      </c>
      <c r="E315" s="32">
        <v>0</v>
      </c>
      <c r="F315" s="32">
        <v>2</v>
      </c>
      <c r="G315" s="32">
        <v>164.86670000000001</v>
      </c>
      <c r="H315" s="32">
        <v>1</v>
      </c>
      <c r="I315" s="32"/>
      <c r="J315" s="32"/>
      <c r="K315" s="32"/>
      <c r="L315" s="32"/>
    </row>
    <row r="316" spans="1:12" x14ac:dyDescent="0.25">
      <c r="A316" s="32">
        <v>320</v>
      </c>
      <c r="B316" s="32">
        <v>1</v>
      </c>
      <c r="C316" s="32">
        <v>1</v>
      </c>
      <c r="D316" s="32">
        <v>40</v>
      </c>
      <c r="E316" s="32">
        <v>1</v>
      </c>
      <c r="F316" s="32">
        <v>1</v>
      </c>
      <c r="G316" s="32">
        <v>134.5</v>
      </c>
      <c r="H316" s="32">
        <v>1</v>
      </c>
      <c r="I316" s="32"/>
      <c r="J316" s="32"/>
      <c r="K316" s="32"/>
      <c r="L316" s="32"/>
    </row>
    <row r="317" spans="1:12" x14ac:dyDescent="0.25">
      <c r="A317" s="32">
        <v>321</v>
      </c>
      <c r="B317" s="32">
        <v>3</v>
      </c>
      <c r="C317" s="32">
        <v>0</v>
      </c>
      <c r="D317" s="32">
        <v>22</v>
      </c>
      <c r="E317" s="32">
        <v>0</v>
      </c>
      <c r="F317" s="32">
        <v>0</v>
      </c>
      <c r="G317" s="32">
        <v>21172</v>
      </c>
      <c r="H317" s="32">
        <v>0</v>
      </c>
      <c r="I317" s="32"/>
      <c r="J317" s="32"/>
      <c r="K317" s="32"/>
      <c r="L317" s="32"/>
    </row>
    <row r="318" spans="1:12" x14ac:dyDescent="0.25">
      <c r="A318" s="32">
        <v>322</v>
      </c>
      <c r="B318" s="32">
        <v>3</v>
      </c>
      <c r="C318" s="32">
        <v>0</v>
      </c>
      <c r="D318" s="32">
        <v>27</v>
      </c>
      <c r="E318" s="32">
        <v>0</v>
      </c>
      <c r="F318" s="32">
        <v>0</v>
      </c>
      <c r="G318" s="32">
        <v>7.8958000000000004</v>
      </c>
      <c r="H318" s="32">
        <v>0</v>
      </c>
      <c r="I318" s="32"/>
      <c r="J318" s="32"/>
      <c r="K318" s="32"/>
      <c r="L318" s="32"/>
    </row>
    <row r="319" spans="1:12" x14ac:dyDescent="0.25">
      <c r="A319" s="32">
        <v>323</v>
      </c>
      <c r="B319" s="32">
        <v>2</v>
      </c>
      <c r="C319" s="32">
        <v>1</v>
      </c>
      <c r="D319" s="32">
        <v>30</v>
      </c>
      <c r="E319" s="32">
        <v>0</v>
      </c>
      <c r="F319" s="32">
        <v>0</v>
      </c>
      <c r="G319" s="32">
        <v>12.35</v>
      </c>
      <c r="H319" s="32">
        <v>1</v>
      </c>
      <c r="I319" s="32"/>
      <c r="J319" s="32"/>
      <c r="K319" s="32"/>
      <c r="L319" s="32"/>
    </row>
    <row r="320" spans="1:12" x14ac:dyDescent="0.25">
      <c r="A320" s="32">
        <v>324</v>
      </c>
      <c r="B320" s="32">
        <v>2</v>
      </c>
      <c r="C320" s="32">
        <v>1</v>
      </c>
      <c r="D320" s="32">
        <v>22</v>
      </c>
      <c r="E320" s="32">
        <v>1</v>
      </c>
      <c r="F320" s="32">
        <v>1</v>
      </c>
      <c r="G320" s="32">
        <v>29</v>
      </c>
      <c r="H320" s="32">
        <v>1</v>
      </c>
      <c r="I320" s="32"/>
      <c r="J320" s="32"/>
      <c r="K320" s="32"/>
      <c r="L320" s="32"/>
    </row>
    <row r="321" spans="1:12" x14ac:dyDescent="0.25">
      <c r="A321" s="32">
        <v>325</v>
      </c>
      <c r="B321" s="32">
        <v>3</v>
      </c>
      <c r="C321" s="32">
        <v>0</v>
      </c>
      <c r="D321" s="32">
        <v>29.7</v>
      </c>
      <c r="E321" s="32">
        <v>8</v>
      </c>
      <c r="F321" s="32">
        <v>2</v>
      </c>
      <c r="G321" s="32">
        <v>2343</v>
      </c>
      <c r="H321" s="32">
        <v>0</v>
      </c>
      <c r="I321" s="32"/>
      <c r="J321" s="32"/>
      <c r="K321" s="32"/>
      <c r="L321" s="32"/>
    </row>
    <row r="322" spans="1:12" x14ac:dyDescent="0.25">
      <c r="A322" s="32">
        <v>326</v>
      </c>
      <c r="B322" s="32">
        <v>1</v>
      </c>
      <c r="C322" s="32">
        <v>1</v>
      </c>
      <c r="D322" s="32">
        <v>36</v>
      </c>
      <c r="E322" s="32">
        <v>0</v>
      </c>
      <c r="F322" s="32">
        <v>0</v>
      </c>
      <c r="G322" s="32">
        <v>17760</v>
      </c>
      <c r="H322" s="32">
        <v>1</v>
      </c>
      <c r="I322" s="32"/>
      <c r="J322" s="32"/>
      <c r="K322" s="32"/>
      <c r="L322" s="32"/>
    </row>
    <row r="323" spans="1:12" x14ac:dyDescent="0.25">
      <c r="A323" s="32">
        <v>327</v>
      </c>
      <c r="B323" s="32">
        <v>3</v>
      </c>
      <c r="C323" s="32">
        <v>0</v>
      </c>
      <c r="D323" s="32">
        <v>61</v>
      </c>
      <c r="E323" s="32">
        <v>0</v>
      </c>
      <c r="F323" s="32">
        <v>0</v>
      </c>
      <c r="G323" s="32">
        <v>6.2374999999999998</v>
      </c>
      <c r="H323" s="32">
        <v>0</v>
      </c>
      <c r="I323" s="32"/>
      <c r="J323" s="32"/>
      <c r="K323" s="32"/>
      <c r="L323" s="32"/>
    </row>
    <row r="324" spans="1:12" x14ac:dyDescent="0.25">
      <c r="A324" s="32">
        <v>328</v>
      </c>
      <c r="B324" s="32">
        <v>2</v>
      </c>
      <c r="C324" s="32">
        <v>1</v>
      </c>
      <c r="D324" s="32">
        <v>36</v>
      </c>
      <c r="E324" s="32">
        <v>0</v>
      </c>
      <c r="F324" s="32">
        <v>0</v>
      </c>
      <c r="G324" s="32">
        <v>13</v>
      </c>
      <c r="H324" s="32">
        <v>1</v>
      </c>
      <c r="I324" s="32"/>
      <c r="J324" s="32"/>
      <c r="K324" s="32"/>
      <c r="L324" s="32"/>
    </row>
    <row r="325" spans="1:12" x14ac:dyDescent="0.25">
      <c r="A325" s="32">
        <v>329</v>
      </c>
      <c r="B325" s="32">
        <v>3</v>
      </c>
      <c r="C325" s="32">
        <v>1</v>
      </c>
      <c r="D325" s="32">
        <v>31</v>
      </c>
      <c r="E325" s="32">
        <v>1</v>
      </c>
      <c r="F325" s="32">
        <v>1</v>
      </c>
      <c r="G325" s="32">
        <v>20525</v>
      </c>
      <c r="H325" s="32">
        <v>1</v>
      </c>
      <c r="I325" s="32"/>
      <c r="J325" s="32"/>
      <c r="K325" s="32"/>
      <c r="L325" s="32"/>
    </row>
    <row r="326" spans="1:12" x14ac:dyDescent="0.25">
      <c r="A326" s="32">
        <v>330</v>
      </c>
      <c r="B326" s="32">
        <v>1</v>
      </c>
      <c r="C326" s="32">
        <v>1</v>
      </c>
      <c r="D326" s="32">
        <v>16</v>
      </c>
      <c r="E326" s="32">
        <v>0</v>
      </c>
      <c r="F326" s="32">
        <v>1</v>
      </c>
      <c r="G326" s="32">
        <v>57.979199999999999</v>
      </c>
      <c r="H326" s="32">
        <v>1</v>
      </c>
      <c r="I326" s="32"/>
      <c r="J326" s="32"/>
      <c r="K326" s="32"/>
      <c r="L326" s="32"/>
    </row>
    <row r="327" spans="1:12" x14ac:dyDescent="0.25">
      <c r="A327" s="32">
        <v>331</v>
      </c>
      <c r="B327" s="32">
        <v>3</v>
      </c>
      <c r="C327" s="32">
        <v>1</v>
      </c>
      <c r="D327" s="32">
        <v>29.7</v>
      </c>
      <c r="E327" s="32">
        <v>2</v>
      </c>
      <c r="F327" s="32">
        <v>0</v>
      </c>
      <c r="G327" s="32">
        <v>23.25</v>
      </c>
      <c r="H327" s="32">
        <v>1</v>
      </c>
      <c r="I327" s="32"/>
      <c r="J327" s="32"/>
      <c r="K327" s="32"/>
      <c r="L327" s="32"/>
    </row>
    <row r="328" spans="1:12" x14ac:dyDescent="0.25">
      <c r="A328" s="32">
        <v>332</v>
      </c>
      <c r="B328" s="32">
        <v>1</v>
      </c>
      <c r="C328" s="32">
        <v>0</v>
      </c>
      <c r="D328" s="32">
        <v>45.5</v>
      </c>
      <c r="E328" s="32">
        <v>0</v>
      </c>
      <c r="F328" s="32">
        <v>0</v>
      </c>
      <c r="G328" s="32">
        <v>28.5</v>
      </c>
      <c r="H328" s="32">
        <v>0</v>
      </c>
      <c r="I328" s="32"/>
      <c r="J328" s="32"/>
      <c r="K328" s="32"/>
      <c r="L328" s="32"/>
    </row>
    <row r="329" spans="1:12" x14ac:dyDescent="0.25">
      <c r="A329" s="32">
        <v>333</v>
      </c>
      <c r="B329" s="32">
        <v>1</v>
      </c>
      <c r="C329" s="32">
        <v>0</v>
      </c>
      <c r="D329" s="32">
        <v>38</v>
      </c>
      <c r="E329" s="32">
        <v>0</v>
      </c>
      <c r="F329" s="32">
        <v>1</v>
      </c>
      <c r="G329" s="32">
        <v>17582</v>
      </c>
      <c r="H329" s="32">
        <v>0</v>
      </c>
      <c r="I329" s="32"/>
      <c r="J329" s="32"/>
      <c r="K329" s="32"/>
      <c r="L329" s="32"/>
    </row>
    <row r="330" spans="1:12" x14ac:dyDescent="0.25">
      <c r="A330" s="32">
        <v>334</v>
      </c>
      <c r="B330" s="32">
        <v>3</v>
      </c>
      <c r="C330" s="32">
        <v>0</v>
      </c>
      <c r="D330" s="32">
        <v>16</v>
      </c>
      <c r="E330" s="32">
        <v>2</v>
      </c>
      <c r="F330" s="32">
        <v>0</v>
      </c>
      <c r="G330" s="32">
        <v>18</v>
      </c>
      <c r="H330" s="32">
        <v>0</v>
      </c>
      <c r="I330" s="32"/>
      <c r="J330" s="32"/>
      <c r="K330" s="32"/>
      <c r="L330" s="32"/>
    </row>
    <row r="331" spans="1:12" x14ac:dyDescent="0.25">
      <c r="A331" s="32">
        <v>335</v>
      </c>
      <c r="B331" s="32">
        <v>1</v>
      </c>
      <c r="C331" s="32">
        <v>1</v>
      </c>
      <c r="D331" s="32">
        <v>29.7</v>
      </c>
      <c r="E331" s="32">
        <v>1</v>
      </c>
      <c r="F331" s="32">
        <v>0</v>
      </c>
      <c r="G331" s="32">
        <v>17611</v>
      </c>
      <c r="H331" s="32">
        <v>1</v>
      </c>
      <c r="I331" s="32"/>
      <c r="J331" s="32"/>
      <c r="K331" s="32"/>
      <c r="L331" s="32"/>
    </row>
    <row r="332" spans="1:12" x14ac:dyDescent="0.25">
      <c r="A332" s="32">
        <v>336</v>
      </c>
      <c r="B332" s="32">
        <v>3</v>
      </c>
      <c r="C332" s="32">
        <v>0</v>
      </c>
      <c r="D332" s="32">
        <v>29.7</v>
      </c>
      <c r="E332" s="32">
        <v>0</v>
      </c>
      <c r="F332" s="32">
        <v>0</v>
      </c>
      <c r="G332" s="32">
        <v>7.8958000000000004</v>
      </c>
      <c r="H332" s="32">
        <v>0</v>
      </c>
      <c r="I332" s="32"/>
      <c r="J332" s="32"/>
      <c r="K332" s="32"/>
      <c r="L332" s="32"/>
    </row>
    <row r="333" spans="1:12" x14ac:dyDescent="0.25">
      <c r="A333" s="32">
        <v>337</v>
      </c>
      <c r="B333" s="32">
        <v>1</v>
      </c>
      <c r="C333" s="32">
        <v>0</v>
      </c>
      <c r="D333" s="32">
        <v>29</v>
      </c>
      <c r="E333" s="32">
        <v>1</v>
      </c>
      <c r="F333" s="32">
        <v>0</v>
      </c>
      <c r="G333" s="32">
        <v>66.599999999999994</v>
      </c>
      <c r="H333" s="32">
        <v>0</v>
      </c>
      <c r="I333" s="32"/>
      <c r="J333" s="32"/>
      <c r="K333" s="32"/>
      <c r="L333" s="32"/>
    </row>
    <row r="334" spans="1:12" x14ac:dyDescent="0.25">
      <c r="A334" s="32">
        <v>338</v>
      </c>
      <c r="B334" s="32">
        <v>1</v>
      </c>
      <c r="C334" s="32">
        <v>1</v>
      </c>
      <c r="D334" s="32">
        <v>41</v>
      </c>
      <c r="E334" s="32">
        <v>0</v>
      </c>
      <c r="F334" s="32">
        <v>0</v>
      </c>
      <c r="G334" s="32">
        <v>134.5</v>
      </c>
      <c r="H334" s="32">
        <v>1</v>
      </c>
      <c r="I334" s="32"/>
      <c r="J334" s="32"/>
      <c r="K334" s="32"/>
      <c r="L334" s="32"/>
    </row>
    <row r="335" spans="1:12" x14ac:dyDescent="0.25">
      <c r="A335" s="32">
        <v>339</v>
      </c>
      <c r="B335" s="32">
        <v>3</v>
      </c>
      <c r="C335" s="32">
        <v>0</v>
      </c>
      <c r="D335" s="32">
        <v>45</v>
      </c>
      <c r="E335" s="32">
        <v>0</v>
      </c>
      <c r="F335" s="32">
        <v>0</v>
      </c>
      <c r="G335" s="32">
        <v>8.0500000000000007</v>
      </c>
      <c r="H335" s="32">
        <v>1</v>
      </c>
      <c r="I335" s="32"/>
      <c r="J335" s="32"/>
      <c r="K335" s="32"/>
      <c r="L335" s="32"/>
    </row>
    <row r="336" spans="1:12" x14ac:dyDescent="0.25">
      <c r="A336" s="32">
        <v>340</v>
      </c>
      <c r="B336" s="32">
        <v>1</v>
      </c>
      <c r="C336" s="32">
        <v>0</v>
      </c>
      <c r="D336" s="32">
        <v>45</v>
      </c>
      <c r="E336" s="32">
        <v>0</v>
      </c>
      <c r="F336" s="32">
        <v>0</v>
      </c>
      <c r="G336" s="32">
        <v>35.5</v>
      </c>
      <c r="H336" s="32">
        <v>0</v>
      </c>
      <c r="I336" s="32"/>
      <c r="J336" s="32"/>
      <c r="K336" s="32"/>
      <c r="L336" s="32"/>
    </row>
    <row r="337" spans="1:12" x14ac:dyDescent="0.25">
      <c r="A337" s="32">
        <v>341</v>
      </c>
      <c r="B337" s="32">
        <v>2</v>
      </c>
      <c r="C337" s="32">
        <v>0</v>
      </c>
      <c r="D337" s="32">
        <v>2</v>
      </c>
      <c r="E337" s="32">
        <v>1</v>
      </c>
      <c r="F337" s="32">
        <v>1</v>
      </c>
      <c r="G337" s="32">
        <v>26</v>
      </c>
      <c r="H337" s="32">
        <v>1</v>
      </c>
      <c r="I337" s="32"/>
      <c r="J337" s="32"/>
      <c r="K337" s="32"/>
      <c r="L337" s="32"/>
    </row>
    <row r="338" spans="1:12" x14ac:dyDescent="0.25">
      <c r="A338" s="32">
        <v>342</v>
      </c>
      <c r="B338" s="32">
        <v>1</v>
      </c>
      <c r="C338" s="32">
        <v>1</v>
      </c>
      <c r="D338" s="32">
        <v>24</v>
      </c>
      <c r="E338" s="32">
        <v>3</v>
      </c>
      <c r="F338" s="32">
        <v>2</v>
      </c>
      <c r="G338" s="32">
        <v>263</v>
      </c>
      <c r="H338" s="32">
        <v>1</v>
      </c>
      <c r="I338" s="32"/>
      <c r="J338" s="32"/>
      <c r="K338" s="32"/>
      <c r="L338" s="32"/>
    </row>
    <row r="339" spans="1:12" x14ac:dyDescent="0.25">
      <c r="A339" s="32">
        <v>343</v>
      </c>
      <c r="B339" s="32">
        <v>2</v>
      </c>
      <c r="C339" s="32">
        <v>0</v>
      </c>
      <c r="D339" s="32">
        <v>28</v>
      </c>
      <c r="E339" s="32">
        <v>0</v>
      </c>
      <c r="F339" s="32">
        <v>0</v>
      </c>
      <c r="G339" s="32">
        <v>13</v>
      </c>
      <c r="H339" s="32">
        <v>0</v>
      </c>
      <c r="I339" s="32"/>
      <c r="J339" s="32"/>
      <c r="K339" s="32"/>
      <c r="L339" s="32"/>
    </row>
    <row r="340" spans="1:12" x14ac:dyDescent="0.25">
      <c r="A340" s="32">
        <v>344</v>
      </c>
      <c r="B340" s="32">
        <v>2</v>
      </c>
      <c r="C340" s="32">
        <v>0</v>
      </c>
      <c r="D340" s="32">
        <v>25</v>
      </c>
      <c r="E340" s="32">
        <v>0</v>
      </c>
      <c r="F340" s="32">
        <v>0</v>
      </c>
      <c r="G340" s="32">
        <v>13</v>
      </c>
      <c r="H340" s="32">
        <v>0</v>
      </c>
      <c r="I340" s="32"/>
      <c r="J340" s="32"/>
      <c r="K340" s="32"/>
      <c r="L340" s="32"/>
    </row>
    <row r="341" spans="1:12" x14ac:dyDescent="0.25">
      <c r="A341" s="32">
        <v>345</v>
      </c>
      <c r="B341" s="32">
        <v>2</v>
      </c>
      <c r="C341" s="32">
        <v>0</v>
      </c>
      <c r="D341" s="32">
        <v>36</v>
      </c>
      <c r="E341" s="32">
        <v>0</v>
      </c>
      <c r="F341" s="32">
        <v>0</v>
      </c>
      <c r="G341" s="32">
        <v>13</v>
      </c>
      <c r="H341" s="32">
        <v>0</v>
      </c>
      <c r="I341" s="32"/>
      <c r="J341" s="32"/>
      <c r="K341" s="32"/>
      <c r="L341" s="32"/>
    </row>
    <row r="342" spans="1:12" x14ac:dyDescent="0.25">
      <c r="A342" s="32">
        <v>346</v>
      </c>
      <c r="B342" s="32">
        <v>2</v>
      </c>
      <c r="C342" s="32">
        <v>1</v>
      </c>
      <c r="D342" s="32">
        <v>24</v>
      </c>
      <c r="E342" s="32">
        <v>0</v>
      </c>
      <c r="F342" s="32">
        <v>0</v>
      </c>
      <c r="G342" s="32">
        <v>13</v>
      </c>
      <c r="H342" s="32">
        <v>1</v>
      </c>
      <c r="I342" s="32"/>
      <c r="J342" s="32"/>
      <c r="K342" s="32"/>
      <c r="L342" s="32"/>
    </row>
    <row r="343" spans="1:12" x14ac:dyDescent="0.25">
      <c r="A343" s="32">
        <v>347</v>
      </c>
      <c r="B343" s="32">
        <v>2</v>
      </c>
      <c r="C343" s="32">
        <v>1</v>
      </c>
      <c r="D343" s="32">
        <v>40</v>
      </c>
      <c r="E343" s="32">
        <v>0</v>
      </c>
      <c r="F343" s="32">
        <v>0</v>
      </c>
      <c r="G343" s="32">
        <v>13</v>
      </c>
      <c r="H343" s="32">
        <v>1</v>
      </c>
      <c r="I343" s="32"/>
      <c r="J343" s="32"/>
      <c r="K343" s="32"/>
      <c r="L343" s="32"/>
    </row>
    <row r="344" spans="1:12" x14ac:dyDescent="0.25">
      <c r="A344" s="32">
        <v>348</v>
      </c>
      <c r="B344" s="32">
        <v>3</v>
      </c>
      <c r="C344" s="32">
        <v>1</v>
      </c>
      <c r="D344" s="32">
        <v>29.7</v>
      </c>
      <c r="E344" s="32">
        <v>1</v>
      </c>
      <c r="F344" s="32">
        <v>0</v>
      </c>
      <c r="G344" s="32">
        <v>16.100000000000001</v>
      </c>
      <c r="H344" s="32">
        <v>1</v>
      </c>
      <c r="I344" s="32"/>
      <c r="J344" s="32"/>
      <c r="K344" s="32"/>
      <c r="L344" s="32"/>
    </row>
    <row r="345" spans="1:12" x14ac:dyDescent="0.25">
      <c r="A345" s="32">
        <v>349</v>
      </c>
      <c r="B345" s="32">
        <v>3</v>
      </c>
      <c r="C345" s="32">
        <v>0</v>
      </c>
      <c r="D345" s="32">
        <v>3</v>
      </c>
      <c r="E345" s="32">
        <v>1</v>
      </c>
      <c r="F345" s="32">
        <v>1</v>
      </c>
      <c r="G345" s="32">
        <v>37671</v>
      </c>
      <c r="H345" s="32">
        <v>1</v>
      </c>
      <c r="I345" s="32"/>
      <c r="J345" s="32"/>
      <c r="K345" s="32"/>
      <c r="L345" s="32"/>
    </row>
    <row r="346" spans="1:12" x14ac:dyDescent="0.25">
      <c r="A346" s="32">
        <v>350</v>
      </c>
      <c r="B346" s="32">
        <v>3</v>
      </c>
      <c r="C346" s="32">
        <v>0</v>
      </c>
      <c r="D346" s="32">
        <v>42</v>
      </c>
      <c r="E346" s="32">
        <v>0</v>
      </c>
      <c r="F346" s="32">
        <v>0</v>
      </c>
      <c r="G346" s="32">
        <v>8.6624999999999996</v>
      </c>
      <c r="H346" s="32">
        <v>0</v>
      </c>
      <c r="I346" s="32"/>
      <c r="J346" s="32"/>
      <c r="K346" s="32"/>
      <c r="L346" s="32"/>
    </row>
    <row r="347" spans="1:12" x14ac:dyDescent="0.25">
      <c r="A347" s="32">
        <v>351</v>
      </c>
      <c r="B347" s="32">
        <v>3</v>
      </c>
      <c r="C347" s="32">
        <v>0</v>
      </c>
      <c r="D347" s="32">
        <v>23</v>
      </c>
      <c r="E347" s="32">
        <v>0</v>
      </c>
      <c r="F347" s="32">
        <v>0</v>
      </c>
      <c r="G347" s="32">
        <v>9225</v>
      </c>
      <c r="H347" s="32">
        <v>0</v>
      </c>
      <c r="I347" s="32"/>
      <c r="J347" s="32"/>
      <c r="K347" s="32"/>
      <c r="L347" s="32"/>
    </row>
    <row r="348" spans="1:12" x14ac:dyDescent="0.25">
      <c r="A348" s="32">
        <v>352</v>
      </c>
      <c r="B348" s="32">
        <v>1</v>
      </c>
      <c r="C348" s="32">
        <v>0</v>
      </c>
      <c r="D348" s="32">
        <v>29.7</v>
      </c>
      <c r="E348" s="32">
        <v>0</v>
      </c>
      <c r="F348" s="32">
        <v>0</v>
      </c>
      <c r="G348" s="32">
        <v>35</v>
      </c>
      <c r="H348" s="32">
        <v>0</v>
      </c>
      <c r="I348" s="32"/>
      <c r="J348" s="32"/>
      <c r="K348" s="32"/>
      <c r="L348" s="32"/>
    </row>
    <row r="349" spans="1:12" x14ac:dyDescent="0.25">
      <c r="A349" s="32">
        <v>353</v>
      </c>
      <c r="B349" s="32">
        <v>3</v>
      </c>
      <c r="C349" s="32">
        <v>0</v>
      </c>
      <c r="D349" s="32">
        <v>15</v>
      </c>
      <c r="E349" s="32">
        <v>1</v>
      </c>
      <c r="F349" s="32">
        <v>1</v>
      </c>
      <c r="G349" s="32">
        <v>7.2291999999999996</v>
      </c>
      <c r="H349" s="32">
        <v>0</v>
      </c>
      <c r="I349" s="32"/>
      <c r="J349" s="32"/>
      <c r="K349" s="32"/>
      <c r="L349" s="32"/>
    </row>
    <row r="350" spans="1:12" x14ac:dyDescent="0.25">
      <c r="A350" s="32">
        <v>354</v>
      </c>
      <c r="B350" s="32">
        <v>3</v>
      </c>
      <c r="C350" s="32">
        <v>0</v>
      </c>
      <c r="D350" s="32">
        <v>25</v>
      </c>
      <c r="E350" s="32">
        <v>1</v>
      </c>
      <c r="F350" s="32">
        <v>0</v>
      </c>
      <c r="G350" s="32">
        <v>17.8</v>
      </c>
      <c r="H350" s="32">
        <v>0</v>
      </c>
      <c r="I350" s="32"/>
      <c r="J350" s="32"/>
      <c r="K350" s="32"/>
      <c r="L350" s="32"/>
    </row>
    <row r="351" spans="1:12" x14ac:dyDescent="0.25">
      <c r="A351" s="32">
        <v>355</v>
      </c>
      <c r="B351" s="32">
        <v>3</v>
      </c>
      <c r="C351" s="32">
        <v>0</v>
      </c>
      <c r="D351" s="32">
        <v>29.7</v>
      </c>
      <c r="E351" s="32">
        <v>0</v>
      </c>
      <c r="F351" s="32">
        <v>0</v>
      </c>
      <c r="G351" s="32">
        <v>7225</v>
      </c>
      <c r="H351" s="32">
        <v>0</v>
      </c>
      <c r="I351" s="32"/>
      <c r="J351" s="32"/>
      <c r="K351" s="32"/>
      <c r="L351" s="32"/>
    </row>
    <row r="352" spans="1:12" x14ac:dyDescent="0.25">
      <c r="A352" s="32">
        <v>356</v>
      </c>
      <c r="B352" s="32">
        <v>3</v>
      </c>
      <c r="C352" s="32">
        <v>0</v>
      </c>
      <c r="D352" s="32">
        <v>28</v>
      </c>
      <c r="E352" s="32">
        <v>0</v>
      </c>
      <c r="F352" s="32">
        <v>0</v>
      </c>
      <c r="G352" s="32">
        <v>9.5</v>
      </c>
      <c r="H352" s="32">
        <v>0</v>
      </c>
      <c r="I352" s="32"/>
      <c r="J352" s="32"/>
      <c r="K352" s="32"/>
      <c r="L352" s="32"/>
    </row>
    <row r="353" spans="1:12" x14ac:dyDescent="0.25">
      <c r="A353" s="32">
        <v>357</v>
      </c>
      <c r="B353" s="32">
        <v>1</v>
      </c>
      <c r="C353" s="32">
        <v>1</v>
      </c>
      <c r="D353" s="32">
        <v>22</v>
      </c>
      <c r="E353" s="32">
        <v>0</v>
      </c>
      <c r="F353" s="32">
        <v>1</v>
      </c>
      <c r="G353" s="32">
        <v>55</v>
      </c>
      <c r="H353" s="32">
        <v>1</v>
      </c>
      <c r="I353" s="32"/>
      <c r="J353" s="32"/>
      <c r="K353" s="32"/>
      <c r="L353" s="32"/>
    </row>
    <row r="354" spans="1:12" x14ac:dyDescent="0.25">
      <c r="A354" s="32">
        <v>358</v>
      </c>
      <c r="B354" s="32">
        <v>2</v>
      </c>
      <c r="C354" s="32">
        <v>1</v>
      </c>
      <c r="D354" s="32">
        <v>38</v>
      </c>
      <c r="E354" s="32">
        <v>0</v>
      </c>
      <c r="F354" s="32">
        <v>0</v>
      </c>
      <c r="G354" s="32">
        <v>13</v>
      </c>
      <c r="H354" s="32">
        <v>0</v>
      </c>
      <c r="I354" s="32"/>
      <c r="J354" s="32"/>
      <c r="K354" s="32"/>
      <c r="L354" s="32"/>
    </row>
    <row r="355" spans="1:12" x14ac:dyDescent="0.25">
      <c r="A355" s="32">
        <v>359</v>
      </c>
      <c r="B355" s="32">
        <v>3</v>
      </c>
      <c r="C355" s="32">
        <v>1</v>
      </c>
      <c r="D355" s="32">
        <v>29.7</v>
      </c>
      <c r="E355" s="32">
        <v>0</v>
      </c>
      <c r="F355" s="32">
        <v>0</v>
      </c>
      <c r="G355" s="32">
        <v>7.8792</v>
      </c>
      <c r="H355" s="32">
        <v>1</v>
      </c>
      <c r="I355" s="32"/>
      <c r="J355" s="32"/>
      <c r="K355" s="32"/>
      <c r="L355" s="32"/>
    </row>
    <row r="356" spans="1:12" x14ac:dyDescent="0.25">
      <c r="A356" s="32">
        <v>360</v>
      </c>
      <c r="B356" s="32">
        <v>3</v>
      </c>
      <c r="C356" s="32">
        <v>1</v>
      </c>
      <c r="D356" s="32">
        <v>29.7</v>
      </c>
      <c r="E356" s="32">
        <v>0</v>
      </c>
      <c r="F356" s="32">
        <v>0</v>
      </c>
      <c r="G356" s="32">
        <v>7.8792</v>
      </c>
      <c r="H356" s="32">
        <v>1</v>
      </c>
      <c r="I356" s="32"/>
      <c r="J356" s="32"/>
      <c r="K356" s="32"/>
      <c r="L356" s="32"/>
    </row>
    <row r="357" spans="1:12" x14ac:dyDescent="0.25">
      <c r="A357" s="32">
        <v>361</v>
      </c>
      <c r="B357" s="32">
        <v>3</v>
      </c>
      <c r="C357" s="32">
        <v>0</v>
      </c>
      <c r="D357" s="32">
        <v>40</v>
      </c>
      <c r="E357" s="32">
        <v>1</v>
      </c>
      <c r="F357" s="32">
        <v>4</v>
      </c>
      <c r="G357" s="32">
        <v>27.9</v>
      </c>
      <c r="H357" s="32">
        <v>0</v>
      </c>
      <c r="I357" s="32"/>
      <c r="J357" s="32"/>
      <c r="K357" s="32"/>
      <c r="L357" s="32"/>
    </row>
    <row r="358" spans="1:12" x14ac:dyDescent="0.25">
      <c r="A358" s="32">
        <v>362</v>
      </c>
      <c r="B358" s="32">
        <v>2</v>
      </c>
      <c r="C358" s="32">
        <v>0</v>
      </c>
      <c r="D358" s="32">
        <v>29</v>
      </c>
      <c r="E358" s="32">
        <v>1</v>
      </c>
      <c r="F358" s="32">
        <v>0</v>
      </c>
      <c r="G358" s="32">
        <v>2167</v>
      </c>
      <c r="H358" s="32">
        <v>0</v>
      </c>
      <c r="I358" s="32"/>
      <c r="J358" s="32"/>
      <c r="K358" s="32"/>
      <c r="L358" s="32"/>
    </row>
    <row r="359" spans="1:12" x14ac:dyDescent="0.25">
      <c r="A359" s="32">
        <v>363</v>
      </c>
      <c r="B359" s="32">
        <v>3</v>
      </c>
      <c r="C359" s="32">
        <v>1</v>
      </c>
      <c r="D359" s="32">
        <v>45</v>
      </c>
      <c r="E359" s="32">
        <v>0</v>
      </c>
      <c r="F359" s="32">
        <v>1</v>
      </c>
      <c r="G359" s="32">
        <v>14.4542</v>
      </c>
      <c r="H359" s="32">
        <v>0</v>
      </c>
      <c r="I359" s="32"/>
      <c r="J359" s="32"/>
      <c r="K359" s="32"/>
      <c r="L359" s="32"/>
    </row>
    <row r="360" spans="1:12" x14ac:dyDescent="0.25">
      <c r="A360" s="32">
        <v>365</v>
      </c>
      <c r="B360" s="32">
        <v>3</v>
      </c>
      <c r="C360" s="32">
        <v>0</v>
      </c>
      <c r="D360" s="32">
        <v>29.7</v>
      </c>
      <c r="E360" s="32">
        <v>1</v>
      </c>
      <c r="F360" s="32">
        <v>0</v>
      </c>
      <c r="G360" s="32">
        <v>15.5</v>
      </c>
      <c r="H360" s="32">
        <v>0</v>
      </c>
      <c r="I360" s="32"/>
      <c r="J360" s="32"/>
      <c r="K360" s="32"/>
      <c r="L360" s="32"/>
    </row>
    <row r="361" spans="1:12" x14ac:dyDescent="0.25">
      <c r="A361" s="32">
        <v>366</v>
      </c>
      <c r="B361" s="32">
        <v>3</v>
      </c>
      <c r="C361" s="32">
        <v>0</v>
      </c>
      <c r="D361" s="32">
        <v>30</v>
      </c>
      <c r="E361" s="32">
        <v>0</v>
      </c>
      <c r="F361" s="32">
        <v>0</v>
      </c>
      <c r="G361" s="32">
        <v>7076</v>
      </c>
      <c r="H361" s="32">
        <v>0</v>
      </c>
      <c r="I361" s="32"/>
      <c r="J361" s="32"/>
      <c r="K361" s="32"/>
      <c r="L361" s="32"/>
    </row>
    <row r="362" spans="1:12" x14ac:dyDescent="0.25">
      <c r="A362" s="32">
        <v>367</v>
      </c>
      <c r="B362" s="32">
        <v>1</v>
      </c>
      <c r="C362" s="32">
        <v>1</v>
      </c>
      <c r="D362" s="32">
        <v>60</v>
      </c>
      <c r="E362" s="32">
        <v>1</v>
      </c>
      <c r="F362" s="32">
        <v>0</v>
      </c>
      <c r="G362" s="32">
        <v>75.25</v>
      </c>
      <c r="H362" s="32">
        <v>1</v>
      </c>
      <c r="I362" s="32"/>
      <c r="J362" s="32"/>
      <c r="K362" s="32"/>
      <c r="L362" s="32"/>
    </row>
    <row r="363" spans="1:12" x14ac:dyDescent="0.25">
      <c r="A363" s="32">
        <v>368</v>
      </c>
      <c r="B363" s="32">
        <v>3</v>
      </c>
      <c r="C363" s="32">
        <v>1</v>
      </c>
      <c r="D363" s="32">
        <v>29.7</v>
      </c>
      <c r="E363" s="32">
        <v>0</v>
      </c>
      <c r="F363" s="32">
        <v>0</v>
      </c>
      <c r="G363" s="32">
        <v>7.2291999999999996</v>
      </c>
      <c r="H363" s="32">
        <v>1</v>
      </c>
      <c r="I363" s="32"/>
      <c r="J363" s="32"/>
      <c r="K363" s="32"/>
      <c r="L363" s="32"/>
    </row>
    <row r="364" spans="1:12" x14ac:dyDescent="0.25">
      <c r="A364" s="32">
        <v>369</v>
      </c>
      <c r="B364" s="32">
        <v>3</v>
      </c>
      <c r="C364" s="32">
        <v>1</v>
      </c>
      <c r="D364" s="32">
        <v>29.7</v>
      </c>
      <c r="E364" s="32">
        <v>0</v>
      </c>
      <c r="F364" s="32">
        <v>0</v>
      </c>
      <c r="G364" s="32">
        <v>7.75</v>
      </c>
      <c r="H364" s="32">
        <v>1</v>
      </c>
      <c r="I364" s="32"/>
      <c r="J364" s="32"/>
      <c r="K364" s="32"/>
      <c r="L364" s="32"/>
    </row>
    <row r="365" spans="1:12" x14ac:dyDescent="0.25">
      <c r="A365" s="32">
        <v>370</v>
      </c>
      <c r="B365" s="32">
        <v>1</v>
      </c>
      <c r="C365" s="32">
        <v>1</v>
      </c>
      <c r="D365" s="32">
        <v>24</v>
      </c>
      <c r="E365" s="32">
        <v>0</v>
      </c>
      <c r="F365" s="32">
        <v>0</v>
      </c>
      <c r="G365" s="32">
        <v>17477</v>
      </c>
      <c r="H365" s="32">
        <v>1</v>
      </c>
      <c r="I365" s="32"/>
      <c r="J365" s="32"/>
      <c r="K365" s="32"/>
      <c r="L365" s="32"/>
    </row>
    <row r="366" spans="1:12" x14ac:dyDescent="0.25">
      <c r="A366" s="32">
        <v>371</v>
      </c>
      <c r="B366" s="32">
        <v>1</v>
      </c>
      <c r="C366" s="32">
        <v>0</v>
      </c>
      <c r="D366" s="32">
        <v>25</v>
      </c>
      <c r="E366" s="32">
        <v>1</v>
      </c>
      <c r="F366" s="32">
        <v>0</v>
      </c>
      <c r="G366" s="32">
        <v>55.441699999999997</v>
      </c>
      <c r="H366" s="32">
        <v>1</v>
      </c>
      <c r="I366" s="32"/>
      <c r="J366" s="32"/>
      <c r="K366" s="32"/>
      <c r="L366" s="32"/>
    </row>
    <row r="367" spans="1:12" x14ac:dyDescent="0.25">
      <c r="A367" s="32">
        <v>372</v>
      </c>
      <c r="B367" s="32">
        <v>3</v>
      </c>
      <c r="C367" s="32">
        <v>0</v>
      </c>
      <c r="D367" s="32">
        <v>18</v>
      </c>
      <c r="E367" s="32">
        <v>1</v>
      </c>
      <c r="F367" s="32">
        <v>0</v>
      </c>
      <c r="G367" s="32">
        <v>6.4958</v>
      </c>
      <c r="H367" s="32">
        <v>0</v>
      </c>
      <c r="I367" s="32"/>
      <c r="J367" s="32"/>
      <c r="K367" s="32"/>
      <c r="L367" s="32"/>
    </row>
    <row r="368" spans="1:12" x14ac:dyDescent="0.25">
      <c r="A368" s="32">
        <v>373</v>
      </c>
      <c r="B368" s="32">
        <v>3</v>
      </c>
      <c r="C368" s="32">
        <v>0</v>
      </c>
      <c r="D368" s="32">
        <v>19</v>
      </c>
      <c r="E368" s="32">
        <v>0</v>
      </c>
      <c r="F368" s="32">
        <v>0</v>
      </c>
      <c r="G368" s="32">
        <v>8.0500000000000007</v>
      </c>
      <c r="H368" s="32">
        <v>0</v>
      </c>
      <c r="I368" s="32"/>
      <c r="J368" s="32"/>
      <c r="K368" s="32"/>
      <c r="L368" s="32"/>
    </row>
    <row r="369" spans="1:12" x14ac:dyDescent="0.25">
      <c r="A369" s="32">
        <v>374</v>
      </c>
      <c r="B369" s="32">
        <v>1</v>
      </c>
      <c r="C369" s="32">
        <v>0</v>
      </c>
      <c r="D369" s="32">
        <v>22</v>
      </c>
      <c r="E369" s="32">
        <v>0</v>
      </c>
      <c r="F369" s="32">
        <v>0</v>
      </c>
      <c r="G369" s="32">
        <v>17760</v>
      </c>
      <c r="H369" s="32">
        <v>0</v>
      </c>
      <c r="I369" s="32"/>
      <c r="J369" s="32"/>
      <c r="K369" s="32"/>
      <c r="L369" s="32"/>
    </row>
    <row r="370" spans="1:12" x14ac:dyDescent="0.25">
      <c r="A370" s="32">
        <v>375</v>
      </c>
      <c r="B370" s="32">
        <v>3</v>
      </c>
      <c r="C370" s="32">
        <v>1</v>
      </c>
      <c r="D370" s="32">
        <v>3</v>
      </c>
      <c r="E370" s="32">
        <v>3</v>
      </c>
      <c r="F370" s="32">
        <v>1</v>
      </c>
      <c r="G370" s="32">
        <v>21075</v>
      </c>
      <c r="H370" s="32">
        <v>0</v>
      </c>
      <c r="I370" s="32"/>
      <c r="J370" s="32"/>
      <c r="K370" s="32"/>
      <c r="L370" s="32"/>
    </row>
    <row r="371" spans="1:12" x14ac:dyDescent="0.25">
      <c r="A371" s="32">
        <v>376</v>
      </c>
      <c r="B371" s="32">
        <v>1</v>
      </c>
      <c r="C371" s="32">
        <v>1</v>
      </c>
      <c r="D371" s="32">
        <v>29.7</v>
      </c>
      <c r="E371" s="32">
        <v>1</v>
      </c>
      <c r="F371" s="32">
        <v>0</v>
      </c>
      <c r="G371" s="32">
        <v>17604</v>
      </c>
      <c r="H371" s="32">
        <v>1</v>
      </c>
      <c r="I371" s="32"/>
      <c r="J371" s="32"/>
      <c r="K371" s="32"/>
      <c r="L371" s="32"/>
    </row>
    <row r="372" spans="1:12" x14ac:dyDescent="0.25">
      <c r="A372" s="32">
        <v>377</v>
      </c>
      <c r="B372" s="32">
        <v>3</v>
      </c>
      <c r="C372" s="32">
        <v>1</v>
      </c>
      <c r="D372" s="32">
        <v>22</v>
      </c>
      <c r="E372" s="32">
        <v>0</v>
      </c>
      <c r="F372" s="32">
        <v>0</v>
      </c>
      <c r="G372" s="32">
        <v>7077</v>
      </c>
      <c r="H372" s="32">
        <v>1</v>
      </c>
      <c r="I372" s="32"/>
      <c r="J372" s="32"/>
      <c r="K372" s="32"/>
      <c r="L372" s="32"/>
    </row>
    <row r="373" spans="1:12" x14ac:dyDescent="0.25">
      <c r="A373" s="32">
        <v>378</v>
      </c>
      <c r="B373" s="32">
        <v>1</v>
      </c>
      <c r="C373" s="32">
        <v>0</v>
      </c>
      <c r="D373" s="32">
        <v>27</v>
      </c>
      <c r="E373" s="32">
        <v>0</v>
      </c>
      <c r="F373" s="32">
        <v>2</v>
      </c>
      <c r="G373" s="32">
        <v>211.5</v>
      </c>
      <c r="H373" s="32">
        <v>0</v>
      </c>
      <c r="I373" s="32"/>
      <c r="J373" s="32"/>
      <c r="K373" s="32"/>
      <c r="L373" s="32"/>
    </row>
    <row r="374" spans="1:12" x14ac:dyDescent="0.25">
      <c r="A374" s="32">
        <v>379</v>
      </c>
      <c r="B374" s="32">
        <v>3</v>
      </c>
      <c r="C374" s="32">
        <v>0</v>
      </c>
      <c r="D374" s="32">
        <v>20</v>
      </c>
      <c r="E374" s="32">
        <v>0</v>
      </c>
      <c r="F374" s="32">
        <v>0</v>
      </c>
      <c r="G374" s="32">
        <v>4.0125000000000002</v>
      </c>
      <c r="H374" s="32">
        <v>0</v>
      </c>
      <c r="I374" s="32"/>
      <c r="J374" s="32"/>
      <c r="K374" s="32"/>
      <c r="L374" s="32"/>
    </row>
    <row r="375" spans="1:12" x14ac:dyDescent="0.25">
      <c r="A375" s="32">
        <v>380</v>
      </c>
      <c r="B375" s="32">
        <v>3</v>
      </c>
      <c r="C375" s="32">
        <v>0</v>
      </c>
      <c r="D375" s="32">
        <v>19</v>
      </c>
      <c r="E375" s="32">
        <v>0</v>
      </c>
      <c r="F375" s="32">
        <v>0</v>
      </c>
      <c r="G375" s="32">
        <v>7775</v>
      </c>
      <c r="H375" s="32">
        <v>0</v>
      </c>
      <c r="I375" s="32"/>
      <c r="J375" s="32"/>
      <c r="K375" s="32"/>
      <c r="L375" s="32"/>
    </row>
    <row r="376" spans="1:12" x14ac:dyDescent="0.25">
      <c r="A376" s="32">
        <v>381</v>
      </c>
      <c r="B376" s="32">
        <v>1</v>
      </c>
      <c r="C376" s="32">
        <v>1</v>
      </c>
      <c r="D376" s="32">
        <v>42</v>
      </c>
      <c r="E376" s="32">
        <v>0</v>
      </c>
      <c r="F376" s="32">
        <v>0</v>
      </c>
      <c r="G376" s="32">
        <v>17757</v>
      </c>
      <c r="H376" s="32">
        <v>1</v>
      </c>
      <c r="I376" s="32"/>
      <c r="J376" s="32"/>
      <c r="K376" s="32"/>
      <c r="L376" s="32"/>
    </row>
    <row r="377" spans="1:12" x14ac:dyDescent="0.25">
      <c r="A377" s="32">
        <v>382</v>
      </c>
      <c r="B377" s="32">
        <v>3</v>
      </c>
      <c r="C377" s="32">
        <v>1</v>
      </c>
      <c r="D377" s="32">
        <v>1</v>
      </c>
      <c r="E377" s="32">
        <v>0</v>
      </c>
      <c r="F377" s="32">
        <v>2</v>
      </c>
      <c r="G377" s="32">
        <v>15.7417</v>
      </c>
      <c r="H377" s="32">
        <v>1</v>
      </c>
      <c r="I377" s="32"/>
      <c r="J377" s="32"/>
      <c r="K377" s="32"/>
      <c r="L377" s="32"/>
    </row>
    <row r="378" spans="1:12" x14ac:dyDescent="0.25">
      <c r="A378" s="32">
        <v>383</v>
      </c>
      <c r="B378" s="32">
        <v>3</v>
      </c>
      <c r="C378" s="32">
        <v>0</v>
      </c>
      <c r="D378" s="32">
        <v>32</v>
      </c>
      <c r="E378" s="32">
        <v>0</v>
      </c>
      <c r="F378" s="32">
        <v>0</v>
      </c>
      <c r="G378" s="32">
        <v>2</v>
      </c>
      <c r="H378" s="32">
        <v>0</v>
      </c>
      <c r="I378" s="32"/>
      <c r="J378" s="32"/>
      <c r="K378" s="32"/>
      <c r="L378" s="32"/>
    </row>
    <row r="379" spans="1:12" x14ac:dyDescent="0.25">
      <c r="A379" s="32">
        <v>384</v>
      </c>
      <c r="B379" s="32">
        <v>1</v>
      </c>
      <c r="C379" s="32">
        <v>1</v>
      </c>
      <c r="D379" s="32">
        <v>35</v>
      </c>
      <c r="E379" s="32">
        <v>1</v>
      </c>
      <c r="F379" s="32">
        <v>0</v>
      </c>
      <c r="G379" s="32">
        <v>52</v>
      </c>
      <c r="H379" s="32">
        <v>1</v>
      </c>
      <c r="I379" s="32"/>
      <c r="J379" s="32"/>
      <c r="K379" s="32"/>
      <c r="L379" s="32"/>
    </row>
    <row r="380" spans="1:12" x14ac:dyDescent="0.25">
      <c r="A380" s="32">
        <v>385</v>
      </c>
      <c r="B380" s="32">
        <v>3</v>
      </c>
      <c r="C380" s="32">
        <v>0</v>
      </c>
      <c r="D380" s="32">
        <v>29.7</v>
      </c>
      <c r="E380" s="32">
        <v>0</v>
      </c>
      <c r="F380" s="32">
        <v>0</v>
      </c>
      <c r="G380" s="32">
        <v>7.8958000000000004</v>
      </c>
      <c r="H380" s="32">
        <v>0</v>
      </c>
      <c r="I380" s="32"/>
      <c r="J380" s="32"/>
      <c r="K380" s="32"/>
      <c r="L380" s="32"/>
    </row>
    <row r="381" spans="1:12" x14ac:dyDescent="0.25">
      <c r="A381" s="32">
        <v>386</v>
      </c>
      <c r="B381" s="32">
        <v>2</v>
      </c>
      <c r="C381" s="32">
        <v>0</v>
      </c>
      <c r="D381" s="32">
        <v>18</v>
      </c>
      <c r="E381" s="32">
        <v>0</v>
      </c>
      <c r="F381" s="32">
        <v>0</v>
      </c>
      <c r="G381" s="32">
        <v>14879</v>
      </c>
      <c r="H381" s="32">
        <v>0</v>
      </c>
      <c r="I381" s="32"/>
      <c r="J381" s="32"/>
      <c r="K381" s="32"/>
      <c r="L381" s="32"/>
    </row>
    <row r="382" spans="1:12" x14ac:dyDescent="0.25">
      <c r="A382" s="32">
        <v>387</v>
      </c>
      <c r="B382" s="32">
        <v>3</v>
      </c>
      <c r="C382" s="32">
        <v>0</v>
      </c>
      <c r="D382" s="32">
        <v>1</v>
      </c>
      <c r="E382" s="32">
        <v>5</v>
      </c>
      <c r="F382" s="32">
        <v>2</v>
      </c>
      <c r="G382" s="32">
        <v>2144</v>
      </c>
      <c r="H382" s="32">
        <v>0</v>
      </c>
      <c r="I382" s="32"/>
      <c r="J382" s="32"/>
      <c r="K382" s="32"/>
      <c r="L382" s="32"/>
    </row>
    <row r="383" spans="1:12" x14ac:dyDescent="0.25">
      <c r="A383" s="32">
        <v>388</v>
      </c>
      <c r="B383" s="32">
        <v>2</v>
      </c>
      <c r="C383" s="32">
        <v>1</v>
      </c>
      <c r="D383" s="32">
        <v>36</v>
      </c>
      <c r="E383" s="32">
        <v>0</v>
      </c>
      <c r="F383" s="32">
        <v>0</v>
      </c>
      <c r="G383" s="32">
        <v>13</v>
      </c>
      <c r="H383" s="32">
        <v>1</v>
      </c>
      <c r="I383" s="32"/>
      <c r="J383" s="32"/>
      <c r="K383" s="32"/>
      <c r="L383" s="32"/>
    </row>
    <row r="384" spans="1:12" x14ac:dyDescent="0.25">
      <c r="A384" s="32">
        <v>389</v>
      </c>
      <c r="B384" s="32">
        <v>3</v>
      </c>
      <c r="C384" s="32">
        <v>0</v>
      </c>
      <c r="D384" s="32">
        <v>29.7</v>
      </c>
      <c r="E384" s="32">
        <v>0</v>
      </c>
      <c r="F384" s="32">
        <v>0</v>
      </c>
      <c r="G384" s="32">
        <v>7.7291999999999996</v>
      </c>
      <c r="H384" s="32">
        <v>0</v>
      </c>
      <c r="I384" s="32"/>
      <c r="J384" s="32"/>
      <c r="K384" s="32"/>
      <c r="L384" s="32"/>
    </row>
    <row r="385" spans="1:12" x14ac:dyDescent="0.25">
      <c r="A385" s="32">
        <v>390</v>
      </c>
      <c r="B385" s="32">
        <v>2</v>
      </c>
      <c r="C385" s="32">
        <v>1</v>
      </c>
      <c r="D385" s="32">
        <v>17</v>
      </c>
      <c r="E385" s="32">
        <v>0</v>
      </c>
      <c r="F385" s="32">
        <v>0</v>
      </c>
      <c r="G385" s="32">
        <v>1748</v>
      </c>
      <c r="H385" s="32">
        <v>1</v>
      </c>
      <c r="I385" s="32"/>
      <c r="J385" s="32"/>
      <c r="K385" s="32"/>
      <c r="L385" s="32"/>
    </row>
    <row r="386" spans="1:12" x14ac:dyDescent="0.25">
      <c r="A386" s="32">
        <v>391</v>
      </c>
      <c r="B386" s="32">
        <v>1</v>
      </c>
      <c r="C386" s="32">
        <v>0</v>
      </c>
      <c r="D386" s="32">
        <v>36</v>
      </c>
      <c r="E386" s="32">
        <v>1</v>
      </c>
      <c r="F386" s="32">
        <v>2</v>
      </c>
      <c r="G386" s="32">
        <v>120</v>
      </c>
      <c r="H386" s="32">
        <v>1</v>
      </c>
      <c r="I386" s="32"/>
      <c r="J386" s="32"/>
      <c r="K386" s="32"/>
      <c r="L386" s="32"/>
    </row>
    <row r="387" spans="1:12" x14ac:dyDescent="0.25">
      <c r="A387" s="32">
        <v>392</v>
      </c>
      <c r="B387" s="32">
        <v>3</v>
      </c>
      <c r="C387" s="32">
        <v>0</v>
      </c>
      <c r="D387" s="32">
        <v>21</v>
      </c>
      <c r="E387" s="32">
        <v>0</v>
      </c>
      <c r="F387" s="32">
        <v>0</v>
      </c>
      <c r="G387" s="32">
        <v>7.7957999999999998</v>
      </c>
      <c r="H387" s="32">
        <v>1</v>
      </c>
      <c r="I387" s="32"/>
      <c r="J387" s="32"/>
      <c r="K387" s="32"/>
      <c r="L387" s="32"/>
    </row>
    <row r="388" spans="1:12" x14ac:dyDescent="0.25">
      <c r="A388" s="32">
        <v>393</v>
      </c>
      <c r="B388" s="32">
        <v>3</v>
      </c>
      <c r="C388" s="32">
        <v>0</v>
      </c>
      <c r="D388" s="32">
        <v>28</v>
      </c>
      <c r="E388" s="32">
        <v>2</v>
      </c>
      <c r="F388" s="32">
        <v>0</v>
      </c>
      <c r="G388" s="32">
        <v>7925</v>
      </c>
      <c r="H388" s="32">
        <v>0</v>
      </c>
      <c r="I388" s="32"/>
      <c r="J388" s="32"/>
      <c r="K388" s="32"/>
      <c r="L388" s="32"/>
    </row>
    <row r="389" spans="1:12" x14ac:dyDescent="0.25">
      <c r="A389" s="32">
        <v>394</v>
      </c>
      <c r="B389" s="32">
        <v>1</v>
      </c>
      <c r="C389" s="32">
        <v>1</v>
      </c>
      <c r="D389" s="32">
        <v>23</v>
      </c>
      <c r="E389" s="32">
        <v>1</v>
      </c>
      <c r="F389" s="32">
        <v>0</v>
      </c>
      <c r="G389" s="32">
        <v>113275</v>
      </c>
      <c r="H389" s="32">
        <v>1</v>
      </c>
      <c r="I389" s="32"/>
      <c r="J389" s="32"/>
      <c r="K389" s="32"/>
      <c r="L389" s="32"/>
    </row>
    <row r="390" spans="1:12" x14ac:dyDescent="0.25">
      <c r="A390" s="32">
        <v>395</v>
      </c>
      <c r="B390" s="32">
        <v>3</v>
      </c>
      <c r="C390" s="32">
        <v>1</v>
      </c>
      <c r="D390" s="32">
        <v>24</v>
      </c>
      <c r="E390" s="32">
        <v>0</v>
      </c>
      <c r="F390" s="32">
        <v>2</v>
      </c>
      <c r="G390" s="32">
        <v>9549</v>
      </c>
      <c r="H390" s="32">
        <v>1</v>
      </c>
      <c r="I390" s="32"/>
      <c r="J390" s="32"/>
      <c r="K390" s="32"/>
      <c r="L390" s="32"/>
    </row>
    <row r="391" spans="1:12" x14ac:dyDescent="0.25">
      <c r="A391" s="32">
        <v>396</v>
      </c>
      <c r="B391" s="32">
        <v>3</v>
      </c>
      <c r="C391" s="32">
        <v>0</v>
      </c>
      <c r="D391" s="32">
        <v>22</v>
      </c>
      <c r="E391" s="32">
        <v>0</v>
      </c>
      <c r="F391" s="32">
        <v>0</v>
      </c>
      <c r="G391" s="32">
        <v>7.7957999999999998</v>
      </c>
      <c r="H391" s="32">
        <v>0</v>
      </c>
      <c r="I391" s="32"/>
      <c r="J391" s="32"/>
      <c r="K391" s="32"/>
      <c r="L391" s="32"/>
    </row>
    <row r="392" spans="1:12" x14ac:dyDescent="0.25">
      <c r="A392" s="32">
        <v>397</v>
      </c>
      <c r="B392" s="32">
        <v>3</v>
      </c>
      <c r="C392" s="32">
        <v>1</v>
      </c>
      <c r="D392" s="32">
        <v>31</v>
      </c>
      <c r="E392" s="32">
        <v>0</v>
      </c>
      <c r="F392" s="32">
        <v>0</v>
      </c>
      <c r="G392" s="32">
        <v>7.8541999999999996</v>
      </c>
      <c r="H392" s="32">
        <v>0</v>
      </c>
      <c r="I392" s="32"/>
      <c r="J392" s="32"/>
      <c r="K392" s="32"/>
      <c r="L392" s="32"/>
    </row>
    <row r="393" spans="1:12" x14ac:dyDescent="0.25">
      <c r="A393" s="32">
        <v>398</v>
      </c>
      <c r="B393" s="32">
        <v>2</v>
      </c>
      <c r="C393" s="32">
        <v>0</v>
      </c>
      <c r="D393" s="32">
        <v>46</v>
      </c>
      <c r="E393" s="32">
        <v>0</v>
      </c>
      <c r="F393" s="32">
        <v>0</v>
      </c>
      <c r="G393" s="32">
        <v>26</v>
      </c>
      <c r="H393" s="32">
        <v>0</v>
      </c>
      <c r="I393" s="32"/>
      <c r="J393" s="32"/>
      <c r="K393" s="32"/>
      <c r="L393" s="32"/>
    </row>
    <row r="394" spans="1:12" x14ac:dyDescent="0.25">
      <c r="A394" s="32">
        <v>399</v>
      </c>
      <c r="B394" s="32">
        <v>2</v>
      </c>
      <c r="C394" s="32">
        <v>0</v>
      </c>
      <c r="D394" s="32">
        <v>23</v>
      </c>
      <c r="E394" s="32">
        <v>0</v>
      </c>
      <c r="F394" s="32">
        <v>0</v>
      </c>
      <c r="G394" s="32">
        <v>10.5</v>
      </c>
      <c r="H394" s="32">
        <v>0</v>
      </c>
      <c r="I394" s="32"/>
      <c r="J394" s="32"/>
      <c r="K394" s="32"/>
      <c r="L394" s="32"/>
    </row>
    <row r="395" spans="1:12" x14ac:dyDescent="0.25">
      <c r="A395" s="32">
        <v>400</v>
      </c>
      <c r="B395" s="32">
        <v>2</v>
      </c>
      <c r="C395" s="32">
        <v>1</v>
      </c>
      <c r="D395" s="32">
        <v>28</v>
      </c>
      <c r="E395" s="32">
        <v>0</v>
      </c>
      <c r="F395" s="32">
        <v>0</v>
      </c>
      <c r="G395" s="32">
        <v>12.65</v>
      </c>
      <c r="H395" s="32">
        <v>1</v>
      </c>
      <c r="I395" s="32"/>
      <c r="J395" s="32"/>
      <c r="K395" s="32"/>
      <c r="L395" s="32"/>
    </row>
    <row r="396" spans="1:12" x14ac:dyDescent="0.25">
      <c r="A396" s="32">
        <v>401</v>
      </c>
      <c r="B396" s="32">
        <v>3</v>
      </c>
      <c r="C396" s="32">
        <v>0</v>
      </c>
      <c r="D396" s="32">
        <v>39</v>
      </c>
      <c r="E396" s="32">
        <v>0</v>
      </c>
      <c r="F396" s="32">
        <v>0</v>
      </c>
      <c r="G396" s="32">
        <v>2</v>
      </c>
      <c r="H396" s="32">
        <v>1</v>
      </c>
      <c r="I396" s="32"/>
      <c r="J396" s="32"/>
      <c r="K396" s="32"/>
      <c r="L396" s="32"/>
    </row>
    <row r="397" spans="1:12" x14ac:dyDescent="0.25">
      <c r="A397" s="32">
        <v>402</v>
      </c>
      <c r="B397" s="32">
        <v>3</v>
      </c>
      <c r="C397" s="32">
        <v>0</v>
      </c>
      <c r="D397" s="32">
        <v>26</v>
      </c>
      <c r="E397" s="32">
        <v>0</v>
      </c>
      <c r="F397" s="32">
        <v>0</v>
      </c>
      <c r="G397" s="32">
        <v>8.0500000000000007</v>
      </c>
      <c r="H397" s="32">
        <v>0</v>
      </c>
      <c r="I397" s="32"/>
      <c r="J397" s="32"/>
      <c r="K397" s="32"/>
      <c r="L397" s="32"/>
    </row>
    <row r="398" spans="1:12" x14ac:dyDescent="0.25">
      <c r="A398" s="32">
        <v>403</v>
      </c>
      <c r="B398" s="32">
        <v>3</v>
      </c>
      <c r="C398" s="32">
        <v>1</v>
      </c>
      <c r="D398" s="32">
        <v>21</v>
      </c>
      <c r="E398" s="32">
        <v>1</v>
      </c>
      <c r="F398" s="32">
        <v>0</v>
      </c>
      <c r="G398" s="32">
        <v>9825</v>
      </c>
      <c r="H398" s="32">
        <v>0</v>
      </c>
      <c r="I398" s="32"/>
      <c r="J398" s="32"/>
      <c r="K398" s="32"/>
      <c r="L398" s="32"/>
    </row>
    <row r="399" spans="1:12" x14ac:dyDescent="0.25">
      <c r="A399" s="32">
        <v>405</v>
      </c>
      <c r="B399" s="32">
        <v>3</v>
      </c>
      <c r="C399" s="32">
        <v>1</v>
      </c>
      <c r="D399" s="32">
        <v>20</v>
      </c>
      <c r="E399" s="32">
        <v>0</v>
      </c>
      <c r="F399" s="32">
        <v>0</v>
      </c>
      <c r="G399" s="32">
        <v>8.6624999999999996</v>
      </c>
      <c r="H399" s="32">
        <v>0</v>
      </c>
      <c r="I399" s="32"/>
      <c r="J399" s="32"/>
      <c r="K399" s="32"/>
      <c r="L399" s="32"/>
    </row>
    <row r="400" spans="1:12" x14ac:dyDescent="0.25">
      <c r="A400" s="32">
        <v>406</v>
      </c>
      <c r="B400" s="32">
        <v>2</v>
      </c>
      <c r="C400" s="32">
        <v>0</v>
      </c>
      <c r="D400" s="32">
        <v>34</v>
      </c>
      <c r="E400" s="32">
        <v>1</v>
      </c>
      <c r="F400" s="32">
        <v>0</v>
      </c>
      <c r="G400" s="32">
        <v>21</v>
      </c>
      <c r="H400" s="32">
        <v>0</v>
      </c>
      <c r="I400" s="32"/>
      <c r="J400" s="32"/>
      <c r="K400" s="32"/>
      <c r="L400" s="32"/>
    </row>
    <row r="401" spans="1:12" x14ac:dyDescent="0.25">
      <c r="A401" s="32">
        <v>407</v>
      </c>
      <c r="B401" s="32">
        <v>3</v>
      </c>
      <c r="C401" s="32">
        <v>0</v>
      </c>
      <c r="D401" s="32">
        <v>51</v>
      </c>
      <c r="E401" s="32">
        <v>0</v>
      </c>
      <c r="F401" s="32">
        <v>0</v>
      </c>
      <c r="G401" s="32">
        <v>7.75</v>
      </c>
      <c r="H401" s="32">
        <v>0</v>
      </c>
      <c r="I401" s="32"/>
      <c r="J401" s="32"/>
      <c r="K401" s="32"/>
      <c r="L401" s="32"/>
    </row>
    <row r="402" spans="1:12" x14ac:dyDescent="0.25">
      <c r="A402" s="32">
        <v>408</v>
      </c>
      <c r="B402" s="32">
        <v>2</v>
      </c>
      <c r="C402" s="32">
        <v>0</v>
      </c>
      <c r="D402" s="32">
        <v>3</v>
      </c>
      <c r="E402" s="32">
        <v>1</v>
      </c>
      <c r="F402" s="32">
        <v>1</v>
      </c>
      <c r="G402" s="32">
        <v>18.75</v>
      </c>
      <c r="H402" s="32">
        <v>1</v>
      </c>
      <c r="I402" s="32"/>
      <c r="J402" s="32"/>
      <c r="K402" s="32"/>
      <c r="L402" s="32"/>
    </row>
    <row r="403" spans="1:12" x14ac:dyDescent="0.25">
      <c r="A403" s="32">
        <v>409</v>
      </c>
      <c r="B403" s="32">
        <v>3</v>
      </c>
      <c r="C403" s="32">
        <v>0</v>
      </c>
      <c r="D403" s="32">
        <v>21</v>
      </c>
      <c r="E403" s="32">
        <v>0</v>
      </c>
      <c r="F403" s="32">
        <v>0</v>
      </c>
      <c r="G403" s="32">
        <v>7775</v>
      </c>
      <c r="H403" s="32">
        <v>0</v>
      </c>
      <c r="I403" s="32"/>
      <c r="J403" s="32"/>
      <c r="K403" s="32"/>
      <c r="L403" s="32"/>
    </row>
    <row r="404" spans="1:12" x14ac:dyDescent="0.25">
      <c r="A404" s="32">
        <v>410</v>
      </c>
      <c r="B404" s="32">
        <v>3</v>
      </c>
      <c r="C404" s="32">
        <v>1</v>
      </c>
      <c r="D404" s="32">
        <v>29.7</v>
      </c>
      <c r="E404" s="32">
        <v>3</v>
      </c>
      <c r="F404" s="32">
        <v>1</v>
      </c>
      <c r="G404" s="32">
        <v>25.466699999999999</v>
      </c>
      <c r="H404" s="32">
        <v>0</v>
      </c>
      <c r="I404" s="32"/>
      <c r="J404" s="32"/>
      <c r="K404" s="32"/>
      <c r="L404" s="32"/>
    </row>
    <row r="405" spans="1:12" x14ac:dyDescent="0.25">
      <c r="A405" s="32">
        <v>411</v>
      </c>
      <c r="B405" s="32">
        <v>3</v>
      </c>
      <c r="C405" s="32">
        <v>0</v>
      </c>
      <c r="D405" s="32">
        <v>29.7</v>
      </c>
      <c r="E405" s="32">
        <v>0</v>
      </c>
      <c r="F405" s="32">
        <v>0</v>
      </c>
      <c r="G405" s="32">
        <v>7.8958000000000004</v>
      </c>
      <c r="H405" s="32">
        <v>0</v>
      </c>
      <c r="I405" s="32"/>
      <c r="J405" s="32"/>
      <c r="K405" s="32"/>
      <c r="L405" s="32"/>
    </row>
    <row r="406" spans="1:12" x14ac:dyDescent="0.25">
      <c r="A406" s="32">
        <v>412</v>
      </c>
      <c r="B406" s="32">
        <v>3</v>
      </c>
      <c r="C406" s="32">
        <v>0</v>
      </c>
      <c r="D406" s="32">
        <v>29.7</v>
      </c>
      <c r="E406" s="32">
        <v>0</v>
      </c>
      <c r="F406" s="32">
        <v>0</v>
      </c>
      <c r="G406" s="32">
        <v>6.8582999999999998</v>
      </c>
      <c r="H406" s="32">
        <v>0</v>
      </c>
      <c r="I406" s="32"/>
      <c r="J406" s="32"/>
      <c r="K406" s="32"/>
      <c r="L406" s="32"/>
    </row>
    <row r="407" spans="1:12" x14ac:dyDescent="0.25">
      <c r="A407" s="32">
        <v>413</v>
      </c>
      <c r="B407" s="32">
        <v>1</v>
      </c>
      <c r="C407" s="32">
        <v>1</v>
      </c>
      <c r="D407" s="32">
        <v>33</v>
      </c>
      <c r="E407" s="32">
        <v>1</v>
      </c>
      <c r="F407" s="32">
        <v>0</v>
      </c>
      <c r="G407" s="32">
        <v>90</v>
      </c>
      <c r="H407" s="32">
        <v>1</v>
      </c>
      <c r="I407" s="32"/>
      <c r="J407" s="32"/>
      <c r="K407" s="32"/>
      <c r="L407" s="32"/>
    </row>
    <row r="408" spans="1:12" x14ac:dyDescent="0.25">
      <c r="A408" s="32">
        <v>414</v>
      </c>
      <c r="B408" s="32">
        <v>2</v>
      </c>
      <c r="C408" s="32">
        <v>0</v>
      </c>
      <c r="D408" s="32">
        <v>29.7</v>
      </c>
      <c r="E408" s="32">
        <v>0</v>
      </c>
      <c r="F408" s="32">
        <v>0</v>
      </c>
      <c r="G408" s="32">
        <v>0</v>
      </c>
      <c r="H408" s="32">
        <v>0</v>
      </c>
      <c r="I408" s="32"/>
      <c r="J408" s="32"/>
      <c r="K408" s="32"/>
      <c r="L408" s="32"/>
    </row>
    <row r="409" spans="1:12" x14ac:dyDescent="0.25">
      <c r="A409" s="32">
        <v>415</v>
      </c>
      <c r="B409" s="32">
        <v>3</v>
      </c>
      <c r="C409" s="32">
        <v>0</v>
      </c>
      <c r="D409" s="32">
        <v>44</v>
      </c>
      <c r="E409" s="32">
        <v>0</v>
      </c>
      <c r="F409" s="32">
        <v>0</v>
      </c>
      <c r="G409" s="32">
        <v>2</v>
      </c>
      <c r="H409" s="32">
        <v>1</v>
      </c>
      <c r="I409" s="32"/>
      <c r="J409" s="32"/>
      <c r="K409" s="32"/>
      <c r="L409" s="32"/>
    </row>
    <row r="410" spans="1:12" x14ac:dyDescent="0.25">
      <c r="A410" s="32">
        <v>416</v>
      </c>
      <c r="B410" s="32">
        <v>3</v>
      </c>
      <c r="C410" s="32">
        <v>1</v>
      </c>
      <c r="D410" s="32">
        <v>29.7</v>
      </c>
      <c r="E410" s="32">
        <v>0</v>
      </c>
      <c r="F410" s="32">
        <v>0</v>
      </c>
      <c r="G410" s="32">
        <v>8.0500000000000007</v>
      </c>
      <c r="H410" s="32">
        <v>0</v>
      </c>
      <c r="I410" s="32"/>
      <c r="J410" s="32"/>
      <c r="K410" s="32"/>
      <c r="L410" s="32"/>
    </row>
    <row r="411" spans="1:12" x14ac:dyDescent="0.25">
      <c r="A411" s="32">
        <v>417</v>
      </c>
      <c r="B411" s="32">
        <v>2</v>
      </c>
      <c r="C411" s="32">
        <v>1</v>
      </c>
      <c r="D411" s="32">
        <v>34</v>
      </c>
      <c r="E411" s="32">
        <v>1</v>
      </c>
      <c r="F411" s="32">
        <v>1</v>
      </c>
      <c r="G411" s="32">
        <v>32.5</v>
      </c>
      <c r="H411" s="32">
        <v>1</v>
      </c>
      <c r="I411" s="32"/>
      <c r="J411" s="32"/>
      <c r="K411" s="32"/>
      <c r="L411" s="32"/>
    </row>
    <row r="412" spans="1:12" x14ac:dyDescent="0.25">
      <c r="A412" s="32">
        <v>418</v>
      </c>
      <c r="B412" s="32">
        <v>2</v>
      </c>
      <c r="C412" s="32">
        <v>1</v>
      </c>
      <c r="D412" s="32">
        <v>18</v>
      </c>
      <c r="E412" s="32">
        <v>0</v>
      </c>
      <c r="F412" s="32">
        <v>2</v>
      </c>
      <c r="G412" s="32">
        <v>13</v>
      </c>
      <c r="H412" s="32">
        <v>1</v>
      </c>
      <c r="I412" s="32"/>
      <c r="J412" s="32"/>
      <c r="K412" s="32"/>
      <c r="L412" s="32"/>
    </row>
    <row r="413" spans="1:12" x14ac:dyDescent="0.25">
      <c r="A413" s="32">
        <v>419</v>
      </c>
      <c r="B413" s="32">
        <v>2</v>
      </c>
      <c r="C413" s="32">
        <v>0</v>
      </c>
      <c r="D413" s="32">
        <v>30</v>
      </c>
      <c r="E413" s="32">
        <v>0</v>
      </c>
      <c r="F413" s="32">
        <v>0</v>
      </c>
      <c r="G413" s="32">
        <v>13</v>
      </c>
      <c r="H413" s="32">
        <v>0</v>
      </c>
      <c r="I413" s="32"/>
      <c r="J413" s="32"/>
      <c r="K413" s="32"/>
      <c r="L413" s="32"/>
    </row>
    <row r="414" spans="1:12" x14ac:dyDescent="0.25">
      <c r="A414" s="32">
        <v>420</v>
      </c>
      <c r="B414" s="32">
        <v>3</v>
      </c>
      <c r="C414" s="32">
        <v>1</v>
      </c>
      <c r="D414" s="32">
        <v>10</v>
      </c>
      <c r="E414" s="32">
        <v>0</v>
      </c>
      <c r="F414" s="32">
        <v>2</v>
      </c>
      <c r="G414" s="32">
        <v>24.15</v>
      </c>
      <c r="H414" s="32">
        <v>0</v>
      </c>
      <c r="I414" s="32"/>
      <c r="J414" s="32"/>
      <c r="K414" s="32"/>
      <c r="L414" s="32"/>
    </row>
    <row r="415" spans="1:12" x14ac:dyDescent="0.25">
      <c r="A415" s="32">
        <v>421</v>
      </c>
      <c r="B415" s="32">
        <v>3</v>
      </c>
      <c r="C415" s="32">
        <v>0</v>
      </c>
      <c r="D415" s="32">
        <v>29.7</v>
      </c>
      <c r="E415" s="32">
        <v>0</v>
      </c>
      <c r="F415" s="32">
        <v>0</v>
      </c>
      <c r="G415" s="32">
        <v>7.8958000000000004</v>
      </c>
      <c r="H415" s="32">
        <v>0</v>
      </c>
      <c r="I415" s="32"/>
      <c r="J415" s="32"/>
      <c r="K415" s="32"/>
      <c r="L415" s="32"/>
    </row>
    <row r="416" spans="1:12" x14ac:dyDescent="0.25">
      <c r="A416" s="32">
        <v>422</v>
      </c>
      <c r="B416" s="32">
        <v>3</v>
      </c>
      <c r="C416" s="32">
        <v>0</v>
      </c>
      <c r="D416" s="32">
        <v>21</v>
      </c>
      <c r="E416" s="32">
        <v>0</v>
      </c>
      <c r="F416" s="32">
        <v>0</v>
      </c>
      <c r="G416" s="32">
        <v>13032</v>
      </c>
      <c r="H416" s="32">
        <v>0</v>
      </c>
      <c r="I416" s="32"/>
      <c r="J416" s="32"/>
      <c r="K416" s="32"/>
      <c r="L416" s="32"/>
    </row>
    <row r="417" spans="1:12" x14ac:dyDescent="0.25">
      <c r="A417" s="32">
        <v>423</v>
      </c>
      <c r="B417" s="32">
        <v>3</v>
      </c>
      <c r="C417" s="32">
        <v>0</v>
      </c>
      <c r="D417" s="32">
        <v>29</v>
      </c>
      <c r="E417" s="32">
        <v>0</v>
      </c>
      <c r="F417" s="32">
        <v>0</v>
      </c>
      <c r="G417" s="32">
        <v>7875</v>
      </c>
      <c r="H417" s="32">
        <v>0</v>
      </c>
      <c r="I417" s="32"/>
      <c r="J417" s="32"/>
      <c r="K417" s="32"/>
      <c r="L417" s="32"/>
    </row>
    <row r="418" spans="1:12" x14ac:dyDescent="0.25">
      <c r="A418" s="32">
        <v>424</v>
      </c>
      <c r="B418" s="32">
        <v>3</v>
      </c>
      <c r="C418" s="32">
        <v>1</v>
      </c>
      <c r="D418" s="32">
        <v>28</v>
      </c>
      <c r="E418" s="32">
        <v>1</v>
      </c>
      <c r="F418" s="32">
        <v>1</v>
      </c>
      <c r="G418" s="32">
        <v>14.4</v>
      </c>
      <c r="H418" s="32">
        <v>0</v>
      </c>
      <c r="I418" s="32"/>
      <c r="J418" s="32"/>
      <c r="K418" s="32"/>
      <c r="L418" s="32"/>
    </row>
    <row r="419" spans="1:12" x14ac:dyDescent="0.25">
      <c r="A419" s="32">
        <v>425</v>
      </c>
      <c r="B419" s="32">
        <v>3</v>
      </c>
      <c r="C419" s="32">
        <v>0</v>
      </c>
      <c r="D419" s="32">
        <v>18</v>
      </c>
      <c r="E419" s="32">
        <v>1</v>
      </c>
      <c r="F419" s="32">
        <v>1</v>
      </c>
      <c r="G419" s="32">
        <v>20.212499999999999</v>
      </c>
      <c r="H419" s="32">
        <v>0</v>
      </c>
      <c r="I419" s="32"/>
      <c r="J419" s="32"/>
      <c r="K419" s="32"/>
      <c r="L419" s="32"/>
    </row>
    <row r="420" spans="1:12" x14ac:dyDescent="0.25">
      <c r="A420" s="32">
        <v>426</v>
      </c>
      <c r="B420" s="32">
        <v>3</v>
      </c>
      <c r="C420" s="32">
        <v>0</v>
      </c>
      <c r="D420" s="32">
        <v>29.7</v>
      </c>
      <c r="E420" s="32">
        <v>0</v>
      </c>
      <c r="F420" s="32">
        <v>0</v>
      </c>
      <c r="G420" s="32">
        <v>34244</v>
      </c>
      <c r="H420" s="32">
        <v>0</v>
      </c>
      <c r="I420" s="32"/>
      <c r="J420" s="32"/>
      <c r="K420" s="32"/>
      <c r="L420" s="32"/>
    </row>
    <row r="421" spans="1:12" x14ac:dyDescent="0.25">
      <c r="A421" s="32">
        <v>427</v>
      </c>
      <c r="B421" s="32">
        <v>2</v>
      </c>
      <c r="C421" s="32">
        <v>1</v>
      </c>
      <c r="D421" s="32">
        <v>28</v>
      </c>
      <c r="E421" s="32">
        <v>1</v>
      </c>
      <c r="F421" s="32">
        <v>0</v>
      </c>
      <c r="G421" s="32">
        <v>26</v>
      </c>
      <c r="H421" s="32">
        <v>1</v>
      </c>
      <c r="I421" s="32"/>
      <c r="J421" s="32"/>
      <c r="K421" s="32"/>
      <c r="L421" s="32"/>
    </row>
    <row r="422" spans="1:12" x14ac:dyDescent="0.25">
      <c r="A422" s="32">
        <v>428</v>
      </c>
      <c r="B422" s="32">
        <v>2</v>
      </c>
      <c r="C422" s="32">
        <v>1</v>
      </c>
      <c r="D422" s="32">
        <v>19</v>
      </c>
      <c r="E422" s="32">
        <v>0</v>
      </c>
      <c r="F422" s="32">
        <v>0</v>
      </c>
      <c r="G422" s="32">
        <v>26</v>
      </c>
      <c r="H422" s="32">
        <v>1</v>
      </c>
      <c r="I422" s="32"/>
      <c r="J422" s="32"/>
      <c r="K422" s="32"/>
      <c r="L422" s="32"/>
    </row>
    <row r="423" spans="1:12" x14ac:dyDescent="0.25">
      <c r="A423" s="32">
        <v>429</v>
      </c>
      <c r="B423" s="32">
        <v>3</v>
      </c>
      <c r="C423" s="32">
        <v>0</v>
      </c>
      <c r="D423" s="32">
        <v>29.7</v>
      </c>
      <c r="E423" s="32">
        <v>0</v>
      </c>
      <c r="F423" s="32">
        <v>0</v>
      </c>
      <c r="G423" s="32">
        <v>7.75</v>
      </c>
      <c r="H423" s="32">
        <v>0</v>
      </c>
      <c r="I423" s="32"/>
      <c r="J423" s="32"/>
      <c r="K423" s="32"/>
      <c r="L423" s="32"/>
    </row>
    <row r="424" spans="1:12" x14ac:dyDescent="0.25">
      <c r="A424" s="32">
        <v>430</v>
      </c>
      <c r="B424" s="32">
        <v>3</v>
      </c>
      <c r="C424" s="32">
        <v>0</v>
      </c>
      <c r="D424" s="32">
        <v>32</v>
      </c>
      <c r="E424" s="32">
        <v>0</v>
      </c>
      <c r="F424" s="32">
        <v>0</v>
      </c>
      <c r="G424" s="32">
        <v>392078</v>
      </c>
      <c r="H424" s="32">
        <v>1</v>
      </c>
      <c r="I424" s="32"/>
      <c r="J424" s="32"/>
      <c r="K424" s="32"/>
      <c r="L424" s="32"/>
    </row>
    <row r="425" spans="1:12" x14ac:dyDescent="0.25">
      <c r="A425" s="32">
        <v>431</v>
      </c>
      <c r="B425" s="32">
        <v>1</v>
      </c>
      <c r="C425" s="32">
        <v>0</v>
      </c>
      <c r="D425" s="32">
        <v>28</v>
      </c>
      <c r="E425" s="32">
        <v>0</v>
      </c>
      <c r="F425" s="32">
        <v>0</v>
      </c>
      <c r="G425" s="32">
        <v>26.55</v>
      </c>
      <c r="H425" s="32">
        <v>1</v>
      </c>
      <c r="I425" s="32"/>
      <c r="J425" s="32"/>
      <c r="K425" s="32"/>
      <c r="L425" s="32"/>
    </row>
    <row r="426" spans="1:12" x14ac:dyDescent="0.25">
      <c r="A426" s="32">
        <v>432</v>
      </c>
      <c r="B426" s="32">
        <v>3</v>
      </c>
      <c r="C426" s="32">
        <v>1</v>
      </c>
      <c r="D426" s="32">
        <v>29.7</v>
      </c>
      <c r="E426" s="32">
        <v>1</v>
      </c>
      <c r="F426" s="32">
        <v>0</v>
      </c>
      <c r="G426" s="32">
        <v>16.100000000000001</v>
      </c>
      <c r="H426" s="32">
        <v>1</v>
      </c>
      <c r="I426" s="32"/>
      <c r="J426" s="32"/>
      <c r="K426" s="32"/>
      <c r="L426" s="32"/>
    </row>
    <row r="427" spans="1:12" x14ac:dyDescent="0.25">
      <c r="A427" s="32">
        <v>433</v>
      </c>
      <c r="B427" s="32">
        <v>2</v>
      </c>
      <c r="C427" s="32">
        <v>1</v>
      </c>
      <c r="D427" s="32">
        <v>42</v>
      </c>
      <c r="E427" s="32">
        <v>1</v>
      </c>
      <c r="F427" s="32">
        <v>0</v>
      </c>
      <c r="G427" s="32">
        <v>3085</v>
      </c>
      <c r="H427" s="32">
        <v>1</v>
      </c>
      <c r="I427" s="32"/>
      <c r="J427" s="32"/>
      <c r="K427" s="32"/>
      <c r="L427" s="32"/>
    </row>
    <row r="428" spans="1:12" x14ac:dyDescent="0.25">
      <c r="A428" s="32">
        <v>434</v>
      </c>
      <c r="B428" s="32">
        <v>3</v>
      </c>
      <c r="C428" s="32">
        <v>0</v>
      </c>
      <c r="D428" s="32">
        <v>17</v>
      </c>
      <c r="E428" s="32">
        <v>0</v>
      </c>
      <c r="F428" s="32">
        <v>0</v>
      </c>
      <c r="G428" s="32">
        <v>2</v>
      </c>
      <c r="H428" s="32">
        <v>0</v>
      </c>
      <c r="I428" s="32"/>
      <c r="J428" s="32"/>
      <c r="K428" s="32"/>
      <c r="L428" s="32"/>
    </row>
    <row r="429" spans="1:12" x14ac:dyDescent="0.25">
      <c r="A429" s="32">
        <v>435</v>
      </c>
      <c r="B429" s="32">
        <v>1</v>
      </c>
      <c r="C429" s="32">
        <v>0</v>
      </c>
      <c r="D429" s="32">
        <v>50</v>
      </c>
      <c r="E429" s="32">
        <v>1</v>
      </c>
      <c r="F429" s="32">
        <v>0</v>
      </c>
      <c r="G429" s="32">
        <v>55.9</v>
      </c>
      <c r="H429" s="32">
        <v>0</v>
      </c>
      <c r="I429" s="32"/>
      <c r="J429" s="32"/>
      <c r="K429" s="32"/>
      <c r="L429" s="32"/>
    </row>
    <row r="430" spans="1:12" x14ac:dyDescent="0.25">
      <c r="A430" s="32">
        <v>436</v>
      </c>
      <c r="B430" s="32">
        <v>1</v>
      </c>
      <c r="C430" s="32">
        <v>1</v>
      </c>
      <c r="D430" s="32">
        <v>14</v>
      </c>
      <c r="E430" s="32">
        <v>1</v>
      </c>
      <c r="F430" s="32">
        <v>2</v>
      </c>
      <c r="G430" s="32">
        <v>120</v>
      </c>
      <c r="H430" s="32">
        <v>1</v>
      </c>
      <c r="I430" s="32"/>
      <c r="J430" s="32"/>
      <c r="K430" s="32"/>
      <c r="L430" s="32"/>
    </row>
    <row r="431" spans="1:12" x14ac:dyDescent="0.25">
      <c r="A431" s="32">
        <v>437</v>
      </c>
      <c r="B431" s="32">
        <v>3</v>
      </c>
      <c r="C431" s="32">
        <v>1</v>
      </c>
      <c r="D431" s="32">
        <v>21</v>
      </c>
      <c r="E431" s="32">
        <v>2</v>
      </c>
      <c r="F431" s="32">
        <v>2</v>
      </c>
      <c r="G431" s="32">
        <v>6608</v>
      </c>
      <c r="H431" s="32">
        <v>0</v>
      </c>
      <c r="I431" s="32"/>
      <c r="J431" s="32"/>
      <c r="K431" s="32"/>
      <c r="L431" s="32"/>
    </row>
    <row r="432" spans="1:12" x14ac:dyDescent="0.25">
      <c r="A432" s="32">
        <v>438</v>
      </c>
      <c r="B432" s="32">
        <v>2</v>
      </c>
      <c r="C432" s="32">
        <v>1</v>
      </c>
      <c r="D432" s="32">
        <v>24</v>
      </c>
      <c r="E432" s="32">
        <v>2</v>
      </c>
      <c r="F432" s="32">
        <v>3</v>
      </c>
      <c r="G432" s="32">
        <v>18.75</v>
      </c>
      <c r="H432" s="32">
        <v>1</v>
      </c>
      <c r="I432" s="32"/>
      <c r="J432" s="32"/>
      <c r="K432" s="32"/>
      <c r="L432" s="32"/>
    </row>
    <row r="433" spans="1:12" x14ac:dyDescent="0.25">
      <c r="A433" s="32">
        <v>439</v>
      </c>
      <c r="B433" s="32">
        <v>1</v>
      </c>
      <c r="C433" s="32">
        <v>0</v>
      </c>
      <c r="D433" s="32">
        <v>64</v>
      </c>
      <c r="E433" s="32">
        <v>1</v>
      </c>
      <c r="F433" s="32">
        <v>4</v>
      </c>
      <c r="G433" s="32">
        <v>263</v>
      </c>
      <c r="H433" s="32">
        <v>0</v>
      </c>
      <c r="I433" s="32"/>
      <c r="J433" s="32"/>
      <c r="K433" s="32"/>
      <c r="L433" s="32"/>
    </row>
    <row r="434" spans="1:12" x14ac:dyDescent="0.25">
      <c r="A434" s="32">
        <v>440</v>
      </c>
      <c r="B434" s="32">
        <v>2</v>
      </c>
      <c r="C434" s="32">
        <v>0</v>
      </c>
      <c r="D434" s="32">
        <v>31</v>
      </c>
      <c r="E434" s="32">
        <v>0</v>
      </c>
      <c r="F434" s="32">
        <v>0</v>
      </c>
      <c r="G434" s="32">
        <v>18723</v>
      </c>
      <c r="H434" s="32">
        <v>0</v>
      </c>
      <c r="I434" s="32"/>
      <c r="J434" s="32"/>
      <c r="K434" s="32"/>
      <c r="L434" s="32"/>
    </row>
    <row r="435" spans="1:12" x14ac:dyDescent="0.25">
      <c r="A435" s="32">
        <v>441</v>
      </c>
      <c r="B435" s="32">
        <v>2</v>
      </c>
      <c r="C435" s="32">
        <v>1</v>
      </c>
      <c r="D435" s="32">
        <v>45</v>
      </c>
      <c r="E435" s="32">
        <v>1</v>
      </c>
      <c r="F435" s="32">
        <v>1</v>
      </c>
      <c r="G435" s="32">
        <v>13529</v>
      </c>
      <c r="H435" s="32">
        <v>1</v>
      </c>
      <c r="I435" s="32"/>
      <c r="J435" s="32"/>
      <c r="K435" s="32"/>
      <c r="L435" s="32"/>
    </row>
    <row r="436" spans="1:12" x14ac:dyDescent="0.25">
      <c r="A436" s="32">
        <v>442</v>
      </c>
      <c r="B436" s="32">
        <v>3</v>
      </c>
      <c r="C436" s="32">
        <v>0</v>
      </c>
      <c r="D436" s="32">
        <v>20</v>
      </c>
      <c r="E436" s="32">
        <v>0</v>
      </c>
      <c r="F436" s="32">
        <v>0</v>
      </c>
      <c r="G436" s="32">
        <v>9.5</v>
      </c>
      <c r="H436" s="32">
        <v>0</v>
      </c>
      <c r="I436" s="32"/>
      <c r="J436" s="32"/>
      <c r="K436" s="32"/>
      <c r="L436" s="32"/>
    </row>
    <row r="437" spans="1:12" x14ac:dyDescent="0.25">
      <c r="A437" s="32">
        <v>443</v>
      </c>
      <c r="B437" s="32">
        <v>3</v>
      </c>
      <c r="C437" s="32">
        <v>0</v>
      </c>
      <c r="D437" s="32">
        <v>25</v>
      </c>
      <c r="E437" s="32">
        <v>1</v>
      </c>
      <c r="F437" s="32">
        <v>0</v>
      </c>
      <c r="G437" s="32">
        <v>7775</v>
      </c>
      <c r="H437" s="32">
        <v>0</v>
      </c>
      <c r="I437" s="32"/>
      <c r="J437" s="32"/>
      <c r="K437" s="32"/>
      <c r="L437" s="32"/>
    </row>
    <row r="438" spans="1:12" x14ac:dyDescent="0.25">
      <c r="A438" s="32">
        <v>444</v>
      </c>
      <c r="B438" s="32">
        <v>2</v>
      </c>
      <c r="C438" s="32">
        <v>1</v>
      </c>
      <c r="D438" s="32">
        <v>28</v>
      </c>
      <c r="E438" s="32">
        <v>0</v>
      </c>
      <c r="F438" s="32">
        <v>0</v>
      </c>
      <c r="G438" s="32">
        <v>13</v>
      </c>
      <c r="H438" s="32">
        <v>1</v>
      </c>
      <c r="I438" s="32"/>
      <c r="J438" s="32"/>
      <c r="K438" s="32"/>
      <c r="L438" s="32"/>
    </row>
    <row r="439" spans="1:12" x14ac:dyDescent="0.25">
      <c r="A439" s="32">
        <v>445</v>
      </c>
      <c r="B439" s="32">
        <v>3</v>
      </c>
      <c r="C439" s="32">
        <v>0</v>
      </c>
      <c r="D439" s="32">
        <v>29.7</v>
      </c>
      <c r="E439" s="32">
        <v>0</v>
      </c>
      <c r="F439" s="32">
        <v>0</v>
      </c>
      <c r="G439" s="32">
        <v>8.1125000000000007</v>
      </c>
      <c r="H439" s="32">
        <v>1</v>
      </c>
      <c r="I439" s="32"/>
      <c r="J439" s="32"/>
      <c r="K439" s="32"/>
      <c r="L439" s="32"/>
    </row>
    <row r="440" spans="1:12" x14ac:dyDescent="0.25">
      <c r="A440" s="32">
        <v>446</v>
      </c>
      <c r="B440" s="32">
        <v>1</v>
      </c>
      <c r="C440" s="32">
        <v>0</v>
      </c>
      <c r="D440" s="32">
        <v>4</v>
      </c>
      <c r="E440" s="32">
        <v>0</v>
      </c>
      <c r="F440" s="32">
        <v>2</v>
      </c>
      <c r="G440" s="32">
        <v>81.8583</v>
      </c>
      <c r="H440" s="32">
        <v>1</v>
      </c>
      <c r="I440" s="32"/>
      <c r="J440" s="32"/>
      <c r="K440" s="32"/>
      <c r="L440" s="32"/>
    </row>
    <row r="441" spans="1:12" x14ac:dyDescent="0.25">
      <c r="A441" s="32">
        <v>447</v>
      </c>
      <c r="B441" s="32">
        <v>2</v>
      </c>
      <c r="C441" s="32">
        <v>1</v>
      </c>
      <c r="D441" s="32">
        <v>13</v>
      </c>
      <c r="E441" s="32">
        <v>0</v>
      </c>
      <c r="F441" s="32">
        <v>1</v>
      </c>
      <c r="G441" s="32">
        <v>19.5</v>
      </c>
      <c r="H441" s="32">
        <v>1</v>
      </c>
      <c r="I441" s="32"/>
      <c r="J441" s="32"/>
      <c r="K441" s="32"/>
      <c r="L441" s="32"/>
    </row>
    <row r="442" spans="1:12" x14ac:dyDescent="0.25">
      <c r="A442" s="32">
        <v>448</v>
      </c>
      <c r="B442" s="32">
        <v>1</v>
      </c>
      <c r="C442" s="32">
        <v>0</v>
      </c>
      <c r="D442" s="32">
        <v>34</v>
      </c>
      <c r="E442" s="32">
        <v>0</v>
      </c>
      <c r="F442" s="32">
        <v>0</v>
      </c>
      <c r="G442" s="32">
        <v>26.55</v>
      </c>
      <c r="H442" s="32">
        <v>1</v>
      </c>
      <c r="I442" s="32"/>
      <c r="J442" s="32"/>
      <c r="K442" s="32"/>
      <c r="L442" s="32"/>
    </row>
    <row r="443" spans="1:12" x14ac:dyDescent="0.25">
      <c r="A443" s="32">
        <v>449</v>
      </c>
      <c r="B443" s="32">
        <v>3</v>
      </c>
      <c r="C443" s="32">
        <v>1</v>
      </c>
      <c r="D443" s="32">
        <v>5</v>
      </c>
      <c r="E443" s="32">
        <v>2</v>
      </c>
      <c r="F443" s="32">
        <v>1</v>
      </c>
      <c r="G443" s="32">
        <v>19.258299999999998</v>
      </c>
      <c r="H443" s="32">
        <v>1</v>
      </c>
      <c r="I443" s="32"/>
      <c r="J443" s="32"/>
      <c r="K443" s="32"/>
      <c r="L443" s="32"/>
    </row>
    <row r="444" spans="1:12" x14ac:dyDescent="0.25">
      <c r="A444" s="32">
        <v>450</v>
      </c>
      <c r="B444" s="32">
        <v>1</v>
      </c>
      <c r="C444" s="32">
        <v>0</v>
      </c>
      <c r="D444" s="32">
        <v>52</v>
      </c>
      <c r="E444" s="32">
        <v>0</v>
      </c>
      <c r="F444" s="32">
        <v>0</v>
      </c>
      <c r="G444" s="32">
        <v>30.5</v>
      </c>
      <c r="H444" s="32">
        <v>1</v>
      </c>
      <c r="I444" s="32"/>
      <c r="J444" s="32"/>
      <c r="K444" s="32"/>
      <c r="L444" s="32"/>
    </row>
    <row r="445" spans="1:12" x14ac:dyDescent="0.25">
      <c r="A445" s="32">
        <v>451</v>
      </c>
      <c r="B445" s="32">
        <v>2</v>
      </c>
      <c r="C445" s="32">
        <v>0</v>
      </c>
      <c r="D445" s="32">
        <v>36</v>
      </c>
      <c r="E445" s="32">
        <v>1</v>
      </c>
      <c r="F445" s="32">
        <v>2</v>
      </c>
      <c r="G445" s="32">
        <v>34651</v>
      </c>
      <c r="H445" s="32">
        <v>0</v>
      </c>
      <c r="I445" s="32"/>
      <c r="J445" s="32"/>
      <c r="K445" s="32"/>
      <c r="L445" s="32"/>
    </row>
    <row r="446" spans="1:12" x14ac:dyDescent="0.25">
      <c r="A446" s="32">
        <v>452</v>
      </c>
      <c r="B446" s="32">
        <v>3</v>
      </c>
      <c r="C446" s="32">
        <v>0</v>
      </c>
      <c r="D446" s="32">
        <v>29.7</v>
      </c>
      <c r="E446" s="32">
        <v>1</v>
      </c>
      <c r="F446" s="32">
        <v>0</v>
      </c>
      <c r="G446" s="32">
        <v>19.966699999999999</v>
      </c>
      <c r="H446" s="32">
        <v>0</v>
      </c>
      <c r="I446" s="32"/>
      <c r="J446" s="32"/>
      <c r="K446" s="32"/>
      <c r="L446" s="32"/>
    </row>
    <row r="447" spans="1:12" x14ac:dyDescent="0.25">
      <c r="A447" s="32">
        <v>453</v>
      </c>
      <c r="B447" s="32">
        <v>1</v>
      </c>
      <c r="C447" s="32">
        <v>0</v>
      </c>
      <c r="D447" s="32">
        <v>30</v>
      </c>
      <c r="E447" s="32">
        <v>0</v>
      </c>
      <c r="F447" s="32">
        <v>0</v>
      </c>
      <c r="G447" s="32">
        <v>27.75</v>
      </c>
      <c r="H447" s="32">
        <v>0</v>
      </c>
      <c r="I447" s="32"/>
      <c r="J447" s="32"/>
      <c r="K447" s="32"/>
      <c r="L447" s="32"/>
    </row>
    <row r="448" spans="1:12" x14ac:dyDescent="0.25">
      <c r="A448" s="32">
        <v>454</v>
      </c>
      <c r="B448" s="32">
        <v>1</v>
      </c>
      <c r="C448" s="32">
        <v>0</v>
      </c>
      <c r="D448" s="32">
        <v>49</v>
      </c>
      <c r="E448" s="32">
        <v>1</v>
      </c>
      <c r="F448" s="32">
        <v>0</v>
      </c>
      <c r="G448" s="32">
        <v>89.104200000000006</v>
      </c>
      <c r="H448" s="32">
        <v>1</v>
      </c>
      <c r="I448" s="32"/>
      <c r="J448" s="32"/>
      <c r="K448" s="32"/>
      <c r="L448" s="32"/>
    </row>
    <row r="449" spans="1:12" x14ac:dyDescent="0.25">
      <c r="A449" s="32">
        <v>455</v>
      </c>
      <c r="B449" s="32">
        <v>3</v>
      </c>
      <c r="C449" s="32">
        <v>0</v>
      </c>
      <c r="D449" s="32">
        <v>29.7</v>
      </c>
      <c r="E449" s="32">
        <v>0</v>
      </c>
      <c r="F449" s="32">
        <v>0</v>
      </c>
      <c r="G449" s="32">
        <v>2817</v>
      </c>
      <c r="H449" s="32">
        <v>0</v>
      </c>
      <c r="I449" s="32"/>
      <c r="J449" s="32"/>
      <c r="K449" s="32"/>
      <c r="L449" s="32"/>
    </row>
    <row r="450" spans="1:12" x14ac:dyDescent="0.25">
      <c r="A450" s="32">
        <v>456</v>
      </c>
      <c r="B450" s="32">
        <v>3</v>
      </c>
      <c r="C450" s="32">
        <v>0</v>
      </c>
      <c r="D450" s="32">
        <v>29</v>
      </c>
      <c r="E450" s="32">
        <v>0</v>
      </c>
      <c r="F450" s="32">
        <v>0</v>
      </c>
      <c r="G450" s="32">
        <v>7.8958000000000004</v>
      </c>
      <c r="H450" s="32">
        <v>1</v>
      </c>
      <c r="I450" s="32"/>
      <c r="J450" s="32"/>
      <c r="K450" s="32"/>
      <c r="L450" s="32"/>
    </row>
    <row r="451" spans="1:12" x14ac:dyDescent="0.25">
      <c r="A451" s="32">
        <v>457</v>
      </c>
      <c r="B451" s="32">
        <v>1</v>
      </c>
      <c r="C451" s="32">
        <v>0</v>
      </c>
      <c r="D451" s="32">
        <v>65</v>
      </c>
      <c r="E451" s="32">
        <v>0</v>
      </c>
      <c r="F451" s="32">
        <v>0</v>
      </c>
      <c r="G451" s="32">
        <v>26.55</v>
      </c>
      <c r="H451" s="32">
        <v>0</v>
      </c>
      <c r="I451" s="32"/>
      <c r="J451" s="32"/>
      <c r="K451" s="32"/>
      <c r="L451" s="32"/>
    </row>
    <row r="452" spans="1:12" x14ac:dyDescent="0.25">
      <c r="A452" s="32">
        <v>458</v>
      </c>
      <c r="B452" s="32">
        <v>1</v>
      </c>
      <c r="C452" s="32">
        <v>1</v>
      </c>
      <c r="D452" s="32">
        <v>29.7</v>
      </c>
      <c r="E452" s="32">
        <v>1</v>
      </c>
      <c r="F452" s="32">
        <v>0</v>
      </c>
      <c r="G452" s="32">
        <v>51.862499999999997</v>
      </c>
      <c r="H452" s="32">
        <v>1</v>
      </c>
      <c r="I452" s="32"/>
      <c r="J452" s="32"/>
      <c r="K452" s="32"/>
      <c r="L452" s="32"/>
    </row>
    <row r="453" spans="1:12" x14ac:dyDescent="0.25">
      <c r="A453" s="32">
        <v>459</v>
      </c>
      <c r="B453" s="32">
        <v>2</v>
      </c>
      <c r="C453" s="32">
        <v>1</v>
      </c>
      <c r="D453" s="32">
        <v>50</v>
      </c>
      <c r="E453" s="32">
        <v>0</v>
      </c>
      <c r="F453" s="32">
        <v>0</v>
      </c>
      <c r="G453" s="32">
        <v>13531</v>
      </c>
      <c r="H453" s="32">
        <v>1</v>
      </c>
      <c r="I453" s="32"/>
      <c r="J453" s="32"/>
      <c r="K453" s="32"/>
      <c r="L453" s="32"/>
    </row>
    <row r="454" spans="1:12" x14ac:dyDescent="0.25">
      <c r="A454" s="32">
        <v>460</v>
      </c>
      <c r="B454" s="32">
        <v>3</v>
      </c>
      <c r="C454" s="32">
        <v>0</v>
      </c>
      <c r="D454" s="32">
        <v>29.7</v>
      </c>
      <c r="E454" s="32">
        <v>0</v>
      </c>
      <c r="F454" s="32">
        <v>0</v>
      </c>
      <c r="G454" s="32">
        <v>7.75</v>
      </c>
      <c r="H454" s="32">
        <v>0</v>
      </c>
      <c r="I454" s="32"/>
      <c r="J454" s="32"/>
      <c r="K454" s="32"/>
      <c r="L454" s="32"/>
    </row>
    <row r="455" spans="1:12" x14ac:dyDescent="0.25">
      <c r="A455" s="32">
        <v>461</v>
      </c>
      <c r="B455" s="32">
        <v>1</v>
      </c>
      <c r="C455" s="32">
        <v>0</v>
      </c>
      <c r="D455" s="32">
        <v>48</v>
      </c>
      <c r="E455" s="32">
        <v>0</v>
      </c>
      <c r="F455" s="32">
        <v>0</v>
      </c>
      <c r="G455" s="32">
        <v>26.55</v>
      </c>
      <c r="H455" s="32">
        <v>1</v>
      </c>
      <c r="I455" s="32"/>
      <c r="J455" s="32"/>
      <c r="K455" s="32"/>
      <c r="L455" s="32"/>
    </row>
    <row r="456" spans="1:12" x14ac:dyDescent="0.25">
      <c r="A456" s="32">
        <v>462</v>
      </c>
      <c r="B456" s="32">
        <v>3</v>
      </c>
      <c r="C456" s="32">
        <v>0</v>
      </c>
      <c r="D456" s="32">
        <v>34</v>
      </c>
      <c r="E456" s="32">
        <v>0</v>
      </c>
      <c r="F456" s="32">
        <v>0</v>
      </c>
      <c r="G456" s="32">
        <v>8.0500000000000007</v>
      </c>
      <c r="H456" s="32">
        <v>0</v>
      </c>
      <c r="I456" s="32"/>
      <c r="J456" s="32"/>
      <c r="K456" s="32"/>
      <c r="L456" s="32"/>
    </row>
    <row r="457" spans="1:12" x14ac:dyDescent="0.25">
      <c r="A457" s="32">
        <v>463</v>
      </c>
      <c r="B457" s="32">
        <v>1</v>
      </c>
      <c r="C457" s="32">
        <v>0</v>
      </c>
      <c r="D457" s="32">
        <v>47</v>
      </c>
      <c r="E457" s="32">
        <v>0</v>
      </c>
      <c r="F457" s="32">
        <v>0</v>
      </c>
      <c r="G457" s="32">
        <v>38.5</v>
      </c>
      <c r="H457" s="32">
        <v>0</v>
      </c>
      <c r="I457" s="32"/>
      <c r="J457" s="32"/>
      <c r="K457" s="32"/>
      <c r="L457" s="32"/>
    </row>
    <row r="458" spans="1:12" x14ac:dyDescent="0.25">
      <c r="A458" s="32">
        <v>464</v>
      </c>
      <c r="B458" s="32">
        <v>2</v>
      </c>
      <c r="C458" s="32">
        <v>0</v>
      </c>
      <c r="D458" s="32">
        <v>48</v>
      </c>
      <c r="E458" s="32">
        <v>0</v>
      </c>
      <c r="F458" s="32">
        <v>0</v>
      </c>
      <c r="G458" s="32">
        <v>13</v>
      </c>
      <c r="H458" s="32">
        <v>0</v>
      </c>
      <c r="I458" s="32"/>
      <c r="J458" s="32"/>
      <c r="K458" s="32"/>
      <c r="L458" s="32"/>
    </row>
    <row r="459" spans="1:12" x14ac:dyDescent="0.25">
      <c r="A459" s="32">
        <v>465</v>
      </c>
      <c r="B459" s="32">
        <v>3</v>
      </c>
      <c r="C459" s="32">
        <v>0</v>
      </c>
      <c r="D459" s="32">
        <v>29.7</v>
      </c>
      <c r="E459" s="32">
        <v>0</v>
      </c>
      <c r="F459" s="32">
        <v>0</v>
      </c>
      <c r="G459" s="32">
        <v>2816</v>
      </c>
      <c r="H459" s="32">
        <v>0</v>
      </c>
      <c r="I459" s="32"/>
      <c r="J459" s="32"/>
      <c r="K459" s="32"/>
      <c r="L459" s="32"/>
    </row>
    <row r="460" spans="1:12" x14ac:dyDescent="0.25">
      <c r="A460" s="32">
        <v>467</v>
      </c>
      <c r="B460" s="32">
        <v>2</v>
      </c>
      <c r="C460" s="32">
        <v>0</v>
      </c>
      <c r="D460" s="32">
        <v>29.7</v>
      </c>
      <c r="E460" s="32">
        <v>0</v>
      </c>
      <c r="F460" s="32">
        <v>0</v>
      </c>
      <c r="G460" s="32">
        <v>0</v>
      </c>
      <c r="H460" s="32">
        <v>0</v>
      </c>
      <c r="I460" s="32"/>
      <c r="J460" s="32"/>
      <c r="K460" s="32"/>
      <c r="L460" s="32"/>
    </row>
    <row r="461" spans="1:12" x14ac:dyDescent="0.25">
      <c r="A461" s="32">
        <v>468</v>
      </c>
      <c r="B461" s="32">
        <v>1</v>
      </c>
      <c r="C461" s="32">
        <v>0</v>
      </c>
      <c r="D461" s="32">
        <v>56</v>
      </c>
      <c r="E461" s="32">
        <v>0</v>
      </c>
      <c r="F461" s="32">
        <v>0</v>
      </c>
      <c r="G461" s="32">
        <v>26.55</v>
      </c>
      <c r="H461" s="32">
        <v>0</v>
      </c>
      <c r="I461" s="32"/>
      <c r="J461" s="32"/>
      <c r="K461" s="32"/>
      <c r="L461" s="32"/>
    </row>
    <row r="462" spans="1:12" x14ac:dyDescent="0.25">
      <c r="A462" s="32">
        <v>469</v>
      </c>
      <c r="B462" s="32">
        <v>3</v>
      </c>
      <c r="C462" s="32">
        <v>0</v>
      </c>
      <c r="D462" s="32">
        <v>29.7</v>
      </c>
      <c r="E462" s="32">
        <v>0</v>
      </c>
      <c r="F462" s="32">
        <v>0</v>
      </c>
      <c r="G462" s="32">
        <v>7725</v>
      </c>
      <c r="H462" s="32">
        <v>0</v>
      </c>
      <c r="I462" s="32"/>
      <c r="J462" s="32"/>
      <c r="K462" s="32"/>
      <c r="L462" s="32"/>
    </row>
    <row r="463" spans="1:12" x14ac:dyDescent="0.25">
      <c r="A463" s="32">
        <v>470</v>
      </c>
      <c r="B463" s="32">
        <v>3</v>
      </c>
      <c r="C463" s="32">
        <v>1</v>
      </c>
      <c r="D463" s="32">
        <v>0.75</v>
      </c>
      <c r="E463" s="32">
        <v>2</v>
      </c>
      <c r="F463" s="32">
        <v>1</v>
      </c>
      <c r="G463" s="32">
        <v>19.258299999999998</v>
      </c>
      <c r="H463" s="32">
        <v>1</v>
      </c>
      <c r="I463" s="32"/>
      <c r="J463" s="32"/>
      <c r="K463" s="32"/>
      <c r="L463" s="32"/>
    </row>
    <row r="464" spans="1:12" x14ac:dyDescent="0.25">
      <c r="A464" s="32">
        <v>471</v>
      </c>
      <c r="B464" s="32">
        <v>3</v>
      </c>
      <c r="C464" s="32">
        <v>0</v>
      </c>
      <c r="D464" s="32">
        <v>29.7</v>
      </c>
      <c r="E464" s="32">
        <v>0</v>
      </c>
      <c r="F464" s="32">
        <v>0</v>
      </c>
      <c r="G464" s="32">
        <v>7.25</v>
      </c>
      <c r="H464" s="32">
        <v>0</v>
      </c>
      <c r="I464" s="32"/>
      <c r="J464" s="32"/>
      <c r="K464" s="32"/>
      <c r="L464" s="32"/>
    </row>
    <row r="465" spans="1:12" x14ac:dyDescent="0.25">
      <c r="A465" s="32">
        <v>472</v>
      </c>
      <c r="B465" s="32">
        <v>3</v>
      </c>
      <c r="C465" s="32">
        <v>0</v>
      </c>
      <c r="D465" s="32">
        <v>38</v>
      </c>
      <c r="E465" s="32">
        <v>0</v>
      </c>
      <c r="F465" s="32">
        <v>0</v>
      </c>
      <c r="G465" s="32">
        <v>8.6624999999999996</v>
      </c>
      <c r="H465" s="32">
        <v>0</v>
      </c>
      <c r="I465" s="32"/>
      <c r="J465" s="32"/>
      <c r="K465" s="32"/>
      <c r="L465" s="32"/>
    </row>
    <row r="466" spans="1:12" x14ac:dyDescent="0.25">
      <c r="A466" s="32">
        <v>473</v>
      </c>
      <c r="B466" s="32">
        <v>2</v>
      </c>
      <c r="C466" s="32">
        <v>1</v>
      </c>
      <c r="D466" s="32">
        <v>33</v>
      </c>
      <c r="E466" s="32">
        <v>1</v>
      </c>
      <c r="F466" s="32">
        <v>2</v>
      </c>
      <c r="G466" s="32">
        <v>34651</v>
      </c>
      <c r="H466" s="32">
        <v>1</v>
      </c>
      <c r="I466" s="32"/>
      <c r="J466" s="32"/>
      <c r="K466" s="32"/>
      <c r="L466" s="32"/>
    </row>
    <row r="467" spans="1:12" x14ac:dyDescent="0.25">
      <c r="A467" s="32">
        <v>475</v>
      </c>
      <c r="B467" s="32">
        <v>3</v>
      </c>
      <c r="C467" s="32">
        <v>1</v>
      </c>
      <c r="D467" s="32">
        <v>22</v>
      </c>
      <c r="E467" s="32">
        <v>0</v>
      </c>
      <c r="F467" s="32">
        <v>0</v>
      </c>
      <c r="G467" s="32">
        <v>9.8375000000000004</v>
      </c>
      <c r="H467" s="32">
        <v>0</v>
      </c>
      <c r="I467" s="32"/>
      <c r="J467" s="32"/>
      <c r="K467" s="32"/>
      <c r="L467" s="32"/>
    </row>
    <row r="468" spans="1:12" x14ac:dyDescent="0.25">
      <c r="A468" s="32">
        <v>476</v>
      </c>
      <c r="B468" s="32">
        <v>1</v>
      </c>
      <c r="C468" s="32">
        <v>0</v>
      </c>
      <c r="D468" s="32">
        <v>29.7</v>
      </c>
      <c r="E468" s="32">
        <v>0</v>
      </c>
      <c r="F468" s="32">
        <v>0</v>
      </c>
      <c r="G468" s="32">
        <v>52</v>
      </c>
      <c r="H468" s="32">
        <v>0</v>
      </c>
      <c r="I468" s="32"/>
      <c r="J468" s="32"/>
      <c r="K468" s="32"/>
      <c r="L468" s="32"/>
    </row>
    <row r="469" spans="1:12" x14ac:dyDescent="0.25">
      <c r="A469" s="32">
        <v>477</v>
      </c>
      <c r="B469" s="32">
        <v>2</v>
      </c>
      <c r="C469" s="32">
        <v>0</v>
      </c>
      <c r="D469" s="32">
        <v>34</v>
      </c>
      <c r="E469" s="32">
        <v>1</v>
      </c>
      <c r="F469" s="32">
        <v>0</v>
      </c>
      <c r="G469" s="32">
        <v>21</v>
      </c>
      <c r="H469" s="32">
        <v>0</v>
      </c>
      <c r="I469" s="32"/>
      <c r="J469" s="32"/>
      <c r="K469" s="32"/>
      <c r="L469" s="32"/>
    </row>
    <row r="470" spans="1:12" x14ac:dyDescent="0.25">
      <c r="A470" s="32">
        <v>478</v>
      </c>
      <c r="B470" s="32">
        <v>3</v>
      </c>
      <c r="C470" s="32">
        <v>0</v>
      </c>
      <c r="D470" s="32">
        <v>29</v>
      </c>
      <c r="E470" s="32">
        <v>1</v>
      </c>
      <c r="F470" s="32">
        <v>0</v>
      </c>
      <c r="G470" s="32">
        <v>7.0457999999999998</v>
      </c>
      <c r="H470" s="32">
        <v>0</v>
      </c>
      <c r="I470" s="32"/>
      <c r="J470" s="32"/>
      <c r="K470" s="32"/>
      <c r="L470" s="32"/>
    </row>
    <row r="471" spans="1:12" x14ac:dyDescent="0.25">
      <c r="A471" s="32">
        <v>479</v>
      </c>
      <c r="B471" s="32">
        <v>3</v>
      </c>
      <c r="C471" s="32">
        <v>0</v>
      </c>
      <c r="D471" s="32">
        <v>22</v>
      </c>
      <c r="E471" s="32">
        <v>0</v>
      </c>
      <c r="F471" s="32">
        <v>0</v>
      </c>
      <c r="G471" s="32">
        <v>7.5208000000000004</v>
      </c>
      <c r="H471" s="32">
        <v>0</v>
      </c>
      <c r="I471" s="32"/>
      <c r="J471" s="32"/>
      <c r="K471" s="32"/>
      <c r="L471" s="32"/>
    </row>
    <row r="472" spans="1:12" x14ac:dyDescent="0.25">
      <c r="A472" s="32">
        <v>480</v>
      </c>
      <c r="B472" s="32">
        <v>3</v>
      </c>
      <c r="C472" s="32">
        <v>1</v>
      </c>
      <c r="D472" s="32">
        <v>2</v>
      </c>
      <c r="E472" s="32">
        <v>0</v>
      </c>
      <c r="F472" s="32">
        <v>1</v>
      </c>
      <c r="G472" s="32">
        <v>12.2875</v>
      </c>
      <c r="H472" s="32">
        <v>1</v>
      </c>
      <c r="I472" s="32"/>
      <c r="J472" s="32"/>
      <c r="K472" s="32"/>
      <c r="L472" s="32"/>
    </row>
    <row r="473" spans="1:12" x14ac:dyDescent="0.25">
      <c r="A473" s="32">
        <v>481</v>
      </c>
      <c r="B473" s="32">
        <v>3</v>
      </c>
      <c r="C473" s="32">
        <v>0</v>
      </c>
      <c r="D473" s="32">
        <v>9</v>
      </c>
      <c r="E473" s="32">
        <v>5</v>
      </c>
      <c r="F473" s="32">
        <v>2</v>
      </c>
      <c r="G473" s="32">
        <v>2144</v>
      </c>
      <c r="H473" s="32">
        <v>0</v>
      </c>
      <c r="I473" s="32"/>
      <c r="J473" s="32"/>
      <c r="K473" s="32"/>
      <c r="L473" s="32"/>
    </row>
    <row r="474" spans="1:12" x14ac:dyDescent="0.25">
      <c r="A474" s="32">
        <v>482</v>
      </c>
      <c r="B474" s="32">
        <v>2</v>
      </c>
      <c r="C474" s="32">
        <v>0</v>
      </c>
      <c r="D474" s="32">
        <v>29.7</v>
      </c>
      <c r="E474" s="32">
        <v>0</v>
      </c>
      <c r="F474" s="32">
        <v>0</v>
      </c>
      <c r="G474" s="32">
        <v>0</v>
      </c>
      <c r="H474" s="32">
        <v>0</v>
      </c>
      <c r="I474" s="32"/>
      <c r="J474" s="32"/>
      <c r="K474" s="32"/>
      <c r="L474" s="32"/>
    </row>
    <row r="475" spans="1:12" x14ac:dyDescent="0.25">
      <c r="A475" s="32">
        <v>483</v>
      </c>
      <c r="B475" s="32">
        <v>3</v>
      </c>
      <c r="C475" s="32">
        <v>0</v>
      </c>
      <c r="D475" s="32">
        <v>50</v>
      </c>
      <c r="E475" s="32">
        <v>0</v>
      </c>
      <c r="F475" s="32">
        <v>0</v>
      </c>
      <c r="G475" s="32">
        <v>3594</v>
      </c>
      <c r="H475" s="32">
        <v>0</v>
      </c>
      <c r="I475" s="32"/>
      <c r="J475" s="32"/>
      <c r="K475" s="32"/>
      <c r="L475" s="32"/>
    </row>
    <row r="476" spans="1:12" x14ac:dyDescent="0.25">
      <c r="A476" s="32">
        <v>484</v>
      </c>
      <c r="B476" s="32">
        <v>3</v>
      </c>
      <c r="C476" s="32">
        <v>1</v>
      </c>
      <c r="D476" s="32">
        <v>63</v>
      </c>
      <c r="E476" s="32">
        <v>0</v>
      </c>
      <c r="F476" s="32">
        <v>0</v>
      </c>
      <c r="G476" s="32">
        <v>9.5875000000000004</v>
      </c>
      <c r="H476" s="32">
        <v>1</v>
      </c>
      <c r="I476" s="32"/>
      <c r="J476" s="32"/>
      <c r="K476" s="32"/>
      <c r="L476" s="32"/>
    </row>
    <row r="477" spans="1:12" x14ac:dyDescent="0.25">
      <c r="A477" s="32">
        <v>485</v>
      </c>
      <c r="B477" s="32">
        <v>1</v>
      </c>
      <c r="C477" s="32">
        <v>0</v>
      </c>
      <c r="D477" s="32">
        <v>25</v>
      </c>
      <c r="E477" s="32">
        <v>1</v>
      </c>
      <c r="F477" s="32">
        <v>0</v>
      </c>
      <c r="G477" s="32">
        <v>91.0792</v>
      </c>
      <c r="H477" s="32">
        <v>1</v>
      </c>
      <c r="I477" s="32"/>
      <c r="J477" s="32"/>
      <c r="K477" s="32"/>
      <c r="L477" s="32"/>
    </row>
    <row r="478" spans="1:12" x14ac:dyDescent="0.25">
      <c r="A478" s="32">
        <v>486</v>
      </c>
      <c r="B478" s="32">
        <v>3</v>
      </c>
      <c r="C478" s="32">
        <v>1</v>
      </c>
      <c r="D478" s="32">
        <v>29.7</v>
      </c>
      <c r="E478" s="32">
        <v>3</v>
      </c>
      <c r="F478" s="32">
        <v>1</v>
      </c>
      <c r="G478" s="32">
        <v>25.466699999999999</v>
      </c>
      <c r="H478" s="32">
        <v>0</v>
      </c>
      <c r="I478" s="32"/>
      <c r="J478" s="32"/>
      <c r="K478" s="32"/>
      <c r="L478" s="32"/>
    </row>
    <row r="479" spans="1:12" x14ac:dyDescent="0.25">
      <c r="A479" s="32">
        <v>487</v>
      </c>
      <c r="B479" s="32">
        <v>1</v>
      </c>
      <c r="C479" s="32">
        <v>1</v>
      </c>
      <c r="D479" s="32">
        <v>35</v>
      </c>
      <c r="E479" s="32">
        <v>1</v>
      </c>
      <c r="F479" s="32">
        <v>0</v>
      </c>
      <c r="G479" s="32">
        <v>90</v>
      </c>
      <c r="H479" s="32">
        <v>1</v>
      </c>
      <c r="I479" s="32"/>
      <c r="J479" s="32"/>
      <c r="K479" s="32"/>
      <c r="L479" s="32"/>
    </row>
    <row r="480" spans="1:12" x14ac:dyDescent="0.25">
      <c r="A480" s="32">
        <v>488</v>
      </c>
      <c r="B480" s="32">
        <v>1</v>
      </c>
      <c r="C480" s="32">
        <v>0</v>
      </c>
      <c r="D480" s="32">
        <v>58</v>
      </c>
      <c r="E480" s="32">
        <v>0</v>
      </c>
      <c r="F480" s="32">
        <v>0</v>
      </c>
      <c r="G480" s="32">
        <v>29.7</v>
      </c>
      <c r="H480" s="32">
        <v>0</v>
      </c>
      <c r="I480" s="32"/>
      <c r="J480" s="32"/>
      <c r="K480" s="32"/>
      <c r="L480" s="32"/>
    </row>
    <row r="481" spans="1:12" x14ac:dyDescent="0.25">
      <c r="A481" s="32">
        <v>489</v>
      </c>
      <c r="B481" s="32">
        <v>3</v>
      </c>
      <c r="C481" s="32">
        <v>0</v>
      </c>
      <c r="D481" s="32">
        <v>30</v>
      </c>
      <c r="E481" s="32">
        <v>0</v>
      </c>
      <c r="F481" s="32">
        <v>0</v>
      </c>
      <c r="G481" s="32">
        <v>18509</v>
      </c>
      <c r="H481" s="32">
        <v>0</v>
      </c>
      <c r="I481" s="32"/>
      <c r="J481" s="32"/>
      <c r="K481" s="32"/>
      <c r="L481" s="32"/>
    </row>
    <row r="482" spans="1:12" x14ac:dyDescent="0.25">
      <c r="A482" s="32">
        <v>490</v>
      </c>
      <c r="B482" s="32">
        <v>3</v>
      </c>
      <c r="C482" s="32">
        <v>0</v>
      </c>
      <c r="D482" s="32">
        <v>9</v>
      </c>
      <c r="E482" s="32">
        <v>1</v>
      </c>
      <c r="F482" s="32">
        <v>1</v>
      </c>
      <c r="G482" s="32">
        <v>37671</v>
      </c>
      <c r="H482" s="32">
        <v>1</v>
      </c>
      <c r="I482" s="32"/>
      <c r="J482" s="32"/>
      <c r="K482" s="32"/>
      <c r="L482" s="32"/>
    </row>
    <row r="483" spans="1:12" x14ac:dyDescent="0.25">
      <c r="A483" s="32">
        <v>491</v>
      </c>
      <c r="B483" s="32">
        <v>3</v>
      </c>
      <c r="C483" s="32">
        <v>0</v>
      </c>
      <c r="D483" s="32">
        <v>29.7</v>
      </c>
      <c r="E483" s="32">
        <v>1</v>
      </c>
      <c r="F483" s="32">
        <v>0</v>
      </c>
      <c r="G483" s="32">
        <v>19.966699999999999</v>
      </c>
      <c r="H483" s="32">
        <v>0</v>
      </c>
      <c r="I483" s="32"/>
      <c r="J483" s="32"/>
      <c r="K483" s="32"/>
      <c r="L483" s="32"/>
    </row>
    <row r="484" spans="1:12" x14ac:dyDescent="0.25">
      <c r="A484" s="32">
        <v>493</v>
      </c>
      <c r="B484" s="32">
        <v>1</v>
      </c>
      <c r="C484" s="32">
        <v>0</v>
      </c>
      <c r="D484" s="32">
        <v>55</v>
      </c>
      <c r="E484" s="32">
        <v>0</v>
      </c>
      <c r="F484" s="32">
        <v>0</v>
      </c>
      <c r="G484" s="32">
        <v>30.5</v>
      </c>
      <c r="H484" s="32">
        <v>0</v>
      </c>
      <c r="I484" s="32"/>
      <c r="J484" s="32"/>
      <c r="K484" s="32"/>
      <c r="L484" s="32"/>
    </row>
    <row r="485" spans="1:12" x14ac:dyDescent="0.25">
      <c r="A485" s="32">
        <v>494</v>
      </c>
      <c r="B485" s="32">
        <v>1</v>
      </c>
      <c r="C485" s="32">
        <v>0</v>
      </c>
      <c r="D485" s="32">
        <v>71</v>
      </c>
      <c r="E485" s="32">
        <v>0</v>
      </c>
      <c r="F485" s="32">
        <v>0</v>
      </c>
      <c r="G485" s="32">
        <v>17609</v>
      </c>
      <c r="H485" s="32">
        <v>0</v>
      </c>
      <c r="I485" s="32"/>
      <c r="J485" s="32"/>
      <c r="K485" s="32"/>
      <c r="L485" s="32"/>
    </row>
    <row r="486" spans="1:12" x14ac:dyDescent="0.25">
      <c r="A486" s="32">
        <v>495</v>
      </c>
      <c r="B486" s="32">
        <v>3</v>
      </c>
      <c r="C486" s="32">
        <v>0</v>
      </c>
      <c r="D486" s="32">
        <v>21</v>
      </c>
      <c r="E486" s="32">
        <v>0</v>
      </c>
      <c r="F486" s="32">
        <v>0</v>
      </c>
      <c r="G486" s="32">
        <v>45380</v>
      </c>
      <c r="H486" s="32">
        <v>0</v>
      </c>
      <c r="I486" s="32"/>
      <c r="J486" s="32"/>
      <c r="K486" s="32"/>
      <c r="L486" s="32"/>
    </row>
    <row r="487" spans="1:12" x14ac:dyDescent="0.25">
      <c r="A487" s="32">
        <v>496</v>
      </c>
      <c r="B487" s="32">
        <v>3</v>
      </c>
      <c r="C487" s="32">
        <v>0</v>
      </c>
      <c r="D487" s="32">
        <v>29.7</v>
      </c>
      <c r="E487" s="32">
        <v>0</v>
      </c>
      <c r="F487" s="32">
        <v>0</v>
      </c>
      <c r="G487" s="32">
        <v>14.458299999999999</v>
      </c>
      <c r="H487" s="32">
        <v>0</v>
      </c>
      <c r="I487" s="32"/>
      <c r="J487" s="32"/>
      <c r="K487" s="32"/>
      <c r="L487" s="32"/>
    </row>
    <row r="488" spans="1:12" x14ac:dyDescent="0.25">
      <c r="A488" s="32">
        <v>497</v>
      </c>
      <c r="B488" s="32">
        <v>1</v>
      </c>
      <c r="C488" s="32">
        <v>1</v>
      </c>
      <c r="D488" s="32">
        <v>54</v>
      </c>
      <c r="E488" s="32">
        <v>1</v>
      </c>
      <c r="F488" s="32">
        <v>0</v>
      </c>
      <c r="G488" s="32">
        <v>78.2667</v>
      </c>
      <c r="H488" s="32">
        <v>1</v>
      </c>
      <c r="I488" s="32"/>
      <c r="J488" s="32"/>
      <c r="K488" s="32"/>
      <c r="L488" s="32"/>
    </row>
    <row r="489" spans="1:12" x14ac:dyDescent="0.25">
      <c r="A489" s="32">
        <v>498</v>
      </c>
      <c r="B489" s="32">
        <v>3</v>
      </c>
      <c r="C489" s="32">
        <v>0</v>
      </c>
      <c r="D489" s="32">
        <v>29.7</v>
      </c>
      <c r="E489" s="32">
        <v>0</v>
      </c>
      <c r="F489" s="32">
        <v>0</v>
      </c>
      <c r="G489" s="32">
        <v>6212</v>
      </c>
      <c r="H489" s="32">
        <v>0</v>
      </c>
      <c r="I489" s="32"/>
      <c r="J489" s="32"/>
      <c r="K489" s="32"/>
      <c r="L489" s="32"/>
    </row>
    <row r="490" spans="1:12" x14ac:dyDescent="0.25">
      <c r="A490" s="32">
        <v>499</v>
      </c>
      <c r="B490" s="32">
        <v>1</v>
      </c>
      <c r="C490" s="32">
        <v>1</v>
      </c>
      <c r="D490" s="32">
        <v>25</v>
      </c>
      <c r="E490" s="32">
        <v>1</v>
      </c>
      <c r="F490" s="32">
        <v>2</v>
      </c>
      <c r="G490" s="32">
        <v>151.55000000000001</v>
      </c>
      <c r="H490" s="32">
        <v>0</v>
      </c>
      <c r="I490" s="32"/>
      <c r="J490" s="32"/>
      <c r="K490" s="32"/>
      <c r="L490" s="32"/>
    </row>
    <row r="491" spans="1:12" x14ac:dyDescent="0.25">
      <c r="A491" s="32">
        <v>500</v>
      </c>
      <c r="B491" s="32">
        <v>3</v>
      </c>
      <c r="C491" s="32">
        <v>0</v>
      </c>
      <c r="D491" s="32">
        <v>24</v>
      </c>
      <c r="E491" s="32">
        <v>0</v>
      </c>
      <c r="F491" s="32">
        <v>0</v>
      </c>
      <c r="G491" s="32">
        <v>7.7957999999999998</v>
      </c>
      <c r="H491" s="32">
        <v>0</v>
      </c>
      <c r="I491" s="32"/>
      <c r="J491" s="32"/>
      <c r="K491" s="32"/>
      <c r="L491" s="32"/>
    </row>
    <row r="492" spans="1:12" x14ac:dyDescent="0.25">
      <c r="A492" s="32">
        <v>501</v>
      </c>
      <c r="B492" s="32">
        <v>3</v>
      </c>
      <c r="C492" s="32">
        <v>0</v>
      </c>
      <c r="D492" s="32">
        <v>17</v>
      </c>
      <c r="E492" s="32">
        <v>0</v>
      </c>
      <c r="F492" s="32">
        <v>0</v>
      </c>
      <c r="G492" s="32">
        <v>8.6624999999999996</v>
      </c>
      <c r="H492" s="32">
        <v>0</v>
      </c>
      <c r="I492" s="32"/>
      <c r="J492" s="32"/>
      <c r="K492" s="32"/>
      <c r="L492" s="32"/>
    </row>
    <row r="493" spans="1:12" x14ac:dyDescent="0.25">
      <c r="A493" s="32">
        <v>502</v>
      </c>
      <c r="B493" s="32">
        <v>3</v>
      </c>
      <c r="C493" s="32">
        <v>1</v>
      </c>
      <c r="D493" s="32">
        <v>21</v>
      </c>
      <c r="E493" s="32">
        <v>0</v>
      </c>
      <c r="F493" s="32">
        <v>0</v>
      </c>
      <c r="G493" s="32">
        <v>7.75</v>
      </c>
      <c r="H493" s="32">
        <v>0</v>
      </c>
      <c r="I493" s="32"/>
      <c r="J493" s="32"/>
      <c r="K493" s="32"/>
      <c r="L493" s="32"/>
    </row>
    <row r="494" spans="1:12" x14ac:dyDescent="0.25">
      <c r="A494" s="32">
        <v>503</v>
      </c>
      <c r="B494" s="32">
        <v>3</v>
      </c>
      <c r="C494" s="32">
        <v>1</v>
      </c>
      <c r="D494" s="32">
        <v>29.7</v>
      </c>
      <c r="E494" s="32">
        <v>0</v>
      </c>
      <c r="F494" s="32">
        <v>0</v>
      </c>
      <c r="G494" s="32">
        <v>7.6292</v>
      </c>
      <c r="H494" s="32">
        <v>0</v>
      </c>
      <c r="I494" s="32"/>
      <c r="J494" s="32"/>
      <c r="K494" s="32"/>
      <c r="L494" s="32"/>
    </row>
    <row r="495" spans="1:12" x14ac:dyDescent="0.25">
      <c r="A495" s="32">
        <v>504</v>
      </c>
      <c r="B495" s="32">
        <v>3</v>
      </c>
      <c r="C495" s="32">
        <v>1</v>
      </c>
      <c r="D495" s="32">
        <v>37</v>
      </c>
      <c r="E495" s="32">
        <v>0</v>
      </c>
      <c r="F495" s="32">
        <v>0</v>
      </c>
      <c r="G495" s="32">
        <v>9.5875000000000004</v>
      </c>
      <c r="H495" s="32">
        <v>0</v>
      </c>
      <c r="I495" s="32"/>
      <c r="J495" s="32"/>
      <c r="K495" s="32"/>
      <c r="L495" s="32"/>
    </row>
    <row r="496" spans="1:12" x14ac:dyDescent="0.25">
      <c r="A496" s="32">
        <v>505</v>
      </c>
      <c r="B496" s="32">
        <v>1</v>
      </c>
      <c r="C496" s="32">
        <v>1</v>
      </c>
      <c r="D496" s="32">
        <v>16</v>
      </c>
      <c r="E496" s="32">
        <v>0</v>
      </c>
      <c r="F496" s="32">
        <v>0</v>
      </c>
      <c r="G496" s="32">
        <v>86.5</v>
      </c>
      <c r="H496" s="32">
        <v>1</v>
      </c>
      <c r="I496" s="32"/>
      <c r="J496" s="32"/>
      <c r="K496" s="32"/>
      <c r="L496" s="32"/>
    </row>
    <row r="497" spans="1:12" x14ac:dyDescent="0.25">
      <c r="A497" s="32">
        <v>506</v>
      </c>
      <c r="B497" s="32">
        <v>1</v>
      </c>
      <c r="C497" s="32">
        <v>0</v>
      </c>
      <c r="D497" s="32">
        <v>18</v>
      </c>
      <c r="E497" s="32">
        <v>1</v>
      </c>
      <c r="F497" s="32">
        <v>0</v>
      </c>
      <c r="G497" s="32">
        <v>17758</v>
      </c>
      <c r="H497" s="32">
        <v>0</v>
      </c>
      <c r="I497" s="32"/>
      <c r="J497" s="32"/>
      <c r="K497" s="32"/>
      <c r="L497" s="32"/>
    </row>
    <row r="498" spans="1:12" x14ac:dyDescent="0.25">
      <c r="A498" s="32">
        <v>507</v>
      </c>
      <c r="B498" s="32">
        <v>2</v>
      </c>
      <c r="C498" s="32">
        <v>1</v>
      </c>
      <c r="D498" s="32">
        <v>33</v>
      </c>
      <c r="E498" s="32">
        <v>0</v>
      </c>
      <c r="F498" s="32">
        <v>2</v>
      </c>
      <c r="G498" s="32">
        <v>26</v>
      </c>
      <c r="H498" s="32">
        <v>1</v>
      </c>
      <c r="I498" s="32"/>
      <c r="J498" s="32"/>
      <c r="K498" s="32"/>
      <c r="L498" s="32"/>
    </row>
    <row r="499" spans="1:12" x14ac:dyDescent="0.25">
      <c r="A499" s="32">
        <v>508</v>
      </c>
      <c r="B499" s="32">
        <v>1</v>
      </c>
      <c r="C499" s="32">
        <v>0</v>
      </c>
      <c r="D499" s="32">
        <v>29.7</v>
      </c>
      <c r="E499" s="32">
        <v>0</v>
      </c>
      <c r="F499" s="32">
        <v>0</v>
      </c>
      <c r="G499" s="32">
        <v>26.55</v>
      </c>
      <c r="H499" s="32">
        <v>1</v>
      </c>
      <c r="I499" s="32"/>
      <c r="J499" s="32"/>
      <c r="K499" s="32"/>
      <c r="L499" s="32"/>
    </row>
    <row r="500" spans="1:12" x14ac:dyDescent="0.25">
      <c r="A500" s="32">
        <v>509</v>
      </c>
      <c r="B500" s="32">
        <v>3</v>
      </c>
      <c r="C500" s="32">
        <v>0</v>
      </c>
      <c r="D500" s="32">
        <v>28</v>
      </c>
      <c r="E500" s="32">
        <v>0</v>
      </c>
      <c r="F500" s="32">
        <v>0</v>
      </c>
      <c r="G500" s="32">
        <v>4001</v>
      </c>
      <c r="H500" s="32">
        <v>0</v>
      </c>
      <c r="I500" s="32"/>
      <c r="J500" s="32"/>
      <c r="K500" s="32"/>
      <c r="L500" s="32"/>
    </row>
    <row r="501" spans="1:12" x14ac:dyDescent="0.25">
      <c r="A501" s="32">
        <v>510</v>
      </c>
      <c r="B501" s="32">
        <v>3</v>
      </c>
      <c r="C501" s="32">
        <v>0</v>
      </c>
      <c r="D501" s="32">
        <v>26</v>
      </c>
      <c r="E501" s="32">
        <v>0</v>
      </c>
      <c r="F501" s="32">
        <v>0</v>
      </c>
      <c r="G501" s="32">
        <v>56.495800000000003</v>
      </c>
      <c r="H501" s="32">
        <v>1</v>
      </c>
      <c r="I501" s="32"/>
      <c r="J501" s="32"/>
      <c r="K501" s="32"/>
      <c r="L501" s="32"/>
    </row>
    <row r="502" spans="1:12" x14ac:dyDescent="0.25">
      <c r="A502" s="32">
        <v>511</v>
      </c>
      <c r="B502" s="32">
        <v>3</v>
      </c>
      <c r="C502" s="32">
        <v>0</v>
      </c>
      <c r="D502" s="32">
        <v>29</v>
      </c>
      <c r="E502" s="32">
        <v>0</v>
      </c>
      <c r="F502" s="32">
        <v>0</v>
      </c>
      <c r="G502" s="32">
        <v>7.75</v>
      </c>
      <c r="H502" s="32">
        <v>1</v>
      </c>
      <c r="I502" s="32"/>
      <c r="J502" s="32"/>
      <c r="K502" s="32"/>
      <c r="L502" s="32"/>
    </row>
    <row r="503" spans="1:12" x14ac:dyDescent="0.25">
      <c r="A503" s="32">
        <v>513</v>
      </c>
      <c r="B503" s="32">
        <v>1</v>
      </c>
      <c r="C503" s="32">
        <v>0</v>
      </c>
      <c r="D503" s="32">
        <v>36</v>
      </c>
      <c r="E503" s="32">
        <v>0</v>
      </c>
      <c r="F503" s="32">
        <v>0</v>
      </c>
      <c r="G503" s="32">
        <v>17473</v>
      </c>
      <c r="H503" s="32">
        <v>1</v>
      </c>
      <c r="I503" s="32"/>
      <c r="J503" s="32"/>
      <c r="K503" s="32"/>
      <c r="L503" s="32"/>
    </row>
    <row r="504" spans="1:12" x14ac:dyDescent="0.25">
      <c r="A504" s="32">
        <v>514</v>
      </c>
      <c r="B504" s="32">
        <v>1</v>
      </c>
      <c r="C504" s="32">
        <v>1</v>
      </c>
      <c r="D504" s="32">
        <v>54</v>
      </c>
      <c r="E504" s="32">
        <v>1</v>
      </c>
      <c r="F504" s="32">
        <v>0</v>
      </c>
      <c r="G504" s="32">
        <v>17603</v>
      </c>
      <c r="H504" s="32">
        <v>1</v>
      </c>
      <c r="I504" s="32"/>
      <c r="J504" s="32"/>
      <c r="K504" s="32"/>
      <c r="L504" s="32"/>
    </row>
    <row r="505" spans="1:12" x14ac:dyDescent="0.25">
      <c r="A505" s="32">
        <v>515</v>
      </c>
      <c r="B505" s="32">
        <v>3</v>
      </c>
      <c r="C505" s="32">
        <v>0</v>
      </c>
      <c r="D505" s="32">
        <v>24</v>
      </c>
      <c r="E505" s="32">
        <v>0</v>
      </c>
      <c r="F505" s="32">
        <v>0</v>
      </c>
      <c r="G505" s="32">
        <v>7.4958</v>
      </c>
      <c r="H505" s="32">
        <v>0</v>
      </c>
      <c r="I505" s="32"/>
      <c r="J505" s="32"/>
      <c r="K505" s="32"/>
      <c r="L505" s="32"/>
    </row>
    <row r="506" spans="1:12" x14ac:dyDescent="0.25">
      <c r="A506" s="32">
        <v>516</v>
      </c>
      <c r="B506" s="32">
        <v>1</v>
      </c>
      <c r="C506" s="32">
        <v>0</v>
      </c>
      <c r="D506" s="32">
        <v>47</v>
      </c>
      <c r="E506" s="32">
        <v>0</v>
      </c>
      <c r="F506" s="32">
        <v>0</v>
      </c>
      <c r="G506" s="32">
        <v>34.020800000000001</v>
      </c>
      <c r="H506" s="32">
        <v>0</v>
      </c>
      <c r="I506" s="32"/>
      <c r="J506" s="32"/>
      <c r="K506" s="32"/>
      <c r="L506" s="32"/>
    </row>
    <row r="507" spans="1:12" x14ac:dyDescent="0.25">
      <c r="A507" s="32">
        <v>517</v>
      </c>
      <c r="B507" s="32">
        <v>2</v>
      </c>
      <c r="C507" s="32">
        <v>1</v>
      </c>
      <c r="D507" s="32">
        <v>34</v>
      </c>
      <c r="E507" s="32">
        <v>0</v>
      </c>
      <c r="F507" s="32">
        <v>0</v>
      </c>
      <c r="G507" s="32">
        <v>34260</v>
      </c>
      <c r="H507" s="32">
        <v>1</v>
      </c>
      <c r="I507" s="32"/>
      <c r="J507" s="32"/>
      <c r="K507" s="32"/>
      <c r="L507" s="32"/>
    </row>
    <row r="508" spans="1:12" x14ac:dyDescent="0.25">
      <c r="A508" s="32">
        <v>518</v>
      </c>
      <c r="B508" s="32">
        <v>3</v>
      </c>
      <c r="C508" s="32">
        <v>0</v>
      </c>
      <c r="D508" s="32">
        <v>29.7</v>
      </c>
      <c r="E508" s="32">
        <v>0</v>
      </c>
      <c r="F508" s="32">
        <v>0</v>
      </c>
      <c r="G508" s="32">
        <v>24.15</v>
      </c>
      <c r="H508" s="32">
        <v>0</v>
      </c>
      <c r="I508" s="32"/>
      <c r="J508" s="32"/>
      <c r="K508" s="32"/>
      <c r="L508" s="32"/>
    </row>
    <row r="509" spans="1:12" x14ac:dyDescent="0.25">
      <c r="A509" s="32">
        <v>519</v>
      </c>
      <c r="B509" s="32">
        <v>2</v>
      </c>
      <c r="C509" s="32">
        <v>1</v>
      </c>
      <c r="D509" s="32">
        <v>36</v>
      </c>
      <c r="E509" s="32">
        <v>1</v>
      </c>
      <c r="F509" s="32">
        <v>0</v>
      </c>
      <c r="G509" s="32">
        <v>26</v>
      </c>
      <c r="H509" s="32">
        <v>1</v>
      </c>
      <c r="I509" s="32"/>
      <c r="J509" s="32"/>
      <c r="K509" s="32"/>
      <c r="L509" s="32"/>
    </row>
    <row r="510" spans="1:12" x14ac:dyDescent="0.25">
      <c r="A510" s="32">
        <v>520</v>
      </c>
      <c r="B510" s="32">
        <v>3</v>
      </c>
      <c r="C510" s="32">
        <v>0</v>
      </c>
      <c r="D510" s="32">
        <v>32</v>
      </c>
      <c r="E510" s="32">
        <v>0</v>
      </c>
      <c r="F510" s="32">
        <v>0</v>
      </c>
      <c r="G510" s="32">
        <v>7.8958000000000004</v>
      </c>
      <c r="H510" s="32">
        <v>0</v>
      </c>
      <c r="I510" s="32"/>
      <c r="J510" s="32"/>
      <c r="K510" s="32"/>
      <c r="L510" s="32"/>
    </row>
    <row r="511" spans="1:12" x14ac:dyDescent="0.25">
      <c r="A511" s="32">
        <v>521</v>
      </c>
      <c r="B511" s="32">
        <v>1</v>
      </c>
      <c r="C511" s="32">
        <v>1</v>
      </c>
      <c r="D511" s="32">
        <v>30</v>
      </c>
      <c r="E511" s="32">
        <v>0</v>
      </c>
      <c r="F511" s="32">
        <v>0</v>
      </c>
      <c r="G511" s="32">
        <v>93.5</v>
      </c>
      <c r="H511" s="32">
        <v>1</v>
      </c>
      <c r="I511" s="32"/>
      <c r="J511" s="32"/>
      <c r="K511" s="32"/>
      <c r="L511" s="32"/>
    </row>
    <row r="512" spans="1:12" x14ac:dyDescent="0.25">
      <c r="A512" s="32">
        <v>522</v>
      </c>
      <c r="B512" s="32">
        <v>3</v>
      </c>
      <c r="C512" s="32">
        <v>0</v>
      </c>
      <c r="D512" s="32">
        <v>22</v>
      </c>
      <c r="E512" s="32">
        <v>0</v>
      </c>
      <c r="F512" s="32">
        <v>0</v>
      </c>
      <c r="G512" s="32">
        <v>7.8958000000000004</v>
      </c>
      <c r="H512" s="32">
        <v>0</v>
      </c>
      <c r="I512" s="32"/>
      <c r="J512" s="32"/>
      <c r="K512" s="32"/>
      <c r="L512" s="32"/>
    </row>
    <row r="513" spans="1:12" x14ac:dyDescent="0.25">
      <c r="A513" s="32">
        <v>523</v>
      </c>
      <c r="B513" s="32">
        <v>3</v>
      </c>
      <c r="C513" s="32">
        <v>0</v>
      </c>
      <c r="D513" s="32">
        <v>29.7</v>
      </c>
      <c r="E513" s="32">
        <v>0</v>
      </c>
      <c r="F513" s="32">
        <v>0</v>
      </c>
      <c r="G513" s="32">
        <v>7225</v>
      </c>
      <c r="H513" s="32">
        <v>0</v>
      </c>
      <c r="I513" s="32"/>
      <c r="J513" s="32"/>
      <c r="K513" s="32"/>
      <c r="L513" s="32"/>
    </row>
    <row r="514" spans="1:12" x14ac:dyDescent="0.25">
      <c r="A514" s="32">
        <v>524</v>
      </c>
      <c r="B514" s="32">
        <v>1</v>
      </c>
      <c r="C514" s="32">
        <v>1</v>
      </c>
      <c r="D514" s="32">
        <v>44</v>
      </c>
      <c r="E514" s="32">
        <v>0</v>
      </c>
      <c r="F514" s="32">
        <v>1</v>
      </c>
      <c r="G514" s="32">
        <v>57.979199999999999</v>
      </c>
      <c r="H514" s="32">
        <v>1</v>
      </c>
      <c r="I514" s="32"/>
      <c r="J514" s="32"/>
      <c r="K514" s="32"/>
      <c r="L514" s="32"/>
    </row>
    <row r="515" spans="1:12" x14ac:dyDescent="0.25">
      <c r="A515" s="32">
        <v>525</v>
      </c>
      <c r="B515" s="32">
        <v>3</v>
      </c>
      <c r="C515" s="32">
        <v>0</v>
      </c>
      <c r="D515" s="32">
        <v>29.7</v>
      </c>
      <c r="E515" s="32">
        <v>0</v>
      </c>
      <c r="F515" s="32">
        <v>0</v>
      </c>
      <c r="G515" s="32">
        <v>7.2291999999999996</v>
      </c>
      <c r="H515" s="32">
        <v>0</v>
      </c>
      <c r="I515" s="32"/>
      <c r="J515" s="32"/>
      <c r="K515" s="32"/>
      <c r="L515" s="32"/>
    </row>
    <row r="516" spans="1:12" x14ac:dyDescent="0.25">
      <c r="A516" s="32">
        <v>526</v>
      </c>
      <c r="B516" s="32">
        <v>3</v>
      </c>
      <c r="C516" s="32">
        <v>0</v>
      </c>
      <c r="D516" s="32">
        <v>40.5</v>
      </c>
      <c r="E516" s="32">
        <v>0</v>
      </c>
      <c r="F516" s="32">
        <v>0</v>
      </c>
      <c r="G516" s="32">
        <v>7.75</v>
      </c>
      <c r="H516" s="32">
        <v>0</v>
      </c>
      <c r="I516" s="32"/>
      <c r="J516" s="32"/>
      <c r="K516" s="32"/>
      <c r="L516" s="32"/>
    </row>
    <row r="517" spans="1:12" x14ac:dyDescent="0.25">
      <c r="A517" s="32">
        <v>527</v>
      </c>
      <c r="B517" s="32">
        <v>2</v>
      </c>
      <c r="C517" s="32">
        <v>1</v>
      </c>
      <c r="D517" s="32">
        <v>50</v>
      </c>
      <c r="E517" s="32">
        <v>0</v>
      </c>
      <c r="F517" s="32">
        <v>0</v>
      </c>
      <c r="G517" s="32">
        <v>14258</v>
      </c>
      <c r="H517" s="32">
        <v>1</v>
      </c>
      <c r="I517" s="32"/>
      <c r="J517" s="32"/>
      <c r="K517" s="32"/>
      <c r="L517" s="32"/>
    </row>
    <row r="518" spans="1:12" x14ac:dyDescent="0.25">
      <c r="A518" s="32">
        <v>528</v>
      </c>
      <c r="B518" s="32">
        <v>1</v>
      </c>
      <c r="C518" s="32">
        <v>0</v>
      </c>
      <c r="D518" s="32">
        <v>29.7</v>
      </c>
      <c r="E518" s="32">
        <v>0</v>
      </c>
      <c r="F518" s="32">
        <v>0</v>
      </c>
      <c r="G518" s="32">
        <v>17483</v>
      </c>
      <c r="H518" s="32">
        <v>0</v>
      </c>
      <c r="I518" s="32"/>
      <c r="J518" s="32"/>
      <c r="K518" s="32"/>
      <c r="L518" s="32"/>
    </row>
    <row r="519" spans="1:12" x14ac:dyDescent="0.25">
      <c r="A519" s="32">
        <v>529</v>
      </c>
      <c r="B519" s="32">
        <v>3</v>
      </c>
      <c r="C519" s="32">
        <v>0</v>
      </c>
      <c r="D519" s="32">
        <v>39</v>
      </c>
      <c r="E519" s="32">
        <v>0</v>
      </c>
      <c r="F519" s="32">
        <v>0</v>
      </c>
      <c r="G519" s="32">
        <v>7925</v>
      </c>
      <c r="H519" s="32">
        <v>0</v>
      </c>
      <c r="I519" s="32"/>
      <c r="J519" s="32"/>
      <c r="K519" s="32"/>
      <c r="L519" s="32"/>
    </row>
    <row r="520" spans="1:12" x14ac:dyDescent="0.25">
      <c r="A520" s="32">
        <v>530</v>
      </c>
      <c r="B520" s="32">
        <v>2</v>
      </c>
      <c r="C520" s="32">
        <v>0</v>
      </c>
      <c r="D520" s="32">
        <v>23</v>
      </c>
      <c r="E520" s="32">
        <v>2</v>
      </c>
      <c r="F520" s="32">
        <v>1</v>
      </c>
      <c r="G520" s="32">
        <v>11.5</v>
      </c>
      <c r="H520" s="32">
        <v>0</v>
      </c>
      <c r="I520" s="32"/>
      <c r="J520" s="32"/>
      <c r="K520" s="32"/>
      <c r="L520" s="32"/>
    </row>
    <row r="521" spans="1:12" x14ac:dyDescent="0.25">
      <c r="A521" s="32">
        <v>531</v>
      </c>
      <c r="B521" s="32">
        <v>2</v>
      </c>
      <c r="C521" s="32">
        <v>1</v>
      </c>
      <c r="D521" s="32">
        <v>2</v>
      </c>
      <c r="E521" s="32">
        <v>1</v>
      </c>
      <c r="F521" s="32">
        <v>1</v>
      </c>
      <c r="G521" s="32">
        <v>26</v>
      </c>
      <c r="H521" s="32">
        <v>1</v>
      </c>
      <c r="I521" s="32"/>
      <c r="J521" s="32"/>
      <c r="K521" s="32"/>
      <c r="L521" s="32"/>
    </row>
    <row r="522" spans="1:12" x14ac:dyDescent="0.25">
      <c r="A522" s="32">
        <v>532</v>
      </c>
      <c r="B522" s="32">
        <v>3</v>
      </c>
      <c r="C522" s="32">
        <v>0</v>
      </c>
      <c r="D522" s="32">
        <v>29.7</v>
      </c>
      <c r="E522" s="32">
        <v>0</v>
      </c>
      <c r="F522" s="32">
        <v>0</v>
      </c>
      <c r="G522" s="32">
        <v>7.2291999999999996</v>
      </c>
      <c r="H522" s="32">
        <v>0</v>
      </c>
      <c r="I522" s="32"/>
      <c r="J522" s="32"/>
      <c r="K522" s="32"/>
      <c r="L522" s="32"/>
    </row>
    <row r="523" spans="1:12" x14ac:dyDescent="0.25">
      <c r="A523" s="32">
        <v>533</v>
      </c>
      <c r="B523" s="32">
        <v>3</v>
      </c>
      <c r="C523" s="32">
        <v>0</v>
      </c>
      <c r="D523" s="32">
        <v>17</v>
      </c>
      <c r="E523" s="32">
        <v>1</v>
      </c>
      <c r="F523" s="32">
        <v>1</v>
      </c>
      <c r="G523" s="32">
        <v>7.2291999999999996</v>
      </c>
      <c r="H523" s="32">
        <v>0</v>
      </c>
      <c r="I523" s="32"/>
      <c r="J523" s="32"/>
      <c r="K523" s="32"/>
      <c r="L523" s="32"/>
    </row>
    <row r="524" spans="1:12" x14ac:dyDescent="0.25">
      <c r="A524" s="32">
        <v>534</v>
      </c>
      <c r="B524" s="32">
        <v>3</v>
      </c>
      <c r="C524" s="32">
        <v>1</v>
      </c>
      <c r="D524" s="32">
        <v>29.7</v>
      </c>
      <c r="E524" s="32">
        <v>0</v>
      </c>
      <c r="F524" s="32">
        <v>2</v>
      </c>
      <c r="G524" s="32">
        <v>22.3583</v>
      </c>
      <c r="H524" s="32">
        <v>1</v>
      </c>
      <c r="I524" s="32"/>
      <c r="J524" s="32"/>
      <c r="K524" s="32"/>
      <c r="L524" s="32"/>
    </row>
    <row r="525" spans="1:12" x14ac:dyDescent="0.25">
      <c r="A525" s="32">
        <v>535</v>
      </c>
      <c r="B525" s="32">
        <v>3</v>
      </c>
      <c r="C525" s="32">
        <v>1</v>
      </c>
      <c r="D525" s="32">
        <v>30</v>
      </c>
      <c r="E525" s="32">
        <v>0</v>
      </c>
      <c r="F525" s="32">
        <v>0</v>
      </c>
      <c r="G525" s="32">
        <v>8.6624999999999996</v>
      </c>
      <c r="H525" s="32">
        <v>0</v>
      </c>
      <c r="I525" s="32"/>
      <c r="J525" s="32"/>
      <c r="K525" s="32"/>
      <c r="L525" s="32"/>
    </row>
    <row r="526" spans="1:12" x14ac:dyDescent="0.25">
      <c r="A526" s="32">
        <v>536</v>
      </c>
      <c r="B526" s="32">
        <v>2</v>
      </c>
      <c r="C526" s="32">
        <v>1</v>
      </c>
      <c r="D526" s="32">
        <v>7</v>
      </c>
      <c r="E526" s="32">
        <v>0</v>
      </c>
      <c r="F526" s="32">
        <v>2</v>
      </c>
      <c r="G526" s="32">
        <v>13529</v>
      </c>
      <c r="H526" s="32">
        <v>1</v>
      </c>
      <c r="I526" s="32"/>
      <c r="J526" s="32"/>
      <c r="K526" s="32"/>
      <c r="L526" s="32"/>
    </row>
    <row r="527" spans="1:12" x14ac:dyDescent="0.25">
      <c r="A527" s="32">
        <v>537</v>
      </c>
      <c r="B527" s="32">
        <v>1</v>
      </c>
      <c r="C527" s="32">
        <v>0</v>
      </c>
      <c r="D527" s="32">
        <v>45</v>
      </c>
      <c r="E527" s="32">
        <v>0</v>
      </c>
      <c r="F527" s="32">
        <v>0</v>
      </c>
      <c r="G527" s="32">
        <v>26.55</v>
      </c>
      <c r="H527" s="32">
        <v>0</v>
      </c>
      <c r="I527" s="32"/>
      <c r="J527" s="32"/>
      <c r="K527" s="32"/>
      <c r="L527" s="32"/>
    </row>
    <row r="528" spans="1:12" x14ac:dyDescent="0.25">
      <c r="A528" s="32">
        <v>538</v>
      </c>
      <c r="B528" s="32">
        <v>1</v>
      </c>
      <c r="C528" s="32">
        <v>1</v>
      </c>
      <c r="D528" s="32">
        <v>30</v>
      </c>
      <c r="E528" s="32">
        <v>0</v>
      </c>
      <c r="F528" s="32">
        <v>0</v>
      </c>
      <c r="G528" s="32">
        <v>17761</v>
      </c>
      <c r="H528" s="32">
        <v>1</v>
      </c>
      <c r="I528" s="32"/>
      <c r="J528" s="32"/>
      <c r="K528" s="32"/>
      <c r="L528" s="32"/>
    </row>
    <row r="529" spans="1:12" x14ac:dyDescent="0.25">
      <c r="A529" s="32">
        <v>539</v>
      </c>
      <c r="B529" s="32">
        <v>3</v>
      </c>
      <c r="C529" s="32">
        <v>0</v>
      </c>
      <c r="D529" s="32">
        <v>29.7</v>
      </c>
      <c r="E529" s="32">
        <v>0</v>
      </c>
      <c r="F529" s="32">
        <v>0</v>
      </c>
      <c r="G529" s="32">
        <v>14.5</v>
      </c>
      <c r="H529" s="32">
        <v>0</v>
      </c>
      <c r="I529" s="32"/>
      <c r="J529" s="32"/>
      <c r="K529" s="32"/>
      <c r="L529" s="32"/>
    </row>
    <row r="530" spans="1:12" x14ac:dyDescent="0.25">
      <c r="A530" s="32">
        <v>540</v>
      </c>
      <c r="B530" s="32">
        <v>1</v>
      </c>
      <c r="C530" s="32">
        <v>1</v>
      </c>
      <c r="D530" s="32">
        <v>22</v>
      </c>
      <c r="E530" s="32">
        <v>0</v>
      </c>
      <c r="F530" s="32">
        <v>2</v>
      </c>
      <c r="G530" s="32">
        <v>49.5</v>
      </c>
      <c r="H530" s="32">
        <v>1</v>
      </c>
      <c r="I530" s="32"/>
      <c r="J530" s="32"/>
      <c r="K530" s="32"/>
      <c r="L530" s="32"/>
    </row>
    <row r="531" spans="1:12" x14ac:dyDescent="0.25">
      <c r="A531" s="32">
        <v>541</v>
      </c>
      <c r="B531" s="32">
        <v>1</v>
      </c>
      <c r="C531" s="32">
        <v>1</v>
      </c>
      <c r="D531" s="32">
        <v>36</v>
      </c>
      <c r="E531" s="32">
        <v>0</v>
      </c>
      <c r="F531" s="32">
        <v>2</v>
      </c>
      <c r="G531" s="32">
        <v>5735</v>
      </c>
      <c r="H531" s="32">
        <v>1</v>
      </c>
      <c r="I531" s="32"/>
      <c r="J531" s="32"/>
      <c r="K531" s="32"/>
      <c r="L531" s="32"/>
    </row>
    <row r="532" spans="1:12" x14ac:dyDescent="0.25">
      <c r="A532" s="32">
        <v>542</v>
      </c>
      <c r="B532" s="32">
        <v>3</v>
      </c>
      <c r="C532" s="32">
        <v>1</v>
      </c>
      <c r="D532" s="32">
        <v>9</v>
      </c>
      <c r="E532" s="32">
        <v>4</v>
      </c>
      <c r="F532" s="32">
        <v>2</v>
      </c>
      <c r="G532" s="32">
        <v>31275</v>
      </c>
      <c r="H532" s="32">
        <v>0</v>
      </c>
      <c r="I532" s="32"/>
      <c r="J532" s="32"/>
      <c r="K532" s="32"/>
      <c r="L532" s="32"/>
    </row>
    <row r="533" spans="1:12" x14ac:dyDescent="0.25">
      <c r="A533" s="32">
        <v>543</v>
      </c>
      <c r="B533" s="32">
        <v>3</v>
      </c>
      <c r="C533" s="32">
        <v>1</v>
      </c>
      <c r="D533" s="32">
        <v>11</v>
      </c>
      <c r="E533" s="32">
        <v>4</v>
      </c>
      <c r="F533" s="32">
        <v>2</v>
      </c>
      <c r="G533" s="32">
        <v>31275</v>
      </c>
      <c r="H533" s="32">
        <v>0</v>
      </c>
      <c r="I533" s="32"/>
      <c r="J533" s="32"/>
      <c r="K533" s="32"/>
      <c r="L533" s="32"/>
    </row>
    <row r="534" spans="1:12" x14ac:dyDescent="0.25">
      <c r="A534" s="32">
        <v>544</v>
      </c>
      <c r="B534" s="32">
        <v>2</v>
      </c>
      <c r="C534" s="32">
        <v>0</v>
      </c>
      <c r="D534" s="32">
        <v>32</v>
      </c>
      <c r="E534" s="32">
        <v>1</v>
      </c>
      <c r="F534" s="32">
        <v>0</v>
      </c>
      <c r="G534" s="32">
        <v>26</v>
      </c>
      <c r="H534" s="32">
        <v>1</v>
      </c>
      <c r="I534" s="32"/>
      <c r="J534" s="32"/>
      <c r="K534" s="32"/>
      <c r="L534" s="32"/>
    </row>
    <row r="535" spans="1:12" x14ac:dyDescent="0.25">
      <c r="A535" s="32">
        <v>545</v>
      </c>
      <c r="B535" s="32">
        <v>1</v>
      </c>
      <c r="C535" s="32">
        <v>0</v>
      </c>
      <c r="D535" s="32">
        <v>50</v>
      </c>
      <c r="E535" s="32">
        <v>1</v>
      </c>
      <c r="F535" s="32">
        <v>0</v>
      </c>
      <c r="G535" s="32">
        <v>17761</v>
      </c>
      <c r="H535" s="32">
        <v>0</v>
      </c>
      <c r="I535" s="32"/>
      <c r="J535" s="32"/>
      <c r="K535" s="32"/>
      <c r="L535" s="32"/>
    </row>
    <row r="536" spans="1:12" x14ac:dyDescent="0.25">
      <c r="A536" s="32">
        <v>546</v>
      </c>
      <c r="B536" s="32">
        <v>1</v>
      </c>
      <c r="C536" s="32">
        <v>0</v>
      </c>
      <c r="D536" s="32">
        <v>64</v>
      </c>
      <c r="E536" s="32">
        <v>0</v>
      </c>
      <c r="F536" s="32">
        <v>0</v>
      </c>
      <c r="G536" s="32">
        <v>26</v>
      </c>
      <c r="H536" s="32">
        <v>0</v>
      </c>
      <c r="I536" s="32"/>
      <c r="J536" s="32"/>
      <c r="K536" s="32"/>
      <c r="L536" s="32"/>
    </row>
    <row r="537" spans="1:12" x14ac:dyDescent="0.25">
      <c r="A537" s="32">
        <v>547</v>
      </c>
      <c r="B537" s="32">
        <v>2</v>
      </c>
      <c r="C537" s="32">
        <v>1</v>
      </c>
      <c r="D537" s="32">
        <v>19</v>
      </c>
      <c r="E537" s="32">
        <v>1</v>
      </c>
      <c r="F537" s="32">
        <v>0</v>
      </c>
      <c r="G537" s="32">
        <v>26</v>
      </c>
      <c r="H537" s="32">
        <v>1</v>
      </c>
      <c r="I537" s="32"/>
      <c r="J537" s="32"/>
      <c r="K537" s="32"/>
      <c r="L537" s="32"/>
    </row>
    <row r="538" spans="1:12" x14ac:dyDescent="0.25">
      <c r="A538" s="32">
        <v>548</v>
      </c>
      <c r="B538" s="32">
        <v>2</v>
      </c>
      <c r="C538" s="32">
        <v>0</v>
      </c>
      <c r="D538" s="32">
        <v>29.7</v>
      </c>
      <c r="E538" s="32">
        <v>0</v>
      </c>
      <c r="F538" s="32">
        <v>0</v>
      </c>
      <c r="G538" s="32">
        <v>2146</v>
      </c>
      <c r="H538" s="32">
        <v>1</v>
      </c>
      <c r="I538" s="32"/>
      <c r="J538" s="32"/>
      <c r="K538" s="32"/>
      <c r="L538" s="32"/>
    </row>
    <row r="539" spans="1:12" x14ac:dyDescent="0.25">
      <c r="A539" s="32">
        <v>549</v>
      </c>
      <c r="B539" s="32">
        <v>3</v>
      </c>
      <c r="C539" s="32">
        <v>0</v>
      </c>
      <c r="D539" s="32">
        <v>33</v>
      </c>
      <c r="E539" s="32">
        <v>1</v>
      </c>
      <c r="F539" s="32">
        <v>1</v>
      </c>
      <c r="G539" s="32">
        <v>20525</v>
      </c>
      <c r="H539" s="32">
        <v>0</v>
      </c>
      <c r="I539" s="32"/>
      <c r="J539" s="32"/>
      <c r="K539" s="32"/>
      <c r="L539" s="32"/>
    </row>
    <row r="540" spans="1:12" x14ac:dyDescent="0.25">
      <c r="A540" s="32">
        <v>550</v>
      </c>
      <c r="B540" s="32">
        <v>2</v>
      </c>
      <c r="C540" s="32">
        <v>0</v>
      </c>
      <c r="D540" s="32">
        <v>8</v>
      </c>
      <c r="E540" s="32">
        <v>1</v>
      </c>
      <c r="F540" s="32">
        <v>1</v>
      </c>
      <c r="G540" s="32">
        <v>33112</v>
      </c>
      <c r="H540" s="32">
        <v>1</v>
      </c>
      <c r="I540" s="32"/>
      <c r="J540" s="32"/>
      <c r="K540" s="32"/>
      <c r="L540" s="32"/>
    </row>
    <row r="541" spans="1:12" x14ac:dyDescent="0.25">
      <c r="A541" s="32">
        <v>551</v>
      </c>
      <c r="B541" s="32">
        <v>1</v>
      </c>
      <c r="C541" s="32">
        <v>0</v>
      </c>
      <c r="D541" s="32">
        <v>17</v>
      </c>
      <c r="E541" s="32">
        <v>0</v>
      </c>
      <c r="F541" s="32">
        <v>2</v>
      </c>
      <c r="G541" s="32">
        <v>110.88330000000001</v>
      </c>
      <c r="H541" s="32">
        <v>1</v>
      </c>
      <c r="I541" s="32"/>
      <c r="J541" s="32"/>
      <c r="K541" s="32"/>
      <c r="L541" s="32"/>
    </row>
    <row r="542" spans="1:12" x14ac:dyDescent="0.25">
      <c r="A542" s="32">
        <v>552</v>
      </c>
      <c r="B542" s="32">
        <v>2</v>
      </c>
      <c r="C542" s="32">
        <v>0</v>
      </c>
      <c r="D542" s="32">
        <v>27</v>
      </c>
      <c r="E542" s="32">
        <v>0</v>
      </c>
      <c r="F542" s="32">
        <v>0</v>
      </c>
      <c r="G542" s="32">
        <v>26</v>
      </c>
      <c r="H542" s="32">
        <v>0</v>
      </c>
      <c r="I542" s="32"/>
      <c r="J542" s="32"/>
      <c r="K542" s="32"/>
      <c r="L542" s="32"/>
    </row>
    <row r="543" spans="1:12" x14ac:dyDescent="0.25">
      <c r="A543" s="32">
        <v>553</v>
      </c>
      <c r="B543" s="32">
        <v>3</v>
      </c>
      <c r="C543" s="32">
        <v>0</v>
      </c>
      <c r="D543" s="32">
        <v>29.7</v>
      </c>
      <c r="E543" s="32">
        <v>0</v>
      </c>
      <c r="F543" s="32">
        <v>0</v>
      </c>
      <c r="G543" s="32">
        <v>7.8292000000000002</v>
      </c>
      <c r="H543" s="32">
        <v>0</v>
      </c>
      <c r="I543" s="32"/>
      <c r="J543" s="32"/>
      <c r="K543" s="32"/>
      <c r="L543" s="32"/>
    </row>
    <row r="544" spans="1:12" x14ac:dyDescent="0.25">
      <c r="A544" s="32">
        <v>554</v>
      </c>
      <c r="B544" s="32">
        <v>3</v>
      </c>
      <c r="C544" s="32">
        <v>0</v>
      </c>
      <c r="D544" s="32">
        <v>22</v>
      </c>
      <c r="E544" s="32">
        <v>0</v>
      </c>
      <c r="F544" s="32">
        <v>0</v>
      </c>
      <c r="G544" s="32">
        <v>7225</v>
      </c>
      <c r="H544" s="32">
        <v>1</v>
      </c>
      <c r="I544" s="32"/>
      <c r="J544" s="32"/>
      <c r="K544" s="32"/>
      <c r="L544" s="32"/>
    </row>
    <row r="545" spans="1:12" x14ac:dyDescent="0.25">
      <c r="A545" s="32">
        <v>555</v>
      </c>
      <c r="B545" s="32">
        <v>3</v>
      </c>
      <c r="C545" s="32">
        <v>1</v>
      </c>
      <c r="D545" s="32">
        <v>22</v>
      </c>
      <c r="E545" s="32">
        <v>0</v>
      </c>
      <c r="F545" s="32">
        <v>0</v>
      </c>
      <c r="G545" s="32">
        <v>7775</v>
      </c>
      <c r="H545" s="32">
        <v>1</v>
      </c>
      <c r="I545" s="32"/>
      <c r="J545" s="32"/>
      <c r="K545" s="32"/>
      <c r="L545" s="32"/>
    </row>
    <row r="546" spans="1:12" x14ac:dyDescent="0.25">
      <c r="A546" s="32">
        <v>556</v>
      </c>
      <c r="B546" s="32">
        <v>1</v>
      </c>
      <c r="C546" s="32">
        <v>0</v>
      </c>
      <c r="D546" s="32">
        <v>62</v>
      </c>
      <c r="E546" s="32">
        <v>0</v>
      </c>
      <c r="F546" s="32">
        <v>0</v>
      </c>
      <c r="G546" s="32">
        <v>26.55</v>
      </c>
      <c r="H546" s="32">
        <v>0</v>
      </c>
      <c r="I546" s="32"/>
      <c r="J546" s="32"/>
      <c r="K546" s="32"/>
      <c r="L546" s="32"/>
    </row>
    <row r="547" spans="1:12" x14ac:dyDescent="0.25">
      <c r="A547" s="32">
        <v>557</v>
      </c>
      <c r="B547" s="32">
        <v>1</v>
      </c>
      <c r="C547" s="32">
        <v>1</v>
      </c>
      <c r="D547" s="32">
        <v>48</v>
      </c>
      <c r="E547" s="32">
        <v>1</v>
      </c>
      <c r="F547" s="32">
        <v>0</v>
      </c>
      <c r="G547" s="32">
        <v>39.6</v>
      </c>
      <c r="H547" s="32">
        <v>1</v>
      </c>
      <c r="I547" s="32"/>
      <c r="J547" s="32"/>
      <c r="K547" s="32"/>
      <c r="L547" s="32"/>
    </row>
    <row r="548" spans="1:12" x14ac:dyDescent="0.25">
      <c r="A548" s="32">
        <v>558</v>
      </c>
      <c r="B548" s="32">
        <v>1</v>
      </c>
      <c r="C548" s="32">
        <v>0</v>
      </c>
      <c r="D548" s="32">
        <v>29.7</v>
      </c>
      <c r="E548" s="32">
        <v>0</v>
      </c>
      <c r="F548" s="32">
        <v>0</v>
      </c>
      <c r="G548" s="32">
        <v>17757</v>
      </c>
      <c r="H548" s="32">
        <v>0</v>
      </c>
      <c r="I548" s="32"/>
      <c r="J548" s="32"/>
      <c r="K548" s="32"/>
      <c r="L548" s="32"/>
    </row>
    <row r="549" spans="1:12" x14ac:dyDescent="0.25">
      <c r="A549" s="32">
        <v>559</v>
      </c>
      <c r="B549" s="32">
        <v>1</v>
      </c>
      <c r="C549" s="32">
        <v>1</v>
      </c>
      <c r="D549" s="32">
        <v>39</v>
      </c>
      <c r="E549" s="32">
        <v>1</v>
      </c>
      <c r="F549" s="32">
        <v>1</v>
      </c>
      <c r="G549" s="32">
        <v>79.650000000000006</v>
      </c>
      <c r="H549" s="32">
        <v>1</v>
      </c>
      <c r="I549" s="32"/>
      <c r="J549" s="32"/>
      <c r="K549" s="32"/>
      <c r="L549" s="32"/>
    </row>
    <row r="550" spans="1:12" x14ac:dyDescent="0.25">
      <c r="A550" s="32">
        <v>560</v>
      </c>
      <c r="B550" s="32">
        <v>3</v>
      </c>
      <c r="C550" s="32">
        <v>1</v>
      </c>
      <c r="D550" s="32">
        <v>36</v>
      </c>
      <c r="E550" s="32">
        <v>1</v>
      </c>
      <c r="F550" s="32">
        <v>0</v>
      </c>
      <c r="G550" s="32">
        <v>17.399999999999999</v>
      </c>
      <c r="H550" s="32">
        <v>1</v>
      </c>
      <c r="I550" s="32"/>
      <c r="J550" s="32"/>
      <c r="K550" s="32"/>
      <c r="L550" s="32"/>
    </row>
    <row r="551" spans="1:12" x14ac:dyDescent="0.25">
      <c r="A551" s="32">
        <v>561</v>
      </c>
      <c r="B551" s="32">
        <v>3</v>
      </c>
      <c r="C551" s="32">
        <v>0</v>
      </c>
      <c r="D551" s="32">
        <v>29.7</v>
      </c>
      <c r="E551" s="32">
        <v>0</v>
      </c>
      <c r="F551" s="32">
        <v>0</v>
      </c>
      <c r="G551" s="32">
        <v>7.75</v>
      </c>
      <c r="H551" s="32">
        <v>0</v>
      </c>
      <c r="I551" s="32"/>
      <c r="J551" s="32"/>
      <c r="K551" s="32"/>
      <c r="L551" s="32"/>
    </row>
    <row r="552" spans="1:12" x14ac:dyDescent="0.25">
      <c r="A552" s="32">
        <v>562</v>
      </c>
      <c r="B552" s="32">
        <v>3</v>
      </c>
      <c r="C552" s="32">
        <v>0</v>
      </c>
      <c r="D552" s="32">
        <v>40</v>
      </c>
      <c r="E552" s="32">
        <v>0</v>
      </c>
      <c r="F552" s="32">
        <v>0</v>
      </c>
      <c r="G552" s="32">
        <v>7.8958000000000004</v>
      </c>
      <c r="H552" s="32">
        <v>0</v>
      </c>
      <c r="I552" s="32"/>
      <c r="J552" s="32"/>
      <c r="K552" s="32"/>
      <c r="L552" s="32"/>
    </row>
    <row r="553" spans="1:12" x14ac:dyDescent="0.25">
      <c r="A553" s="32">
        <v>563</v>
      </c>
      <c r="B553" s="32">
        <v>2</v>
      </c>
      <c r="C553" s="32">
        <v>0</v>
      </c>
      <c r="D553" s="32">
        <v>28</v>
      </c>
      <c r="E553" s="32">
        <v>0</v>
      </c>
      <c r="F553" s="32">
        <v>0</v>
      </c>
      <c r="G553" s="32">
        <v>13.5</v>
      </c>
      <c r="H553" s="32">
        <v>0</v>
      </c>
      <c r="I553" s="32"/>
      <c r="J553" s="32"/>
      <c r="K553" s="32"/>
      <c r="L553" s="32"/>
    </row>
    <row r="554" spans="1:12" x14ac:dyDescent="0.25">
      <c r="A554" s="32">
        <v>564</v>
      </c>
      <c r="B554" s="32">
        <v>3</v>
      </c>
      <c r="C554" s="32">
        <v>0</v>
      </c>
      <c r="D554" s="32">
        <v>29.7</v>
      </c>
      <c r="E554" s="32">
        <v>0</v>
      </c>
      <c r="F554" s="32">
        <v>0</v>
      </c>
      <c r="G554" s="32">
        <v>392082</v>
      </c>
      <c r="H554" s="32">
        <v>0</v>
      </c>
      <c r="I554" s="32"/>
      <c r="J554" s="32"/>
      <c r="K554" s="32"/>
      <c r="L554" s="32"/>
    </row>
    <row r="555" spans="1:12" x14ac:dyDescent="0.25">
      <c r="A555" s="32">
        <v>565</v>
      </c>
      <c r="B555" s="32">
        <v>3</v>
      </c>
      <c r="C555" s="32">
        <v>1</v>
      </c>
      <c r="D555" s="32">
        <v>29.7</v>
      </c>
      <c r="E555" s="32">
        <v>0</v>
      </c>
      <c r="F555" s="32">
        <v>0</v>
      </c>
      <c r="G555" s="32">
        <v>392087</v>
      </c>
      <c r="H555" s="32">
        <v>0</v>
      </c>
      <c r="I555" s="32"/>
      <c r="J555" s="32"/>
      <c r="K555" s="32"/>
      <c r="L555" s="32"/>
    </row>
    <row r="556" spans="1:12" x14ac:dyDescent="0.25">
      <c r="A556" s="32">
        <v>566</v>
      </c>
      <c r="B556" s="32">
        <v>3</v>
      </c>
      <c r="C556" s="32">
        <v>0</v>
      </c>
      <c r="D556" s="32">
        <v>24</v>
      </c>
      <c r="E556" s="32">
        <v>2</v>
      </c>
      <c r="F556" s="32">
        <v>0</v>
      </c>
      <c r="G556" s="32">
        <v>48871</v>
      </c>
      <c r="H556" s="32">
        <v>0</v>
      </c>
      <c r="I556" s="32"/>
      <c r="J556" s="32"/>
      <c r="K556" s="32"/>
      <c r="L556" s="32"/>
    </row>
    <row r="557" spans="1:12" x14ac:dyDescent="0.25">
      <c r="A557" s="32">
        <v>567</v>
      </c>
      <c r="B557" s="32">
        <v>3</v>
      </c>
      <c r="C557" s="32">
        <v>0</v>
      </c>
      <c r="D557" s="32">
        <v>19</v>
      </c>
      <c r="E557" s="32">
        <v>0</v>
      </c>
      <c r="F557" s="32">
        <v>0</v>
      </c>
      <c r="G557" s="32">
        <v>7.8958000000000004</v>
      </c>
      <c r="H557" s="32">
        <v>0</v>
      </c>
      <c r="I557" s="32"/>
      <c r="J557" s="32"/>
      <c r="K557" s="32"/>
      <c r="L557" s="32"/>
    </row>
    <row r="558" spans="1:12" x14ac:dyDescent="0.25">
      <c r="A558" s="32">
        <v>568</v>
      </c>
      <c r="B558" s="32">
        <v>3</v>
      </c>
      <c r="C558" s="32">
        <v>1</v>
      </c>
      <c r="D558" s="32">
        <v>29</v>
      </c>
      <c r="E558" s="32">
        <v>0</v>
      </c>
      <c r="F558" s="32">
        <v>4</v>
      </c>
      <c r="G558" s="32">
        <v>21075</v>
      </c>
      <c r="H558" s="32">
        <v>0</v>
      </c>
      <c r="I558" s="32"/>
      <c r="J558" s="32"/>
      <c r="K558" s="32"/>
      <c r="L558" s="32"/>
    </row>
    <row r="559" spans="1:12" x14ac:dyDescent="0.25">
      <c r="A559" s="32">
        <v>569</v>
      </c>
      <c r="B559" s="32">
        <v>3</v>
      </c>
      <c r="C559" s="32">
        <v>0</v>
      </c>
      <c r="D559" s="32">
        <v>29.7</v>
      </c>
      <c r="E559" s="32">
        <v>0</v>
      </c>
      <c r="F559" s="32">
        <v>0</v>
      </c>
      <c r="G559" s="32">
        <v>7.2291999999999996</v>
      </c>
      <c r="H559" s="32">
        <v>0</v>
      </c>
      <c r="I559" s="32"/>
      <c r="J559" s="32"/>
      <c r="K559" s="32"/>
      <c r="L559" s="32"/>
    </row>
    <row r="560" spans="1:12" x14ac:dyDescent="0.25">
      <c r="A560" s="32">
        <v>570</v>
      </c>
      <c r="B560" s="32">
        <v>3</v>
      </c>
      <c r="C560" s="32">
        <v>0</v>
      </c>
      <c r="D560" s="32">
        <v>32</v>
      </c>
      <c r="E560" s="32">
        <v>0</v>
      </c>
      <c r="F560" s="32">
        <v>0</v>
      </c>
      <c r="G560" s="32">
        <v>7.8541999999999996</v>
      </c>
      <c r="H560" s="32">
        <v>1</v>
      </c>
      <c r="I560" s="32"/>
      <c r="J560" s="32"/>
      <c r="K560" s="32"/>
      <c r="L560" s="32"/>
    </row>
    <row r="561" spans="1:12" x14ac:dyDescent="0.25">
      <c r="A561" s="32">
        <v>571</v>
      </c>
      <c r="B561" s="32">
        <v>2</v>
      </c>
      <c r="C561" s="32">
        <v>0</v>
      </c>
      <c r="D561" s="32">
        <v>62</v>
      </c>
      <c r="E561" s="32">
        <v>0</v>
      </c>
      <c r="F561" s="32">
        <v>0</v>
      </c>
      <c r="G561" s="32">
        <v>752</v>
      </c>
      <c r="H561" s="32">
        <v>1</v>
      </c>
      <c r="I561" s="32"/>
      <c r="J561" s="32"/>
      <c r="K561" s="32"/>
      <c r="L561" s="32"/>
    </row>
    <row r="562" spans="1:12" x14ac:dyDescent="0.25">
      <c r="A562" s="32">
        <v>572</v>
      </c>
      <c r="B562" s="32">
        <v>1</v>
      </c>
      <c r="C562" s="32">
        <v>1</v>
      </c>
      <c r="D562" s="32">
        <v>53</v>
      </c>
      <c r="E562" s="32">
        <v>2</v>
      </c>
      <c r="F562" s="32">
        <v>0</v>
      </c>
      <c r="G562" s="32">
        <v>51.479199999999999</v>
      </c>
      <c r="H562" s="32">
        <v>1</v>
      </c>
      <c r="I562" s="32"/>
      <c r="J562" s="32"/>
      <c r="K562" s="32"/>
      <c r="L562" s="32"/>
    </row>
    <row r="563" spans="1:12" x14ac:dyDescent="0.25">
      <c r="A563" s="32">
        <v>573</v>
      </c>
      <c r="B563" s="32">
        <v>1</v>
      </c>
      <c r="C563" s="32">
        <v>0</v>
      </c>
      <c r="D563" s="32">
        <v>36</v>
      </c>
      <c r="E563" s="32">
        <v>0</v>
      </c>
      <c r="F563" s="32">
        <v>0</v>
      </c>
      <c r="G563" s="32">
        <v>17474</v>
      </c>
      <c r="H563" s="32">
        <v>1</v>
      </c>
      <c r="I563" s="32"/>
      <c r="J563" s="32"/>
      <c r="K563" s="32"/>
      <c r="L563" s="32"/>
    </row>
    <row r="564" spans="1:12" x14ac:dyDescent="0.25">
      <c r="A564" s="32">
        <v>574</v>
      </c>
      <c r="B564" s="32">
        <v>3</v>
      </c>
      <c r="C564" s="32">
        <v>1</v>
      </c>
      <c r="D564" s="32">
        <v>29.7</v>
      </c>
      <c r="E564" s="32">
        <v>0</v>
      </c>
      <c r="F564" s="32">
        <v>0</v>
      </c>
      <c r="G564" s="32">
        <v>7.75</v>
      </c>
      <c r="H564" s="32">
        <v>1</v>
      </c>
      <c r="I564" s="32"/>
      <c r="J564" s="32"/>
      <c r="K564" s="32"/>
      <c r="L564" s="32"/>
    </row>
    <row r="565" spans="1:12" x14ac:dyDescent="0.25">
      <c r="A565" s="32">
        <v>575</v>
      </c>
      <c r="B565" s="32">
        <v>3</v>
      </c>
      <c r="C565" s="32">
        <v>0</v>
      </c>
      <c r="D565" s="32">
        <v>16</v>
      </c>
      <c r="E565" s="32">
        <v>0</v>
      </c>
      <c r="F565" s="32">
        <v>0</v>
      </c>
      <c r="G565" s="32">
        <v>20589</v>
      </c>
      <c r="H565" s="32">
        <v>0</v>
      </c>
      <c r="I565" s="32"/>
      <c r="J565" s="32"/>
      <c r="K565" s="32"/>
      <c r="L565" s="32"/>
    </row>
    <row r="566" spans="1:12" x14ac:dyDescent="0.25">
      <c r="A566" s="32">
        <v>576</v>
      </c>
      <c r="B566" s="32">
        <v>3</v>
      </c>
      <c r="C566" s="32">
        <v>0</v>
      </c>
      <c r="D566" s="32">
        <v>19</v>
      </c>
      <c r="E566" s="32">
        <v>0</v>
      </c>
      <c r="F566" s="32">
        <v>0</v>
      </c>
      <c r="G566" s="32">
        <v>14.5</v>
      </c>
      <c r="H566" s="32">
        <v>0</v>
      </c>
      <c r="I566" s="32"/>
      <c r="J566" s="32"/>
      <c r="K566" s="32"/>
      <c r="L566" s="32"/>
    </row>
    <row r="567" spans="1:12" x14ac:dyDescent="0.25">
      <c r="A567" s="32">
        <v>577</v>
      </c>
      <c r="B567" s="32">
        <v>2</v>
      </c>
      <c r="C567" s="32">
        <v>1</v>
      </c>
      <c r="D567" s="32">
        <v>34</v>
      </c>
      <c r="E567" s="32">
        <v>0</v>
      </c>
      <c r="F567" s="32">
        <v>0</v>
      </c>
      <c r="G567" s="32">
        <v>13</v>
      </c>
      <c r="H567" s="32">
        <v>1</v>
      </c>
      <c r="I567" s="32"/>
      <c r="J567" s="32"/>
      <c r="K567" s="32"/>
      <c r="L567" s="32"/>
    </row>
    <row r="568" spans="1:12" x14ac:dyDescent="0.25">
      <c r="A568" s="32">
        <v>578</v>
      </c>
      <c r="B568" s="32">
        <v>1</v>
      </c>
      <c r="C568" s="32">
        <v>1</v>
      </c>
      <c r="D568" s="32">
        <v>39</v>
      </c>
      <c r="E568" s="32">
        <v>1</v>
      </c>
      <c r="F568" s="32">
        <v>0</v>
      </c>
      <c r="G568" s="32">
        <v>55.9</v>
      </c>
      <c r="H568" s="32">
        <v>1</v>
      </c>
      <c r="I568" s="32"/>
      <c r="J568" s="32"/>
      <c r="K568" s="32"/>
      <c r="L568" s="32"/>
    </row>
    <row r="569" spans="1:12" x14ac:dyDescent="0.25">
      <c r="A569" s="32">
        <v>579</v>
      </c>
      <c r="B569" s="32">
        <v>3</v>
      </c>
      <c r="C569" s="32">
        <v>1</v>
      </c>
      <c r="D569" s="32">
        <v>29.7</v>
      </c>
      <c r="E569" s="32">
        <v>1</v>
      </c>
      <c r="F569" s="32">
        <v>0</v>
      </c>
      <c r="G569" s="32">
        <v>14.458299999999999</v>
      </c>
      <c r="H569" s="32">
        <v>0</v>
      </c>
      <c r="I569" s="32"/>
      <c r="J569" s="32"/>
      <c r="K569" s="32"/>
      <c r="L569" s="32"/>
    </row>
    <row r="570" spans="1:12" x14ac:dyDescent="0.25">
      <c r="A570" s="32">
        <v>580</v>
      </c>
      <c r="B570" s="32">
        <v>3</v>
      </c>
      <c r="C570" s="32">
        <v>0</v>
      </c>
      <c r="D570" s="32">
        <v>32</v>
      </c>
      <c r="E570" s="32">
        <v>0</v>
      </c>
      <c r="F570" s="32">
        <v>0</v>
      </c>
      <c r="G570" s="32">
        <v>2</v>
      </c>
      <c r="H570" s="32">
        <v>1</v>
      </c>
      <c r="I570" s="32"/>
      <c r="J570" s="32"/>
      <c r="K570" s="32"/>
      <c r="L570" s="32"/>
    </row>
    <row r="571" spans="1:12" x14ac:dyDescent="0.25">
      <c r="A571" s="32">
        <v>581</v>
      </c>
      <c r="B571" s="32">
        <v>2</v>
      </c>
      <c r="C571" s="32">
        <v>1</v>
      </c>
      <c r="D571" s="32">
        <v>25</v>
      </c>
      <c r="E571" s="32">
        <v>1</v>
      </c>
      <c r="F571" s="32">
        <v>1</v>
      </c>
      <c r="G571" s="32">
        <v>30</v>
      </c>
      <c r="H571" s="32">
        <v>1</v>
      </c>
      <c r="I571" s="32"/>
      <c r="J571" s="32"/>
      <c r="K571" s="32"/>
      <c r="L571" s="32"/>
    </row>
    <row r="572" spans="1:12" x14ac:dyDescent="0.25">
      <c r="A572" s="32">
        <v>582</v>
      </c>
      <c r="B572" s="32">
        <v>1</v>
      </c>
      <c r="C572" s="32">
        <v>1</v>
      </c>
      <c r="D572" s="32">
        <v>39</v>
      </c>
      <c r="E572" s="32">
        <v>1</v>
      </c>
      <c r="F572" s="32">
        <v>1</v>
      </c>
      <c r="G572" s="32">
        <v>110.88330000000001</v>
      </c>
      <c r="H572" s="32">
        <v>1</v>
      </c>
      <c r="I572" s="32"/>
      <c r="J572" s="32"/>
      <c r="K572" s="32"/>
      <c r="L572" s="32"/>
    </row>
    <row r="573" spans="1:12" x14ac:dyDescent="0.25">
      <c r="A573" s="32">
        <v>583</v>
      </c>
      <c r="B573" s="32">
        <v>2</v>
      </c>
      <c r="C573" s="32">
        <v>0</v>
      </c>
      <c r="D573" s="32">
        <v>54</v>
      </c>
      <c r="E573" s="32">
        <v>0</v>
      </c>
      <c r="F573" s="32">
        <v>0</v>
      </c>
      <c r="G573" s="32">
        <v>26</v>
      </c>
      <c r="H573" s="32">
        <v>0</v>
      </c>
      <c r="I573" s="32"/>
      <c r="J573" s="32"/>
      <c r="K573" s="32"/>
      <c r="L573" s="32"/>
    </row>
    <row r="574" spans="1:12" x14ac:dyDescent="0.25">
      <c r="A574" s="32">
        <v>584</v>
      </c>
      <c r="B574" s="32">
        <v>1</v>
      </c>
      <c r="C574" s="32">
        <v>0</v>
      </c>
      <c r="D574" s="32">
        <v>36</v>
      </c>
      <c r="E574" s="32">
        <v>0</v>
      </c>
      <c r="F574" s="32">
        <v>0</v>
      </c>
      <c r="G574" s="32">
        <v>40125</v>
      </c>
      <c r="H574" s="32">
        <v>0</v>
      </c>
      <c r="I574" s="32"/>
      <c r="J574" s="32"/>
      <c r="K574" s="32"/>
      <c r="L574" s="32"/>
    </row>
    <row r="575" spans="1:12" x14ac:dyDescent="0.25">
      <c r="A575" s="32">
        <v>585</v>
      </c>
      <c r="B575" s="32">
        <v>3</v>
      </c>
      <c r="C575" s="32">
        <v>0</v>
      </c>
      <c r="D575" s="32">
        <v>29.7</v>
      </c>
      <c r="E575" s="32">
        <v>0</v>
      </c>
      <c r="F575" s="32">
        <v>0</v>
      </c>
      <c r="G575" s="32">
        <v>8.7125000000000004</v>
      </c>
      <c r="H575" s="32">
        <v>0</v>
      </c>
      <c r="I575" s="32"/>
      <c r="J575" s="32"/>
      <c r="K575" s="32"/>
      <c r="L575" s="32"/>
    </row>
    <row r="576" spans="1:12" x14ac:dyDescent="0.25">
      <c r="A576" s="32">
        <v>586</v>
      </c>
      <c r="B576" s="32">
        <v>1</v>
      </c>
      <c r="C576" s="32">
        <v>1</v>
      </c>
      <c r="D576" s="32">
        <v>18</v>
      </c>
      <c r="E576" s="32">
        <v>0</v>
      </c>
      <c r="F576" s="32">
        <v>2</v>
      </c>
      <c r="G576" s="32">
        <v>79.650000000000006</v>
      </c>
      <c r="H576" s="32">
        <v>1</v>
      </c>
      <c r="I576" s="32"/>
      <c r="J576" s="32"/>
      <c r="K576" s="32"/>
      <c r="L576" s="32"/>
    </row>
    <row r="577" spans="1:12" x14ac:dyDescent="0.25">
      <c r="A577" s="32">
        <v>587</v>
      </c>
      <c r="B577" s="32">
        <v>2</v>
      </c>
      <c r="C577" s="32">
        <v>0</v>
      </c>
      <c r="D577" s="32">
        <v>47</v>
      </c>
      <c r="E577" s="32">
        <v>0</v>
      </c>
      <c r="F577" s="32">
        <v>0</v>
      </c>
      <c r="G577" s="32">
        <v>15</v>
      </c>
      <c r="H577" s="32">
        <v>0</v>
      </c>
      <c r="I577" s="32"/>
      <c r="J577" s="32"/>
      <c r="K577" s="32"/>
      <c r="L577" s="32"/>
    </row>
    <row r="578" spans="1:12" x14ac:dyDescent="0.25">
      <c r="A578" s="32">
        <v>588</v>
      </c>
      <c r="B578" s="32">
        <v>1</v>
      </c>
      <c r="C578" s="32">
        <v>0</v>
      </c>
      <c r="D578" s="32">
        <v>60</v>
      </c>
      <c r="E578" s="32">
        <v>1</v>
      </c>
      <c r="F578" s="32">
        <v>1</v>
      </c>
      <c r="G578" s="32">
        <v>79.2</v>
      </c>
      <c r="H578" s="32">
        <v>1</v>
      </c>
      <c r="I578" s="32"/>
      <c r="J578" s="32"/>
      <c r="K578" s="32"/>
      <c r="L578" s="32"/>
    </row>
    <row r="579" spans="1:12" x14ac:dyDescent="0.25">
      <c r="A579" s="32">
        <v>589</v>
      </c>
      <c r="B579" s="32">
        <v>3</v>
      </c>
      <c r="C579" s="32">
        <v>0</v>
      </c>
      <c r="D579" s="32">
        <v>22</v>
      </c>
      <c r="E579" s="32">
        <v>0</v>
      </c>
      <c r="F579" s="32">
        <v>0</v>
      </c>
      <c r="G579" s="32">
        <v>8.0500000000000007</v>
      </c>
      <c r="H579" s="32">
        <v>0</v>
      </c>
      <c r="I579" s="32"/>
      <c r="J579" s="32"/>
      <c r="K579" s="32"/>
      <c r="L579" s="32"/>
    </row>
    <row r="580" spans="1:12" x14ac:dyDescent="0.25">
      <c r="A580" s="32">
        <v>590</v>
      </c>
      <c r="B580" s="32">
        <v>3</v>
      </c>
      <c r="C580" s="32">
        <v>0</v>
      </c>
      <c r="D580" s="32">
        <v>29.7</v>
      </c>
      <c r="E580" s="32">
        <v>0</v>
      </c>
      <c r="F580" s="32">
        <v>0</v>
      </c>
      <c r="G580" s="32">
        <v>3235</v>
      </c>
      <c r="H580" s="32">
        <v>0</v>
      </c>
      <c r="I580" s="32"/>
      <c r="J580" s="32"/>
      <c r="K580" s="32"/>
      <c r="L580" s="32"/>
    </row>
    <row r="581" spans="1:12" x14ac:dyDescent="0.25">
      <c r="A581" s="32">
        <v>591</v>
      </c>
      <c r="B581" s="32">
        <v>3</v>
      </c>
      <c r="C581" s="32">
        <v>0</v>
      </c>
      <c r="D581" s="32">
        <v>35</v>
      </c>
      <c r="E581" s="32">
        <v>0</v>
      </c>
      <c r="F581" s="32">
        <v>0</v>
      </c>
      <c r="G581" s="32">
        <v>2</v>
      </c>
      <c r="H581" s="32">
        <v>0</v>
      </c>
      <c r="I581" s="32"/>
      <c r="J581" s="32"/>
      <c r="K581" s="32"/>
      <c r="L581" s="32"/>
    </row>
    <row r="582" spans="1:12" x14ac:dyDescent="0.25">
      <c r="A582" s="32">
        <v>592</v>
      </c>
      <c r="B582" s="32">
        <v>1</v>
      </c>
      <c r="C582" s="32">
        <v>1</v>
      </c>
      <c r="D582" s="32">
        <v>52</v>
      </c>
      <c r="E582" s="32">
        <v>1</v>
      </c>
      <c r="F582" s="32">
        <v>0</v>
      </c>
      <c r="G582" s="32">
        <v>78.2667</v>
      </c>
      <c r="H582" s="32">
        <v>1</v>
      </c>
      <c r="I582" s="32"/>
      <c r="J582" s="32"/>
      <c r="K582" s="32"/>
      <c r="L582" s="32"/>
    </row>
    <row r="583" spans="1:12" x14ac:dyDescent="0.25">
      <c r="A583" s="32">
        <v>593</v>
      </c>
      <c r="B583" s="32">
        <v>3</v>
      </c>
      <c r="C583" s="32">
        <v>0</v>
      </c>
      <c r="D583" s="32">
        <v>47</v>
      </c>
      <c r="E583" s="32">
        <v>0</v>
      </c>
      <c r="F583" s="32">
        <v>0</v>
      </c>
      <c r="G583" s="32">
        <v>3902</v>
      </c>
      <c r="H583" s="32">
        <v>0</v>
      </c>
      <c r="I583" s="32"/>
      <c r="J583" s="32"/>
      <c r="K583" s="32"/>
      <c r="L583" s="32"/>
    </row>
    <row r="584" spans="1:12" x14ac:dyDescent="0.25">
      <c r="A584" s="32">
        <v>594</v>
      </c>
      <c r="B584" s="32">
        <v>3</v>
      </c>
      <c r="C584" s="32">
        <v>1</v>
      </c>
      <c r="D584" s="32">
        <v>29.7</v>
      </c>
      <c r="E584" s="32">
        <v>0</v>
      </c>
      <c r="F584" s="32">
        <v>2</v>
      </c>
      <c r="G584" s="32">
        <v>7.75</v>
      </c>
      <c r="H584" s="32">
        <v>0</v>
      </c>
      <c r="I584" s="32"/>
      <c r="J584" s="32"/>
      <c r="K584" s="32"/>
      <c r="L584" s="32"/>
    </row>
    <row r="585" spans="1:12" x14ac:dyDescent="0.25">
      <c r="A585" s="32">
        <v>595</v>
      </c>
      <c r="B585" s="32">
        <v>2</v>
      </c>
      <c r="C585" s="32">
        <v>0</v>
      </c>
      <c r="D585" s="32">
        <v>37</v>
      </c>
      <c r="E585" s="32">
        <v>1</v>
      </c>
      <c r="F585" s="32">
        <v>0</v>
      </c>
      <c r="G585" s="32">
        <v>29037</v>
      </c>
      <c r="H585" s="32">
        <v>0</v>
      </c>
      <c r="I585" s="32"/>
      <c r="J585" s="32"/>
      <c r="K585" s="32"/>
      <c r="L585" s="32"/>
    </row>
    <row r="586" spans="1:12" x14ac:dyDescent="0.25">
      <c r="A586" s="32">
        <v>596</v>
      </c>
      <c r="B586" s="32">
        <v>3</v>
      </c>
      <c r="C586" s="32">
        <v>0</v>
      </c>
      <c r="D586" s="32">
        <v>36</v>
      </c>
      <c r="E586" s="32">
        <v>1</v>
      </c>
      <c r="F586" s="32">
        <v>1</v>
      </c>
      <c r="G586" s="32">
        <v>24.15</v>
      </c>
      <c r="H586" s="32">
        <v>0</v>
      </c>
      <c r="I586" s="32"/>
      <c r="J586" s="32"/>
      <c r="K586" s="32"/>
      <c r="L586" s="32"/>
    </row>
    <row r="587" spans="1:12" x14ac:dyDescent="0.25">
      <c r="A587" s="32">
        <v>597</v>
      </c>
      <c r="B587" s="32">
        <v>2</v>
      </c>
      <c r="C587" s="32">
        <v>1</v>
      </c>
      <c r="D587" s="32">
        <v>29.7</v>
      </c>
      <c r="E587" s="32">
        <v>0</v>
      </c>
      <c r="F587" s="32">
        <v>0</v>
      </c>
      <c r="G587" s="32">
        <v>33</v>
      </c>
      <c r="H587" s="32">
        <v>1</v>
      </c>
      <c r="I587" s="32"/>
      <c r="J587" s="32"/>
      <c r="K587" s="32"/>
      <c r="L587" s="32"/>
    </row>
    <row r="588" spans="1:12" x14ac:dyDescent="0.25">
      <c r="A588" s="32">
        <v>598</v>
      </c>
      <c r="B588" s="32">
        <v>3</v>
      </c>
      <c r="C588" s="32">
        <v>0</v>
      </c>
      <c r="D588" s="32">
        <v>49</v>
      </c>
      <c r="E588" s="32">
        <v>0</v>
      </c>
      <c r="F588" s="32">
        <v>0</v>
      </c>
      <c r="G588" s="32">
        <v>0</v>
      </c>
      <c r="H588" s="32">
        <v>0</v>
      </c>
      <c r="I588" s="32"/>
      <c r="J588" s="32"/>
      <c r="K588" s="32"/>
      <c r="L588" s="32"/>
    </row>
    <row r="589" spans="1:12" x14ac:dyDescent="0.25">
      <c r="A589" s="32">
        <v>599</v>
      </c>
      <c r="B589" s="32">
        <v>3</v>
      </c>
      <c r="C589" s="32">
        <v>0</v>
      </c>
      <c r="D589" s="32">
        <v>29.7</v>
      </c>
      <c r="E589" s="32">
        <v>0</v>
      </c>
      <c r="F589" s="32">
        <v>0</v>
      </c>
      <c r="G589" s="32">
        <v>7225</v>
      </c>
      <c r="H589" s="32">
        <v>0</v>
      </c>
      <c r="I589" s="32"/>
      <c r="J589" s="32"/>
      <c r="K589" s="32"/>
      <c r="L589" s="32"/>
    </row>
    <row r="590" spans="1:12" x14ac:dyDescent="0.25">
      <c r="A590" s="32">
        <v>600</v>
      </c>
      <c r="B590" s="32">
        <v>1</v>
      </c>
      <c r="C590" s="32">
        <v>0</v>
      </c>
      <c r="D590" s="32">
        <v>49</v>
      </c>
      <c r="E590" s="32">
        <v>1</v>
      </c>
      <c r="F590" s="32">
        <v>0</v>
      </c>
      <c r="G590" s="32">
        <v>17485</v>
      </c>
      <c r="H590" s="32">
        <v>1</v>
      </c>
      <c r="I590" s="32"/>
      <c r="J590" s="32"/>
      <c r="K590" s="32"/>
      <c r="L590" s="32"/>
    </row>
    <row r="591" spans="1:12" x14ac:dyDescent="0.25">
      <c r="A591" s="32">
        <v>601</v>
      </c>
      <c r="B591" s="32">
        <v>2</v>
      </c>
      <c r="C591" s="32">
        <v>1</v>
      </c>
      <c r="D591" s="32">
        <v>24</v>
      </c>
      <c r="E591" s="32">
        <v>2</v>
      </c>
      <c r="F591" s="32">
        <v>1</v>
      </c>
      <c r="G591" s="32">
        <v>27</v>
      </c>
      <c r="H591" s="32">
        <v>1</v>
      </c>
      <c r="I591" s="32"/>
      <c r="J591" s="32"/>
      <c r="K591" s="32"/>
      <c r="L591" s="32"/>
    </row>
    <row r="592" spans="1:12" x14ac:dyDescent="0.25">
      <c r="A592" s="32">
        <v>602</v>
      </c>
      <c r="B592" s="32">
        <v>3</v>
      </c>
      <c r="C592" s="32">
        <v>0</v>
      </c>
      <c r="D592" s="32">
        <v>29.7</v>
      </c>
      <c r="E592" s="32">
        <v>0</v>
      </c>
      <c r="F592" s="32">
        <v>0</v>
      </c>
      <c r="G592" s="32">
        <v>7.8958000000000004</v>
      </c>
      <c r="H592" s="32">
        <v>0</v>
      </c>
      <c r="I592" s="32"/>
      <c r="J592" s="32"/>
      <c r="K592" s="32"/>
      <c r="L592" s="32"/>
    </row>
    <row r="593" spans="1:12" x14ac:dyDescent="0.25">
      <c r="A593" s="32">
        <v>603</v>
      </c>
      <c r="B593" s="32">
        <v>1</v>
      </c>
      <c r="C593" s="32">
        <v>0</v>
      </c>
      <c r="D593" s="32">
        <v>29.7</v>
      </c>
      <c r="E593" s="32">
        <v>0</v>
      </c>
      <c r="F593" s="32">
        <v>0</v>
      </c>
      <c r="G593" s="32">
        <v>42.4</v>
      </c>
      <c r="H593" s="32">
        <v>0</v>
      </c>
      <c r="I593" s="32"/>
      <c r="J593" s="32"/>
      <c r="K593" s="32"/>
      <c r="L593" s="32"/>
    </row>
    <row r="594" spans="1:12" x14ac:dyDescent="0.25">
      <c r="A594" s="32">
        <v>604</v>
      </c>
      <c r="B594" s="32">
        <v>3</v>
      </c>
      <c r="C594" s="32">
        <v>0</v>
      </c>
      <c r="D594" s="32">
        <v>44</v>
      </c>
      <c r="E594" s="32">
        <v>0</v>
      </c>
      <c r="F594" s="32">
        <v>0</v>
      </c>
      <c r="G594" s="32">
        <v>8.0500000000000007</v>
      </c>
      <c r="H594" s="32">
        <v>0</v>
      </c>
      <c r="I594" s="32"/>
      <c r="J594" s="32"/>
      <c r="K594" s="32"/>
      <c r="L594" s="32"/>
    </row>
    <row r="595" spans="1:12" x14ac:dyDescent="0.25">
      <c r="A595" s="32">
        <v>605</v>
      </c>
      <c r="B595" s="32">
        <v>1</v>
      </c>
      <c r="C595" s="32">
        <v>0</v>
      </c>
      <c r="D595" s="32">
        <v>35</v>
      </c>
      <c r="E595" s="32">
        <v>0</v>
      </c>
      <c r="F595" s="32">
        <v>0</v>
      </c>
      <c r="G595" s="32">
        <v>26.55</v>
      </c>
      <c r="H595" s="32">
        <v>1</v>
      </c>
      <c r="I595" s="32"/>
      <c r="J595" s="32"/>
      <c r="K595" s="32"/>
      <c r="L595" s="32"/>
    </row>
    <row r="596" spans="1:12" x14ac:dyDescent="0.25">
      <c r="A596" s="32">
        <v>606</v>
      </c>
      <c r="B596" s="32">
        <v>3</v>
      </c>
      <c r="C596" s="32">
        <v>0</v>
      </c>
      <c r="D596" s="32">
        <v>36</v>
      </c>
      <c r="E596" s="32">
        <v>1</v>
      </c>
      <c r="F596" s="32">
        <v>0</v>
      </c>
      <c r="G596" s="32">
        <v>15.55</v>
      </c>
      <c r="H596" s="32">
        <v>0</v>
      </c>
      <c r="I596" s="32"/>
      <c r="J596" s="32"/>
      <c r="K596" s="32"/>
      <c r="L596" s="32"/>
    </row>
    <row r="597" spans="1:12" x14ac:dyDescent="0.25">
      <c r="A597" s="32">
        <v>607</v>
      </c>
      <c r="B597" s="32">
        <v>3</v>
      </c>
      <c r="C597" s="32">
        <v>0</v>
      </c>
      <c r="D597" s="32">
        <v>30</v>
      </c>
      <c r="E597" s="32">
        <v>0</v>
      </c>
      <c r="F597" s="32">
        <v>0</v>
      </c>
      <c r="G597" s="32">
        <v>7.8958000000000004</v>
      </c>
      <c r="H597" s="32">
        <v>0</v>
      </c>
      <c r="I597" s="32"/>
      <c r="J597" s="32"/>
      <c r="K597" s="32"/>
      <c r="L597" s="32"/>
    </row>
    <row r="598" spans="1:12" x14ac:dyDescent="0.25">
      <c r="A598" s="32">
        <v>608</v>
      </c>
      <c r="B598" s="32">
        <v>1</v>
      </c>
      <c r="C598" s="32">
        <v>0</v>
      </c>
      <c r="D598" s="32">
        <v>27</v>
      </c>
      <c r="E598" s="32">
        <v>0</v>
      </c>
      <c r="F598" s="32">
        <v>0</v>
      </c>
      <c r="G598" s="32">
        <v>30.5</v>
      </c>
      <c r="H598" s="32">
        <v>1</v>
      </c>
      <c r="I598" s="32"/>
      <c r="J598" s="32"/>
      <c r="K598" s="32"/>
      <c r="L598" s="32"/>
    </row>
    <row r="599" spans="1:12" x14ac:dyDescent="0.25">
      <c r="A599" s="32">
        <v>609</v>
      </c>
      <c r="B599" s="32">
        <v>2</v>
      </c>
      <c r="C599" s="32">
        <v>1</v>
      </c>
      <c r="D599" s="32">
        <v>22</v>
      </c>
      <c r="E599" s="32">
        <v>1</v>
      </c>
      <c r="F599" s="32">
        <v>2</v>
      </c>
      <c r="G599" s="32">
        <v>2123</v>
      </c>
      <c r="H599" s="32">
        <v>1</v>
      </c>
      <c r="I599" s="32"/>
      <c r="J599" s="32"/>
      <c r="K599" s="32"/>
      <c r="L599" s="32"/>
    </row>
    <row r="600" spans="1:12" x14ac:dyDescent="0.25">
      <c r="A600" s="32">
        <v>610</v>
      </c>
      <c r="B600" s="32">
        <v>1</v>
      </c>
      <c r="C600" s="32">
        <v>1</v>
      </c>
      <c r="D600" s="32">
        <v>40</v>
      </c>
      <c r="E600" s="32">
        <v>0</v>
      </c>
      <c r="F600" s="32">
        <v>0</v>
      </c>
      <c r="G600" s="32">
        <v>17582</v>
      </c>
      <c r="H600" s="32">
        <v>1</v>
      </c>
      <c r="I600" s="32"/>
      <c r="J600" s="32"/>
      <c r="K600" s="32"/>
      <c r="L600" s="32"/>
    </row>
    <row r="601" spans="1:12" x14ac:dyDescent="0.25">
      <c r="A601" s="32">
        <v>611</v>
      </c>
      <c r="B601" s="32">
        <v>3</v>
      </c>
      <c r="C601" s="32">
        <v>1</v>
      </c>
      <c r="D601" s="32">
        <v>39</v>
      </c>
      <c r="E601" s="32">
        <v>1</v>
      </c>
      <c r="F601" s="32">
        <v>5</v>
      </c>
      <c r="G601" s="32">
        <v>31275</v>
      </c>
      <c r="H601" s="32">
        <v>0</v>
      </c>
      <c r="I601" s="32"/>
      <c r="J601" s="32"/>
      <c r="K601" s="32"/>
      <c r="L601" s="32"/>
    </row>
    <row r="602" spans="1:12" x14ac:dyDescent="0.25">
      <c r="A602" s="32">
        <v>613</v>
      </c>
      <c r="B602" s="32">
        <v>3</v>
      </c>
      <c r="C602" s="32">
        <v>1</v>
      </c>
      <c r="D602" s="32">
        <v>29.7</v>
      </c>
      <c r="E602" s="32">
        <v>1</v>
      </c>
      <c r="F602" s="32">
        <v>0</v>
      </c>
      <c r="G602" s="32">
        <v>15.5</v>
      </c>
      <c r="H602" s="32">
        <v>1</v>
      </c>
      <c r="I602" s="32"/>
      <c r="J602" s="32"/>
      <c r="K602" s="32"/>
      <c r="L602" s="32"/>
    </row>
    <row r="603" spans="1:12" x14ac:dyDescent="0.25">
      <c r="A603" s="32">
        <v>614</v>
      </c>
      <c r="B603" s="32">
        <v>3</v>
      </c>
      <c r="C603" s="32">
        <v>0</v>
      </c>
      <c r="D603" s="32">
        <v>29.7</v>
      </c>
      <c r="E603" s="32">
        <v>0</v>
      </c>
      <c r="F603" s="32">
        <v>0</v>
      </c>
      <c r="G603" s="32">
        <v>7.75</v>
      </c>
      <c r="H603" s="32">
        <v>0</v>
      </c>
      <c r="I603" s="32"/>
      <c r="J603" s="32"/>
      <c r="K603" s="32"/>
      <c r="L603" s="32"/>
    </row>
    <row r="604" spans="1:12" x14ac:dyDescent="0.25">
      <c r="A604" s="32">
        <v>615</v>
      </c>
      <c r="B604" s="32">
        <v>3</v>
      </c>
      <c r="C604" s="32">
        <v>0</v>
      </c>
      <c r="D604" s="32">
        <v>35</v>
      </c>
      <c r="E604" s="32">
        <v>0</v>
      </c>
      <c r="F604" s="32">
        <v>0</v>
      </c>
      <c r="G604" s="32">
        <v>8.0500000000000007</v>
      </c>
      <c r="H604" s="32">
        <v>0</v>
      </c>
      <c r="I604" s="32"/>
      <c r="J604" s="32"/>
      <c r="K604" s="32"/>
      <c r="L604" s="32"/>
    </row>
    <row r="605" spans="1:12" x14ac:dyDescent="0.25">
      <c r="A605" s="32">
        <v>616</v>
      </c>
      <c r="B605" s="32">
        <v>2</v>
      </c>
      <c r="C605" s="32">
        <v>1</v>
      </c>
      <c r="D605" s="32">
        <v>24</v>
      </c>
      <c r="E605" s="32">
        <v>1</v>
      </c>
      <c r="F605" s="32">
        <v>2</v>
      </c>
      <c r="G605" s="32">
        <v>65</v>
      </c>
      <c r="H605" s="32">
        <v>1</v>
      </c>
      <c r="I605" s="32"/>
      <c r="J605" s="32"/>
      <c r="K605" s="32"/>
      <c r="L605" s="32"/>
    </row>
    <row r="606" spans="1:12" x14ac:dyDescent="0.25">
      <c r="A606" s="32">
        <v>617</v>
      </c>
      <c r="B606" s="32">
        <v>3</v>
      </c>
      <c r="C606" s="32">
        <v>0</v>
      </c>
      <c r="D606" s="32">
        <v>34</v>
      </c>
      <c r="E606" s="32">
        <v>1</v>
      </c>
      <c r="F606" s="32">
        <v>1</v>
      </c>
      <c r="G606" s="32">
        <v>14.4</v>
      </c>
      <c r="H606" s="32">
        <v>0</v>
      </c>
      <c r="I606" s="32"/>
      <c r="J606" s="32"/>
      <c r="K606" s="32"/>
      <c r="L606" s="32"/>
    </row>
    <row r="607" spans="1:12" x14ac:dyDescent="0.25">
      <c r="A607" s="32">
        <v>618</v>
      </c>
      <c r="B607" s="32">
        <v>3</v>
      </c>
      <c r="C607" s="32">
        <v>1</v>
      </c>
      <c r="D607" s="32">
        <v>26</v>
      </c>
      <c r="E607" s="32">
        <v>1</v>
      </c>
      <c r="F607" s="32">
        <v>0</v>
      </c>
      <c r="G607" s="32">
        <v>3336</v>
      </c>
      <c r="H607" s="32">
        <v>0</v>
      </c>
      <c r="I607" s="32"/>
      <c r="J607" s="32"/>
      <c r="K607" s="32"/>
      <c r="L607" s="32"/>
    </row>
    <row r="608" spans="1:12" x14ac:dyDescent="0.25">
      <c r="A608" s="32">
        <v>619</v>
      </c>
      <c r="B608" s="32">
        <v>2</v>
      </c>
      <c r="C608" s="32">
        <v>1</v>
      </c>
      <c r="D608" s="32">
        <v>4</v>
      </c>
      <c r="E608" s="32">
        <v>2</v>
      </c>
      <c r="F608" s="32">
        <v>1</v>
      </c>
      <c r="G608" s="32">
        <v>39</v>
      </c>
      <c r="H608" s="32">
        <v>1</v>
      </c>
      <c r="I608" s="32"/>
      <c r="J608" s="32"/>
      <c r="K608" s="32"/>
      <c r="L608" s="32"/>
    </row>
    <row r="609" spans="1:12" x14ac:dyDescent="0.25">
      <c r="A609" s="32">
        <v>620</v>
      </c>
      <c r="B609" s="32">
        <v>2</v>
      </c>
      <c r="C609" s="32">
        <v>0</v>
      </c>
      <c r="D609" s="32">
        <v>26</v>
      </c>
      <c r="E609" s="32">
        <v>0</v>
      </c>
      <c r="F609" s="32">
        <v>0</v>
      </c>
      <c r="G609" s="32">
        <v>10.5</v>
      </c>
      <c r="H609" s="32">
        <v>0</v>
      </c>
      <c r="I609" s="32"/>
      <c r="J609" s="32"/>
      <c r="K609" s="32"/>
      <c r="L609" s="32"/>
    </row>
    <row r="610" spans="1:12" x14ac:dyDescent="0.25">
      <c r="A610" s="32">
        <v>621</v>
      </c>
      <c r="B610" s="32">
        <v>3</v>
      </c>
      <c r="C610" s="32">
        <v>0</v>
      </c>
      <c r="D610" s="32">
        <v>27</v>
      </c>
      <c r="E610" s="32">
        <v>1</v>
      </c>
      <c r="F610" s="32">
        <v>0</v>
      </c>
      <c r="G610" s="32">
        <v>14.4542</v>
      </c>
      <c r="H610" s="32">
        <v>0</v>
      </c>
      <c r="I610" s="32"/>
      <c r="J610" s="32"/>
      <c r="K610" s="32"/>
      <c r="L610" s="32"/>
    </row>
    <row r="611" spans="1:12" x14ac:dyDescent="0.25">
      <c r="A611" s="32">
        <v>622</v>
      </c>
      <c r="B611" s="32">
        <v>1</v>
      </c>
      <c r="C611" s="32">
        <v>0</v>
      </c>
      <c r="D611" s="32">
        <v>42</v>
      </c>
      <c r="E611" s="32">
        <v>1</v>
      </c>
      <c r="F611" s="32">
        <v>0</v>
      </c>
      <c r="G611" s="32">
        <v>52.554200000000002</v>
      </c>
      <c r="H611" s="32">
        <v>1</v>
      </c>
      <c r="I611" s="32"/>
      <c r="J611" s="32"/>
      <c r="K611" s="32"/>
      <c r="L611" s="32"/>
    </row>
    <row r="612" spans="1:12" x14ac:dyDescent="0.25">
      <c r="A612" s="32">
        <v>623</v>
      </c>
      <c r="B612" s="32">
        <v>3</v>
      </c>
      <c r="C612" s="32">
        <v>0</v>
      </c>
      <c r="D612" s="32">
        <v>20</v>
      </c>
      <c r="E612" s="32">
        <v>1</v>
      </c>
      <c r="F612" s="32">
        <v>1</v>
      </c>
      <c r="G612" s="32">
        <v>15.7417</v>
      </c>
      <c r="H612" s="32">
        <v>1</v>
      </c>
      <c r="I612" s="32"/>
      <c r="J612" s="32"/>
      <c r="K612" s="32"/>
      <c r="L612" s="32"/>
    </row>
    <row r="613" spans="1:12" x14ac:dyDescent="0.25">
      <c r="A613" s="32">
        <v>624</v>
      </c>
      <c r="B613" s="32">
        <v>3</v>
      </c>
      <c r="C613" s="32">
        <v>0</v>
      </c>
      <c r="D613" s="32">
        <v>21</v>
      </c>
      <c r="E613" s="32">
        <v>0</v>
      </c>
      <c r="F613" s="32">
        <v>0</v>
      </c>
      <c r="G613" s="32">
        <v>7.8541999999999996</v>
      </c>
      <c r="H613" s="32">
        <v>0</v>
      </c>
      <c r="I613" s="32"/>
      <c r="J613" s="32"/>
      <c r="K613" s="32"/>
      <c r="L613" s="32"/>
    </row>
    <row r="614" spans="1:12" x14ac:dyDescent="0.25">
      <c r="A614" s="32">
        <v>625</v>
      </c>
      <c r="B614" s="32">
        <v>3</v>
      </c>
      <c r="C614" s="32">
        <v>0</v>
      </c>
      <c r="D614" s="32">
        <v>21</v>
      </c>
      <c r="E614" s="32">
        <v>0</v>
      </c>
      <c r="F614" s="32">
        <v>0</v>
      </c>
      <c r="G614" s="32">
        <v>16.100000000000001</v>
      </c>
      <c r="H614" s="32">
        <v>0</v>
      </c>
      <c r="I614" s="32"/>
      <c r="J614" s="32"/>
      <c r="K614" s="32"/>
      <c r="L614" s="32"/>
    </row>
    <row r="615" spans="1:12" x14ac:dyDescent="0.25">
      <c r="A615" s="32">
        <v>626</v>
      </c>
      <c r="B615" s="32">
        <v>1</v>
      </c>
      <c r="C615" s="32">
        <v>0</v>
      </c>
      <c r="D615" s="32">
        <v>61</v>
      </c>
      <c r="E615" s="32">
        <v>0</v>
      </c>
      <c r="F615" s="32">
        <v>0</v>
      </c>
      <c r="G615" s="32">
        <v>32.320799999999998</v>
      </c>
      <c r="H615" s="32">
        <v>0</v>
      </c>
      <c r="I615" s="32"/>
      <c r="J615" s="32"/>
      <c r="K615" s="32"/>
      <c r="L615" s="32"/>
    </row>
    <row r="616" spans="1:12" x14ac:dyDescent="0.25">
      <c r="A616" s="32">
        <v>627</v>
      </c>
      <c r="B616" s="32">
        <v>2</v>
      </c>
      <c r="C616" s="32">
        <v>0</v>
      </c>
      <c r="D616" s="32">
        <v>57</v>
      </c>
      <c r="E616" s="32">
        <v>0</v>
      </c>
      <c r="F616" s="32">
        <v>0</v>
      </c>
      <c r="G616" s="32">
        <v>12.35</v>
      </c>
      <c r="H616" s="32">
        <v>0</v>
      </c>
      <c r="I616" s="32"/>
      <c r="J616" s="32"/>
      <c r="K616" s="32"/>
      <c r="L616" s="32"/>
    </row>
    <row r="617" spans="1:12" x14ac:dyDescent="0.25">
      <c r="A617" s="32">
        <v>628</v>
      </c>
      <c r="B617" s="32">
        <v>1</v>
      </c>
      <c r="C617" s="32">
        <v>1</v>
      </c>
      <c r="D617" s="32">
        <v>21</v>
      </c>
      <c r="E617" s="32">
        <v>0</v>
      </c>
      <c r="F617" s="32">
        <v>0</v>
      </c>
      <c r="G617" s="32">
        <v>77.958299999999994</v>
      </c>
      <c r="H617" s="32">
        <v>1</v>
      </c>
      <c r="I617" s="32"/>
      <c r="J617" s="32"/>
      <c r="K617" s="32"/>
      <c r="L617" s="32"/>
    </row>
    <row r="618" spans="1:12" x14ac:dyDescent="0.25">
      <c r="A618" s="32">
        <v>629</v>
      </c>
      <c r="B618" s="32">
        <v>3</v>
      </c>
      <c r="C618" s="32">
        <v>0</v>
      </c>
      <c r="D618" s="32">
        <v>26</v>
      </c>
      <c r="E618" s="32">
        <v>0</v>
      </c>
      <c r="F618" s="32">
        <v>0</v>
      </c>
      <c r="G618" s="32">
        <v>7.8958000000000004</v>
      </c>
      <c r="H618" s="32">
        <v>0</v>
      </c>
      <c r="I618" s="32"/>
      <c r="J618" s="32"/>
      <c r="K618" s="32"/>
      <c r="L618" s="32"/>
    </row>
    <row r="619" spans="1:12" x14ac:dyDescent="0.25">
      <c r="A619" s="32">
        <v>630</v>
      </c>
      <c r="B619" s="32">
        <v>3</v>
      </c>
      <c r="C619" s="32">
        <v>0</v>
      </c>
      <c r="D619" s="32">
        <v>29.7</v>
      </c>
      <c r="E619" s="32">
        <v>0</v>
      </c>
      <c r="F619" s="32">
        <v>0</v>
      </c>
      <c r="G619" s="32">
        <v>7.7332999999999998</v>
      </c>
      <c r="H619" s="32">
        <v>0</v>
      </c>
      <c r="I619" s="32"/>
      <c r="J619" s="32"/>
      <c r="K619" s="32"/>
      <c r="L619" s="32"/>
    </row>
    <row r="620" spans="1:12" x14ac:dyDescent="0.25">
      <c r="A620" s="32">
        <v>631</v>
      </c>
      <c r="B620" s="32">
        <v>1</v>
      </c>
      <c r="C620" s="32">
        <v>0</v>
      </c>
      <c r="D620" s="32">
        <v>80</v>
      </c>
      <c r="E620" s="32">
        <v>0</v>
      </c>
      <c r="F620" s="32">
        <v>0</v>
      </c>
      <c r="G620" s="32">
        <v>30</v>
      </c>
      <c r="H620" s="32">
        <v>1</v>
      </c>
      <c r="I620" s="32"/>
      <c r="J620" s="32"/>
      <c r="K620" s="32"/>
      <c r="L620" s="32"/>
    </row>
    <row r="621" spans="1:12" x14ac:dyDescent="0.25">
      <c r="A621" s="32">
        <v>632</v>
      </c>
      <c r="B621" s="32">
        <v>3</v>
      </c>
      <c r="C621" s="32">
        <v>0</v>
      </c>
      <c r="D621" s="32">
        <v>51</v>
      </c>
      <c r="E621" s="32">
        <v>0</v>
      </c>
      <c r="F621" s="32">
        <v>0</v>
      </c>
      <c r="G621" s="32">
        <v>7.0541999999999998</v>
      </c>
      <c r="H621" s="32">
        <v>0</v>
      </c>
      <c r="I621" s="32"/>
      <c r="J621" s="32"/>
      <c r="K621" s="32"/>
      <c r="L621" s="32"/>
    </row>
    <row r="622" spans="1:12" x14ac:dyDescent="0.25">
      <c r="A622" s="32">
        <v>633</v>
      </c>
      <c r="B622" s="32">
        <v>1</v>
      </c>
      <c r="C622" s="32">
        <v>0</v>
      </c>
      <c r="D622" s="32">
        <v>32</v>
      </c>
      <c r="E622" s="32">
        <v>0</v>
      </c>
      <c r="F622" s="32">
        <v>0</v>
      </c>
      <c r="G622" s="32">
        <v>30.5</v>
      </c>
      <c r="H622" s="32">
        <v>1</v>
      </c>
      <c r="I622" s="32"/>
      <c r="J622" s="32"/>
      <c r="K622" s="32"/>
      <c r="L622" s="32"/>
    </row>
    <row r="623" spans="1:12" x14ac:dyDescent="0.25">
      <c r="A623" s="32">
        <v>634</v>
      </c>
      <c r="B623" s="32">
        <v>1</v>
      </c>
      <c r="C623" s="32">
        <v>0</v>
      </c>
      <c r="D623" s="32">
        <v>29.7</v>
      </c>
      <c r="E623" s="32">
        <v>0</v>
      </c>
      <c r="F623" s="32">
        <v>0</v>
      </c>
      <c r="G623" s="32">
        <v>0</v>
      </c>
      <c r="H623" s="32">
        <v>0</v>
      </c>
      <c r="I623" s="32"/>
      <c r="J623" s="32"/>
      <c r="K623" s="32"/>
      <c r="L623" s="32"/>
    </row>
    <row r="624" spans="1:12" x14ac:dyDescent="0.25">
      <c r="A624" s="32">
        <v>635</v>
      </c>
      <c r="B624" s="32">
        <v>3</v>
      </c>
      <c r="C624" s="32">
        <v>1</v>
      </c>
      <c r="D624" s="32">
        <v>9</v>
      </c>
      <c r="E624" s="32">
        <v>3</v>
      </c>
      <c r="F624" s="32">
        <v>2</v>
      </c>
      <c r="G624" s="32">
        <v>27.9</v>
      </c>
      <c r="H624" s="32">
        <v>0</v>
      </c>
      <c r="I624" s="32"/>
      <c r="J624" s="32"/>
      <c r="K624" s="32"/>
      <c r="L624" s="32"/>
    </row>
    <row r="625" spans="1:12" x14ac:dyDescent="0.25">
      <c r="A625" s="32">
        <v>636</v>
      </c>
      <c r="B625" s="32">
        <v>2</v>
      </c>
      <c r="C625" s="32">
        <v>1</v>
      </c>
      <c r="D625" s="32">
        <v>28</v>
      </c>
      <c r="E625" s="32">
        <v>0</v>
      </c>
      <c r="F625" s="32">
        <v>0</v>
      </c>
      <c r="G625" s="32">
        <v>13</v>
      </c>
      <c r="H625" s="32">
        <v>1</v>
      </c>
      <c r="I625" s="32"/>
      <c r="J625" s="32"/>
      <c r="K625" s="32"/>
      <c r="L625" s="32"/>
    </row>
    <row r="626" spans="1:12" x14ac:dyDescent="0.25">
      <c r="A626" s="32">
        <v>637</v>
      </c>
      <c r="B626" s="32">
        <v>3</v>
      </c>
      <c r="C626" s="32">
        <v>0</v>
      </c>
      <c r="D626" s="32">
        <v>32</v>
      </c>
      <c r="E626" s="32">
        <v>0</v>
      </c>
      <c r="F626" s="32">
        <v>0</v>
      </c>
      <c r="G626" s="32">
        <v>2</v>
      </c>
      <c r="H626" s="32">
        <v>0</v>
      </c>
      <c r="I626" s="32"/>
      <c r="J626" s="32"/>
      <c r="K626" s="32"/>
      <c r="L626" s="32"/>
    </row>
    <row r="627" spans="1:12" x14ac:dyDescent="0.25">
      <c r="A627" s="32">
        <v>638</v>
      </c>
      <c r="B627" s="32">
        <v>2</v>
      </c>
      <c r="C627" s="32">
        <v>0</v>
      </c>
      <c r="D627" s="32">
        <v>31</v>
      </c>
      <c r="E627" s="32">
        <v>1</v>
      </c>
      <c r="F627" s="32">
        <v>1</v>
      </c>
      <c r="G627" s="32">
        <v>31921</v>
      </c>
      <c r="H627" s="32">
        <v>0</v>
      </c>
      <c r="I627" s="32"/>
      <c r="J627" s="32"/>
      <c r="K627" s="32"/>
      <c r="L627" s="32"/>
    </row>
    <row r="628" spans="1:12" x14ac:dyDescent="0.25">
      <c r="A628" s="32">
        <v>639</v>
      </c>
      <c r="B628" s="32">
        <v>3</v>
      </c>
      <c r="C628" s="32">
        <v>1</v>
      </c>
      <c r="D628" s="32">
        <v>41</v>
      </c>
      <c r="E628" s="32">
        <v>0</v>
      </c>
      <c r="F628" s="32">
        <v>5</v>
      </c>
      <c r="G628" s="32">
        <v>39.6875</v>
      </c>
      <c r="H628" s="32">
        <v>0</v>
      </c>
      <c r="I628" s="32"/>
      <c r="J628" s="32"/>
      <c r="K628" s="32"/>
      <c r="L628" s="32"/>
    </row>
    <row r="629" spans="1:12" x14ac:dyDescent="0.25">
      <c r="A629" s="32">
        <v>640</v>
      </c>
      <c r="B629" s="32">
        <v>3</v>
      </c>
      <c r="C629" s="32">
        <v>0</v>
      </c>
      <c r="D629" s="32">
        <v>29.7</v>
      </c>
      <c r="E629" s="32">
        <v>1</v>
      </c>
      <c r="F629" s="32">
        <v>0</v>
      </c>
      <c r="G629" s="32">
        <v>16.100000000000001</v>
      </c>
      <c r="H629" s="32">
        <v>0</v>
      </c>
      <c r="I629" s="32"/>
      <c r="J629" s="32"/>
      <c r="K629" s="32"/>
      <c r="L629" s="32"/>
    </row>
    <row r="630" spans="1:12" x14ac:dyDescent="0.25">
      <c r="A630" s="32">
        <v>641</v>
      </c>
      <c r="B630" s="32">
        <v>3</v>
      </c>
      <c r="C630" s="32">
        <v>0</v>
      </c>
      <c r="D630" s="32">
        <v>20</v>
      </c>
      <c r="E630" s="32">
        <v>0</v>
      </c>
      <c r="F630" s="32">
        <v>0</v>
      </c>
      <c r="G630" s="32">
        <v>7.8541999999999996</v>
      </c>
      <c r="H630" s="32">
        <v>0</v>
      </c>
      <c r="I630" s="32"/>
      <c r="J630" s="32"/>
      <c r="K630" s="32"/>
      <c r="L630" s="32"/>
    </row>
    <row r="631" spans="1:12" x14ac:dyDescent="0.25">
      <c r="A631" s="32">
        <v>642</v>
      </c>
      <c r="B631" s="32">
        <v>1</v>
      </c>
      <c r="C631" s="32">
        <v>1</v>
      </c>
      <c r="D631" s="32">
        <v>24</v>
      </c>
      <c r="E631" s="32">
        <v>0</v>
      </c>
      <c r="F631" s="32">
        <v>0</v>
      </c>
      <c r="G631" s="32">
        <v>17477</v>
      </c>
      <c r="H631" s="32">
        <v>1</v>
      </c>
      <c r="I631" s="32"/>
      <c r="J631" s="32"/>
      <c r="K631" s="32"/>
      <c r="L631" s="32"/>
    </row>
    <row r="632" spans="1:12" x14ac:dyDescent="0.25">
      <c r="A632" s="32">
        <v>643</v>
      </c>
      <c r="B632" s="32">
        <v>3</v>
      </c>
      <c r="C632" s="32">
        <v>1</v>
      </c>
      <c r="D632" s="32">
        <v>2</v>
      </c>
      <c r="E632" s="32">
        <v>3</v>
      </c>
      <c r="F632" s="32">
        <v>2</v>
      </c>
      <c r="G632" s="32">
        <v>27.9</v>
      </c>
      <c r="H632" s="32">
        <v>0</v>
      </c>
      <c r="I632" s="32"/>
      <c r="J632" s="32"/>
      <c r="K632" s="32"/>
      <c r="L632" s="32"/>
    </row>
    <row r="633" spans="1:12" x14ac:dyDescent="0.25">
      <c r="A633" s="32">
        <v>644</v>
      </c>
      <c r="B633" s="32">
        <v>3</v>
      </c>
      <c r="C633" s="32">
        <v>0</v>
      </c>
      <c r="D633" s="32">
        <v>29.7</v>
      </c>
      <c r="E633" s="32">
        <v>0</v>
      </c>
      <c r="F633" s="32">
        <v>0</v>
      </c>
      <c r="G633" s="32">
        <v>56.495800000000003</v>
      </c>
      <c r="H633" s="32">
        <v>1</v>
      </c>
      <c r="I633" s="32"/>
      <c r="J633" s="32"/>
      <c r="K633" s="32"/>
      <c r="L633" s="32"/>
    </row>
    <row r="634" spans="1:12" x14ac:dyDescent="0.25">
      <c r="A634" s="32">
        <v>645</v>
      </c>
      <c r="B634" s="32">
        <v>3</v>
      </c>
      <c r="C634" s="32">
        <v>1</v>
      </c>
      <c r="D634" s="32">
        <v>0.75</v>
      </c>
      <c r="E634" s="32">
        <v>2</v>
      </c>
      <c r="F634" s="32">
        <v>1</v>
      </c>
      <c r="G634" s="32">
        <v>19.258299999999998</v>
      </c>
      <c r="H634" s="32">
        <v>1</v>
      </c>
      <c r="I634" s="32"/>
      <c r="J634" s="32"/>
      <c r="K634" s="32"/>
      <c r="L634" s="32"/>
    </row>
    <row r="635" spans="1:12" x14ac:dyDescent="0.25">
      <c r="A635" s="32">
        <v>646</v>
      </c>
      <c r="B635" s="32">
        <v>1</v>
      </c>
      <c r="C635" s="32">
        <v>0</v>
      </c>
      <c r="D635" s="32">
        <v>48</v>
      </c>
      <c r="E635" s="32">
        <v>1</v>
      </c>
      <c r="F635" s="32">
        <v>0</v>
      </c>
      <c r="G635" s="32">
        <v>17572</v>
      </c>
      <c r="H635" s="32">
        <v>1</v>
      </c>
      <c r="I635" s="32"/>
      <c r="J635" s="32"/>
      <c r="K635" s="32"/>
      <c r="L635" s="32"/>
    </row>
    <row r="636" spans="1:12" x14ac:dyDescent="0.25">
      <c r="A636" s="32">
        <v>647</v>
      </c>
      <c r="B636" s="32">
        <v>3</v>
      </c>
      <c r="C636" s="32">
        <v>0</v>
      </c>
      <c r="D636" s="32">
        <v>19</v>
      </c>
      <c r="E636" s="32">
        <v>0</v>
      </c>
      <c r="F636" s="32">
        <v>0</v>
      </c>
      <c r="G636" s="32">
        <v>7.8958000000000004</v>
      </c>
      <c r="H636" s="32">
        <v>0</v>
      </c>
      <c r="I636" s="32"/>
      <c r="J636" s="32"/>
      <c r="K636" s="32"/>
      <c r="L636" s="32"/>
    </row>
    <row r="637" spans="1:12" x14ac:dyDescent="0.25">
      <c r="A637" s="32">
        <v>648</v>
      </c>
      <c r="B637" s="32">
        <v>1</v>
      </c>
      <c r="C637" s="32">
        <v>0</v>
      </c>
      <c r="D637" s="32">
        <v>56</v>
      </c>
      <c r="E637" s="32">
        <v>0</v>
      </c>
      <c r="F637" s="32">
        <v>0</v>
      </c>
      <c r="G637" s="32">
        <v>35.5</v>
      </c>
      <c r="H637" s="32">
        <v>1</v>
      </c>
      <c r="I637" s="32"/>
      <c r="J637" s="32"/>
      <c r="K637" s="32"/>
      <c r="L637" s="32"/>
    </row>
    <row r="638" spans="1:12" x14ac:dyDescent="0.25">
      <c r="A638" s="32">
        <v>649</v>
      </c>
      <c r="B638" s="32">
        <v>3</v>
      </c>
      <c r="C638" s="32">
        <v>0</v>
      </c>
      <c r="D638" s="32">
        <v>29.7</v>
      </c>
      <c r="E638" s="32">
        <v>0</v>
      </c>
      <c r="F638" s="32">
        <v>0</v>
      </c>
      <c r="G638" s="32">
        <v>751</v>
      </c>
      <c r="H638" s="32">
        <v>0</v>
      </c>
      <c r="I638" s="32"/>
      <c r="J638" s="32"/>
      <c r="K638" s="32"/>
      <c r="L638" s="32"/>
    </row>
    <row r="639" spans="1:12" x14ac:dyDescent="0.25">
      <c r="A639" s="32">
        <v>650</v>
      </c>
      <c r="B639" s="32">
        <v>3</v>
      </c>
      <c r="C639" s="32">
        <v>1</v>
      </c>
      <c r="D639" s="32">
        <v>23</v>
      </c>
      <c r="E639" s="32">
        <v>0</v>
      </c>
      <c r="F639" s="32">
        <v>0</v>
      </c>
      <c r="G639" s="32">
        <v>2314</v>
      </c>
      <c r="H639" s="32">
        <v>1</v>
      </c>
      <c r="I639" s="32"/>
      <c r="J639" s="32"/>
      <c r="K639" s="32"/>
      <c r="L639" s="32"/>
    </row>
    <row r="640" spans="1:12" x14ac:dyDescent="0.25">
      <c r="A640" s="32">
        <v>651</v>
      </c>
      <c r="B640" s="32">
        <v>3</v>
      </c>
      <c r="C640" s="32">
        <v>0</v>
      </c>
      <c r="D640" s="32">
        <v>29.7</v>
      </c>
      <c r="E640" s="32">
        <v>0</v>
      </c>
      <c r="F640" s="32">
        <v>0</v>
      </c>
      <c r="G640" s="32">
        <v>7.8958000000000004</v>
      </c>
      <c r="H640" s="32">
        <v>0</v>
      </c>
      <c r="I640" s="32"/>
      <c r="J640" s="32"/>
      <c r="K640" s="32"/>
      <c r="L640" s="32"/>
    </row>
    <row r="641" spans="1:12" x14ac:dyDescent="0.25">
      <c r="A641" s="32">
        <v>652</v>
      </c>
      <c r="B641" s="32">
        <v>2</v>
      </c>
      <c r="C641" s="32">
        <v>1</v>
      </c>
      <c r="D641" s="32">
        <v>18</v>
      </c>
      <c r="E641" s="32">
        <v>0</v>
      </c>
      <c r="F641" s="32">
        <v>1</v>
      </c>
      <c r="G641" s="32">
        <v>23</v>
      </c>
      <c r="H641" s="32">
        <v>1</v>
      </c>
      <c r="I641" s="32"/>
      <c r="J641" s="32"/>
      <c r="K641" s="32"/>
      <c r="L641" s="32"/>
    </row>
    <row r="642" spans="1:12" x14ac:dyDescent="0.25">
      <c r="A642" s="32">
        <v>653</v>
      </c>
      <c r="B642" s="32">
        <v>3</v>
      </c>
      <c r="C642" s="32">
        <v>0</v>
      </c>
      <c r="D642" s="32">
        <v>21</v>
      </c>
      <c r="E642" s="32">
        <v>0</v>
      </c>
      <c r="F642" s="32">
        <v>0</v>
      </c>
      <c r="G642" s="32">
        <v>8.4332999999999991</v>
      </c>
      <c r="H642" s="32">
        <v>0</v>
      </c>
      <c r="I642" s="32"/>
      <c r="J642" s="32"/>
      <c r="K642" s="32"/>
      <c r="L642" s="32"/>
    </row>
    <row r="643" spans="1:12" x14ac:dyDescent="0.25">
      <c r="A643" s="32">
        <v>654</v>
      </c>
      <c r="B643" s="32">
        <v>3</v>
      </c>
      <c r="C643" s="32">
        <v>1</v>
      </c>
      <c r="D643" s="32">
        <v>29.7</v>
      </c>
      <c r="E643" s="32">
        <v>0</v>
      </c>
      <c r="F643" s="32">
        <v>0</v>
      </c>
      <c r="G643" s="32">
        <v>7.8292000000000002</v>
      </c>
      <c r="H643" s="32">
        <v>1</v>
      </c>
      <c r="I643" s="32"/>
      <c r="J643" s="32"/>
      <c r="K643" s="32"/>
      <c r="L643" s="32"/>
    </row>
    <row r="644" spans="1:12" x14ac:dyDescent="0.25">
      <c r="A644" s="32">
        <v>655</v>
      </c>
      <c r="B644" s="32">
        <v>3</v>
      </c>
      <c r="C644" s="32">
        <v>1</v>
      </c>
      <c r="D644" s="32">
        <v>18</v>
      </c>
      <c r="E644" s="32">
        <v>0</v>
      </c>
      <c r="F644" s="32">
        <v>0</v>
      </c>
      <c r="G644" s="32">
        <v>6.75</v>
      </c>
      <c r="H644" s="32">
        <v>0</v>
      </c>
      <c r="I644" s="32"/>
      <c r="J644" s="32"/>
      <c r="K644" s="32"/>
      <c r="L644" s="32"/>
    </row>
    <row r="645" spans="1:12" x14ac:dyDescent="0.25">
      <c r="A645" s="32">
        <v>656</v>
      </c>
      <c r="B645" s="32">
        <v>2</v>
      </c>
      <c r="C645" s="32">
        <v>0</v>
      </c>
      <c r="D645" s="32">
        <v>24</v>
      </c>
      <c r="E645" s="32">
        <v>2</v>
      </c>
      <c r="F645" s="32">
        <v>0</v>
      </c>
      <c r="G645" s="32">
        <v>14879</v>
      </c>
      <c r="H645" s="32">
        <v>0</v>
      </c>
      <c r="I645" s="32"/>
      <c r="J645" s="32"/>
      <c r="K645" s="32"/>
      <c r="L645" s="32"/>
    </row>
    <row r="646" spans="1:12" x14ac:dyDescent="0.25">
      <c r="A646" s="32">
        <v>657</v>
      </c>
      <c r="B646" s="32">
        <v>3</v>
      </c>
      <c r="C646" s="32">
        <v>0</v>
      </c>
      <c r="D646" s="32">
        <v>29.7</v>
      </c>
      <c r="E646" s="32">
        <v>0</v>
      </c>
      <c r="F646" s="32">
        <v>0</v>
      </c>
      <c r="G646" s="32">
        <v>7.8958000000000004</v>
      </c>
      <c r="H646" s="32">
        <v>0</v>
      </c>
      <c r="I646" s="32"/>
      <c r="J646" s="32"/>
      <c r="K646" s="32"/>
      <c r="L646" s="32"/>
    </row>
    <row r="647" spans="1:12" x14ac:dyDescent="0.25">
      <c r="A647" s="32">
        <v>658</v>
      </c>
      <c r="B647" s="32">
        <v>3</v>
      </c>
      <c r="C647" s="32">
        <v>1</v>
      </c>
      <c r="D647" s="32">
        <v>32</v>
      </c>
      <c r="E647" s="32">
        <v>1</v>
      </c>
      <c r="F647" s="32">
        <v>1</v>
      </c>
      <c r="G647" s="32">
        <v>15.5</v>
      </c>
      <c r="H647" s="32">
        <v>0</v>
      </c>
      <c r="I647" s="32"/>
      <c r="J647" s="32"/>
      <c r="K647" s="32"/>
      <c r="L647" s="32"/>
    </row>
    <row r="648" spans="1:12" x14ac:dyDescent="0.25">
      <c r="A648" s="32">
        <v>659</v>
      </c>
      <c r="B648" s="32">
        <v>2</v>
      </c>
      <c r="C648" s="32">
        <v>0</v>
      </c>
      <c r="D648" s="32">
        <v>23</v>
      </c>
      <c r="E648" s="32">
        <v>0</v>
      </c>
      <c r="F648" s="32">
        <v>0</v>
      </c>
      <c r="G648" s="32">
        <v>13</v>
      </c>
      <c r="H648" s="32">
        <v>0</v>
      </c>
      <c r="I648" s="32"/>
      <c r="J648" s="32"/>
      <c r="K648" s="32"/>
      <c r="L648" s="32"/>
    </row>
    <row r="649" spans="1:12" x14ac:dyDescent="0.25">
      <c r="A649" s="32">
        <v>660</v>
      </c>
      <c r="B649" s="32">
        <v>1</v>
      </c>
      <c r="C649" s="32">
        <v>0</v>
      </c>
      <c r="D649" s="32">
        <v>58</v>
      </c>
      <c r="E649" s="32">
        <v>0</v>
      </c>
      <c r="F649" s="32">
        <v>2</v>
      </c>
      <c r="G649" s="32">
        <v>113275</v>
      </c>
      <c r="H649" s="32">
        <v>0</v>
      </c>
      <c r="I649" s="32"/>
      <c r="J649" s="32"/>
      <c r="K649" s="32"/>
      <c r="L649" s="32"/>
    </row>
    <row r="650" spans="1:12" x14ac:dyDescent="0.25">
      <c r="A650" s="32">
        <v>661</v>
      </c>
      <c r="B650" s="32">
        <v>1</v>
      </c>
      <c r="C650" s="32">
        <v>0</v>
      </c>
      <c r="D650" s="32">
        <v>50</v>
      </c>
      <c r="E650" s="32">
        <v>2</v>
      </c>
      <c r="F650" s="32">
        <v>0</v>
      </c>
      <c r="G650" s="32">
        <v>17611</v>
      </c>
      <c r="H650" s="32">
        <v>1</v>
      </c>
      <c r="I650" s="32"/>
      <c r="J650" s="32"/>
      <c r="K650" s="32"/>
      <c r="L650" s="32"/>
    </row>
    <row r="651" spans="1:12" x14ac:dyDescent="0.25">
      <c r="A651" s="32">
        <v>662</v>
      </c>
      <c r="B651" s="32">
        <v>3</v>
      </c>
      <c r="C651" s="32">
        <v>0</v>
      </c>
      <c r="D651" s="32">
        <v>40</v>
      </c>
      <c r="E651" s="32">
        <v>0</v>
      </c>
      <c r="F651" s="32">
        <v>0</v>
      </c>
      <c r="G651" s="32">
        <v>7225</v>
      </c>
      <c r="H651" s="32">
        <v>0</v>
      </c>
      <c r="I651" s="32"/>
      <c r="J651" s="32"/>
      <c r="K651" s="32"/>
      <c r="L651" s="32"/>
    </row>
    <row r="652" spans="1:12" x14ac:dyDescent="0.25">
      <c r="A652" s="32">
        <v>663</v>
      </c>
      <c r="B652" s="32">
        <v>1</v>
      </c>
      <c r="C652" s="32">
        <v>0</v>
      </c>
      <c r="D652" s="32">
        <v>47</v>
      </c>
      <c r="E652" s="32">
        <v>0</v>
      </c>
      <c r="F652" s="32">
        <v>0</v>
      </c>
      <c r="G652" s="32">
        <v>25.587499999999999</v>
      </c>
      <c r="H652" s="32">
        <v>0</v>
      </c>
      <c r="I652" s="32"/>
      <c r="J652" s="32"/>
      <c r="K652" s="32"/>
      <c r="L652" s="32"/>
    </row>
    <row r="653" spans="1:12" x14ac:dyDescent="0.25">
      <c r="A653" s="32">
        <v>664</v>
      </c>
      <c r="B653" s="32">
        <v>3</v>
      </c>
      <c r="C653" s="32">
        <v>0</v>
      </c>
      <c r="D653" s="32">
        <v>36</v>
      </c>
      <c r="E653" s="32">
        <v>0</v>
      </c>
      <c r="F653" s="32">
        <v>0</v>
      </c>
      <c r="G653" s="32">
        <v>7.4958</v>
      </c>
      <c r="H653" s="32">
        <v>0</v>
      </c>
      <c r="I653" s="32"/>
      <c r="J653" s="32"/>
      <c r="K653" s="32"/>
      <c r="L653" s="32"/>
    </row>
    <row r="654" spans="1:12" x14ac:dyDescent="0.25">
      <c r="A654" s="32">
        <v>665</v>
      </c>
      <c r="B654" s="32">
        <v>3</v>
      </c>
      <c r="C654" s="32">
        <v>0</v>
      </c>
      <c r="D654" s="32">
        <v>20</v>
      </c>
      <c r="E654" s="32">
        <v>1</v>
      </c>
      <c r="F654" s="32">
        <v>0</v>
      </c>
      <c r="G654" s="32">
        <v>2</v>
      </c>
      <c r="H654" s="32">
        <v>1</v>
      </c>
      <c r="I654" s="32"/>
      <c r="J654" s="32"/>
      <c r="K654" s="32"/>
      <c r="L654" s="32"/>
    </row>
    <row r="655" spans="1:12" x14ac:dyDescent="0.25">
      <c r="A655" s="32">
        <v>666</v>
      </c>
      <c r="B655" s="32">
        <v>2</v>
      </c>
      <c r="C655" s="32">
        <v>0</v>
      </c>
      <c r="D655" s="32">
        <v>32</v>
      </c>
      <c r="E655" s="32">
        <v>2</v>
      </c>
      <c r="F655" s="32">
        <v>0</v>
      </c>
      <c r="G655" s="32">
        <v>14879</v>
      </c>
      <c r="H655" s="32">
        <v>0</v>
      </c>
      <c r="I655" s="32"/>
      <c r="J655" s="32"/>
      <c r="K655" s="32"/>
      <c r="L655" s="32"/>
    </row>
    <row r="656" spans="1:12" x14ac:dyDescent="0.25">
      <c r="A656" s="32">
        <v>667</v>
      </c>
      <c r="B656" s="32">
        <v>2</v>
      </c>
      <c r="C656" s="32">
        <v>0</v>
      </c>
      <c r="D656" s="32">
        <v>25</v>
      </c>
      <c r="E656" s="32">
        <v>0</v>
      </c>
      <c r="F656" s="32">
        <v>0</v>
      </c>
      <c r="G656" s="32">
        <v>13</v>
      </c>
      <c r="H656" s="32">
        <v>0</v>
      </c>
      <c r="I656" s="32"/>
      <c r="J656" s="32"/>
      <c r="K656" s="32"/>
      <c r="L656" s="32"/>
    </row>
    <row r="657" spans="1:12" x14ac:dyDescent="0.25">
      <c r="A657" s="32">
        <v>668</v>
      </c>
      <c r="B657" s="32">
        <v>3</v>
      </c>
      <c r="C657" s="32">
        <v>0</v>
      </c>
      <c r="D657" s="32">
        <v>29.7</v>
      </c>
      <c r="E657" s="32">
        <v>0</v>
      </c>
      <c r="F657" s="32">
        <v>0</v>
      </c>
      <c r="G657" s="32">
        <v>7775</v>
      </c>
      <c r="H657" s="32">
        <v>0</v>
      </c>
      <c r="I657" s="32"/>
      <c r="J657" s="32"/>
      <c r="K657" s="32"/>
      <c r="L657" s="32"/>
    </row>
    <row r="658" spans="1:12" x14ac:dyDescent="0.25">
      <c r="A658" s="32">
        <v>669</v>
      </c>
      <c r="B658" s="32">
        <v>3</v>
      </c>
      <c r="C658" s="32">
        <v>0</v>
      </c>
      <c r="D658" s="32">
        <v>43</v>
      </c>
      <c r="E658" s="32">
        <v>0</v>
      </c>
      <c r="F658" s="32">
        <v>0</v>
      </c>
      <c r="G658" s="32">
        <v>3536</v>
      </c>
      <c r="H658" s="32">
        <v>0</v>
      </c>
      <c r="I658" s="32"/>
      <c r="J658" s="32"/>
      <c r="K658" s="32"/>
      <c r="L658" s="32"/>
    </row>
    <row r="659" spans="1:12" x14ac:dyDescent="0.25">
      <c r="A659" s="32">
        <v>670</v>
      </c>
      <c r="B659" s="32">
        <v>1</v>
      </c>
      <c r="C659" s="32">
        <v>1</v>
      </c>
      <c r="D659" s="32">
        <v>29.7</v>
      </c>
      <c r="E659" s="32">
        <v>1</v>
      </c>
      <c r="F659" s="32">
        <v>0</v>
      </c>
      <c r="G659" s="32">
        <v>52</v>
      </c>
      <c r="H659" s="32">
        <v>1</v>
      </c>
      <c r="I659" s="32"/>
      <c r="J659" s="32"/>
      <c r="K659" s="32"/>
      <c r="L659" s="32"/>
    </row>
    <row r="660" spans="1:12" x14ac:dyDescent="0.25">
      <c r="A660" s="32">
        <v>671</v>
      </c>
      <c r="B660" s="32">
        <v>2</v>
      </c>
      <c r="C660" s="32">
        <v>1</v>
      </c>
      <c r="D660" s="32">
        <v>40</v>
      </c>
      <c r="E660" s="32">
        <v>1</v>
      </c>
      <c r="F660" s="32">
        <v>1</v>
      </c>
      <c r="G660" s="32">
        <v>39</v>
      </c>
      <c r="H660" s="32">
        <v>1</v>
      </c>
      <c r="I660" s="32"/>
      <c r="J660" s="32"/>
      <c r="K660" s="32"/>
      <c r="L660" s="32"/>
    </row>
    <row r="661" spans="1:12" x14ac:dyDescent="0.25">
      <c r="A661" s="32">
        <v>672</v>
      </c>
      <c r="B661" s="32">
        <v>1</v>
      </c>
      <c r="C661" s="32">
        <v>0</v>
      </c>
      <c r="D661" s="32">
        <v>31</v>
      </c>
      <c r="E661" s="32">
        <v>1</v>
      </c>
      <c r="F661" s="32">
        <v>0</v>
      </c>
      <c r="G661" s="32">
        <v>12750</v>
      </c>
      <c r="H661" s="32">
        <v>0</v>
      </c>
      <c r="I661" s="32"/>
      <c r="J661" s="32"/>
      <c r="K661" s="32"/>
      <c r="L661" s="32"/>
    </row>
    <row r="662" spans="1:12" x14ac:dyDescent="0.25">
      <c r="A662" s="32">
        <v>673</v>
      </c>
      <c r="B662" s="32">
        <v>2</v>
      </c>
      <c r="C662" s="32">
        <v>0</v>
      </c>
      <c r="D662" s="32">
        <v>70</v>
      </c>
      <c r="E662" s="32">
        <v>0</v>
      </c>
      <c r="F662" s="32">
        <v>0</v>
      </c>
      <c r="G662" s="32">
        <v>24580</v>
      </c>
      <c r="H662" s="32">
        <v>0</v>
      </c>
      <c r="I662" s="32"/>
      <c r="J662" s="32"/>
      <c r="K662" s="32"/>
      <c r="L662" s="32"/>
    </row>
    <row r="663" spans="1:12" x14ac:dyDescent="0.25">
      <c r="A663" s="32">
        <v>674</v>
      </c>
      <c r="B663" s="32">
        <v>2</v>
      </c>
      <c r="C663" s="32">
        <v>0</v>
      </c>
      <c r="D663" s="32">
        <v>31</v>
      </c>
      <c r="E663" s="32">
        <v>0</v>
      </c>
      <c r="F663" s="32">
        <v>0</v>
      </c>
      <c r="G663" s="32">
        <v>13</v>
      </c>
      <c r="H663" s="32">
        <v>1</v>
      </c>
      <c r="I663" s="32"/>
      <c r="J663" s="32"/>
      <c r="K663" s="32"/>
      <c r="L663" s="32"/>
    </row>
    <row r="664" spans="1:12" x14ac:dyDescent="0.25">
      <c r="A664" s="32">
        <v>675</v>
      </c>
      <c r="B664" s="32">
        <v>2</v>
      </c>
      <c r="C664" s="32">
        <v>0</v>
      </c>
      <c r="D664" s="32">
        <v>29.7</v>
      </c>
      <c r="E664" s="32">
        <v>0</v>
      </c>
      <c r="F664" s="32">
        <v>0</v>
      </c>
      <c r="G664" s="32">
        <v>0</v>
      </c>
      <c r="H664" s="32">
        <v>0</v>
      </c>
      <c r="I664" s="32"/>
      <c r="J664" s="32"/>
      <c r="K664" s="32"/>
      <c r="L664" s="32"/>
    </row>
    <row r="665" spans="1:12" x14ac:dyDescent="0.25">
      <c r="A665" s="32">
        <v>676</v>
      </c>
      <c r="B665" s="32">
        <v>3</v>
      </c>
      <c r="C665" s="32">
        <v>0</v>
      </c>
      <c r="D665" s="32">
        <v>18</v>
      </c>
      <c r="E665" s="32">
        <v>0</v>
      </c>
      <c r="F665" s="32">
        <v>0</v>
      </c>
      <c r="G665" s="32">
        <v>7775</v>
      </c>
      <c r="H665" s="32">
        <v>0</v>
      </c>
      <c r="I665" s="32"/>
      <c r="J665" s="32"/>
      <c r="K665" s="32"/>
      <c r="L665" s="32"/>
    </row>
    <row r="666" spans="1:12" x14ac:dyDescent="0.25">
      <c r="A666" s="32">
        <v>677</v>
      </c>
      <c r="B666" s="32">
        <v>3</v>
      </c>
      <c r="C666" s="32">
        <v>0</v>
      </c>
      <c r="D666" s="32">
        <v>24.5</v>
      </c>
      <c r="E666" s="32">
        <v>0</v>
      </c>
      <c r="F666" s="32">
        <v>0</v>
      </c>
      <c r="G666" s="32">
        <v>8.0500000000000007</v>
      </c>
      <c r="H666" s="32">
        <v>0</v>
      </c>
      <c r="I666" s="32"/>
      <c r="J666" s="32"/>
      <c r="K666" s="32"/>
      <c r="L666" s="32"/>
    </row>
    <row r="667" spans="1:12" x14ac:dyDescent="0.25">
      <c r="A667" s="32">
        <v>678</v>
      </c>
      <c r="B667" s="32">
        <v>3</v>
      </c>
      <c r="C667" s="32">
        <v>1</v>
      </c>
      <c r="D667" s="32">
        <v>18</v>
      </c>
      <c r="E667" s="32">
        <v>0</v>
      </c>
      <c r="F667" s="32">
        <v>0</v>
      </c>
      <c r="G667" s="32">
        <v>9.8416999999999994</v>
      </c>
      <c r="H667" s="32">
        <v>1</v>
      </c>
      <c r="I667" s="32"/>
      <c r="J667" s="32"/>
      <c r="K667" s="32"/>
      <c r="L667" s="32"/>
    </row>
    <row r="668" spans="1:12" x14ac:dyDescent="0.25">
      <c r="A668" s="32">
        <v>679</v>
      </c>
      <c r="B668" s="32">
        <v>3</v>
      </c>
      <c r="C668" s="32">
        <v>1</v>
      </c>
      <c r="D668" s="32">
        <v>43</v>
      </c>
      <c r="E668" s="32">
        <v>1</v>
      </c>
      <c r="F668" s="32">
        <v>6</v>
      </c>
      <c r="G668" s="32">
        <v>2144</v>
      </c>
      <c r="H668" s="32">
        <v>0</v>
      </c>
      <c r="I668" s="32"/>
      <c r="J668" s="32"/>
      <c r="K668" s="32"/>
      <c r="L668" s="32"/>
    </row>
    <row r="669" spans="1:12" x14ac:dyDescent="0.25">
      <c r="A669" s="32">
        <v>680</v>
      </c>
      <c r="B669" s="32">
        <v>1</v>
      </c>
      <c r="C669" s="32">
        <v>0</v>
      </c>
      <c r="D669" s="32">
        <v>36</v>
      </c>
      <c r="E669" s="32">
        <v>0</v>
      </c>
      <c r="F669" s="32">
        <v>1</v>
      </c>
      <c r="G669" s="32">
        <v>17755</v>
      </c>
      <c r="H669" s="32">
        <v>1</v>
      </c>
      <c r="I669" s="32"/>
      <c r="J669" s="32"/>
      <c r="K669" s="32"/>
      <c r="L669" s="32"/>
    </row>
    <row r="670" spans="1:12" x14ac:dyDescent="0.25">
      <c r="A670" s="32">
        <v>681</v>
      </c>
      <c r="B670" s="32">
        <v>3</v>
      </c>
      <c r="C670" s="32">
        <v>1</v>
      </c>
      <c r="D670" s="32">
        <v>29.7</v>
      </c>
      <c r="E670" s="32">
        <v>0</v>
      </c>
      <c r="F670" s="32">
        <v>0</v>
      </c>
      <c r="G670" s="32">
        <v>8.1374999999999993</v>
      </c>
      <c r="H670" s="32">
        <v>0</v>
      </c>
      <c r="I670" s="32"/>
      <c r="J670" s="32"/>
      <c r="K670" s="32"/>
      <c r="L670" s="32"/>
    </row>
    <row r="671" spans="1:12" x14ac:dyDescent="0.25">
      <c r="A671" s="32">
        <v>682</v>
      </c>
      <c r="B671" s="32">
        <v>1</v>
      </c>
      <c r="C671" s="32">
        <v>0</v>
      </c>
      <c r="D671" s="32">
        <v>27</v>
      </c>
      <c r="E671" s="32">
        <v>0</v>
      </c>
      <c r="F671" s="32">
        <v>0</v>
      </c>
      <c r="G671" s="32">
        <v>17572</v>
      </c>
      <c r="H671" s="32">
        <v>1</v>
      </c>
      <c r="I671" s="32"/>
      <c r="J671" s="32"/>
      <c r="K671" s="32"/>
      <c r="L671" s="32"/>
    </row>
    <row r="672" spans="1:12" x14ac:dyDescent="0.25">
      <c r="A672" s="32">
        <v>683</v>
      </c>
      <c r="B672" s="32">
        <v>3</v>
      </c>
      <c r="C672" s="32">
        <v>0</v>
      </c>
      <c r="D672" s="32">
        <v>20</v>
      </c>
      <c r="E672" s="32">
        <v>0</v>
      </c>
      <c r="F672" s="32">
        <v>0</v>
      </c>
      <c r="G672" s="32">
        <v>9225</v>
      </c>
      <c r="H672" s="32">
        <v>0</v>
      </c>
      <c r="I672" s="32"/>
      <c r="J672" s="32"/>
      <c r="K672" s="32"/>
      <c r="L672" s="32"/>
    </row>
    <row r="673" spans="1:12" x14ac:dyDescent="0.25">
      <c r="A673" s="32">
        <v>684</v>
      </c>
      <c r="B673" s="32">
        <v>3</v>
      </c>
      <c r="C673" s="32">
        <v>0</v>
      </c>
      <c r="D673" s="32">
        <v>14</v>
      </c>
      <c r="E673" s="32">
        <v>5</v>
      </c>
      <c r="F673" s="32">
        <v>2</v>
      </c>
      <c r="G673" s="32">
        <v>2144</v>
      </c>
      <c r="H673" s="32">
        <v>0</v>
      </c>
      <c r="I673" s="32"/>
      <c r="J673" s="32"/>
      <c r="K673" s="32"/>
      <c r="L673" s="32"/>
    </row>
    <row r="674" spans="1:12" x14ac:dyDescent="0.25">
      <c r="A674" s="32">
        <v>685</v>
      </c>
      <c r="B674" s="32">
        <v>2</v>
      </c>
      <c r="C674" s="32">
        <v>0</v>
      </c>
      <c r="D674" s="32">
        <v>60</v>
      </c>
      <c r="E674" s="32">
        <v>1</v>
      </c>
      <c r="F674" s="32">
        <v>1</v>
      </c>
      <c r="G674" s="32">
        <v>39</v>
      </c>
      <c r="H674" s="32">
        <v>0</v>
      </c>
      <c r="I674" s="32"/>
      <c r="J674" s="32"/>
      <c r="K674" s="32"/>
      <c r="L674" s="32"/>
    </row>
    <row r="675" spans="1:12" x14ac:dyDescent="0.25">
      <c r="A675" s="32">
        <v>686</v>
      </c>
      <c r="B675" s="32">
        <v>2</v>
      </c>
      <c r="C675" s="32">
        <v>0</v>
      </c>
      <c r="D675" s="32">
        <v>25</v>
      </c>
      <c r="E675" s="32">
        <v>1</v>
      </c>
      <c r="F675" s="32">
        <v>2</v>
      </c>
      <c r="G675" s="32">
        <v>2123</v>
      </c>
      <c r="H675" s="32">
        <v>0</v>
      </c>
      <c r="I675" s="32"/>
      <c r="J675" s="32"/>
      <c r="K675" s="32"/>
      <c r="L675" s="32"/>
    </row>
    <row r="676" spans="1:12" x14ac:dyDescent="0.25">
      <c r="A676" s="32">
        <v>687</v>
      </c>
      <c r="B676" s="32">
        <v>3</v>
      </c>
      <c r="C676" s="32">
        <v>0</v>
      </c>
      <c r="D676" s="32">
        <v>14</v>
      </c>
      <c r="E676" s="32">
        <v>4</v>
      </c>
      <c r="F676" s="32">
        <v>1</v>
      </c>
      <c r="G676" s="32">
        <v>39.6875</v>
      </c>
      <c r="H676" s="32">
        <v>0</v>
      </c>
      <c r="I676" s="32"/>
      <c r="J676" s="32"/>
      <c r="K676" s="32"/>
      <c r="L676" s="32"/>
    </row>
    <row r="677" spans="1:12" x14ac:dyDescent="0.25">
      <c r="A677" s="32">
        <v>688</v>
      </c>
      <c r="B677" s="32">
        <v>3</v>
      </c>
      <c r="C677" s="32">
        <v>0</v>
      </c>
      <c r="D677" s="32">
        <v>19</v>
      </c>
      <c r="E677" s="32">
        <v>0</v>
      </c>
      <c r="F677" s="32">
        <v>0</v>
      </c>
      <c r="G677" s="32">
        <v>10.1708</v>
      </c>
      <c r="H677" s="32">
        <v>0</v>
      </c>
      <c r="I677" s="32"/>
      <c r="J677" s="32"/>
      <c r="K677" s="32"/>
      <c r="L677" s="32"/>
    </row>
    <row r="678" spans="1:12" x14ac:dyDescent="0.25">
      <c r="A678" s="32">
        <v>689</v>
      </c>
      <c r="B678" s="32">
        <v>3</v>
      </c>
      <c r="C678" s="32">
        <v>0</v>
      </c>
      <c r="D678" s="32">
        <v>18</v>
      </c>
      <c r="E678" s="32">
        <v>0</v>
      </c>
      <c r="F678" s="32">
        <v>0</v>
      </c>
      <c r="G678" s="32">
        <v>7.7957999999999998</v>
      </c>
      <c r="H678" s="32">
        <v>0</v>
      </c>
      <c r="I678" s="32"/>
      <c r="J678" s="32"/>
      <c r="K678" s="32"/>
      <c r="L678" s="32"/>
    </row>
    <row r="679" spans="1:12" x14ac:dyDescent="0.25">
      <c r="A679" s="32">
        <v>690</v>
      </c>
      <c r="B679" s="32">
        <v>1</v>
      </c>
      <c r="C679" s="32">
        <v>1</v>
      </c>
      <c r="D679" s="32">
        <v>15</v>
      </c>
      <c r="E679" s="32">
        <v>0</v>
      </c>
      <c r="F679" s="32">
        <v>1</v>
      </c>
      <c r="G679" s="32">
        <v>211.33750000000001</v>
      </c>
      <c r="H679" s="32">
        <v>1</v>
      </c>
      <c r="I679" s="32"/>
      <c r="J679" s="32"/>
      <c r="K679" s="32"/>
      <c r="L679" s="32"/>
    </row>
    <row r="680" spans="1:12" x14ac:dyDescent="0.25">
      <c r="A680" s="32">
        <v>691</v>
      </c>
      <c r="B680" s="32">
        <v>1</v>
      </c>
      <c r="C680" s="32">
        <v>0</v>
      </c>
      <c r="D680" s="32">
        <v>31</v>
      </c>
      <c r="E680" s="32">
        <v>1</v>
      </c>
      <c r="F680" s="32">
        <v>0</v>
      </c>
      <c r="G680" s="32">
        <v>57</v>
      </c>
      <c r="H680" s="32">
        <v>1</v>
      </c>
      <c r="I680" s="32"/>
      <c r="J680" s="32"/>
      <c r="K680" s="32"/>
      <c r="L680" s="32"/>
    </row>
    <row r="681" spans="1:12" x14ac:dyDescent="0.25">
      <c r="A681" s="32">
        <v>692</v>
      </c>
      <c r="B681" s="32">
        <v>3</v>
      </c>
      <c r="C681" s="32">
        <v>1</v>
      </c>
      <c r="D681" s="32">
        <v>4</v>
      </c>
      <c r="E681" s="32">
        <v>0</v>
      </c>
      <c r="F681" s="32">
        <v>1</v>
      </c>
      <c r="G681" s="32">
        <v>13.416700000000001</v>
      </c>
      <c r="H681" s="32">
        <v>1</v>
      </c>
      <c r="I681" s="32"/>
      <c r="J681" s="32"/>
      <c r="K681" s="32"/>
      <c r="L681" s="32"/>
    </row>
    <row r="682" spans="1:12" x14ac:dyDescent="0.25">
      <c r="A682" s="32">
        <v>693</v>
      </c>
      <c r="B682" s="32">
        <v>3</v>
      </c>
      <c r="C682" s="32">
        <v>0</v>
      </c>
      <c r="D682" s="32">
        <v>29.7</v>
      </c>
      <c r="E682" s="32">
        <v>0</v>
      </c>
      <c r="F682" s="32">
        <v>0</v>
      </c>
      <c r="G682" s="32">
        <v>56.495800000000003</v>
      </c>
      <c r="H682" s="32">
        <v>1</v>
      </c>
      <c r="I682" s="32"/>
      <c r="J682" s="32"/>
      <c r="K682" s="32"/>
      <c r="L682" s="32"/>
    </row>
    <row r="683" spans="1:12" x14ac:dyDescent="0.25">
      <c r="A683" s="32">
        <v>694</v>
      </c>
      <c r="B683" s="32">
        <v>3</v>
      </c>
      <c r="C683" s="32">
        <v>0</v>
      </c>
      <c r="D683" s="32">
        <v>25</v>
      </c>
      <c r="E683" s="32">
        <v>0</v>
      </c>
      <c r="F683" s="32">
        <v>0</v>
      </c>
      <c r="G683" s="32">
        <v>7225</v>
      </c>
      <c r="H683" s="32">
        <v>0</v>
      </c>
      <c r="I683" s="32"/>
      <c r="J683" s="32"/>
      <c r="K683" s="32"/>
      <c r="L683" s="32"/>
    </row>
    <row r="684" spans="1:12" x14ac:dyDescent="0.25">
      <c r="A684" s="32">
        <v>695</v>
      </c>
      <c r="B684" s="32">
        <v>1</v>
      </c>
      <c r="C684" s="32">
        <v>0</v>
      </c>
      <c r="D684" s="32">
        <v>60</v>
      </c>
      <c r="E684" s="32">
        <v>0</v>
      </c>
      <c r="F684" s="32">
        <v>0</v>
      </c>
      <c r="G684" s="32">
        <v>26.55</v>
      </c>
      <c r="H684" s="32">
        <v>0</v>
      </c>
      <c r="I684" s="32"/>
      <c r="J684" s="32"/>
      <c r="K684" s="32"/>
      <c r="L684" s="32"/>
    </row>
    <row r="685" spans="1:12" x14ac:dyDescent="0.25">
      <c r="A685" s="32">
        <v>696</v>
      </c>
      <c r="B685" s="32">
        <v>2</v>
      </c>
      <c r="C685" s="32">
        <v>0</v>
      </c>
      <c r="D685" s="32">
        <v>52</v>
      </c>
      <c r="E685" s="32">
        <v>0</v>
      </c>
      <c r="F685" s="32">
        <v>0</v>
      </c>
      <c r="G685" s="32">
        <v>13.5</v>
      </c>
      <c r="H685" s="32">
        <v>0</v>
      </c>
      <c r="I685" s="32"/>
      <c r="J685" s="32"/>
      <c r="K685" s="32"/>
      <c r="L685" s="32"/>
    </row>
    <row r="686" spans="1:12" x14ac:dyDescent="0.25">
      <c r="A686" s="32">
        <v>697</v>
      </c>
      <c r="B686" s="32">
        <v>3</v>
      </c>
      <c r="C686" s="32">
        <v>0</v>
      </c>
      <c r="D686" s="32">
        <v>44</v>
      </c>
      <c r="E686" s="32">
        <v>0</v>
      </c>
      <c r="F686" s="32">
        <v>0</v>
      </c>
      <c r="G686" s="32">
        <v>8.0500000000000007</v>
      </c>
      <c r="H686" s="32">
        <v>0</v>
      </c>
      <c r="I686" s="32"/>
      <c r="J686" s="32"/>
      <c r="K686" s="32"/>
      <c r="L686" s="32"/>
    </row>
    <row r="687" spans="1:12" x14ac:dyDescent="0.25">
      <c r="A687" s="32">
        <v>698</v>
      </c>
      <c r="B687" s="32">
        <v>3</v>
      </c>
      <c r="C687" s="32">
        <v>1</v>
      </c>
      <c r="D687" s="32">
        <v>29.7</v>
      </c>
      <c r="E687" s="32">
        <v>0</v>
      </c>
      <c r="F687" s="32">
        <v>0</v>
      </c>
      <c r="G687" s="32">
        <v>7.7332999999999998</v>
      </c>
      <c r="H687" s="32">
        <v>1</v>
      </c>
      <c r="I687" s="32"/>
      <c r="J687" s="32"/>
      <c r="K687" s="32"/>
      <c r="L687" s="32"/>
    </row>
    <row r="688" spans="1:12" x14ac:dyDescent="0.25">
      <c r="A688" s="32">
        <v>699</v>
      </c>
      <c r="B688" s="32">
        <v>1</v>
      </c>
      <c r="C688" s="32">
        <v>0</v>
      </c>
      <c r="D688" s="32">
        <v>49</v>
      </c>
      <c r="E688" s="32">
        <v>1</v>
      </c>
      <c r="F688" s="32">
        <v>1</v>
      </c>
      <c r="G688" s="32">
        <v>110.88330000000001</v>
      </c>
      <c r="H688" s="32">
        <v>0</v>
      </c>
      <c r="I688" s="32"/>
      <c r="J688" s="32"/>
      <c r="K688" s="32"/>
      <c r="L688" s="32"/>
    </row>
    <row r="689" spans="1:12" x14ac:dyDescent="0.25">
      <c r="A689" s="32">
        <v>700</v>
      </c>
      <c r="B689" s="32">
        <v>3</v>
      </c>
      <c r="C689" s="32">
        <v>0</v>
      </c>
      <c r="D689" s="32">
        <v>42</v>
      </c>
      <c r="E689" s="32">
        <v>0</v>
      </c>
      <c r="F689" s="32">
        <v>0</v>
      </c>
      <c r="G689" s="32">
        <v>7.65</v>
      </c>
      <c r="H689" s="32">
        <v>0</v>
      </c>
      <c r="I689" s="32"/>
      <c r="J689" s="32"/>
      <c r="K689" s="32"/>
      <c r="L689" s="32"/>
    </row>
    <row r="690" spans="1:12" x14ac:dyDescent="0.25">
      <c r="A690" s="32">
        <v>701</v>
      </c>
      <c r="B690" s="32">
        <v>1</v>
      </c>
      <c r="C690" s="32">
        <v>1</v>
      </c>
      <c r="D690" s="32">
        <v>18</v>
      </c>
      <c r="E690" s="32">
        <v>1</v>
      </c>
      <c r="F690" s="32">
        <v>0</v>
      </c>
      <c r="G690" s="32">
        <v>17757</v>
      </c>
      <c r="H690" s="32">
        <v>1</v>
      </c>
      <c r="I690" s="32"/>
      <c r="J690" s="32"/>
      <c r="K690" s="32"/>
      <c r="L690" s="32"/>
    </row>
    <row r="691" spans="1:12" x14ac:dyDescent="0.25">
      <c r="A691" s="32">
        <v>702</v>
      </c>
      <c r="B691" s="32">
        <v>1</v>
      </c>
      <c r="C691" s="32">
        <v>0</v>
      </c>
      <c r="D691" s="32">
        <v>35</v>
      </c>
      <c r="E691" s="32">
        <v>0</v>
      </c>
      <c r="F691" s="32">
        <v>0</v>
      </c>
      <c r="G691" s="32">
        <v>17475</v>
      </c>
      <c r="H691" s="32">
        <v>1</v>
      </c>
      <c r="I691" s="32"/>
      <c r="J691" s="32"/>
      <c r="K691" s="32"/>
      <c r="L691" s="32"/>
    </row>
    <row r="692" spans="1:12" x14ac:dyDescent="0.25">
      <c r="A692" s="32">
        <v>703</v>
      </c>
      <c r="B692" s="32">
        <v>3</v>
      </c>
      <c r="C692" s="32">
        <v>1</v>
      </c>
      <c r="D692" s="32">
        <v>18</v>
      </c>
      <c r="E692" s="32">
        <v>0</v>
      </c>
      <c r="F692" s="32">
        <v>1</v>
      </c>
      <c r="G692" s="32">
        <v>14.4542</v>
      </c>
      <c r="H692" s="32">
        <v>0</v>
      </c>
      <c r="I692" s="32"/>
      <c r="J692" s="32"/>
      <c r="K692" s="32"/>
      <c r="L692" s="32"/>
    </row>
    <row r="693" spans="1:12" x14ac:dyDescent="0.25">
      <c r="A693" s="32">
        <v>704</v>
      </c>
      <c r="B693" s="32">
        <v>3</v>
      </c>
      <c r="C693" s="32">
        <v>0</v>
      </c>
      <c r="D693" s="32">
        <v>25</v>
      </c>
      <c r="E693" s="32">
        <v>0</v>
      </c>
      <c r="F693" s="32">
        <v>0</v>
      </c>
      <c r="G693" s="32">
        <v>7.7416999999999998</v>
      </c>
      <c r="H693" s="32">
        <v>0</v>
      </c>
      <c r="I693" s="32"/>
      <c r="J693" s="32"/>
      <c r="K693" s="32"/>
      <c r="L693" s="32"/>
    </row>
    <row r="694" spans="1:12" x14ac:dyDescent="0.25">
      <c r="A694" s="32">
        <v>705</v>
      </c>
      <c r="B694" s="32">
        <v>3</v>
      </c>
      <c r="C694" s="32">
        <v>0</v>
      </c>
      <c r="D694" s="32">
        <v>26</v>
      </c>
      <c r="E694" s="32">
        <v>1</v>
      </c>
      <c r="F694" s="32">
        <v>0</v>
      </c>
      <c r="G694" s="32">
        <v>7.8541999999999996</v>
      </c>
      <c r="H694" s="32">
        <v>0</v>
      </c>
      <c r="I694" s="32"/>
      <c r="J694" s="32"/>
      <c r="K694" s="32"/>
      <c r="L694" s="32"/>
    </row>
    <row r="695" spans="1:12" x14ac:dyDescent="0.25">
      <c r="A695" s="32">
        <v>706</v>
      </c>
      <c r="B695" s="32">
        <v>2</v>
      </c>
      <c r="C695" s="32">
        <v>0</v>
      </c>
      <c r="D695" s="32">
        <v>39</v>
      </c>
      <c r="E695" s="32">
        <v>0</v>
      </c>
      <c r="F695" s="32">
        <v>0</v>
      </c>
      <c r="G695" s="32">
        <v>26</v>
      </c>
      <c r="H695" s="32">
        <v>0</v>
      </c>
      <c r="I695" s="32"/>
      <c r="J695" s="32"/>
      <c r="K695" s="32"/>
      <c r="L695" s="32"/>
    </row>
    <row r="696" spans="1:12" x14ac:dyDescent="0.25">
      <c r="A696" s="32">
        <v>707</v>
      </c>
      <c r="B696" s="32">
        <v>2</v>
      </c>
      <c r="C696" s="32">
        <v>1</v>
      </c>
      <c r="D696" s="32">
        <v>45</v>
      </c>
      <c r="E696" s="32">
        <v>0</v>
      </c>
      <c r="F696" s="32">
        <v>0</v>
      </c>
      <c r="G696" s="32">
        <v>13.5</v>
      </c>
      <c r="H696" s="32">
        <v>1</v>
      </c>
      <c r="I696" s="32"/>
      <c r="J696" s="32"/>
      <c r="K696" s="32"/>
      <c r="L696" s="32"/>
    </row>
    <row r="697" spans="1:12" x14ac:dyDescent="0.25">
      <c r="A697" s="32">
        <v>708</v>
      </c>
      <c r="B697" s="32">
        <v>1</v>
      </c>
      <c r="C697" s="32">
        <v>0</v>
      </c>
      <c r="D697" s="32">
        <v>42</v>
      </c>
      <c r="E697" s="32">
        <v>0</v>
      </c>
      <c r="F697" s="32">
        <v>0</v>
      </c>
      <c r="G697" s="32">
        <v>17476</v>
      </c>
      <c r="H697" s="32">
        <v>1</v>
      </c>
      <c r="I697" s="32"/>
      <c r="J697" s="32"/>
      <c r="K697" s="32"/>
      <c r="L697" s="32"/>
    </row>
    <row r="698" spans="1:12" x14ac:dyDescent="0.25">
      <c r="A698" s="32">
        <v>709</v>
      </c>
      <c r="B698" s="32">
        <v>1</v>
      </c>
      <c r="C698" s="32">
        <v>1</v>
      </c>
      <c r="D698" s="32">
        <v>22</v>
      </c>
      <c r="E698" s="32">
        <v>0</v>
      </c>
      <c r="F698" s="32">
        <v>0</v>
      </c>
      <c r="G698" s="32">
        <v>151.55000000000001</v>
      </c>
      <c r="H698" s="32">
        <v>1</v>
      </c>
      <c r="I698" s="32"/>
      <c r="J698" s="32"/>
      <c r="K698" s="32"/>
      <c r="L698" s="32"/>
    </row>
    <row r="699" spans="1:12" x14ac:dyDescent="0.25">
      <c r="A699" s="32">
        <v>710</v>
      </c>
      <c r="B699" s="32">
        <v>3</v>
      </c>
      <c r="C699" s="32">
        <v>0</v>
      </c>
      <c r="D699" s="32">
        <v>29.7</v>
      </c>
      <c r="E699" s="32">
        <v>1</v>
      </c>
      <c r="F699" s="32">
        <v>1</v>
      </c>
      <c r="G699" s="32">
        <v>15.245799999999999</v>
      </c>
      <c r="H699" s="32">
        <v>1</v>
      </c>
      <c r="I699" s="32"/>
      <c r="J699" s="32"/>
      <c r="K699" s="32"/>
      <c r="L699" s="32"/>
    </row>
    <row r="700" spans="1:12" x14ac:dyDescent="0.25">
      <c r="A700" s="32">
        <v>711</v>
      </c>
      <c r="B700" s="32">
        <v>1</v>
      </c>
      <c r="C700" s="32">
        <v>1</v>
      </c>
      <c r="D700" s="32">
        <v>24</v>
      </c>
      <c r="E700" s="32">
        <v>0</v>
      </c>
      <c r="F700" s="32">
        <v>0</v>
      </c>
      <c r="G700" s="32">
        <v>17482</v>
      </c>
      <c r="H700" s="32">
        <v>1</v>
      </c>
      <c r="I700" s="32"/>
      <c r="J700" s="32"/>
      <c r="K700" s="32"/>
      <c r="L700" s="32"/>
    </row>
    <row r="701" spans="1:12" x14ac:dyDescent="0.25">
      <c r="A701" s="32">
        <v>712</v>
      </c>
      <c r="B701" s="32">
        <v>1</v>
      </c>
      <c r="C701" s="32">
        <v>0</v>
      </c>
      <c r="D701" s="32">
        <v>29.7</v>
      </c>
      <c r="E701" s="32">
        <v>0</v>
      </c>
      <c r="F701" s="32">
        <v>0</v>
      </c>
      <c r="G701" s="32">
        <v>26.55</v>
      </c>
      <c r="H701" s="32">
        <v>0</v>
      </c>
      <c r="I701" s="32"/>
      <c r="J701" s="32"/>
      <c r="K701" s="32"/>
      <c r="L701" s="32"/>
    </row>
    <row r="702" spans="1:12" x14ac:dyDescent="0.25">
      <c r="A702" s="32">
        <v>713</v>
      </c>
      <c r="B702" s="32">
        <v>1</v>
      </c>
      <c r="C702" s="32">
        <v>0</v>
      </c>
      <c r="D702" s="32">
        <v>48</v>
      </c>
      <c r="E702" s="32">
        <v>1</v>
      </c>
      <c r="F702" s="32">
        <v>0</v>
      </c>
      <c r="G702" s="32">
        <v>52</v>
      </c>
      <c r="H702" s="32">
        <v>1</v>
      </c>
      <c r="I702" s="32"/>
      <c r="J702" s="32"/>
      <c r="K702" s="32"/>
      <c r="L702" s="32"/>
    </row>
    <row r="703" spans="1:12" x14ac:dyDescent="0.25">
      <c r="A703" s="32">
        <v>714</v>
      </c>
      <c r="B703" s="32">
        <v>3</v>
      </c>
      <c r="C703" s="32">
        <v>0</v>
      </c>
      <c r="D703" s="32">
        <v>29</v>
      </c>
      <c r="E703" s="32">
        <v>0</v>
      </c>
      <c r="F703" s="32">
        <v>0</v>
      </c>
      <c r="G703" s="32">
        <v>9.4832999999999998</v>
      </c>
      <c r="H703" s="32">
        <v>0</v>
      </c>
      <c r="I703" s="32"/>
      <c r="J703" s="32"/>
      <c r="K703" s="32"/>
      <c r="L703" s="32"/>
    </row>
    <row r="704" spans="1:12" x14ac:dyDescent="0.25">
      <c r="A704" s="32">
        <v>715</v>
      </c>
      <c r="B704" s="32">
        <v>2</v>
      </c>
      <c r="C704" s="32">
        <v>0</v>
      </c>
      <c r="D704" s="32">
        <v>52</v>
      </c>
      <c r="E704" s="32">
        <v>0</v>
      </c>
      <c r="F704" s="32">
        <v>0</v>
      </c>
      <c r="G704" s="32">
        <v>13</v>
      </c>
      <c r="H704" s="32">
        <v>0</v>
      </c>
      <c r="I704" s="32"/>
      <c r="J704" s="32"/>
      <c r="K704" s="32"/>
      <c r="L704" s="32"/>
    </row>
    <row r="705" spans="1:12" x14ac:dyDescent="0.25">
      <c r="A705" s="32">
        <v>716</v>
      </c>
      <c r="B705" s="32">
        <v>3</v>
      </c>
      <c r="C705" s="32">
        <v>0</v>
      </c>
      <c r="D705" s="32">
        <v>19</v>
      </c>
      <c r="E705" s="32">
        <v>0</v>
      </c>
      <c r="F705" s="32">
        <v>0</v>
      </c>
      <c r="G705" s="32">
        <v>7.65</v>
      </c>
      <c r="H705" s="32">
        <v>0</v>
      </c>
      <c r="I705" s="32"/>
      <c r="J705" s="32"/>
      <c r="K705" s="32"/>
      <c r="L705" s="32"/>
    </row>
    <row r="706" spans="1:12" x14ac:dyDescent="0.25">
      <c r="A706" s="32">
        <v>717</v>
      </c>
      <c r="B706" s="32">
        <v>1</v>
      </c>
      <c r="C706" s="32">
        <v>1</v>
      </c>
      <c r="D706" s="32">
        <v>38</v>
      </c>
      <c r="E706" s="32">
        <v>0</v>
      </c>
      <c r="F706" s="32">
        <v>0</v>
      </c>
      <c r="G706" s="32">
        <v>17757</v>
      </c>
      <c r="H706" s="32">
        <v>1</v>
      </c>
      <c r="I706" s="32"/>
      <c r="J706" s="32"/>
      <c r="K706" s="32"/>
      <c r="L706" s="32"/>
    </row>
    <row r="707" spans="1:12" x14ac:dyDescent="0.25">
      <c r="A707" s="32">
        <v>718</v>
      </c>
      <c r="B707" s="32">
        <v>2</v>
      </c>
      <c r="C707" s="32">
        <v>1</v>
      </c>
      <c r="D707" s="32">
        <v>27</v>
      </c>
      <c r="E707" s="32">
        <v>0</v>
      </c>
      <c r="F707" s="32">
        <v>0</v>
      </c>
      <c r="G707" s="32">
        <v>10.5</v>
      </c>
      <c r="H707" s="32">
        <v>1</v>
      </c>
      <c r="I707" s="32"/>
      <c r="J707" s="32"/>
      <c r="K707" s="32"/>
      <c r="L707" s="32"/>
    </row>
    <row r="708" spans="1:12" x14ac:dyDescent="0.25">
      <c r="A708" s="32">
        <v>719</v>
      </c>
      <c r="B708" s="32">
        <v>3</v>
      </c>
      <c r="C708" s="32">
        <v>0</v>
      </c>
      <c r="D708" s="32">
        <v>29.7</v>
      </c>
      <c r="E708" s="32">
        <v>0</v>
      </c>
      <c r="F708" s="32">
        <v>0</v>
      </c>
      <c r="G708" s="32">
        <v>15.5</v>
      </c>
      <c r="H708" s="32">
        <v>0</v>
      </c>
      <c r="I708" s="32"/>
      <c r="J708" s="32"/>
      <c r="K708" s="32"/>
      <c r="L708" s="32"/>
    </row>
    <row r="709" spans="1:12" x14ac:dyDescent="0.25">
      <c r="A709" s="32">
        <v>720</v>
      </c>
      <c r="B709" s="32">
        <v>3</v>
      </c>
      <c r="C709" s="32">
        <v>0</v>
      </c>
      <c r="D709" s="32">
        <v>33</v>
      </c>
      <c r="E709" s="32">
        <v>0</v>
      </c>
      <c r="F709" s="32">
        <v>0</v>
      </c>
      <c r="G709" s="32">
        <v>7775</v>
      </c>
      <c r="H709" s="32">
        <v>0</v>
      </c>
      <c r="I709" s="32"/>
      <c r="J709" s="32"/>
      <c r="K709" s="32"/>
      <c r="L709" s="32"/>
    </row>
    <row r="710" spans="1:12" x14ac:dyDescent="0.25">
      <c r="A710" s="32">
        <v>721</v>
      </c>
      <c r="B710" s="32">
        <v>2</v>
      </c>
      <c r="C710" s="32">
        <v>1</v>
      </c>
      <c r="D710" s="32">
        <v>6</v>
      </c>
      <c r="E710" s="32">
        <v>0</v>
      </c>
      <c r="F710" s="32">
        <v>1</v>
      </c>
      <c r="G710" s="32">
        <v>33</v>
      </c>
      <c r="H710" s="32">
        <v>1</v>
      </c>
      <c r="I710" s="32"/>
      <c r="J710" s="32"/>
      <c r="K710" s="32"/>
      <c r="L710" s="32"/>
    </row>
    <row r="711" spans="1:12" x14ac:dyDescent="0.25">
      <c r="A711" s="32">
        <v>722</v>
      </c>
      <c r="B711" s="32">
        <v>3</v>
      </c>
      <c r="C711" s="32">
        <v>0</v>
      </c>
      <c r="D711" s="32">
        <v>17</v>
      </c>
      <c r="E711" s="32">
        <v>1</v>
      </c>
      <c r="F711" s="32">
        <v>0</v>
      </c>
      <c r="G711" s="32">
        <v>7.0541999999999998</v>
      </c>
      <c r="H711" s="32">
        <v>0</v>
      </c>
      <c r="I711" s="32"/>
      <c r="J711" s="32"/>
      <c r="K711" s="32"/>
      <c r="L711" s="32"/>
    </row>
    <row r="712" spans="1:12" x14ac:dyDescent="0.25">
      <c r="A712" s="32">
        <v>723</v>
      </c>
      <c r="B712" s="32">
        <v>2</v>
      </c>
      <c r="C712" s="32">
        <v>0</v>
      </c>
      <c r="D712" s="32">
        <v>34</v>
      </c>
      <c r="E712" s="32">
        <v>0</v>
      </c>
      <c r="F712" s="32">
        <v>0</v>
      </c>
      <c r="G712" s="32">
        <v>13</v>
      </c>
      <c r="H712" s="32">
        <v>0</v>
      </c>
      <c r="I712" s="32"/>
      <c r="J712" s="32"/>
      <c r="K712" s="32"/>
      <c r="L712" s="32"/>
    </row>
    <row r="713" spans="1:12" x14ac:dyDescent="0.25">
      <c r="A713" s="32">
        <v>724</v>
      </c>
      <c r="B713" s="32">
        <v>2</v>
      </c>
      <c r="C713" s="32">
        <v>0</v>
      </c>
      <c r="D713" s="32">
        <v>50</v>
      </c>
      <c r="E713" s="32">
        <v>0</v>
      </c>
      <c r="F713" s="32">
        <v>0</v>
      </c>
      <c r="G713" s="32">
        <v>13</v>
      </c>
      <c r="H713" s="32">
        <v>0</v>
      </c>
      <c r="I713" s="32"/>
      <c r="J713" s="32"/>
      <c r="K713" s="32"/>
      <c r="L713" s="32"/>
    </row>
    <row r="714" spans="1:12" x14ac:dyDescent="0.25">
      <c r="A714" s="32">
        <v>725</v>
      </c>
      <c r="B714" s="32">
        <v>1</v>
      </c>
      <c r="C714" s="32">
        <v>0</v>
      </c>
      <c r="D714" s="32">
        <v>27</v>
      </c>
      <c r="E714" s="32">
        <v>1</v>
      </c>
      <c r="F714" s="32">
        <v>0</v>
      </c>
      <c r="G714" s="32">
        <v>53.1</v>
      </c>
      <c r="H714" s="32">
        <v>1</v>
      </c>
      <c r="I714" s="32"/>
      <c r="J714" s="32"/>
      <c r="K714" s="32"/>
      <c r="L714" s="32"/>
    </row>
    <row r="715" spans="1:12" x14ac:dyDescent="0.25">
      <c r="A715" s="32">
        <v>726</v>
      </c>
      <c r="B715" s="32">
        <v>3</v>
      </c>
      <c r="C715" s="32">
        <v>0</v>
      </c>
      <c r="D715" s="32">
        <v>20</v>
      </c>
      <c r="E715" s="32">
        <v>0</v>
      </c>
      <c r="F715" s="32">
        <v>0</v>
      </c>
      <c r="G715" s="32">
        <v>8.6624999999999996</v>
      </c>
      <c r="H715" s="32">
        <v>0</v>
      </c>
      <c r="I715" s="32"/>
      <c r="J715" s="32"/>
      <c r="K715" s="32"/>
      <c r="L715" s="32"/>
    </row>
    <row r="716" spans="1:12" x14ac:dyDescent="0.25">
      <c r="A716" s="32">
        <v>727</v>
      </c>
      <c r="B716" s="32">
        <v>2</v>
      </c>
      <c r="C716" s="32">
        <v>1</v>
      </c>
      <c r="D716" s="32">
        <v>30</v>
      </c>
      <c r="E716" s="32">
        <v>3</v>
      </c>
      <c r="F716" s="32">
        <v>0</v>
      </c>
      <c r="G716" s="32">
        <v>21</v>
      </c>
      <c r="H716" s="32">
        <v>1</v>
      </c>
      <c r="I716" s="32"/>
      <c r="J716" s="32"/>
      <c r="K716" s="32"/>
      <c r="L716" s="32"/>
    </row>
    <row r="717" spans="1:12" x14ac:dyDescent="0.25">
      <c r="A717" s="32">
        <v>728</v>
      </c>
      <c r="B717" s="32">
        <v>3</v>
      </c>
      <c r="C717" s="32">
        <v>1</v>
      </c>
      <c r="D717" s="32">
        <v>29.7</v>
      </c>
      <c r="E717" s="32">
        <v>0</v>
      </c>
      <c r="F717" s="32">
        <v>0</v>
      </c>
      <c r="G717" s="32">
        <v>7.7374999999999998</v>
      </c>
      <c r="H717" s="32">
        <v>1</v>
      </c>
      <c r="I717" s="32"/>
      <c r="J717" s="32"/>
      <c r="K717" s="32"/>
      <c r="L717" s="32"/>
    </row>
    <row r="718" spans="1:12" x14ac:dyDescent="0.25">
      <c r="A718" s="32">
        <v>729</v>
      </c>
      <c r="B718" s="32">
        <v>2</v>
      </c>
      <c r="C718" s="32">
        <v>0</v>
      </c>
      <c r="D718" s="32">
        <v>25</v>
      </c>
      <c r="E718" s="32">
        <v>1</v>
      </c>
      <c r="F718" s="32">
        <v>0</v>
      </c>
      <c r="G718" s="32">
        <v>26</v>
      </c>
      <c r="H718" s="32">
        <v>0</v>
      </c>
      <c r="I718" s="32"/>
      <c r="J718" s="32"/>
      <c r="K718" s="32"/>
      <c r="L718" s="32"/>
    </row>
    <row r="719" spans="1:12" x14ac:dyDescent="0.25">
      <c r="A719" s="32">
        <v>731</v>
      </c>
      <c r="B719" s="32">
        <v>1</v>
      </c>
      <c r="C719" s="32">
        <v>1</v>
      </c>
      <c r="D719" s="32">
        <v>29</v>
      </c>
      <c r="E719" s="32">
        <v>0</v>
      </c>
      <c r="F719" s="32">
        <v>0</v>
      </c>
      <c r="G719" s="32">
        <v>211.33750000000001</v>
      </c>
      <c r="H719" s="32">
        <v>1</v>
      </c>
      <c r="I719" s="32"/>
      <c r="J719" s="32"/>
      <c r="K719" s="32"/>
      <c r="L719" s="32"/>
    </row>
    <row r="720" spans="1:12" x14ac:dyDescent="0.25">
      <c r="A720" s="32">
        <v>732</v>
      </c>
      <c r="B720" s="32">
        <v>3</v>
      </c>
      <c r="C720" s="32">
        <v>0</v>
      </c>
      <c r="D720" s="32">
        <v>11</v>
      </c>
      <c r="E720" s="32">
        <v>0</v>
      </c>
      <c r="F720" s="32">
        <v>0</v>
      </c>
      <c r="G720" s="32">
        <v>18.787500000000001</v>
      </c>
      <c r="H720" s="32">
        <v>0</v>
      </c>
      <c r="I720" s="32"/>
      <c r="J720" s="32"/>
      <c r="K720" s="32"/>
      <c r="L720" s="32"/>
    </row>
    <row r="721" spans="1:12" x14ac:dyDescent="0.25">
      <c r="A721" s="32">
        <v>733</v>
      </c>
      <c r="B721" s="32">
        <v>2</v>
      </c>
      <c r="C721" s="32">
        <v>0</v>
      </c>
      <c r="D721" s="32">
        <v>29.7</v>
      </c>
      <c r="E721" s="32">
        <v>0</v>
      </c>
      <c r="F721" s="32">
        <v>0</v>
      </c>
      <c r="G721" s="32">
        <v>0</v>
      </c>
      <c r="H721" s="32">
        <v>0</v>
      </c>
      <c r="I721" s="32"/>
      <c r="J721" s="32"/>
      <c r="K721" s="32"/>
      <c r="L721" s="32"/>
    </row>
    <row r="722" spans="1:12" x14ac:dyDescent="0.25">
      <c r="A722" s="32">
        <v>734</v>
      </c>
      <c r="B722" s="32">
        <v>2</v>
      </c>
      <c r="C722" s="32">
        <v>0</v>
      </c>
      <c r="D722" s="32">
        <v>23</v>
      </c>
      <c r="E722" s="32">
        <v>0</v>
      </c>
      <c r="F722" s="32">
        <v>0</v>
      </c>
      <c r="G722" s="32">
        <v>13</v>
      </c>
      <c r="H722" s="32">
        <v>0</v>
      </c>
      <c r="I722" s="32"/>
      <c r="J722" s="32"/>
      <c r="K722" s="32"/>
      <c r="L722" s="32"/>
    </row>
    <row r="723" spans="1:12" x14ac:dyDescent="0.25">
      <c r="A723" s="32">
        <v>735</v>
      </c>
      <c r="B723" s="32">
        <v>2</v>
      </c>
      <c r="C723" s="32">
        <v>0</v>
      </c>
      <c r="D723" s="32">
        <v>23</v>
      </c>
      <c r="E723" s="32">
        <v>0</v>
      </c>
      <c r="F723" s="32">
        <v>0</v>
      </c>
      <c r="G723" s="32">
        <v>13</v>
      </c>
      <c r="H723" s="32">
        <v>0</v>
      </c>
      <c r="I723" s="32"/>
      <c r="J723" s="32"/>
      <c r="K723" s="32"/>
      <c r="L723" s="32"/>
    </row>
    <row r="724" spans="1:12" x14ac:dyDescent="0.25">
      <c r="A724" s="32">
        <v>736</v>
      </c>
      <c r="B724" s="32">
        <v>3</v>
      </c>
      <c r="C724" s="32">
        <v>0</v>
      </c>
      <c r="D724" s="32">
        <v>28.5</v>
      </c>
      <c r="E724" s="32">
        <v>0</v>
      </c>
      <c r="F724" s="32">
        <v>0</v>
      </c>
      <c r="G724" s="32">
        <v>16.100000000000001</v>
      </c>
      <c r="H724" s="32">
        <v>0</v>
      </c>
      <c r="I724" s="32"/>
      <c r="J724" s="32"/>
      <c r="K724" s="32"/>
      <c r="L724" s="32"/>
    </row>
    <row r="725" spans="1:12" x14ac:dyDescent="0.25">
      <c r="A725" s="32">
        <v>737</v>
      </c>
      <c r="B725" s="32">
        <v>3</v>
      </c>
      <c r="C725" s="32">
        <v>1</v>
      </c>
      <c r="D725" s="32">
        <v>48</v>
      </c>
      <c r="E725" s="32">
        <v>1</v>
      </c>
      <c r="F725" s="32">
        <v>3</v>
      </c>
      <c r="G725" s="32">
        <v>6608</v>
      </c>
      <c r="H725" s="32">
        <v>0</v>
      </c>
      <c r="I725" s="32"/>
      <c r="J725" s="32"/>
      <c r="K725" s="32"/>
      <c r="L725" s="32"/>
    </row>
    <row r="726" spans="1:12" x14ac:dyDescent="0.25">
      <c r="A726" s="32">
        <v>738</v>
      </c>
      <c r="B726" s="32">
        <v>1</v>
      </c>
      <c r="C726" s="32">
        <v>0</v>
      </c>
      <c r="D726" s="32">
        <v>35</v>
      </c>
      <c r="E726" s="32">
        <v>0</v>
      </c>
      <c r="F726" s="32">
        <v>0</v>
      </c>
      <c r="G726" s="32">
        <v>17755</v>
      </c>
      <c r="H726" s="32">
        <v>1</v>
      </c>
      <c r="I726" s="32"/>
      <c r="J726" s="32"/>
      <c r="K726" s="32"/>
      <c r="L726" s="32"/>
    </row>
    <row r="727" spans="1:12" x14ac:dyDescent="0.25">
      <c r="A727" s="32">
        <v>739</v>
      </c>
      <c r="B727" s="32">
        <v>3</v>
      </c>
      <c r="C727" s="32">
        <v>0</v>
      </c>
      <c r="D727" s="32">
        <v>29.7</v>
      </c>
      <c r="E727" s="32">
        <v>0</v>
      </c>
      <c r="F727" s="32">
        <v>0</v>
      </c>
      <c r="G727" s="32">
        <v>7.8958000000000004</v>
      </c>
      <c r="H727" s="32">
        <v>0</v>
      </c>
      <c r="I727" s="32"/>
      <c r="J727" s="32"/>
      <c r="K727" s="32"/>
      <c r="L727" s="32"/>
    </row>
    <row r="728" spans="1:12" x14ac:dyDescent="0.25">
      <c r="A728" s="32">
        <v>740</v>
      </c>
      <c r="B728" s="32">
        <v>3</v>
      </c>
      <c r="C728" s="32">
        <v>0</v>
      </c>
      <c r="D728" s="32">
        <v>29.7</v>
      </c>
      <c r="E728" s="32">
        <v>0</v>
      </c>
      <c r="F728" s="32">
        <v>0</v>
      </c>
      <c r="G728" s="32">
        <v>7.8958000000000004</v>
      </c>
      <c r="H728" s="32">
        <v>0</v>
      </c>
      <c r="I728" s="32"/>
      <c r="J728" s="32"/>
      <c r="K728" s="32"/>
      <c r="L728" s="32"/>
    </row>
    <row r="729" spans="1:12" x14ac:dyDescent="0.25">
      <c r="A729" s="32">
        <v>741</v>
      </c>
      <c r="B729" s="32">
        <v>1</v>
      </c>
      <c r="C729" s="32">
        <v>0</v>
      </c>
      <c r="D729" s="32">
        <v>29.7</v>
      </c>
      <c r="E729" s="32">
        <v>0</v>
      </c>
      <c r="F729" s="32">
        <v>0</v>
      </c>
      <c r="G729" s="32">
        <v>30</v>
      </c>
      <c r="H729" s="32">
        <v>1</v>
      </c>
      <c r="I729" s="32"/>
      <c r="J729" s="32"/>
      <c r="K729" s="32"/>
      <c r="L729" s="32"/>
    </row>
    <row r="730" spans="1:12" x14ac:dyDescent="0.25">
      <c r="A730" s="32">
        <v>742</v>
      </c>
      <c r="B730" s="32">
        <v>1</v>
      </c>
      <c r="C730" s="32">
        <v>0</v>
      </c>
      <c r="D730" s="32">
        <v>36</v>
      </c>
      <c r="E730" s="32">
        <v>1</v>
      </c>
      <c r="F730" s="32">
        <v>0</v>
      </c>
      <c r="G730" s="32">
        <v>78.849999999999994</v>
      </c>
      <c r="H730" s="32">
        <v>0</v>
      </c>
      <c r="I730" s="32"/>
      <c r="J730" s="32"/>
      <c r="K730" s="32"/>
      <c r="L730" s="32"/>
    </row>
    <row r="731" spans="1:12" x14ac:dyDescent="0.25">
      <c r="A731" s="32">
        <v>743</v>
      </c>
      <c r="B731" s="32">
        <v>1</v>
      </c>
      <c r="C731" s="32">
        <v>1</v>
      </c>
      <c r="D731" s="32">
        <v>21</v>
      </c>
      <c r="E731" s="32">
        <v>2</v>
      </c>
      <c r="F731" s="32">
        <v>2</v>
      </c>
      <c r="G731" s="32">
        <v>17608</v>
      </c>
      <c r="H731" s="32">
        <v>1</v>
      </c>
      <c r="I731" s="32"/>
      <c r="J731" s="32"/>
      <c r="K731" s="32"/>
      <c r="L731" s="32"/>
    </row>
    <row r="732" spans="1:12" x14ac:dyDescent="0.25">
      <c r="A732" s="32">
        <v>744</v>
      </c>
      <c r="B732" s="32">
        <v>3</v>
      </c>
      <c r="C732" s="32">
        <v>0</v>
      </c>
      <c r="D732" s="32">
        <v>24</v>
      </c>
      <c r="E732" s="32">
        <v>1</v>
      </c>
      <c r="F732" s="32">
        <v>0</v>
      </c>
      <c r="G732" s="32">
        <v>16.100000000000001</v>
      </c>
      <c r="H732" s="32">
        <v>0</v>
      </c>
      <c r="I732" s="32"/>
      <c r="J732" s="32"/>
      <c r="K732" s="32"/>
      <c r="L732" s="32"/>
    </row>
    <row r="733" spans="1:12" x14ac:dyDescent="0.25">
      <c r="A733" s="32">
        <v>745</v>
      </c>
      <c r="B733" s="32">
        <v>3</v>
      </c>
      <c r="C733" s="32">
        <v>0</v>
      </c>
      <c r="D733" s="32">
        <v>31</v>
      </c>
      <c r="E733" s="32">
        <v>0</v>
      </c>
      <c r="F733" s="32">
        <v>0</v>
      </c>
      <c r="G733" s="32">
        <v>2</v>
      </c>
      <c r="H733" s="32">
        <v>1</v>
      </c>
      <c r="I733" s="32"/>
      <c r="J733" s="32"/>
      <c r="K733" s="32"/>
      <c r="L733" s="32"/>
    </row>
    <row r="734" spans="1:12" x14ac:dyDescent="0.25">
      <c r="A734" s="32">
        <v>746</v>
      </c>
      <c r="B734" s="32">
        <v>1</v>
      </c>
      <c r="C734" s="32">
        <v>0</v>
      </c>
      <c r="D734" s="32">
        <v>70</v>
      </c>
      <c r="E734" s="32">
        <v>1</v>
      </c>
      <c r="F734" s="32">
        <v>1</v>
      </c>
      <c r="G734" s="32">
        <v>5735</v>
      </c>
      <c r="H734" s="32">
        <v>0</v>
      </c>
      <c r="I734" s="32"/>
      <c r="J734" s="32"/>
      <c r="K734" s="32"/>
      <c r="L734" s="32"/>
    </row>
    <row r="735" spans="1:12" x14ac:dyDescent="0.25">
      <c r="A735" s="32">
        <v>747</v>
      </c>
      <c r="B735" s="32">
        <v>3</v>
      </c>
      <c r="C735" s="32">
        <v>0</v>
      </c>
      <c r="D735" s="32">
        <v>16</v>
      </c>
      <c r="E735" s="32">
        <v>1</v>
      </c>
      <c r="F735" s="32">
        <v>1</v>
      </c>
      <c r="G735" s="32">
        <v>2673</v>
      </c>
      <c r="H735" s="32">
        <v>0</v>
      </c>
      <c r="I735" s="32"/>
      <c r="J735" s="32"/>
      <c r="K735" s="32"/>
      <c r="L735" s="32"/>
    </row>
    <row r="736" spans="1:12" x14ac:dyDescent="0.25">
      <c r="A736" s="32">
        <v>748</v>
      </c>
      <c r="B736" s="32">
        <v>2</v>
      </c>
      <c r="C736" s="32">
        <v>1</v>
      </c>
      <c r="D736" s="32">
        <v>30</v>
      </c>
      <c r="E736" s="32">
        <v>0</v>
      </c>
      <c r="F736" s="32">
        <v>0</v>
      </c>
      <c r="G736" s="32">
        <v>13</v>
      </c>
      <c r="H736" s="32">
        <v>1</v>
      </c>
      <c r="I736" s="32"/>
      <c r="J736" s="32"/>
      <c r="K736" s="32"/>
      <c r="L736" s="32"/>
    </row>
    <row r="737" spans="1:12" x14ac:dyDescent="0.25">
      <c r="A737" s="32">
        <v>749</v>
      </c>
      <c r="B737" s="32">
        <v>1</v>
      </c>
      <c r="C737" s="32">
        <v>0</v>
      </c>
      <c r="D737" s="32">
        <v>19</v>
      </c>
      <c r="E737" s="32">
        <v>1</v>
      </c>
      <c r="F737" s="32">
        <v>0</v>
      </c>
      <c r="G737" s="32">
        <v>53.1</v>
      </c>
      <c r="H737" s="32">
        <v>0</v>
      </c>
      <c r="I737" s="32"/>
      <c r="J737" s="32"/>
      <c r="K737" s="32"/>
      <c r="L737" s="32"/>
    </row>
    <row r="738" spans="1:12" x14ac:dyDescent="0.25">
      <c r="A738" s="32">
        <v>750</v>
      </c>
      <c r="B738" s="32">
        <v>3</v>
      </c>
      <c r="C738" s="32">
        <v>0</v>
      </c>
      <c r="D738" s="32">
        <v>31</v>
      </c>
      <c r="E738" s="32">
        <v>0</v>
      </c>
      <c r="F738" s="32">
        <v>0</v>
      </c>
      <c r="G738" s="32">
        <v>7.75</v>
      </c>
      <c r="H738" s="32">
        <v>0</v>
      </c>
      <c r="I738" s="32"/>
      <c r="J738" s="32"/>
      <c r="K738" s="32"/>
      <c r="L738" s="32"/>
    </row>
    <row r="739" spans="1:12" x14ac:dyDescent="0.25">
      <c r="A739" s="32">
        <v>751</v>
      </c>
      <c r="B739" s="32">
        <v>2</v>
      </c>
      <c r="C739" s="32">
        <v>1</v>
      </c>
      <c r="D739" s="32">
        <v>4</v>
      </c>
      <c r="E739" s="32">
        <v>1</v>
      </c>
      <c r="F739" s="32">
        <v>1</v>
      </c>
      <c r="G739" s="32">
        <v>23</v>
      </c>
      <c r="H739" s="32">
        <v>1</v>
      </c>
      <c r="I739" s="32"/>
      <c r="J739" s="32"/>
      <c r="K739" s="32"/>
      <c r="L739" s="32"/>
    </row>
    <row r="740" spans="1:12" x14ac:dyDescent="0.25">
      <c r="A740" s="32">
        <v>752</v>
      </c>
      <c r="B740" s="32">
        <v>3</v>
      </c>
      <c r="C740" s="32">
        <v>0</v>
      </c>
      <c r="D740" s="32">
        <v>6</v>
      </c>
      <c r="E740" s="32">
        <v>0</v>
      </c>
      <c r="F740" s="32">
        <v>1</v>
      </c>
      <c r="G740" s="32">
        <v>12475</v>
      </c>
      <c r="H740" s="32">
        <v>1</v>
      </c>
      <c r="I740" s="32"/>
      <c r="J740" s="32"/>
      <c r="K740" s="32"/>
      <c r="L740" s="32"/>
    </row>
    <row r="741" spans="1:12" x14ac:dyDescent="0.25">
      <c r="A741" s="32">
        <v>753</v>
      </c>
      <c r="B741" s="32">
        <v>3</v>
      </c>
      <c r="C741" s="32">
        <v>0</v>
      </c>
      <c r="D741" s="32">
        <v>33</v>
      </c>
      <c r="E741" s="32">
        <v>0</v>
      </c>
      <c r="F741" s="32">
        <v>0</v>
      </c>
      <c r="G741" s="32">
        <v>9.5</v>
      </c>
      <c r="H741" s="32">
        <v>0</v>
      </c>
      <c r="I741" s="32"/>
      <c r="J741" s="32"/>
      <c r="K741" s="32"/>
      <c r="L741" s="32"/>
    </row>
    <row r="742" spans="1:12" x14ac:dyDescent="0.25">
      <c r="A742" s="32">
        <v>754</v>
      </c>
      <c r="B742" s="32">
        <v>3</v>
      </c>
      <c r="C742" s="32">
        <v>0</v>
      </c>
      <c r="D742" s="32">
        <v>23</v>
      </c>
      <c r="E742" s="32">
        <v>0</v>
      </c>
      <c r="F742" s="32">
        <v>0</v>
      </c>
      <c r="G742" s="32">
        <v>7.8958000000000004</v>
      </c>
      <c r="H742" s="32">
        <v>0</v>
      </c>
      <c r="I742" s="32"/>
      <c r="J742" s="32"/>
      <c r="K742" s="32"/>
      <c r="L742" s="32"/>
    </row>
    <row r="743" spans="1:12" x14ac:dyDescent="0.25">
      <c r="A743" s="32">
        <v>755</v>
      </c>
      <c r="B743" s="32">
        <v>2</v>
      </c>
      <c r="C743" s="32">
        <v>1</v>
      </c>
      <c r="D743" s="32">
        <v>48</v>
      </c>
      <c r="E743" s="32">
        <v>1</v>
      </c>
      <c r="F743" s="32">
        <v>2</v>
      </c>
      <c r="G743" s="32">
        <v>65</v>
      </c>
      <c r="H743" s="32">
        <v>1</v>
      </c>
      <c r="I743" s="32"/>
      <c r="J743" s="32"/>
      <c r="K743" s="32"/>
      <c r="L743" s="32"/>
    </row>
    <row r="744" spans="1:12" x14ac:dyDescent="0.25">
      <c r="A744" s="32">
        <v>756</v>
      </c>
      <c r="B744" s="32">
        <v>2</v>
      </c>
      <c r="C744" s="32">
        <v>0</v>
      </c>
      <c r="D744" s="32">
        <v>0.67</v>
      </c>
      <c r="E744" s="32">
        <v>1</v>
      </c>
      <c r="F744" s="32">
        <v>1</v>
      </c>
      <c r="G744" s="32">
        <v>14.5</v>
      </c>
      <c r="H744" s="32">
        <v>1</v>
      </c>
      <c r="I744" s="32"/>
      <c r="J744" s="32"/>
      <c r="K744" s="32"/>
      <c r="L744" s="32"/>
    </row>
    <row r="745" spans="1:12" x14ac:dyDescent="0.25">
      <c r="A745" s="32">
        <v>757</v>
      </c>
      <c r="B745" s="32">
        <v>3</v>
      </c>
      <c r="C745" s="32">
        <v>0</v>
      </c>
      <c r="D745" s="32">
        <v>28</v>
      </c>
      <c r="E745" s="32">
        <v>0</v>
      </c>
      <c r="F745" s="32">
        <v>0</v>
      </c>
      <c r="G745" s="32">
        <v>7.7957999999999998</v>
      </c>
      <c r="H745" s="32">
        <v>0</v>
      </c>
      <c r="I745" s="32"/>
      <c r="J745" s="32"/>
      <c r="K745" s="32"/>
      <c r="L745" s="32"/>
    </row>
    <row r="746" spans="1:12" x14ac:dyDescent="0.25">
      <c r="A746" s="32">
        <v>758</v>
      </c>
      <c r="B746" s="32">
        <v>2</v>
      </c>
      <c r="C746" s="32">
        <v>0</v>
      </c>
      <c r="D746" s="32">
        <v>18</v>
      </c>
      <c r="E746" s="32">
        <v>0</v>
      </c>
      <c r="F746" s="32">
        <v>0</v>
      </c>
      <c r="G746" s="32">
        <v>11.5</v>
      </c>
      <c r="H746" s="32">
        <v>0</v>
      </c>
      <c r="I746" s="32"/>
      <c r="J746" s="32"/>
      <c r="K746" s="32"/>
      <c r="L746" s="32"/>
    </row>
    <row r="747" spans="1:12" x14ac:dyDescent="0.25">
      <c r="A747" s="32">
        <v>759</v>
      </c>
      <c r="B747" s="32">
        <v>3</v>
      </c>
      <c r="C747" s="32">
        <v>0</v>
      </c>
      <c r="D747" s="32">
        <v>34</v>
      </c>
      <c r="E747" s="32">
        <v>0</v>
      </c>
      <c r="F747" s="32">
        <v>0</v>
      </c>
      <c r="G747" s="32">
        <v>8.0500000000000007</v>
      </c>
      <c r="H747" s="32">
        <v>0</v>
      </c>
      <c r="I747" s="32"/>
      <c r="J747" s="32"/>
      <c r="K747" s="32"/>
      <c r="L747" s="32"/>
    </row>
    <row r="748" spans="1:12" x14ac:dyDescent="0.25">
      <c r="A748" s="32">
        <v>760</v>
      </c>
      <c r="B748" s="32">
        <v>1</v>
      </c>
      <c r="C748" s="32">
        <v>1</v>
      </c>
      <c r="D748" s="32">
        <v>33</v>
      </c>
      <c r="E748" s="32">
        <v>0</v>
      </c>
      <c r="F748" s="32">
        <v>0</v>
      </c>
      <c r="G748" s="32">
        <v>86.5</v>
      </c>
      <c r="H748" s="32">
        <v>1</v>
      </c>
      <c r="I748" s="32"/>
      <c r="J748" s="32"/>
      <c r="K748" s="32"/>
      <c r="L748" s="32"/>
    </row>
    <row r="749" spans="1:12" x14ac:dyDescent="0.25">
      <c r="A749" s="32">
        <v>761</v>
      </c>
      <c r="B749" s="32">
        <v>3</v>
      </c>
      <c r="C749" s="32">
        <v>0</v>
      </c>
      <c r="D749" s="32">
        <v>29.7</v>
      </c>
      <c r="E749" s="32">
        <v>0</v>
      </c>
      <c r="F749" s="32">
        <v>0</v>
      </c>
      <c r="G749" s="32">
        <v>14.5</v>
      </c>
      <c r="H749" s="32">
        <v>0</v>
      </c>
      <c r="I749" s="32"/>
      <c r="J749" s="32"/>
      <c r="K749" s="32"/>
      <c r="L749" s="32"/>
    </row>
    <row r="750" spans="1:12" x14ac:dyDescent="0.25">
      <c r="A750" s="32">
        <v>763</v>
      </c>
      <c r="B750" s="32">
        <v>3</v>
      </c>
      <c r="C750" s="32">
        <v>0</v>
      </c>
      <c r="D750" s="32">
        <v>20</v>
      </c>
      <c r="E750" s="32">
        <v>0</v>
      </c>
      <c r="F750" s="32">
        <v>0</v>
      </c>
      <c r="G750" s="32">
        <v>7.2291999999999996</v>
      </c>
      <c r="H750" s="32">
        <v>1</v>
      </c>
      <c r="I750" s="32"/>
      <c r="J750" s="32"/>
      <c r="K750" s="32"/>
      <c r="L750" s="32"/>
    </row>
    <row r="751" spans="1:12" x14ac:dyDescent="0.25">
      <c r="A751" s="32">
        <v>764</v>
      </c>
      <c r="B751" s="32">
        <v>1</v>
      </c>
      <c r="C751" s="32">
        <v>1</v>
      </c>
      <c r="D751" s="32">
        <v>36</v>
      </c>
      <c r="E751" s="32">
        <v>1</v>
      </c>
      <c r="F751" s="32">
        <v>2</v>
      </c>
      <c r="G751" s="32">
        <v>120</v>
      </c>
      <c r="H751" s="32">
        <v>1</v>
      </c>
      <c r="I751" s="32"/>
      <c r="J751" s="32"/>
      <c r="K751" s="32"/>
      <c r="L751" s="32"/>
    </row>
    <row r="752" spans="1:12" x14ac:dyDescent="0.25">
      <c r="A752" s="32">
        <v>765</v>
      </c>
      <c r="B752" s="32">
        <v>3</v>
      </c>
      <c r="C752" s="32">
        <v>0</v>
      </c>
      <c r="D752" s="32">
        <v>16</v>
      </c>
      <c r="E752" s="32">
        <v>0</v>
      </c>
      <c r="F752" s="32">
        <v>0</v>
      </c>
      <c r="G752" s="32">
        <v>7775</v>
      </c>
      <c r="H752" s="32">
        <v>0</v>
      </c>
      <c r="I752" s="32"/>
      <c r="J752" s="32"/>
      <c r="K752" s="32"/>
      <c r="L752" s="32"/>
    </row>
    <row r="753" spans="1:12" x14ac:dyDescent="0.25">
      <c r="A753" s="32">
        <v>766</v>
      </c>
      <c r="B753" s="32">
        <v>1</v>
      </c>
      <c r="C753" s="32">
        <v>1</v>
      </c>
      <c r="D753" s="32">
        <v>51</v>
      </c>
      <c r="E753" s="32">
        <v>1</v>
      </c>
      <c r="F753" s="32">
        <v>0</v>
      </c>
      <c r="G753" s="32">
        <v>77.958299999999994</v>
      </c>
      <c r="H753" s="32">
        <v>1</v>
      </c>
      <c r="I753" s="32"/>
      <c r="J753" s="32"/>
      <c r="K753" s="32"/>
      <c r="L753" s="32"/>
    </row>
    <row r="754" spans="1:12" x14ac:dyDescent="0.25">
      <c r="A754" s="32">
        <v>767</v>
      </c>
      <c r="B754" s="32">
        <v>1</v>
      </c>
      <c r="C754" s="32">
        <v>0</v>
      </c>
      <c r="D754" s="32">
        <v>29.7</v>
      </c>
      <c r="E754" s="32">
        <v>0</v>
      </c>
      <c r="F754" s="32">
        <v>0</v>
      </c>
      <c r="G754" s="32">
        <v>39.6</v>
      </c>
      <c r="H754" s="32">
        <v>0</v>
      </c>
      <c r="I754" s="32"/>
      <c r="J754" s="32"/>
      <c r="K754" s="32"/>
      <c r="L754" s="32"/>
    </row>
    <row r="755" spans="1:12" x14ac:dyDescent="0.25">
      <c r="A755" s="32">
        <v>768</v>
      </c>
      <c r="B755" s="32">
        <v>3</v>
      </c>
      <c r="C755" s="32">
        <v>1</v>
      </c>
      <c r="D755" s="32">
        <v>30.5</v>
      </c>
      <c r="E755" s="32">
        <v>0</v>
      </c>
      <c r="F755" s="32">
        <v>0</v>
      </c>
      <c r="G755" s="32">
        <v>7.75</v>
      </c>
      <c r="H755" s="32">
        <v>0</v>
      </c>
      <c r="I755" s="32"/>
      <c r="J755" s="32"/>
      <c r="K755" s="32"/>
      <c r="L755" s="32"/>
    </row>
    <row r="756" spans="1:12" x14ac:dyDescent="0.25">
      <c r="A756" s="32">
        <v>769</v>
      </c>
      <c r="B756" s="32">
        <v>3</v>
      </c>
      <c r="C756" s="32">
        <v>0</v>
      </c>
      <c r="D756" s="32">
        <v>29.7</v>
      </c>
      <c r="E756" s="32">
        <v>1</v>
      </c>
      <c r="F756" s="32">
        <v>0</v>
      </c>
      <c r="G756" s="32">
        <v>24.15</v>
      </c>
      <c r="H756" s="32">
        <v>0</v>
      </c>
      <c r="I756" s="32"/>
      <c r="J756" s="32"/>
      <c r="K756" s="32"/>
      <c r="L756" s="32"/>
    </row>
    <row r="757" spans="1:12" x14ac:dyDescent="0.25">
      <c r="A757" s="32">
        <v>770</v>
      </c>
      <c r="B757" s="32">
        <v>3</v>
      </c>
      <c r="C757" s="32">
        <v>0</v>
      </c>
      <c r="D757" s="32">
        <v>32</v>
      </c>
      <c r="E757" s="32">
        <v>0</v>
      </c>
      <c r="F757" s="32">
        <v>0</v>
      </c>
      <c r="G757" s="32">
        <v>8.3625000000000007</v>
      </c>
      <c r="H757" s="32">
        <v>0</v>
      </c>
      <c r="I757" s="32"/>
      <c r="J757" s="32"/>
      <c r="K757" s="32"/>
      <c r="L757" s="32"/>
    </row>
    <row r="758" spans="1:12" x14ac:dyDescent="0.25">
      <c r="A758" s="32">
        <v>771</v>
      </c>
      <c r="B758" s="32">
        <v>3</v>
      </c>
      <c r="C758" s="32">
        <v>0</v>
      </c>
      <c r="D758" s="32">
        <v>24</v>
      </c>
      <c r="E758" s="32">
        <v>0</v>
      </c>
      <c r="F758" s="32">
        <v>0</v>
      </c>
      <c r="G758" s="32">
        <v>9.5</v>
      </c>
      <c r="H758" s="32">
        <v>0</v>
      </c>
      <c r="I758" s="32"/>
      <c r="J758" s="32"/>
      <c r="K758" s="32"/>
      <c r="L758" s="32"/>
    </row>
    <row r="759" spans="1:12" x14ac:dyDescent="0.25">
      <c r="A759" s="32">
        <v>772</v>
      </c>
      <c r="B759" s="32">
        <v>3</v>
      </c>
      <c r="C759" s="32">
        <v>0</v>
      </c>
      <c r="D759" s="32">
        <v>48</v>
      </c>
      <c r="E759" s="32">
        <v>0</v>
      </c>
      <c r="F759" s="32">
        <v>0</v>
      </c>
      <c r="G759" s="32">
        <v>7.8541999999999996</v>
      </c>
      <c r="H759" s="32">
        <v>0</v>
      </c>
      <c r="I759" s="32"/>
      <c r="J759" s="32"/>
      <c r="K759" s="32"/>
      <c r="L759" s="32"/>
    </row>
    <row r="760" spans="1:12" x14ac:dyDescent="0.25">
      <c r="A760" s="32">
        <v>773</v>
      </c>
      <c r="B760" s="32">
        <v>2</v>
      </c>
      <c r="C760" s="32">
        <v>1</v>
      </c>
      <c r="D760" s="32">
        <v>57</v>
      </c>
      <c r="E760" s="32">
        <v>0</v>
      </c>
      <c r="F760" s="32">
        <v>0</v>
      </c>
      <c r="G760" s="32">
        <v>3</v>
      </c>
      <c r="H760" s="32">
        <v>0</v>
      </c>
      <c r="I760" s="32"/>
      <c r="J760" s="32"/>
      <c r="K760" s="32"/>
      <c r="L760" s="32"/>
    </row>
    <row r="761" spans="1:12" x14ac:dyDescent="0.25">
      <c r="A761" s="32">
        <v>774</v>
      </c>
      <c r="B761" s="32">
        <v>3</v>
      </c>
      <c r="C761" s="32">
        <v>0</v>
      </c>
      <c r="D761" s="32">
        <v>29.7</v>
      </c>
      <c r="E761" s="32">
        <v>0</v>
      </c>
      <c r="F761" s="32">
        <v>0</v>
      </c>
      <c r="G761" s="32">
        <v>7225</v>
      </c>
      <c r="H761" s="32">
        <v>0</v>
      </c>
      <c r="I761" s="32"/>
      <c r="J761" s="32"/>
      <c r="K761" s="32"/>
      <c r="L761" s="32"/>
    </row>
    <row r="762" spans="1:12" x14ac:dyDescent="0.25">
      <c r="A762" s="32">
        <v>775</v>
      </c>
      <c r="B762" s="32">
        <v>2</v>
      </c>
      <c r="C762" s="32">
        <v>1</v>
      </c>
      <c r="D762" s="32">
        <v>54</v>
      </c>
      <c r="E762" s="32">
        <v>1</v>
      </c>
      <c r="F762" s="32">
        <v>3</v>
      </c>
      <c r="G762" s="32">
        <v>23</v>
      </c>
      <c r="H762" s="32">
        <v>1</v>
      </c>
      <c r="I762" s="32"/>
      <c r="J762" s="32"/>
      <c r="K762" s="32"/>
      <c r="L762" s="32"/>
    </row>
    <row r="763" spans="1:12" x14ac:dyDescent="0.25">
      <c r="A763" s="32">
        <v>776</v>
      </c>
      <c r="B763" s="32">
        <v>3</v>
      </c>
      <c r="C763" s="32">
        <v>0</v>
      </c>
      <c r="D763" s="32">
        <v>18</v>
      </c>
      <c r="E763" s="32">
        <v>0</v>
      </c>
      <c r="F763" s="32">
        <v>0</v>
      </c>
      <c r="G763" s="32">
        <v>7.75</v>
      </c>
      <c r="H763" s="32">
        <v>0</v>
      </c>
      <c r="I763" s="32"/>
      <c r="J763" s="32"/>
      <c r="K763" s="32"/>
      <c r="L763" s="32"/>
    </row>
    <row r="764" spans="1:12" x14ac:dyDescent="0.25">
      <c r="A764" s="32">
        <v>777</v>
      </c>
      <c r="B764" s="32">
        <v>3</v>
      </c>
      <c r="C764" s="32">
        <v>0</v>
      </c>
      <c r="D764" s="32">
        <v>29.7</v>
      </c>
      <c r="E764" s="32">
        <v>0</v>
      </c>
      <c r="F764" s="32">
        <v>0</v>
      </c>
      <c r="G764" s="32">
        <v>7.75</v>
      </c>
      <c r="H764" s="32">
        <v>0</v>
      </c>
      <c r="I764" s="32"/>
      <c r="J764" s="32"/>
      <c r="K764" s="32"/>
      <c r="L764" s="32"/>
    </row>
    <row r="765" spans="1:12" x14ac:dyDescent="0.25">
      <c r="A765" s="32">
        <v>778</v>
      </c>
      <c r="B765" s="32">
        <v>3</v>
      </c>
      <c r="C765" s="32">
        <v>1</v>
      </c>
      <c r="D765" s="32">
        <v>5</v>
      </c>
      <c r="E765" s="32">
        <v>0</v>
      </c>
      <c r="F765" s="32">
        <v>0</v>
      </c>
      <c r="G765" s="32">
        <v>12475</v>
      </c>
      <c r="H765" s="32">
        <v>1</v>
      </c>
      <c r="I765" s="32"/>
      <c r="J765" s="32"/>
      <c r="K765" s="32"/>
      <c r="L765" s="32"/>
    </row>
    <row r="766" spans="1:12" x14ac:dyDescent="0.25">
      <c r="A766" s="32">
        <v>779</v>
      </c>
      <c r="B766" s="32">
        <v>3</v>
      </c>
      <c r="C766" s="32">
        <v>0</v>
      </c>
      <c r="D766" s="32">
        <v>29.7</v>
      </c>
      <c r="E766" s="32">
        <v>0</v>
      </c>
      <c r="F766" s="32">
        <v>0</v>
      </c>
      <c r="G766" s="32">
        <v>7.7374999999999998</v>
      </c>
      <c r="H766" s="32">
        <v>0</v>
      </c>
      <c r="I766" s="32"/>
      <c r="J766" s="32"/>
      <c r="K766" s="32"/>
      <c r="L766" s="32"/>
    </row>
    <row r="767" spans="1:12" x14ac:dyDescent="0.25">
      <c r="A767" s="32">
        <v>780</v>
      </c>
      <c r="B767" s="32">
        <v>1</v>
      </c>
      <c r="C767" s="32">
        <v>1</v>
      </c>
      <c r="D767" s="32">
        <v>43</v>
      </c>
      <c r="E767" s="32">
        <v>0</v>
      </c>
      <c r="F767" s="32">
        <v>1</v>
      </c>
      <c r="G767" s="32">
        <v>211.33750000000001</v>
      </c>
      <c r="H767" s="32">
        <v>1</v>
      </c>
      <c r="I767" s="32"/>
      <c r="J767" s="32"/>
      <c r="K767" s="32"/>
      <c r="L767" s="32"/>
    </row>
    <row r="768" spans="1:12" x14ac:dyDescent="0.25">
      <c r="A768" s="32">
        <v>781</v>
      </c>
      <c r="B768" s="32">
        <v>3</v>
      </c>
      <c r="C768" s="32">
        <v>1</v>
      </c>
      <c r="D768" s="32">
        <v>13</v>
      </c>
      <c r="E768" s="32">
        <v>0</v>
      </c>
      <c r="F768" s="32">
        <v>0</v>
      </c>
      <c r="G768" s="32">
        <v>7.2291999999999996</v>
      </c>
      <c r="H768" s="32">
        <v>1</v>
      </c>
      <c r="I768" s="32"/>
      <c r="J768" s="32"/>
      <c r="K768" s="32"/>
      <c r="L768" s="32"/>
    </row>
    <row r="769" spans="1:12" x14ac:dyDescent="0.25">
      <c r="A769" s="32">
        <v>782</v>
      </c>
      <c r="B769" s="32">
        <v>1</v>
      </c>
      <c r="C769" s="32">
        <v>1</v>
      </c>
      <c r="D769" s="32">
        <v>17</v>
      </c>
      <c r="E769" s="32">
        <v>1</v>
      </c>
      <c r="F769" s="32">
        <v>0</v>
      </c>
      <c r="G769" s="32">
        <v>57</v>
      </c>
      <c r="H769" s="32">
        <v>1</v>
      </c>
      <c r="I769" s="32"/>
      <c r="J769" s="32"/>
      <c r="K769" s="32"/>
      <c r="L769" s="32"/>
    </row>
    <row r="770" spans="1:12" x14ac:dyDescent="0.25">
      <c r="A770" s="32">
        <v>783</v>
      </c>
      <c r="B770" s="32">
        <v>1</v>
      </c>
      <c r="C770" s="32">
        <v>0</v>
      </c>
      <c r="D770" s="32">
        <v>29</v>
      </c>
      <c r="E770" s="32">
        <v>0</v>
      </c>
      <c r="F770" s="32">
        <v>0</v>
      </c>
      <c r="G770" s="32">
        <v>30</v>
      </c>
      <c r="H770" s="32">
        <v>0</v>
      </c>
      <c r="I770" s="32"/>
      <c r="J770" s="32"/>
      <c r="K770" s="32"/>
      <c r="L770" s="32"/>
    </row>
    <row r="771" spans="1:12" x14ac:dyDescent="0.25">
      <c r="A771" s="32">
        <v>784</v>
      </c>
      <c r="B771" s="32">
        <v>3</v>
      </c>
      <c r="C771" s="32">
        <v>0</v>
      </c>
      <c r="D771" s="32">
        <v>29.7</v>
      </c>
      <c r="E771" s="32">
        <v>1</v>
      </c>
      <c r="F771" s="32">
        <v>2</v>
      </c>
      <c r="G771" s="32">
        <v>6607</v>
      </c>
      <c r="H771" s="32">
        <v>0</v>
      </c>
      <c r="I771" s="32"/>
      <c r="J771" s="32"/>
      <c r="K771" s="32"/>
      <c r="L771" s="32"/>
    </row>
    <row r="772" spans="1:12" x14ac:dyDescent="0.25">
      <c r="A772" s="32">
        <v>786</v>
      </c>
      <c r="B772" s="32">
        <v>3</v>
      </c>
      <c r="C772" s="32">
        <v>0</v>
      </c>
      <c r="D772" s="32">
        <v>25</v>
      </c>
      <c r="E772" s="32">
        <v>0</v>
      </c>
      <c r="F772" s="32">
        <v>0</v>
      </c>
      <c r="G772" s="32">
        <v>7.25</v>
      </c>
      <c r="H772" s="32">
        <v>0</v>
      </c>
      <c r="I772" s="32"/>
      <c r="J772" s="32"/>
      <c r="K772" s="32"/>
      <c r="L772" s="32"/>
    </row>
    <row r="773" spans="1:12" x14ac:dyDescent="0.25">
      <c r="A773" s="32">
        <v>787</v>
      </c>
      <c r="B773" s="32">
        <v>3</v>
      </c>
      <c r="C773" s="32">
        <v>1</v>
      </c>
      <c r="D773" s="32">
        <v>18</v>
      </c>
      <c r="E773" s="32">
        <v>0</v>
      </c>
      <c r="F773" s="32">
        <v>0</v>
      </c>
      <c r="G773" s="32">
        <v>7.4958</v>
      </c>
      <c r="H773" s="32">
        <v>1</v>
      </c>
      <c r="I773" s="32"/>
      <c r="J773" s="32"/>
      <c r="K773" s="32"/>
      <c r="L773" s="32"/>
    </row>
    <row r="774" spans="1:12" x14ac:dyDescent="0.25">
      <c r="A774" s="32">
        <v>788</v>
      </c>
      <c r="B774" s="32">
        <v>3</v>
      </c>
      <c r="C774" s="32">
        <v>0</v>
      </c>
      <c r="D774" s="32">
        <v>8</v>
      </c>
      <c r="E774" s="32">
        <v>4</v>
      </c>
      <c r="F774" s="32">
        <v>1</v>
      </c>
      <c r="G774" s="32">
        <v>29125</v>
      </c>
      <c r="H774" s="32">
        <v>0</v>
      </c>
      <c r="I774" s="32"/>
      <c r="J774" s="32"/>
      <c r="K774" s="32"/>
      <c r="L774" s="32"/>
    </row>
    <row r="775" spans="1:12" x14ac:dyDescent="0.25">
      <c r="A775" s="32">
        <v>789</v>
      </c>
      <c r="B775" s="32">
        <v>3</v>
      </c>
      <c r="C775" s="32">
        <v>0</v>
      </c>
      <c r="D775" s="32">
        <v>1</v>
      </c>
      <c r="E775" s="32">
        <v>1</v>
      </c>
      <c r="F775" s="32">
        <v>2</v>
      </c>
      <c r="G775" s="32">
        <v>2315</v>
      </c>
      <c r="H775" s="32">
        <v>1</v>
      </c>
      <c r="I775" s="32"/>
      <c r="J775" s="32"/>
      <c r="K775" s="32"/>
      <c r="L775" s="32"/>
    </row>
    <row r="776" spans="1:12" x14ac:dyDescent="0.25">
      <c r="A776" s="32">
        <v>790</v>
      </c>
      <c r="B776" s="32">
        <v>1</v>
      </c>
      <c r="C776" s="32">
        <v>0</v>
      </c>
      <c r="D776" s="32">
        <v>46</v>
      </c>
      <c r="E776" s="32">
        <v>0</v>
      </c>
      <c r="F776" s="32">
        <v>0</v>
      </c>
      <c r="G776" s="32">
        <v>17593</v>
      </c>
      <c r="H776" s="32">
        <v>0</v>
      </c>
      <c r="I776" s="32"/>
      <c r="J776" s="32"/>
      <c r="K776" s="32"/>
      <c r="L776" s="32"/>
    </row>
    <row r="777" spans="1:12" x14ac:dyDescent="0.25">
      <c r="A777" s="32">
        <v>791</v>
      </c>
      <c r="B777" s="32">
        <v>3</v>
      </c>
      <c r="C777" s="32">
        <v>0</v>
      </c>
      <c r="D777" s="32">
        <v>29.7</v>
      </c>
      <c r="E777" s="32">
        <v>0</v>
      </c>
      <c r="F777" s="32">
        <v>0</v>
      </c>
      <c r="G777" s="32">
        <v>7.75</v>
      </c>
      <c r="H777" s="32">
        <v>0</v>
      </c>
      <c r="I777" s="32"/>
      <c r="J777" s="32"/>
      <c r="K777" s="32"/>
      <c r="L777" s="32"/>
    </row>
    <row r="778" spans="1:12" x14ac:dyDescent="0.25">
      <c r="A778" s="32">
        <v>792</v>
      </c>
      <c r="B778" s="32">
        <v>2</v>
      </c>
      <c r="C778" s="32">
        <v>0</v>
      </c>
      <c r="D778" s="32">
        <v>16</v>
      </c>
      <c r="E778" s="32">
        <v>0</v>
      </c>
      <c r="F778" s="32">
        <v>0</v>
      </c>
      <c r="G778" s="32">
        <v>26</v>
      </c>
      <c r="H778" s="32">
        <v>0</v>
      </c>
      <c r="I778" s="32"/>
      <c r="J778" s="32"/>
      <c r="K778" s="32"/>
      <c r="L778" s="32"/>
    </row>
    <row r="779" spans="1:12" x14ac:dyDescent="0.25">
      <c r="A779" s="32">
        <v>793</v>
      </c>
      <c r="B779" s="32">
        <v>3</v>
      </c>
      <c r="C779" s="32">
        <v>1</v>
      </c>
      <c r="D779" s="32">
        <v>29.7</v>
      </c>
      <c r="E779" s="32">
        <v>8</v>
      </c>
      <c r="F779" s="32">
        <v>2</v>
      </c>
      <c r="G779" s="32">
        <v>2343</v>
      </c>
      <c r="H779" s="32">
        <v>0</v>
      </c>
      <c r="I779" s="32"/>
      <c r="J779" s="32"/>
      <c r="K779" s="32"/>
      <c r="L779" s="32"/>
    </row>
    <row r="780" spans="1:12" x14ac:dyDescent="0.25">
      <c r="A780" s="32">
        <v>794</v>
      </c>
      <c r="B780" s="32">
        <v>1</v>
      </c>
      <c r="C780" s="32">
        <v>0</v>
      </c>
      <c r="D780" s="32">
        <v>29.7</v>
      </c>
      <c r="E780" s="32">
        <v>0</v>
      </c>
      <c r="F780" s="32">
        <v>0</v>
      </c>
      <c r="G780" s="32">
        <v>17600</v>
      </c>
      <c r="H780" s="32">
        <v>0</v>
      </c>
      <c r="I780" s="32"/>
      <c r="J780" s="32"/>
      <c r="K780" s="32"/>
      <c r="L780" s="32"/>
    </row>
    <row r="781" spans="1:12" x14ac:dyDescent="0.25">
      <c r="A781" s="32">
        <v>795</v>
      </c>
      <c r="B781" s="32">
        <v>3</v>
      </c>
      <c r="C781" s="32">
        <v>0</v>
      </c>
      <c r="D781" s="32">
        <v>25</v>
      </c>
      <c r="E781" s="32">
        <v>0</v>
      </c>
      <c r="F781" s="32">
        <v>0</v>
      </c>
      <c r="G781" s="32">
        <v>7.8958000000000004</v>
      </c>
      <c r="H781" s="32">
        <v>0</v>
      </c>
      <c r="I781" s="32"/>
      <c r="J781" s="32"/>
      <c r="K781" s="32"/>
      <c r="L781" s="32"/>
    </row>
    <row r="782" spans="1:12" x14ac:dyDescent="0.25">
      <c r="A782" s="32">
        <v>796</v>
      </c>
      <c r="B782" s="32">
        <v>2</v>
      </c>
      <c r="C782" s="32">
        <v>0</v>
      </c>
      <c r="D782" s="32">
        <v>39</v>
      </c>
      <c r="E782" s="32">
        <v>0</v>
      </c>
      <c r="F782" s="32">
        <v>0</v>
      </c>
      <c r="G782" s="32">
        <v>13</v>
      </c>
      <c r="H782" s="32">
        <v>0</v>
      </c>
      <c r="I782" s="32"/>
      <c r="J782" s="32"/>
      <c r="K782" s="32"/>
      <c r="L782" s="32"/>
    </row>
    <row r="783" spans="1:12" x14ac:dyDescent="0.25">
      <c r="A783" s="32">
        <v>797</v>
      </c>
      <c r="B783" s="32">
        <v>1</v>
      </c>
      <c r="C783" s="32">
        <v>1</v>
      </c>
      <c r="D783" s="32">
        <v>49</v>
      </c>
      <c r="E783" s="32">
        <v>0</v>
      </c>
      <c r="F783" s="32">
        <v>0</v>
      </c>
      <c r="G783" s="32">
        <v>25.929200000000002</v>
      </c>
      <c r="H783" s="32">
        <v>1</v>
      </c>
      <c r="I783" s="32"/>
      <c r="J783" s="32"/>
      <c r="K783" s="32"/>
      <c r="L783" s="32"/>
    </row>
    <row r="784" spans="1:12" x14ac:dyDescent="0.25">
      <c r="A784" s="32">
        <v>798</v>
      </c>
      <c r="B784" s="32">
        <v>3</v>
      </c>
      <c r="C784" s="32">
        <v>1</v>
      </c>
      <c r="D784" s="32">
        <v>31</v>
      </c>
      <c r="E784" s="32">
        <v>0</v>
      </c>
      <c r="F784" s="32">
        <v>0</v>
      </c>
      <c r="G784" s="32">
        <v>8.6832999999999991</v>
      </c>
      <c r="H784" s="32">
        <v>1</v>
      </c>
      <c r="I784" s="32"/>
      <c r="J784" s="32"/>
      <c r="K784" s="32"/>
      <c r="L784" s="32"/>
    </row>
    <row r="785" spans="1:12" x14ac:dyDescent="0.25">
      <c r="A785" s="32">
        <v>799</v>
      </c>
      <c r="B785" s="32">
        <v>3</v>
      </c>
      <c r="C785" s="32">
        <v>0</v>
      </c>
      <c r="D785" s="32">
        <v>30</v>
      </c>
      <c r="E785" s="32">
        <v>0</v>
      </c>
      <c r="F785" s="32">
        <v>0</v>
      </c>
      <c r="G785" s="32">
        <v>7.2291999999999996</v>
      </c>
      <c r="H785" s="32">
        <v>0</v>
      </c>
      <c r="I785" s="32"/>
      <c r="J785" s="32"/>
      <c r="K785" s="32"/>
      <c r="L785" s="32"/>
    </row>
    <row r="786" spans="1:12" x14ac:dyDescent="0.25">
      <c r="A786" s="32">
        <v>800</v>
      </c>
      <c r="B786" s="32">
        <v>3</v>
      </c>
      <c r="C786" s="32">
        <v>1</v>
      </c>
      <c r="D786" s="32">
        <v>30</v>
      </c>
      <c r="E786" s="32">
        <v>1</v>
      </c>
      <c r="F786" s="32">
        <v>1</v>
      </c>
      <c r="G786" s="32">
        <v>24.15</v>
      </c>
      <c r="H786" s="32">
        <v>0</v>
      </c>
      <c r="I786" s="32"/>
      <c r="J786" s="32"/>
      <c r="K786" s="32"/>
      <c r="L786" s="32"/>
    </row>
    <row r="787" spans="1:12" x14ac:dyDescent="0.25">
      <c r="A787" s="32">
        <v>801</v>
      </c>
      <c r="B787" s="32">
        <v>2</v>
      </c>
      <c r="C787" s="32">
        <v>0</v>
      </c>
      <c r="D787" s="32">
        <v>34</v>
      </c>
      <c r="E787" s="32">
        <v>0</v>
      </c>
      <c r="F787" s="32">
        <v>0</v>
      </c>
      <c r="G787" s="32">
        <v>13</v>
      </c>
      <c r="H787" s="32">
        <v>0</v>
      </c>
      <c r="I787" s="32"/>
      <c r="J787" s="32"/>
      <c r="K787" s="32"/>
      <c r="L787" s="32"/>
    </row>
    <row r="788" spans="1:12" x14ac:dyDescent="0.25">
      <c r="A788" s="32">
        <v>802</v>
      </c>
      <c r="B788" s="32">
        <v>2</v>
      </c>
      <c r="C788" s="32">
        <v>1</v>
      </c>
      <c r="D788" s="32">
        <v>31</v>
      </c>
      <c r="E788" s="32">
        <v>1</v>
      </c>
      <c r="F788" s="32">
        <v>1</v>
      </c>
      <c r="G788" s="32">
        <v>31921</v>
      </c>
      <c r="H788" s="32">
        <v>1</v>
      </c>
      <c r="I788" s="32"/>
      <c r="J788" s="32"/>
      <c r="K788" s="32"/>
      <c r="L788" s="32"/>
    </row>
    <row r="789" spans="1:12" x14ac:dyDescent="0.25">
      <c r="A789" s="32">
        <v>803</v>
      </c>
      <c r="B789" s="32">
        <v>1</v>
      </c>
      <c r="C789" s="32">
        <v>0</v>
      </c>
      <c r="D789" s="32">
        <v>11</v>
      </c>
      <c r="E789" s="32">
        <v>1</v>
      </c>
      <c r="F789" s="32">
        <v>2</v>
      </c>
      <c r="G789" s="32">
        <v>120</v>
      </c>
      <c r="H789" s="32">
        <v>1</v>
      </c>
      <c r="I789" s="32"/>
      <c r="J789" s="32"/>
      <c r="K789" s="32"/>
      <c r="L789" s="32"/>
    </row>
    <row r="790" spans="1:12" x14ac:dyDescent="0.25">
      <c r="A790" s="32">
        <v>804</v>
      </c>
      <c r="B790" s="32">
        <v>3</v>
      </c>
      <c r="C790" s="32">
        <v>0</v>
      </c>
      <c r="D790" s="32">
        <v>0.42</v>
      </c>
      <c r="E790" s="32">
        <v>0</v>
      </c>
      <c r="F790" s="32">
        <v>1</v>
      </c>
      <c r="G790" s="32">
        <v>8.5167000000000002</v>
      </c>
      <c r="H790" s="32">
        <v>1</v>
      </c>
      <c r="I790" s="32"/>
      <c r="J790" s="32"/>
      <c r="K790" s="32"/>
      <c r="L790" s="32"/>
    </row>
    <row r="791" spans="1:12" x14ac:dyDescent="0.25">
      <c r="A791" s="32">
        <v>805</v>
      </c>
      <c r="B791" s="32">
        <v>3</v>
      </c>
      <c r="C791" s="32">
        <v>0</v>
      </c>
      <c r="D791" s="32">
        <v>27</v>
      </c>
      <c r="E791" s="32">
        <v>0</v>
      </c>
      <c r="F791" s="32">
        <v>0</v>
      </c>
      <c r="G791" s="32">
        <v>6975</v>
      </c>
      <c r="H791" s="32">
        <v>1</v>
      </c>
      <c r="I791" s="32"/>
      <c r="J791" s="32"/>
      <c r="K791" s="32"/>
      <c r="L791" s="32"/>
    </row>
    <row r="792" spans="1:12" x14ac:dyDescent="0.25">
      <c r="A792" s="32">
        <v>806</v>
      </c>
      <c r="B792" s="32">
        <v>3</v>
      </c>
      <c r="C792" s="32">
        <v>0</v>
      </c>
      <c r="D792" s="32">
        <v>31</v>
      </c>
      <c r="E792" s="32">
        <v>0</v>
      </c>
      <c r="F792" s="32">
        <v>0</v>
      </c>
      <c r="G792" s="32">
        <v>7775</v>
      </c>
      <c r="H792" s="32">
        <v>0</v>
      </c>
      <c r="I792" s="32"/>
      <c r="J792" s="32"/>
      <c r="K792" s="32"/>
      <c r="L792" s="32"/>
    </row>
    <row r="793" spans="1:12" x14ac:dyDescent="0.25">
      <c r="A793" s="32">
        <v>807</v>
      </c>
      <c r="B793" s="32">
        <v>1</v>
      </c>
      <c r="C793" s="32">
        <v>0</v>
      </c>
      <c r="D793" s="32">
        <v>39</v>
      </c>
      <c r="E793" s="32">
        <v>0</v>
      </c>
      <c r="F793" s="32">
        <v>0</v>
      </c>
      <c r="G793" s="32">
        <v>0</v>
      </c>
      <c r="H793" s="32">
        <v>0</v>
      </c>
      <c r="I793" s="32"/>
      <c r="J793" s="32"/>
      <c r="K793" s="32"/>
      <c r="L793" s="32"/>
    </row>
    <row r="794" spans="1:12" x14ac:dyDescent="0.25">
      <c r="A794" s="32">
        <v>808</v>
      </c>
      <c r="B794" s="32">
        <v>3</v>
      </c>
      <c r="C794" s="32">
        <v>1</v>
      </c>
      <c r="D794" s="32">
        <v>18</v>
      </c>
      <c r="E794" s="32">
        <v>0</v>
      </c>
      <c r="F794" s="32">
        <v>0</v>
      </c>
      <c r="G794" s="32">
        <v>7775</v>
      </c>
      <c r="H794" s="32">
        <v>0</v>
      </c>
      <c r="I794" s="32"/>
      <c r="J794" s="32"/>
      <c r="K794" s="32"/>
      <c r="L794" s="32"/>
    </row>
    <row r="795" spans="1:12" x14ac:dyDescent="0.25">
      <c r="A795" s="32">
        <v>809</v>
      </c>
      <c r="B795" s="32">
        <v>2</v>
      </c>
      <c r="C795" s="32">
        <v>0</v>
      </c>
      <c r="D795" s="32">
        <v>39</v>
      </c>
      <c r="E795" s="32">
        <v>0</v>
      </c>
      <c r="F795" s="32">
        <v>0</v>
      </c>
      <c r="G795" s="32">
        <v>13</v>
      </c>
      <c r="H795" s="32">
        <v>0</v>
      </c>
      <c r="I795" s="32"/>
      <c r="J795" s="32"/>
      <c r="K795" s="32"/>
      <c r="L795" s="32"/>
    </row>
    <row r="796" spans="1:12" x14ac:dyDescent="0.25">
      <c r="A796" s="32">
        <v>810</v>
      </c>
      <c r="B796" s="32">
        <v>1</v>
      </c>
      <c r="C796" s="32">
        <v>1</v>
      </c>
      <c r="D796" s="32">
        <v>33</v>
      </c>
      <c r="E796" s="32">
        <v>1</v>
      </c>
      <c r="F796" s="32">
        <v>0</v>
      </c>
      <c r="G796" s="32">
        <v>53.1</v>
      </c>
      <c r="H796" s="32">
        <v>1</v>
      </c>
      <c r="I796" s="32"/>
      <c r="J796" s="32"/>
      <c r="K796" s="32"/>
      <c r="L796" s="32"/>
    </row>
    <row r="797" spans="1:12" x14ac:dyDescent="0.25">
      <c r="A797" s="32">
        <v>811</v>
      </c>
      <c r="B797" s="32">
        <v>3</v>
      </c>
      <c r="C797" s="32">
        <v>0</v>
      </c>
      <c r="D797" s="32">
        <v>26</v>
      </c>
      <c r="E797" s="32">
        <v>0</v>
      </c>
      <c r="F797" s="32">
        <v>0</v>
      </c>
      <c r="G797" s="32">
        <v>7.8875000000000002</v>
      </c>
      <c r="H797" s="32">
        <v>0</v>
      </c>
      <c r="I797" s="32"/>
      <c r="J797" s="32"/>
      <c r="K797" s="32"/>
      <c r="L797" s="32"/>
    </row>
    <row r="798" spans="1:12" x14ac:dyDescent="0.25">
      <c r="A798" s="32">
        <v>812</v>
      </c>
      <c r="B798" s="32">
        <v>3</v>
      </c>
      <c r="C798" s="32">
        <v>0</v>
      </c>
      <c r="D798" s="32">
        <v>39</v>
      </c>
      <c r="E798" s="32">
        <v>0</v>
      </c>
      <c r="F798" s="32">
        <v>0</v>
      </c>
      <c r="G798" s="32">
        <v>48871</v>
      </c>
      <c r="H798" s="32">
        <v>0</v>
      </c>
      <c r="I798" s="32"/>
      <c r="J798" s="32"/>
      <c r="K798" s="32"/>
      <c r="L798" s="32"/>
    </row>
    <row r="799" spans="1:12" x14ac:dyDescent="0.25">
      <c r="A799" s="32">
        <v>813</v>
      </c>
      <c r="B799" s="32">
        <v>2</v>
      </c>
      <c r="C799" s="32">
        <v>0</v>
      </c>
      <c r="D799" s="32">
        <v>35</v>
      </c>
      <c r="E799" s="32">
        <v>0</v>
      </c>
      <c r="F799" s="32">
        <v>0</v>
      </c>
      <c r="G799" s="32">
        <v>10.5</v>
      </c>
      <c r="H799" s="32">
        <v>0</v>
      </c>
      <c r="I799" s="32"/>
      <c r="J799" s="32"/>
      <c r="K799" s="32"/>
      <c r="L799" s="32"/>
    </row>
    <row r="800" spans="1:12" x14ac:dyDescent="0.25">
      <c r="A800" s="32">
        <v>814</v>
      </c>
      <c r="B800" s="32">
        <v>3</v>
      </c>
      <c r="C800" s="32">
        <v>1</v>
      </c>
      <c r="D800" s="32">
        <v>6</v>
      </c>
      <c r="E800" s="32">
        <v>4</v>
      </c>
      <c r="F800" s="32">
        <v>2</v>
      </c>
      <c r="G800" s="32">
        <v>31275</v>
      </c>
      <c r="H800" s="32">
        <v>0</v>
      </c>
      <c r="I800" s="32"/>
      <c r="J800" s="32"/>
      <c r="K800" s="32"/>
      <c r="L800" s="32"/>
    </row>
    <row r="801" spans="1:12" x14ac:dyDescent="0.25">
      <c r="A801" s="32">
        <v>815</v>
      </c>
      <c r="B801" s="32">
        <v>3</v>
      </c>
      <c r="C801" s="32">
        <v>0</v>
      </c>
      <c r="D801" s="32">
        <v>30.5</v>
      </c>
      <c r="E801" s="32">
        <v>0</v>
      </c>
      <c r="F801" s="32">
        <v>0</v>
      </c>
      <c r="G801" s="32">
        <v>8.0500000000000007</v>
      </c>
      <c r="H801" s="32">
        <v>0</v>
      </c>
      <c r="I801" s="32"/>
      <c r="J801" s="32"/>
      <c r="K801" s="32"/>
      <c r="L801" s="32"/>
    </row>
    <row r="802" spans="1:12" x14ac:dyDescent="0.25">
      <c r="A802" s="32">
        <v>816</v>
      </c>
      <c r="B802" s="32">
        <v>1</v>
      </c>
      <c r="C802" s="32">
        <v>0</v>
      </c>
      <c r="D802" s="32">
        <v>29.7</v>
      </c>
      <c r="E802" s="32">
        <v>0</v>
      </c>
      <c r="F802" s="32">
        <v>0</v>
      </c>
      <c r="G802" s="32">
        <v>0</v>
      </c>
      <c r="H802" s="32">
        <v>0</v>
      </c>
      <c r="I802" s="32"/>
      <c r="J802" s="32"/>
      <c r="K802" s="32"/>
      <c r="L802" s="32"/>
    </row>
    <row r="803" spans="1:12" x14ac:dyDescent="0.25">
      <c r="A803" s="32">
        <v>818</v>
      </c>
      <c r="B803" s="32">
        <v>2</v>
      </c>
      <c r="C803" s="32">
        <v>0</v>
      </c>
      <c r="D803" s="32">
        <v>31</v>
      </c>
      <c r="E803" s="32">
        <v>1</v>
      </c>
      <c r="F803" s="32">
        <v>1</v>
      </c>
      <c r="G803" s="32">
        <v>2079</v>
      </c>
      <c r="H803" s="32">
        <v>0</v>
      </c>
      <c r="I803" s="32"/>
      <c r="J803" s="32"/>
      <c r="K803" s="32"/>
      <c r="L803" s="32"/>
    </row>
    <row r="804" spans="1:12" x14ac:dyDescent="0.25">
      <c r="A804" s="32">
        <v>819</v>
      </c>
      <c r="B804" s="32">
        <v>3</v>
      </c>
      <c r="C804" s="32">
        <v>0</v>
      </c>
      <c r="D804" s="32">
        <v>43</v>
      </c>
      <c r="E804" s="32">
        <v>0</v>
      </c>
      <c r="F804" s="32">
        <v>0</v>
      </c>
      <c r="G804" s="32">
        <v>7075</v>
      </c>
      <c r="H804" s="32">
        <v>0</v>
      </c>
      <c r="I804" s="32"/>
      <c r="J804" s="32"/>
      <c r="K804" s="32"/>
      <c r="L804" s="32"/>
    </row>
    <row r="805" spans="1:12" x14ac:dyDescent="0.25">
      <c r="A805" s="32">
        <v>820</v>
      </c>
      <c r="B805" s="32">
        <v>3</v>
      </c>
      <c r="C805" s="32">
        <v>0</v>
      </c>
      <c r="D805" s="32">
        <v>10</v>
      </c>
      <c r="E805" s="32">
        <v>3</v>
      </c>
      <c r="F805" s="32">
        <v>2</v>
      </c>
      <c r="G805" s="32">
        <v>27.9</v>
      </c>
      <c r="H805" s="32">
        <v>0</v>
      </c>
      <c r="I805" s="32"/>
      <c r="J805" s="32"/>
      <c r="K805" s="32"/>
      <c r="L805" s="32"/>
    </row>
    <row r="806" spans="1:12" x14ac:dyDescent="0.25">
      <c r="A806" s="32">
        <v>821</v>
      </c>
      <c r="B806" s="32">
        <v>1</v>
      </c>
      <c r="C806" s="32">
        <v>1</v>
      </c>
      <c r="D806" s="32">
        <v>52</v>
      </c>
      <c r="E806" s="32">
        <v>1</v>
      </c>
      <c r="F806" s="32">
        <v>1</v>
      </c>
      <c r="G806" s="32">
        <v>93.5</v>
      </c>
      <c r="H806" s="32">
        <v>1</v>
      </c>
      <c r="I806" s="32"/>
      <c r="J806" s="32"/>
      <c r="K806" s="32"/>
      <c r="L806" s="32"/>
    </row>
    <row r="807" spans="1:12" x14ac:dyDescent="0.25">
      <c r="A807" s="32">
        <v>822</v>
      </c>
      <c r="B807" s="32">
        <v>3</v>
      </c>
      <c r="C807" s="32">
        <v>0</v>
      </c>
      <c r="D807" s="32">
        <v>27</v>
      </c>
      <c r="E807" s="32">
        <v>0</v>
      </c>
      <c r="F807" s="32">
        <v>0</v>
      </c>
      <c r="G807" s="32">
        <v>8.6624999999999996</v>
      </c>
      <c r="H807" s="32">
        <v>1</v>
      </c>
      <c r="I807" s="32"/>
      <c r="J807" s="32"/>
      <c r="K807" s="32"/>
      <c r="L807" s="32"/>
    </row>
    <row r="808" spans="1:12" x14ac:dyDescent="0.25">
      <c r="A808" s="32">
        <v>823</v>
      </c>
      <c r="B808" s="32">
        <v>1</v>
      </c>
      <c r="C808" s="32">
        <v>0</v>
      </c>
      <c r="D808" s="32">
        <v>38</v>
      </c>
      <c r="E808" s="32">
        <v>0</v>
      </c>
      <c r="F808" s="32">
        <v>0</v>
      </c>
      <c r="G808" s="32">
        <v>0</v>
      </c>
      <c r="H808" s="32">
        <v>0</v>
      </c>
      <c r="I808" s="32"/>
      <c r="J808" s="32"/>
      <c r="K808" s="32"/>
      <c r="L808" s="32"/>
    </row>
    <row r="809" spans="1:12" x14ac:dyDescent="0.25">
      <c r="A809" s="32">
        <v>824</v>
      </c>
      <c r="B809" s="32">
        <v>3</v>
      </c>
      <c r="C809" s="32">
        <v>1</v>
      </c>
      <c r="D809" s="32">
        <v>27</v>
      </c>
      <c r="E809" s="32">
        <v>0</v>
      </c>
      <c r="F809" s="32">
        <v>1</v>
      </c>
      <c r="G809" s="32">
        <v>12475</v>
      </c>
      <c r="H809" s="32">
        <v>1</v>
      </c>
      <c r="I809" s="32"/>
      <c r="J809" s="32"/>
      <c r="K809" s="32"/>
      <c r="L809" s="32"/>
    </row>
    <row r="810" spans="1:12" x14ac:dyDescent="0.25">
      <c r="A810" s="32">
        <v>825</v>
      </c>
      <c r="B810" s="32">
        <v>3</v>
      </c>
      <c r="C810" s="32">
        <v>0</v>
      </c>
      <c r="D810" s="32">
        <v>2</v>
      </c>
      <c r="E810" s="32">
        <v>4</v>
      </c>
      <c r="F810" s="32">
        <v>1</v>
      </c>
      <c r="G810" s="32">
        <v>39.6875</v>
      </c>
      <c r="H810" s="32">
        <v>0</v>
      </c>
      <c r="I810" s="32"/>
      <c r="J810" s="32"/>
      <c r="K810" s="32"/>
      <c r="L810" s="32"/>
    </row>
    <row r="811" spans="1:12" x14ac:dyDescent="0.25">
      <c r="A811" s="32">
        <v>826</v>
      </c>
      <c r="B811" s="32">
        <v>3</v>
      </c>
      <c r="C811" s="32">
        <v>0</v>
      </c>
      <c r="D811" s="32">
        <v>29.7</v>
      </c>
      <c r="E811" s="32">
        <v>0</v>
      </c>
      <c r="F811" s="32">
        <v>0</v>
      </c>
      <c r="G811" s="32">
        <v>6.95</v>
      </c>
      <c r="H811" s="32">
        <v>0</v>
      </c>
      <c r="I811" s="32"/>
      <c r="J811" s="32"/>
      <c r="K811" s="32"/>
      <c r="L811" s="32"/>
    </row>
    <row r="812" spans="1:12" x14ac:dyDescent="0.25">
      <c r="A812" s="32">
        <v>827</v>
      </c>
      <c r="B812" s="32">
        <v>3</v>
      </c>
      <c r="C812" s="32">
        <v>0</v>
      </c>
      <c r="D812" s="32">
        <v>29.7</v>
      </c>
      <c r="E812" s="32">
        <v>0</v>
      </c>
      <c r="F812" s="32">
        <v>0</v>
      </c>
      <c r="G812" s="32">
        <v>56.495800000000003</v>
      </c>
      <c r="H812" s="32">
        <v>0</v>
      </c>
      <c r="I812" s="32"/>
      <c r="J812" s="32"/>
      <c r="K812" s="32"/>
      <c r="L812" s="32"/>
    </row>
    <row r="813" spans="1:12" x14ac:dyDescent="0.25">
      <c r="A813" s="32">
        <v>828</v>
      </c>
      <c r="B813" s="32">
        <v>2</v>
      </c>
      <c r="C813" s="32">
        <v>0</v>
      </c>
      <c r="D813" s="32">
        <v>1</v>
      </c>
      <c r="E813" s="32">
        <v>0</v>
      </c>
      <c r="F813" s="32">
        <v>2</v>
      </c>
      <c r="G813" s="32">
        <v>2079</v>
      </c>
      <c r="H813" s="32">
        <v>1</v>
      </c>
      <c r="I813" s="32"/>
      <c r="J813" s="32"/>
      <c r="K813" s="32"/>
      <c r="L813" s="32"/>
    </row>
    <row r="814" spans="1:12" x14ac:dyDescent="0.25">
      <c r="A814" s="32">
        <v>829</v>
      </c>
      <c r="B814" s="32">
        <v>3</v>
      </c>
      <c r="C814" s="32">
        <v>0</v>
      </c>
      <c r="D814" s="32">
        <v>29.7</v>
      </c>
      <c r="E814" s="32">
        <v>0</v>
      </c>
      <c r="F814" s="32">
        <v>0</v>
      </c>
      <c r="G814" s="32">
        <v>7.75</v>
      </c>
      <c r="H814" s="32">
        <v>1</v>
      </c>
      <c r="I814" s="32"/>
      <c r="J814" s="32"/>
      <c r="K814" s="32"/>
      <c r="L814" s="32"/>
    </row>
    <row r="815" spans="1:12" x14ac:dyDescent="0.25">
      <c r="A815" s="32">
        <v>830</v>
      </c>
      <c r="B815" s="32">
        <v>1</v>
      </c>
      <c r="C815" s="32">
        <v>1</v>
      </c>
      <c r="D815" s="32">
        <v>62</v>
      </c>
      <c r="E815" s="32">
        <v>0</v>
      </c>
      <c r="F815" s="32">
        <v>0</v>
      </c>
      <c r="G815" s="32">
        <v>80</v>
      </c>
      <c r="H815" s="32">
        <v>1</v>
      </c>
      <c r="I815" s="32"/>
      <c r="J815" s="32"/>
      <c r="K815" s="32"/>
      <c r="L815" s="32"/>
    </row>
    <row r="816" spans="1:12" x14ac:dyDescent="0.25">
      <c r="A816" s="32">
        <v>831</v>
      </c>
      <c r="B816" s="32">
        <v>3</v>
      </c>
      <c r="C816" s="32">
        <v>1</v>
      </c>
      <c r="D816" s="32">
        <v>15</v>
      </c>
      <c r="E816" s="32">
        <v>1</v>
      </c>
      <c r="F816" s="32">
        <v>0</v>
      </c>
      <c r="G816" s="32">
        <v>14.4542</v>
      </c>
      <c r="H816" s="32">
        <v>1</v>
      </c>
      <c r="I816" s="32"/>
      <c r="J816" s="32"/>
      <c r="K816" s="32"/>
      <c r="L816" s="32"/>
    </row>
    <row r="817" spans="1:12" x14ac:dyDescent="0.25">
      <c r="A817" s="32">
        <v>832</v>
      </c>
      <c r="B817" s="32">
        <v>2</v>
      </c>
      <c r="C817" s="32">
        <v>0</v>
      </c>
      <c r="D817" s="32">
        <v>0.83</v>
      </c>
      <c r="E817" s="32">
        <v>1</v>
      </c>
      <c r="F817" s="32">
        <v>1</v>
      </c>
      <c r="G817" s="32">
        <v>18.75</v>
      </c>
      <c r="H817" s="32">
        <v>1</v>
      </c>
      <c r="I817" s="32"/>
      <c r="J817" s="32"/>
      <c r="K817" s="32"/>
      <c r="L817" s="32"/>
    </row>
    <row r="818" spans="1:12" x14ac:dyDescent="0.25">
      <c r="A818" s="32">
        <v>833</v>
      </c>
      <c r="B818" s="32">
        <v>3</v>
      </c>
      <c r="C818" s="32">
        <v>0</v>
      </c>
      <c r="D818" s="32">
        <v>29.7</v>
      </c>
      <c r="E818" s="32">
        <v>0</v>
      </c>
      <c r="F818" s="32">
        <v>0</v>
      </c>
      <c r="G818" s="32">
        <v>7.2291999999999996</v>
      </c>
      <c r="H818" s="32">
        <v>0</v>
      </c>
      <c r="I818" s="32"/>
      <c r="J818" s="32"/>
      <c r="K818" s="32"/>
      <c r="L818" s="32"/>
    </row>
    <row r="819" spans="1:12" x14ac:dyDescent="0.25">
      <c r="A819" s="32">
        <v>834</v>
      </c>
      <c r="B819" s="32">
        <v>3</v>
      </c>
      <c r="C819" s="32">
        <v>0</v>
      </c>
      <c r="D819" s="32">
        <v>23</v>
      </c>
      <c r="E819" s="32">
        <v>0</v>
      </c>
      <c r="F819" s="32">
        <v>0</v>
      </c>
      <c r="G819" s="32">
        <v>7.8541999999999996</v>
      </c>
      <c r="H819" s="32">
        <v>0</v>
      </c>
      <c r="I819" s="32"/>
      <c r="J819" s="32"/>
      <c r="K819" s="32"/>
      <c r="L819" s="32"/>
    </row>
    <row r="820" spans="1:12" x14ac:dyDescent="0.25">
      <c r="A820" s="32">
        <v>835</v>
      </c>
      <c r="B820" s="32">
        <v>3</v>
      </c>
      <c r="C820" s="32">
        <v>0</v>
      </c>
      <c r="D820" s="32">
        <v>18</v>
      </c>
      <c r="E820" s="32">
        <v>0</v>
      </c>
      <c r="F820" s="32">
        <v>0</v>
      </c>
      <c r="G820" s="32">
        <v>8.3000000000000007</v>
      </c>
      <c r="H820" s="32">
        <v>0</v>
      </c>
      <c r="I820" s="32"/>
      <c r="J820" s="32"/>
      <c r="K820" s="32"/>
      <c r="L820" s="32"/>
    </row>
    <row r="821" spans="1:12" x14ac:dyDescent="0.25">
      <c r="A821" s="32">
        <v>836</v>
      </c>
      <c r="B821" s="32">
        <v>1</v>
      </c>
      <c r="C821" s="32">
        <v>1</v>
      </c>
      <c r="D821" s="32">
        <v>39</v>
      </c>
      <c r="E821" s="32">
        <v>1</v>
      </c>
      <c r="F821" s="32">
        <v>1</v>
      </c>
      <c r="G821" s="32">
        <v>17756</v>
      </c>
      <c r="H821" s="32">
        <v>1</v>
      </c>
      <c r="I821" s="32"/>
      <c r="J821" s="32"/>
      <c r="K821" s="32"/>
      <c r="L821" s="32"/>
    </row>
    <row r="822" spans="1:12" x14ac:dyDescent="0.25">
      <c r="A822" s="32">
        <v>837</v>
      </c>
      <c r="B822" s="32">
        <v>3</v>
      </c>
      <c r="C822" s="32">
        <v>0</v>
      </c>
      <c r="D822" s="32">
        <v>21</v>
      </c>
      <c r="E822" s="32">
        <v>0</v>
      </c>
      <c r="F822" s="32">
        <v>0</v>
      </c>
      <c r="G822" s="32">
        <v>8.6624999999999996</v>
      </c>
      <c r="H822" s="32">
        <v>0</v>
      </c>
      <c r="I822" s="32"/>
      <c r="J822" s="32"/>
      <c r="K822" s="32"/>
      <c r="L822" s="32"/>
    </row>
    <row r="823" spans="1:12" x14ac:dyDescent="0.25">
      <c r="A823" s="32">
        <v>838</v>
      </c>
      <c r="B823" s="32">
        <v>3</v>
      </c>
      <c r="C823" s="32">
        <v>0</v>
      </c>
      <c r="D823" s="32">
        <v>29.7</v>
      </c>
      <c r="E823" s="32">
        <v>0</v>
      </c>
      <c r="F823" s="32">
        <v>0</v>
      </c>
      <c r="G823" s="32">
        <v>8.0500000000000007</v>
      </c>
      <c r="H823" s="32">
        <v>0</v>
      </c>
      <c r="I823" s="32"/>
      <c r="J823" s="32"/>
      <c r="K823" s="32"/>
      <c r="L823" s="32"/>
    </row>
    <row r="824" spans="1:12" x14ac:dyDescent="0.25">
      <c r="A824" s="32">
        <v>839</v>
      </c>
      <c r="B824" s="32">
        <v>3</v>
      </c>
      <c r="C824" s="32">
        <v>0</v>
      </c>
      <c r="D824" s="32">
        <v>32</v>
      </c>
      <c r="E824" s="32">
        <v>0</v>
      </c>
      <c r="F824" s="32">
        <v>0</v>
      </c>
      <c r="G824" s="32">
        <v>56.495800000000003</v>
      </c>
      <c r="H824" s="32">
        <v>1</v>
      </c>
      <c r="I824" s="32"/>
      <c r="J824" s="32"/>
      <c r="K824" s="32"/>
      <c r="L824" s="32"/>
    </row>
    <row r="825" spans="1:12" x14ac:dyDescent="0.25">
      <c r="A825" s="32">
        <v>840</v>
      </c>
      <c r="B825" s="32">
        <v>1</v>
      </c>
      <c r="C825" s="32">
        <v>0</v>
      </c>
      <c r="D825" s="32">
        <v>29.7</v>
      </c>
      <c r="E825" s="32">
        <v>0</v>
      </c>
      <c r="F825" s="32">
        <v>0</v>
      </c>
      <c r="G825" s="32">
        <v>29.7</v>
      </c>
      <c r="H825" s="32">
        <v>1</v>
      </c>
      <c r="I825" s="32"/>
      <c r="J825" s="32"/>
      <c r="K825" s="32"/>
      <c r="L825" s="32"/>
    </row>
    <row r="826" spans="1:12" x14ac:dyDescent="0.25">
      <c r="A826" s="32">
        <v>842</v>
      </c>
      <c r="B826" s="32">
        <v>2</v>
      </c>
      <c r="C826" s="32">
        <v>0</v>
      </c>
      <c r="D826" s="32">
        <v>16</v>
      </c>
      <c r="E826" s="32">
        <v>0</v>
      </c>
      <c r="F826" s="32">
        <v>0</v>
      </c>
      <c r="G826" s="32">
        <v>3</v>
      </c>
      <c r="H826" s="32">
        <v>0</v>
      </c>
      <c r="I826" s="32"/>
      <c r="J826" s="32"/>
      <c r="K826" s="32"/>
      <c r="L826" s="32"/>
    </row>
    <row r="827" spans="1:12" x14ac:dyDescent="0.25">
      <c r="A827" s="32">
        <v>843</v>
      </c>
      <c r="B827" s="32">
        <v>1</v>
      </c>
      <c r="C827" s="32">
        <v>1</v>
      </c>
      <c r="D827" s="32">
        <v>30</v>
      </c>
      <c r="E827" s="32">
        <v>0</v>
      </c>
      <c r="F827" s="32">
        <v>0</v>
      </c>
      <c r="G827" s="32">
        <v>31</v>
      </c>
      <c r="H827" s="32">
        <v>1</v>
      </c>
      <c r="I827" s="32"/>
      <c r="J827" s="32"/>
      <c r="K827" s="32"/>
      <c r="L827" s="32"/>
    </row>
    <row r="828" spans="1:12" x14ac:dyDescent="0.25">
      <c r="A828" s="32">
        <v>844</v>
      </c>
      <c r="B828" s="32">
        <v>3</v>
      </c>
      <c r="C828" s="32">
        <v>0</v>
      </c>
      <c r="D828" s="32">
        <v>34.5</v>
      </c>
      <c r="E828" s="32">
        <v>0</v>
      </c>
      <c r="F828" s="32">
        <v>0</v>
      </c>
      <c r="G828" s="32">
        <v>6.4375</v>
      </c>
      <c r="H828" s="32">
        <v>0</v>
      </c>
      <c r="I828" s="32"/>
      <c r="J828" s="32"/>
      <c r="K828" s="32"/>
      <c r="L828" s="32"/>
    </row>
    <row r="829" spans="1:12" x14ac:dyDescent="0.25">
      <c r="A829" s="32">
        <v>845</v>
      </c>
      <c r="B829" s="32">
        <v>3</v>
      </c>
      <c r="C829" s="32">
        <v>0</v>
      </c>
      <c r="D829" s="32">
        <v>17</v>
      </c>
      <c r="E829" s="32">
        <v>0</v>
      </c>
      <c r="F829" s="32">
        <v>0</v>
      </c>
      <c r="G829" s="32">
        <v>8.6624999999999996</v>
      </c>
      <c r="H829" s="32">
        <v>0</v>
      </c>
      <c r="I829" s="32"/>
      <c r="J829" s="32"/>
      <c r="K829" s="32"/>
      <c r="L829" s="32"/>
    </row>
    <row r="830" spans="1:12" x14ac:dyDescent="0.25">
      <c r="A830" s="32">
        <v>846</v>
      </c>
      <c r="B830" s="32">
        <v>3</v>
      </c>
      <c r="C830" s="32">
        <v>0</v>
      </c>
      <c r="D830" s="32">
        <v>42</v>
      </c>
      <c r="E830" s="32">
        <v>0</v>
      </c>
      <c r="F830" s="32">
        <v>0</v>
      </c>
      <c r="G830" s="32">
        <v>5547</v>
      </c>
      <c r="H830" s="32">
        <v>0</v>
      </c>
      <c r="I830" s="32"/>
      <c r="J830" s="32"/>
      <c r="K830" s="32"/>
      <c r="L830" s="32"/>
    </row>
    <row r="831" spans="1:12" x14ac:dyDescent="0.25">
      <c r="A831" s="32">
        <v>847</v>
      </c>
      <c r="B831" s="32">
        <v>3</v>
      </c>
      <c r="C831" s="32">
        <v>0</v>
      </c>
      <c r="D831" s="32">
        <v>29.7</v>
      </c>
      <c r="E831" s="32">
        <v>8</v>
      </c>
      <c r="F831" s="32">
        <v>2</v>
      </c>
      <c r="G831" s="32">
        <v>2343</v>
      </c>
      <c r="H831" s="32">
        <v>0</v>
      </c>
      <c r="I831" s="32"/>
      <c r="J831" s="32"/>
      <c r="K831" s="32"/>
      <c r="L831" s="32"/>
    </row>
    <row r="832" spans="1:12" x14ac:dyDescent="0.25">
      <c r="A832" s="32">
        <v>848</v>
      </c>
      <c r="B832" s="32">
        <v>3</v>
      </c>
      <c r="C832" s="32">
        <v>0</v>
      </c>
      <c r="D832" s="32">
        <v>35</v>
      </c>
      <c r="E832" s="32">
        <v>0</v>
      </c>
      <c r="F832" s="32">
        <v>0</v>
      </c>
      <c r="G832" s="32">
        <v>7.8958000000000004</v>
      </c>
      <c r="H832" s="32">
        <v>0</v>
      </c>
      <c r="I832" s="32"/>
      <c r="J832" s="32"/>
      <c r="K832" s="32"/>
      <c r="L832" s="32"/>
    </row>
    <row r="833" spans="1:12" x14ac:dyDescent="0.25">
      <c r="A833" s="32">
        <v>849</v>
      </c>
      <c r="B833" s="32">
        <v>2</v>
      </c>
      <c r="C833" s="32">
        <v>0</v>
      </c>
      <c r="D833" s="32">
        <v>28</v>
      </c>
      <c r="E833" s="32">
        <v>0</v>
      </c>
      <c r="F833" s="32">
        <v>1</v>
      </c>
      <c r="G833" s="32">
        <v>33</v>
      </c>
      <c r="H833" s="32">
        <v>0</v>
      </c>
      <c r="I833" s="32"/>
      <c r="J833" s="32"/>
      <c r="K833" s="32"/>
      <c r="L833" s="32"/>
    </row>
    <row r="834" spans="1:12" x14ac:dyDescent="0.25">
      <c r="A834" s="32">
        <v>850</v>
      </c>
      <c r="B834" s="32">
        <v>1</v>
      </c>
      <c r="C834" s="32">
        <v>1</v>
      </c>
      <c r="D834" s="32">
        <v>29.7</v>
      </c>
      <c r="E834" s="32">
        <v>1</v>
      </c>
      <c r="F834" s="32">
        <v>0</v>
      </c>
      <c r="G834" s="32">
        <v>89.104200000000006</v>
      </c>
      <c r="H834" s="32">
        <v>1</v>
      </c>
      <c r="I834" s="32"/>
      <c r="J834" s="32"/>
      <c r="K834" s="32"/>
      <c r="L834" s="32"/>
    </row>
    <row r="835" spans="1:12" x14ac:dyDescent="0.25">
      <c r="A835" s="32">
        <v>851</v>
      </c>
      <c r="B835" s="32">
        <v>3</v>
      </c>
      <c r="C835" s="32">
        <v>0</v>
      </c>
      <c r="D835" s="32">
        <v>4</v>
      </c>
      <c r="E835" s="32">
        <v>4</v>
      </c>
      <c r="F835" s="32">
        <v>2</v>
      </c>
      <c r="G835" s="32">
        <v>31275</v>
      </c>
      <c r="H835" s="32">
        <v>0</v>
      </c>
      <c r="I835" s="32"/>
      <c r="J835" s="32"/>
      <c r="K835" s="32"/>
      <c r="L835" s="32"/>
    </row>
    <row r="836" spans="1:12" x14ac:dyDescent="0.25">
      <c r="A836" s="32">
        <v>852</v>
      </c>
      <c r="B836" s="32">
        <v>3</v>
      </c>
      <c r="C836" s="32">
        <v>0</v>
      </c>
      <c r="D836" s="32">
        <v>74</v>
      </c>
      <c r="E836" s="32">
        <v>0</v>
      </c>
      <c r="F836" s="32">
        <v>0</v>
      </c>
      <c r="G836" s="32">
        <v>7775</v>
      </c>
      <c r="H836" s="32">
        <v>0</v>
      </c>
      <c r="I836" s="32"/>
      <c r="J836" s="32"/>
      <c r="K836" s="32"/>
      <c r="L836" s="32"/>
    </row>
    <row r="837" spans="1:12" x14ac:dyDescent="0.25">
      <c r="A837" s="32">
        <v>853</v>
      </c>
      <c r="B837" s="32">
        <v>3</v>
      </c>
      <c r="C837" s="32">
        <v>1</v>
      </c>
      <c r="D837" s="32">
        <v>9</v>
      </c>
      <c r="E837" s="32">
        <v>1</v>
      </c>
      <c r="F837" s="32">
        <v>1</v>
      </c>
      <c r="G837" s="32">
        <v>15.245799999999999</v>
      </c>
      <c r="H837" s="32">
        <v>0</v>
      </c>
      <c r="I837" s="32"/>
      <c r="J837" s="32"/>
      <c r="K837" s="32"/>
      <c r="L837" s="32"/>
    </row>
    <row r="838" spans="1:12" x14ac:dyDescent="0.25">
      <c r="A838" s="32">
        <v>854</v>
      </c>
      <c r="B838" s="32">
        <v>1</v>
      </c>
      <c r="C838" s="32">
        <v>1</v>
      </c>
      <c r="D838" s="32">
        <v>16</v>
      </c>
      <c r="E838" s="32">
        <v>0</v>
      </c>
      <c r="F838" s="32">
        <v>1</v>
      </c>
      <c r="G838" s="32">
        <v>17592</v>
      </c>
      <c r="H838" s="32">
        <v>1</v>
      </c>
      <c r="I838" s="32"/>
      <c r="J838" s="32"/>
      <c r="K838" s="32"/>
      <c r="L838" s="32"/>
    </row>
    <row r="839" spans="1:12" x14ac:dyDescent="0.25">
      <c r="A839" s="32">
        <v>855</v>
      </c>
      <c r="B839" s="32">
        <v>2</v>
      </c>
      <c r="C839" s="32">
        <v>1</v>
      </c>
      <c r="D839" s="32">
        <v>44</v>
      </c>
      <c r="E839" s="32">
        <v>1</v>
      </c>
      <c r="F839" s="32">
        <v>0</v>
      </c>
      <c r="G839" s="32">
        <v>26</v>
      </c>
      <c r="H839" s="32">
        <v>0</v>
      </c>
      <c r="I839" s="32"/>
      <c r="J839" s="32"/>
      <c r="K839" s="32"/>
      <c r="L839" s="32"/>
    </row>
    <row r="840" spans="1:12" x14ac:dyDescent="0.25">
      <c r="A840" s="32">
        <v>856</v>
      </c>
      <c r="B840" s="32">
        <v>3</v>
      </c>
      <c r="C840" s="32">
        <v>1</v>
      </c>
      <c r="D840" s="32">
        <v>18</v>
      </c>
      <c r="E840" s="32">
        <v>0</v>
      </c>
      <c r="F840" s="32">
        <v>1</v>
      </c>
      <c r="G840" s="32">
        <v>9.35</v>
      </c>
      <c r="H840" s="32">
        <v>1</v>
      </c>
      <c r="I840" s="32"/>
      <c r="J840" s="32"/>
      <c r="K840" s="32"/>
      <c r="L840" s="32"/>
    </row>
    <row r="841" spans="1:12" x14ac:dyDescent="0.25">
      <c r="A841" s="32">
        <v>857</v>
      </c>
      <c r="B841" s="32">
        <v>1</v>
      </c>
      <c r="C841" s="32">
        <v>1</v>
      </c>
      <c r="D841" s="32">
        <v>45</v>
      </c>
      <c r="E841" s="32">
        <v>1</v>
      </c>
      <c r="F841" s="32">
        <v>1</v>
      </c>
      <c r="G841" s="32">
        <v>164.86670000000001</v>
      </c>
      <c r="H841" s="32">
        <v>1</v>
      </c>
      <c r="I841" s="32"/>
      <c r="J841" s="32"/>
      <c r="K841" s="32"/>
      <c r="L841" s="32"/>
    </row>
    <row r="842" spans="1:12" x14ac:dyDescent="0.25">
      <c r="A842" s="32">
        <v>858</v>
      </c>
      <c r="B842" s="32">
        <v>1</v>
      </c>
      <c r="C842" s="32">
        <v>0</v>
      </c>
      <c r="D842" s="32">
        <v>51</v>
      </c>
      <c r="E842" s="32">
        <v>0</v>
      </c>
      <c r="F842" s="32">
        <v>0</v>
      </c>
      <c r="G842" s="32">
        <v>26.55</v>
      </c>
      <c r="H842" s="32">
        <v>1</v>
      </c>
      <c r="I842" s="32"/>
      <c r="J842" s="32"/>
      <c r="K842" s="32"/>
      <c r="L842" s="32"/>
    </row>
    <row r="843" spans="1:12" x14ac:dyDescent="0.25">
      <c r="A843" s="32">
        <v>859</v>
      </c>
      <c r="B843" s="32">
        <v>3</v>
      </c>
      <c r="C843" s="32">
        <v>1</v>
      </c>
      <c r="D843" s="32">
        <v>24</v>
      </c>
      <c r="E843" s="32">
        <v>0</v>
      </c>
      <c r="F843" s="32">
        <v>3</v>
      </c>
      <c r="G843" s="32">
        <v>19.258299999999998</v>
      </c>
      <c r="H843" s="32">
        <v>1</v>
      </c>
      <c r="I843" s="32"/>
      <c r="J843" s="32"/>
      <c r="K843" s="32"/>
      <c r="L843" s="32"/>
    </row>
    <row r="844" spans="1:12" x14ac:dyDescent="0.25">
      <c r="A844" s="32">
        <v>860</v>
      </c>
      <c r="B844" s="32">
        <v>3</v>
      </c>
      <c r="C844" s="32">
        <v>0</v>
      </c>
      <c r="D844" s="32">
        <v>29.7</v>
      </c>
      <c r="E844" s="32">
        <v>0</v>
      </c>
      <c r="F844" s="32">
        <v>0</v>
      </c>
      <c r="G844" s="32">
        <v>7.2291999999999996</v>
      </c>
      <c r="H844" s="32">
        <v>0</v>
      </c>
      <c r="I844" s="32"/>
      <c r="J844" s="32"/>
      <c r="K844" s="32"/>
      <c r="L844" s="32"/>
    </row>
    <row r="845" spans="1:12" x14ac:dyDescent="0.25">
      <c r="A845" s="32">
        <v>861</v>
      </c>
      <c r="B845" s="32">
        <v>3</v>
      </c>
      <c r="C845" s="32">
        <v>0</v>
      </c>
      <c r="D845" s="32">
        <v>41</v>
      </c>
      <c r="E845" s="32">
        <v>2</v>
      </c>
      <c r="F845" s="32">
        <v>0</v>
      </c>
      <c r="G845" s="32">
        <v>14.1083</v>
      </c>
      <c r="H845" s="32">
        <v>0</v>
      </c>
      <c r="I845" s="32"/>
      <c r="J845" s="32"/>
      <c r="K845" s="32"/>
      <c r="L845" s="32"/>
    </row>
    <row r="846" spans="1:12" x14ac:dyDescent="0.25">
      <c r="A846" s="32">
        <v>862</v>
      </c>
      <c r="B846" s="32">
        <v>2</v>
      </c>
      <c r="C846" s="32">
        <v>0</v>
      </c>
      <c r="D846" s="32">
        <v>21</v>
      </c>
      <c r="E846" s="32">
        <v>1</v>
      </c>
      <c r="F846" s="32">
        <v>0</v>
      </c>
      <c r="G846" s="32">
        <v>11.5</v>
      </c>
      <c r="H846" s="32">
        <v>0</v>
      </c>
      <c r="I846" s="32"/>
      <c r="J846" s="32"/>
      <c r="K846" s="32"/>
      <c r="L846" s="32"/>
    </row>
    <row r="847" spans="1:12" x14ac:dyDescent="0.25">
      <c r="A847" s="32">
        <v>863</v>
      </c>
      <c r="B847" s="32">
        <v>1</v>
      </c>
      <c r="C847" s="32">
        <v>1</v>
      </c>
      <c r="D847" s="32">
        <v>48</v>
      </c>
      <c r="E847" s="32">
        <v>0</v>
      </c>
      <c r="F847" s="32">
        <v>0</v>
      </c>
      <c r="G847" s="32">
        <v>25.929200000000002</v>
      </c>
      <c r="H847" s="32">
        <v>1</v>
      </c>
      <c r="I847" s="32"/>
      <c r="J847" s="32"/>
      <c r="K847" s="32"/>
      <c r="L847" s="32"/>
    </row>
    <row r="848" spans="1:12" x14ac:dyDescent="0.25">
      <c r="A848" s="32">
        <v>864</v>
      </c>
      <c r="B848" s="32">
        <v>3</v>
      </c>
      <c r="C848" s="32">
        <v>1</v>
      </c>
      <c r="D848" s="32">
        <v>29.7</v>
      </c>
      <c r="E848" s="32">
        <v>8</v>
      </c>
      <c r="F848" s="32">
        <v>2</v>
      </c>
      <c r="G848" s="32">
        <v>2343</v>
      </c>
      <c r="H848" s="32">
        <v>0</v>
      </c>
      <c r="I848" s="32"/>
      <c r="J848" s="32"/>
      <c r="K848" s="32"/>
      <c r="L848" s="32"/>
    </row>
    <row r="849" spans="1:12" x14ac:dyDescent="0.25">
      <c r="A849" s="32">
        <v>865</v>
      </c>
      <c r="B849" s="32">
        <v>2</v>
      </c>
      <c r="C849" s="32">
        <v>0</v>
      </c>
      <c r="D849" s="32">
        <v>24</v>
      </c>
      <c r="E849" s="32">
        <v>0</v>
      </c>
      <c r="F849" s="32">
        <v>0</v>
      </c>
      <c r="G849" s="32">
        <v>13</v>
      </c>
      <c r="H849" s="32">
        <v>0</v>
      </c>
      <c r="I849" s="32"/>
      <c r="J849" s="32"/>
      <c r="K849" s="32"/>
      <c r="L849" s="32"/>
    </row>
    <row r="850" spans="1:12" x14ac:dyDescent="0.25">
      <c r="A850" s="32">
        <v>866</v>
      </c>
      <c r="B850" s="32">
        <v>2</v>
      </c>
      <c r="C850" s="32">
        <v>1</v>
      </c>
      <c r="D850" s="32">
        <v>42</v>
      </c>
      <c r="E850" s="32">
        <v>0</v>
      </c>
      <c r="F850" s="32">
        <v>0</v>
      </c>
      <c r="G850" s="32">
        <v>13</v>
      </c>
      <c r="H850" s="32">
        <v>1</v>
      </c>
      <c r="I850" s="32"/>
      <c r="J850" s="32"/>
      <c r="K850" s="32"/>
      <c r="L850" s="32"/>
    </row>
    <row r="851" spans="1:12" x14ac:dyDescent="0.25">
      <c r="A851" s="32">
        <v>867</v>
      </c>
      <c r="B851" s="32">
        <v>2</v>
      </c>
      <c r="C851" s="32">
        <v>1</v>
      </c>
      <c r="D851" s="32">
        <v>27</v>
      </c>
      <c r="E851" s="32">
        <v>1</v>
      </c>
      <c r="F851" s="32">
        <v>0</v>
      </c>
      <c r="G851" s="32">
        <v>2149</v>
      </c>
      <c r="H851" s="32">
        <v>1</v>
      </c>
      <c r="I851" s="32"/>
      <c r="J851" s="32"/>
      <c r="K851" s="32"/>
      <c r="L851" s="32"/>
    </row>
    <row r="852" spans="1:12" x14ac:dyDescent="0.25">
      <c r="A852" s="32">
        <v>868</v>
      </c>
      <c r="B852" s="32">
        <v>1</v>
      </c>
      <c r="C852" s="32">
        <v>0</v>
      </c>
      <c r="D852" s="32">
        <v>31</v>
      </c>
      <c r="E852" s="32">
        <v>0</v>
      </c>
      <c r="F852" s="32">
        <v>0</v>
      </c>
      <c r="G852" s="32">
        <v>17590</v>
      </c>
      <c r="H852" s="32">
        <v>0</v>
      </c>
      <c r="I852" s="32"/>
      <c r="J852" s="32"/>
      <c r="K852" s="32"/>
      <c r="L852" s="32"/>
    </row>
    <row r="853" spans="1:12" x14ac:dyDescent="0.25">
      <c r="A853" s="32">
        <v>869</v>
      </c>
      <c r="B853" s="32">
        <v>3</v>
      </c>
      <c r="C853" s="32">
        <v>0</v>
      </c>
      <c r="D853" s="32">
        <v>29.7</v>
      </c>
      <c r="E853" s="32">
        <v>0</v>
      </c>
      <c r="F853" s="32">
        <v>0</v>
      </c>
      <c r="G853" s="32">
        <v>9.5</v>
      </c>
      <c r="H853" s="32">
        <v>0</v>
      </c>
      <c r="I853" s="32"/>
      <c r="J853" s="32"/>
      <c r="K853" s="32"/>
      <c r="L853" s="32"/>
    </row>
    <row r="854" spans="1:12" x14ac:dyDescent="0.25">
      <c r="A854" s="32">
        <v>870</v>
      </c>
      <c r="B854" s="32">
        <v>3</v>
      </c>
      <c r="C854" s="32">
        <v>0</v>
      </c>
      <c r="D854" s="32">
        <v>4</v>
      </c>
      <c r="E854" s="32">
        <v>1</v>
      </c>
      <c r="F854" s="32">
        <v>1</v>
      </c>
      <c r="G854" s="32">
        <v>11.1333</v>
      </c>
      <c r="H854" s="32">
        <v>1</v>
      </c>
      <c r="I854" s="32"/>
      <c r="J854" s="32"/>
      <c r="K854" s="32"/>
      <c r="L854" s="32"/>
    </row>
    <row r="855" spans="1:12" x14ac:dyDescent="0.25">
      <c r="A855" s="32">
        <v>871</v>
      </c>
      <c r="B855" s="32">
        <v>3</v>
      </c>
      <c r="C855" s="32">
        <v>0</v>
      </c>
      <c r="D855" s="32">
        <v>26</v>
      </c>
      <c r="E855" s="32">
        <v>0</v>
      </c>
      <c r="F855" s="32">
        <v>0</v>
      </c>
      <c r="G855" s="32">
        <v>7.8958000000000004</v>
      </c>
      <c r="H855" s="32">
        <v>0</v>
      </c>
      <c r="I855" s="32"/>
      <c r="J855" s="32"/>
      <c r="K855" s="32"/>
      <c r="L855" s="32"/>
    </row>
    <row r="856" spans="1:12" x14ac:dyDescent="0.25">
      <c r="A856" s="32">
        <v>872</v>
      </c>
      <c r="B856" s="32">
        <v>1</v>
      </c>
      <c r="C856" s="32">
        <v>1</v>
      </c>
      <c r="D856" s="32">
        <v>47</v>
      </c>
      <c r="E856" s="32">
        <v>1</v>
      </c>
      <c r="F856" s="32">
        <v>1</v>
      </c>
      <c r="G856" s="32">
        <v>52.554200000000002</v>
      </c>
      <c r="H856" s="32">
        <v>1</v>
      </c>
      <c r="I856" s="32"/>
      <c r="J856" s="32"/>
      <c r="K856" s="32"/>
      <c r="L856" s="32"/>
    </row>
    <row r="857" spans="1:12" x14ac:dyDescent="0.25">
      <c r="A857" s="32">
        <v>873</v>
      </c>
      <c r="B857" s="32">
        <v>1</v>
      </c>
      <c r="C857" s="32">
        <v>0</v>
      </c>
      <c r="D857" s="32">
        <v>33</v>
      </c>
      <c r="E857" s="32">
        <v>0</v>
      </c>
      <c r="F857" s="32">
        <v>0</v>
      </c>
      <c r="G857" s="32">
        <v>5</v>
      </c>
      <c r="H857" s="32">
        <v>0</v>
      </c>
      <c r="I857" s="32"/>
      <c r="J857" s="32"/>
      <c r="K857" s="32"/>
      <c r="L857" s="32"/>
    </row>
    <row r="858" spans="1:12" x14ac:dyDescent="0.25">
      <c r="A858" s="32">
        <v>874</v>
      </c>
      <c r="B858" s="32">
        <v>3</v>
      </c>
      <c r="C858" s="32">
        <v>0</v>
      </c>
      <c r="D858" s="32">
        <v>47</v>
      </c>
      <c r="E858" s="32">
        <v>0</v>
      </c>
      <c r="F858" s="32">
        <v>0</v>
      </c>
      <c r="G858" s="32">
        <v>9</v>
      </c>
      <c r="H858" s="32">
        <v>0</v>
      </c>
      <c r="I858" s="32"/>
      <c r="J858" s="32"/>
      <c r="K858" s="32"/>
      <c r="L858" s="32"/>
    </row>
    <row r="859" spans="1:12" x14ac:dyDescent="0.25">
      <c r="A859" s="32">
        <v>875</v>
      </c>
      <c r="B859" s="32">
        <v>2</v>
      </c>
      <c r="C859" s="32">
        <v>1</v>
      </c>
      <c r="D859" s="32">
        <v>28</v>
      </c>
      <c r="E859" s="32">
        <v>1</v>
      </c>
      <c r="F859" s="32">
        <v>0</v>
      </c>
      <c r="G859" s="32">
        <v>3381</v>
      </c>
      <c r="H859" s="32">
        <v>1</v>
      </c>
      <c r="I859" s="32"/>
      <c r="J859" s="32"/>
      <c r="K859" s="32"/>
      <c r="L859" s="32"/>
    </row>
    <row r="860" spans="1:12" x14ac:dyDescent="0.25">
      <c r="A860" s="32">
        <v>876</v>
      </c>
      <c r="B860" s="32">
        <v>3</v>
      </c>
      <c r="C860" s="32">
        <v>1</v>
      </c>
      <c r="D860" s="32">
        <v>15</v>
      </c>
      <c r="E860" s="32">
        <v>0</v>
      </c>
      <c r="F860" s="32">
        <v>0</v>
      </c>
      <c r="G860" s="32">
        <v>7225</v>
      </c>
      <c r="H860" s="32">
        <v>1</v>
      </c>
      <c r="I860" s="32"/>
      <c r="J860" s="32"/>
      <c r="K860" s="32"/>
      <c r="L860" s="32"/>
    </row>
    <row r="861" spans="1:12" x14ac:dyDescent="0.25">
      <c r="A861" s="32">
        <v>877</v>
      </c>
      <c r="B861" s="32">
        <v>3</v>
      </c>
      <c r="C861" s="32">
        <v>0</v>
      </c>
      <c r="D861" s="32">
        <v>20</v>
      </c>
      <c r="E861" s="32">
        <v>0</v>
      </c>
      <c r="F861" s="32">
        <v>0</v>
      </c>
      <c r="G861" s="32">
        <v>9.8458000000000006</v>
      </c>
      <c r="H861" s="32">
        <v>0</v>
      </c>
      <c r="I861" s="32"/>
      <c r="J861" s="32"/>
      <c r="K861" s="32"/>
      <c r="L861" s="32"/>
    </row>
    <row r="862" spans="1:12" x14ac:dyDescent="0.25">
      <c r="A862" s="32">
        <v>878</v>
      </c>
      <c r="B862" s="32">
        <v>3</v>
      </c>
      <c r="C862" s="32">
        <v>0</v>
      </c>
      <c r="D862" s="32">
        <v>19</v>
      </c>
      <c r="E862" s="32">
        <v>0</v>
      </c>
      <c r="F862" s="32">
        <v>0</v>
      </c>
      <c r="G862" s="32">
        <v>7.8958000000000004</v>
      </c>
      <c r="H862" s="32">
        <v>0</v>
      </c>
      <c r="I862" s="32"/>
      <c r="J862" s="32"/>
      <c r="K862" s="32"/>
      <c r="L862" s="32"/>
    </row>
    <row r="863" spans="1:12" x14ac:dyDescent="0.25">
      <c r="A863" s="32">
        <v>879</v>
      </c>
      <c r="B863" s="32">
        <v>3</v>
      </c>
      <c r="C863" s="32">
        <v>0</v>
      </c>
      <c r="D863" s="32">
        <v>29.7</v>
      </c>
      <c r="E863" s="32">
        <v>0</v>
      </c>
      <c r="F863" s="32">
        <v>0</v>
      </c>
      <c r="G863" s="32">
        <v>7.8958000000000004</v>
      </c>
      <c r="H863" s="32">
        <v>0</v>
      </c>
      <c r="I863" s="32"/>
      <c r="J863" s="32"/>
      <c r="K863" s="32"/>
      <c r="L863" s="32"/>
    </row>
    <row r="864" spans="1:12" x14ac:dyDescent="0.25">
      <c r="A864" s="32">
        <v>880</v>
      </c>
      <c r="B864" s="32">
        <v>1</v>
      </c>
      <c r="C864" s="32">
        <v>1</v>
      </c>
      <c r="D864" s="32">
        <v>56</v>
      </c>
      <c r="E864" s="32">
        <v>0</v>
      </c>
      <c r="F864" s="32">
        <v>1</v>
      </c>
      <c r="G864" s="32">
        <v>83.158299999999997</v>
      </c>
      <c r="H864" s="32">
        <v>1</v>
      </c>
      <c r="I864" s="32"/>
      <c r="J864" s="32"/>
      <c r="K864" s="32"/>
      <c r="L864" s="32"/>
    </row>
    <row r="865" spans="1:12" x14ac:dyDescent="0.25">
      <c r="A865" s="32">
        <v>881</v>
      </c>
      <c r="B865" s="32">
        <v>2</v>
      </c>
      <c r="C865" s="32">
        <v>1</v>
      </c>
      <c r="D865" s="32">
        <v>25</v>
      </c>
      <c r="E865" s="32">
        <v>0</v>
      </c>
      <c r="F865" s="32">
        <v>1</v>
      </c>
      <c r="G865" s="32">
        <v>26</v>
      </c>
      <c r="H865" s="32">
        <v>1</v>
      </c>
      <c r="I865" s="32"/>
      <c r="J865" s="32"/>
      <c r="K865" s="32"/>
      <c r="L865" s="32"/>
    </row>
    <row r="866" spans="1:12" x14ac:dyDescent="0.25">
      <c r="A866" s="32">
        <v>882</v>
      </c>
      <c r="B866" s="32">
        <v>3</v>
      </c>
      <c r="C866" s="32">
        <v>0</v>
      </c>
      <c r="D866" s="32">
        <v>33</v>
      </c>
      <c r="E866" s="32">
        <v>0</v>
      </c>
      <c r="F866" s="32">
        <v>0</v>
      </c>
      <c r="G866" s="32">
        <v>7.8958000000000004</v>
      </c>
      <c r="H866" s="32">
        <v>0</v>
      </c>
      <c r="I866" s="32"/>
      <c r="J866" s="32"/>
      <c r="K866" s="32"/>
      <c r="L866" s="32"/>
    </row>
    <row r="867" spans="1:12" x14ac:dyDescent="0.25">
      <c r="A867" s="32">
        <v>883</v>
      </c>
      <c r="B867" s="32">
        <v>3</v>
      </c>
      <c r="C867" s="32">
        <v>1</v>
      </c>
      <c r="D867" s="32">
        <v>22</v>
      </c>
      <c r="E867" s="32">
        <v>0</v>
      </c>
      <c r="F867" s="32">
        <v>0</v>
      </c>
      <c r="G867" s="32">
        <v>10.5167</v>
      </c>
      <c r="H867" s="32">
        <v>0</v>
      </c>
      <c r="I867" s="32"/>
      <c r="J867" s="32"/>
      <c r="K867" s="32"/>
      <c r="L867" s="32"/>
    </row>
    <row r="868" spans="1:12" x14ac:dyDescent="0.25">
      <c r="A868" s="32">
        <v>884</v>
      </c>
      <c r="B868" s="32">
        <v>2</v>
      </c>
      <c r="C868" s="32">
        <v>0</v>
      </c>
      <c r="D868" s="32">
        <v>28</v>
      </c>
      <c r="E868" s="32">
        <v>0</v>
      </c>
      <c r="F868" s="32">
        <v>0</v>
      </c>
      <c r="G868" s="32">
        <v>34068</v>
      </c>
      <c r="H868" s="32">
        <v>0</v>
      </c>
      <c r="I868" s="32"/>
      <c r="J868" s="32"/>
      <c r="K868" s="32"/>
      <c r="L868" s="32"/>
    </row>
    <row r="869" spans="1:12" x14ac:dyDescent="0.25">
      <c r="A869" s="32">
        <v>885</v>
      </c>
      <c r="B869" s="32">
        <v>3</v>
      </c>
      <c r="C869" s="32">
        <v>0</v>
      </c>
      <c r="D869" s="32">
        <v>25</v>
      </c>
      <c r="E869" s="32">
        <v>0</v>
      </c>
      <c r="F869" s="32">
        <v>0</v>
      </c>
      <c r="G869" s="32">
        <v>392076</v>
      </c>
      <c r="H869" s="32">
        <v>0</v>
      </c>
      <c r="I869" s="32"/>
      <c r="J869" s="32"/>
      <c r="K869" s="32"/>
      <c r="L869" s="32"/>
    </row>
    <row r="870" spans="1:12" x14ac:dyDescent="0.25">
      <c r="A870" s="32">
        <v>886</v>
      </c>
      <c r="B870" s="32">
        <v>3</v>
      </c>
      <c r="C870" s="32">
        <v>1</v>
      </c>
      <c r="D870" s="32">
        <v>39</v>
      </c>
      <c r="E870" s="32">
        <v>0</v>
      </c>
      <c r="F870" s="32">
        <v>5</v>
      </c>
      <c r="G870" s="32">
        <v>29125</v>
      </c>
      <c r="H870" s="32">
        <v>0</v>
      </c>
      <c r="I870" s="32"/>
      <c r="J870" s="32"/>
      <c r="K870" s="32"/>
      <c r="L870" s="32"/>
    </row>
    <row r="871" spans="1:12" x14ac:dyDescent="0.25">
      <c r="A871" s="32">
        <v>887</v>
      </c>
      <c r="B871" s="32">
        <v>2</v>
      </c>
      <c r="C871" s="32">
        <v>0</v>
      </c>
      <c r="D871" s="32">
        <v>27</v>
      </c>
      <c r="E871" s="32">
        <v>0</v>
      </c>
      <c r="F871" s="32">
        <v>0</v>
      </c>
      <c r="G871" s="32">
        <v>13</v>
      </c>
      <c r="H871" s="32">
        <v>0</v>
      </c>
      <c r="I871" s="32"/>
      <c r="J871" s="32"/>
      <c r="K871" s="32"/>
      <c r="L871" s="32"/>
    </row>
    <row r="872" spans="1:12" x14ac:dyDescent="0.25">
      <c r="A872" s="32">
        <v>888</v>
      </c>
      <c r="B872" s="32">
        <v>1</v>
      </c>
      <c r="C872" s="32">
        <v>1</v>
      </c>
      <c r="D872" s="32">
        <v>19</v>
      </c>
      <c r="E872" s="32">
        <v>0</v>
      </c>
      <c r="F872" s="32">
        <v>0</v>
      </c>
      <c r="G872" s="32">
        <v>30</v>
      </c>
      <c r="H872" s="32">
        <v>1</v>
      </c>
      <c r="I872" s="32"/>
      <c r="J872" s="32"/>
      <c r="K872" s="32"/>
      <c r="L872" s="32"/>
    </row>
    <row r="873" spans="1:12" x14ac:dyDescent="0.25">
      <c r="A873" s="32">
        <v>889</v>
      </c>
      <c r="B873" s="32">
        <v>3</v>
      </c>
      <c r="C873" s="32">
        <v>1</v>
      </c>
      <c r="D873" s="32">
        <v>29.7</v>
      </c>
      <c r="E873" s="32">
        <v>1</v>
      </c>
      <c r="F873" s="32">
        <v>2</v>
      </c>
      <c r="G873" s="32">
        <v>6607</v>
      </c>
      <c r="H873" s="32">
        <v>0</v>
      </c>
      <c r="I873" s="32"/>
      <c r="J873" s="32"/>
      <c r="K873" s="32"/>
      <c r="L873" s="32"/>
    </row>
    <row r="874" spans="1:12" x14ac:dyDescent="0.25">
      <c r="A874" s="32">
        <v>890</v>
      </c>
      <c r="B874" s="32">
        <v>1</v>
      </c>
      <c r="C874" s="32">
        <v>0</v>
      </c>
      <c r="D874" s="32">
        <v>26</v>
      </c>
      <c r="E874" s="32">
        <v>0</v>
      </c>
      <c r="F874" s="32">
        <v>0</v>
      </c>
      <c r="G874" s="32">
        <v>30</v>
      </c>
      <c r="H874" s="32">
        <v>1</v>
      </c>
      <c r="I874" s="32"/>
      <c r="J874" s="32"/>
      <c r="K874" s="32"/>
      <c r="L874" s="32"/>
    </row>
    <row r="875" spans="1:12" x14ac:dyDescent="0.25">
      <c r="A875" s="32">
        <v>891</v>
      </c>
      <c r="B875" s="32">
        <v>3</v>
      </c>
      <c r="C875" s="32">
        <v>0</v>
      </c>
      <c r="D875" s="32">
        <v>32</v>
      </c>
      <c r="E875" s="32">
        <v>0</v>
      </c>
      <c r="F875" s="32">
        <v>0</v>
      </c>
      <c r="G875" s="32">
        <v>7.75</v>
      </c>
      <c r="H875" s="32">
        <v>0</v>
      </c>
      <c r="I875" s="32"/>
      <c r="J875" s="32"/>
      <c r="K875" s="32"/>
      <c r="L875" s="32"/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9"/>
  <sheetViews>
    <sheetView workbookViewId="0">
      <selection activeCell="AH11" sqref="AH11"/>
    </sheetView>
  </sheetViews>
  <sheetFormatPr defaultRowHeight="15" x14ac:dyDescent="0.25"/>
  <sheetData>
    <row r="1" spans="1:45" x14ac:dyDescent="0.25">
      <c r="A1" t="s">
        <v>107</v>
      </c>
      <c r="AG1" t="s">
        <v>138</v>
      </c>
      <c r="AL1" t="s">
        <v>143</v>
      </c>
    </row>
    <row r="2" spans="1:45" ht="15.75" thickBot="1" x14ac:dyDescent="0.3"/>
    <row r="3" spans="1:45" ht="15.75" thickTop="1" x14ac:dyDescent="0.25">
      <c r="A3" s="88" t="str">
        <f>'Ex8'!B1</f>
        <v>Pclass</v>
      </c>
      <c r="B3" s="88" t="str">
        <f>'Ex8'!C1</f>
        <v>Sex</v>
      </c>
      <c r="C3" s="88" t="str">
        <f>'Ex8'!D1</f>
        <v>Age</v>
      </c>
      <c r="D3" s="88" t="str">
        <f>'Ex8'!E1</f>
        <v>SibSp</v>
      </c>
      <c r="E3" s="88" t="str">
        <f>'Ex8'!F1</f>
        <v>Parch</v>
      </c>
      <c r="F3" s="88" t="str">
        <f>'Ex8'!G1</f>
        <v>Fare</v>
      </c>
      <c r="G3" s="88" t="s">
        <v>108</v>
      </c>
      <c r="H3" s="88" t="s">
        <v>109</v>
      </c>
      <c r="I3" s="88" t="s">
        <v>29</v>
      </c>
      <c r="J3" s="88" t="s">
        <v>110</v>
      </c>
      <c r="K3" s="88" t="s">
        <v>111</v>
      </c>
      <c r="L3" s="88" t="s">
        <v>112</v>
      </c>
      <c r="M3" s="88" t="s">
        <v>113</v>
      </c>
      <c r="N3" s="88" t="s">
        <v>114</v>
      </c>
      <c r="O3" s="88" t="s">
        <v>115</v>
      </c>
      <c r="P3" s="88" t="s">
        <v>116</v>
      </c>
      <c r="R3" t="s">
        <v>117</v>
      </c>
      <c r="T3" t="s">
        <v>118</v>
      </c>
      <c r="U3" s="90">
        <f>G770*LN(G770/I770)+H770*LN(H770/I770)</f>
        <v>-583.18682531572779</v>
      </c>
      <c r="W3" t="s">
        <v>129</v>
      </c>
      <c r="AE3" t="s">
        <v>137</v>
      </c>
      <c r="AH3" s="73" t="s">
        <v>139</v>
      </c>
      <c r="AI3" s="73" t="s">
        <v>140</v>
      </c>
      <c r="AL3" s="94" t="s">
        <v>111</v>
      </c>
      <c r="AM3" s="94" t="s">
        <v>109</v>
      </c>
      <c r="AN3" s="94" t="s">
        <v>108</v>
      </c>
      <c r="AO3" s="94" t="s">
        <v>144</v>
      </c>
      <c r="AP3" s="94" t="s">
        <v>145</v>
      </c>
      <c r="AQ3" s="94" t="s">
        <v>146</v>
      </c>
      <c r="AR3" s="94" t="s">
        <v>147</v>
      </c>
      <c r="AS3" s="94" t="s">
        <v>148</v>
      </c>
    </row>
    <row r="4" spans="1:45" x14ac:dyDescent="0.25">
      <c r="A4">
        <f t="array" ref="A4:H769">[2]!LogitSummary('Ex8'!B2:H875)</f>
        <v>1</v>
      </c>
      <c r="B4">
        <v>0</v>
      </c>
      <c r="C4">
        <v>0.92</v>
      </c>
      <c r="D4">
        <v>1</v>
      </c>
      <c r="E4">
        <v>2</v>
      </c>
      <c r="F4">
        <v>151.55000000000001</v>
      </c>
      <c r="G4" s="82">
        <v>1</v>
      </c>
      <c r="H4" s="83">
        <v>0</v>
      </c>
      <c r="I4" s="84">
        <f>G4+H4</f>
        <v>1</v>
      </c>
      <c r="J4">
        <f>IF(I4=0,"",G4/I4)</f>
        <v>1</v>
      </c>
      <c r="K4">
        <f>1/(1+EXP(-$R$5-MMULT(A4:F4,$R$6:$R$11)))</f>
        <v>0.67949338556625694</v>
      </c>
      <c r="L4" s="79">
        <f>I4*K4</f>
        <v>0.67949338556625694</v>
      </c>
      <c r="M4" s="81">
        <f>I4-L4</f>
        <v>0.32050661443374306</v>
      </c>
      <c r="N4" s="79">
        <f>IFERROR(I4*(J4*LN(K4)+(1-J4)*LN(1-K4)),0)</f>
        <v>-0.38640777970431112</v>
      </c>
      <c r="O4" s="81">
        <f>100*IF(K4&gt;=$AH$10,G4/I4,H4/I4)</f>
        <v>100</v>
      </c>
      <c r="P4">
        <f>IFERROR((G4-L4)^2/L4+(H4-M4)^2/M4,0)</f>
        <v>0.47168467161258432</v>
      </c>
      <c r="T4" t="s">
        <v>119</v>
      </c>
      <c r="U4" s="92">
        <f>N770</f>
        <v>-390.39154824537803</v>
      </c>
      <c r="W4" s="79">
        <f t="array" ref="W4:AC10">MINVERSE(MMULT(TRANSPOSE([2]!DESIGN(A4:F769)),K4:K769*(1-K4:K769)*I4:I769*[2]!DESIGN(A4:F769)))</f>
        <v>0.18078142676477291</v>
      </c>
      <c r="X4" s="80">
        <v>-4.0864490684218172E-2</v>
      </c>
      <c r="Y4" s="80">
        <v>6.6349690554956056E-3</v>
      </c>
      <c r="Z4" s="80">
        <v>-2.6687433620355685E-3</v>
      </c>
      <c r="AA4" s="80">
        <v>-9.5119443467825745E-3</v>
      </c>
      <c r="AB4" s="80">
        <v>-3.796820803577486E-3</v>
      </c>
      <c r="AC4" s="81">
        <v>-2.3283664470921054E-8</v>
      </c>
      <c r="AE4" s="90">
        <f t="array" ref="AE4:AE10">MMULT(W4:AC10,MMULT(TRANSPOSE([2]!DESIGN(A4:F769)),I4:I769*(J4:J769-K4:K769)))</f>
        <v>-1.0105338926986203E-15</v>
      </c>
      <c r="AG4" t="s">
        <v>112</v>
      </c>
      <c r="AH4" s="79">
        <f>SUMIF(K4:K769,"&gt;="&amp;AH10,G4:G769)</f>
        <v>338</v>
      </c>
      <c r="AI4" s="81">
        <f>SUMIF(K4:K769,"&gt;="&amp;AH10,H4:H769)</f>
        <v>536</v>
      </c>
      <c r="AJ4">
        <f>AH4+AI4</f>
        <v>874</v>
      </c>
      <c r="AO4">
        <v>0</v>
      </c>
      <c r="AP4">
        <v>0</v>
      </c>
      <c r="AQ4">
        <f>1-AO4/AO$770</f>
        <v>1</v>
      </c>
      <c r="AR4" s="32">
        <f>1-AP4/AP$770</f>
        <v>1</v>
      </c>
      <c r="AS4">
        <f>(AQ4-AQ5)*AR4</f>
        <v>7.4626865671642006E-3</v>
      </c>
    </row>
    <row r="5" spans="1:45" x14ac:dyDescent="0.25">
      <c r="A5">
        <v>1</v>
      </c>
      <c r="B5">
        <v>0</v>
      </c>
      <c r="C5">
        <v>4</v>
      </c>
      <c r="D5">
        <v>0</v>
      </c>
      <c r="E5">
        <v>2</v>
      </c>
      <c r="F5">
        <v>81.8583</v>
      </c>
      <c r="G5" s="82">
        <v>1</v>
      </c>
      <c r="H5" s="83">
        <v>0</v>
      </c>
      <c r="I5" s="84">
        <f t="shared" ref="I5:I68" si="0">G5+H5</f>
        <v>1</v>
      </c>
      <c r="J5" s="32">
        <f t="shared" ref="J5:J68" si="1">IF(I5=0,"",G5/I5)</f>
        <v>1</v>
      </c>
      <c r="K5" s="32">
        <f t="shared" ref="K5:K68" si="2">1/(1+EXP(-$R$5-MMULT(A5:F5,$R$6:$R$11)))</f>
        <v>0.72369102087694814</v>
      </c>
      <c r="L5" s="82">
        <f t="shared" ref="L5:L68" si="3">I5*K5</f>
        <v>0.72369102087694814</v>
      </c>
      <c r="M5" s="84">
        <f t="shared" ref="M5:M68" si="4">I5-L5</f>
        <v>0.27630897912305186</v>
      </c>
      <c r="N5" s="82">
        <f t="shared" ref="N5:N68" si="5">IFERROR(I5*(J5*LN(K5)+(1-J5)*LN(1-K5)),0)</f>
        <v>-0.32339074443181187</v>
      </c>
      <c r="O5" s="84">
        <f t="shared" ref="O5:O68" si="6">100*IF(K5&gt;=$AH$10,G5/I5,H5/I5)</f>
        <v>100</v>
      </c>
      <c r="P5" s="32">
        <f t="shared" ref="P5:P68" si="7">IFERROR((G5-L5)^2/L5+(H5-M5)^2/M5,0)</f>
        <v>0.38180517811071985</v>
      </c>
      <c r="R5" s="90">
        <f t="array" ref="R5:R11">[2]!LogitCoeff(A4:H769,,,,,20)</f>
        <v>2.4526967738676606</v>
      </c>
      <c r="W5" s="82">
        <v>-4.0864490684218151E-2</v>
      </c>
      <c r="X5" s="83">
        <v>1.441818080994324E-2</v>
      </c>
      <c r="Y5" s="83">
        <v>-6.2181892019822641E-3</v>
      </c>
      <c r="Z5" s="83">
        <v>3.8121638878430101E-4</v>
      </c>
      <c r="AA5" s="83">
        <v>6.9128230768782594E-4</v>
      </c>
      <c r="AB5" s="83">
        <v>1.3162452316236298E-4</v>
      </c>
      <c r="AC5" s="84">
        <v>-1.549041886883351E-8</v>
      </c>
      <c r="AE5" s="91">
        <v>5.4827945693933053E-17</v>
      </c>
      <c r="AG5" t="s">
        <v>113</v>
      </c>
      <c r="AH5" s="85">
        <f>AH6-AH4</f>
        <v>0</v>
      </c>
      <c r="AI5" s="87">
        <f>AI6-AI4</f>
        <v>0</v>
      </c>
      <c r="AJ5" s="32">
        <f t="shared" ref="AJ5:AJ6" si="8">AH5+AI5</f>
        <v>0</v>
      </c>
      <c r="AL5">
        <f t="array" ref="AL5:AN770">[2]!SelectCols(G4:K769,"5,2,1",1)</f>
        <v>6.3080340414890237E-3</v>
      </c>
      <c r="AM5">
        <v>4</v>
      </c>
      <c r="AN5">
        <v>0</v>
      </c>
      <c r="AO5">
        <f>AO4+AM5</f>
        <v>4</v>
      </c>
      <c r="AP5" s="32">
        <f>AP4+AN5</f>
        <v>0</v>
      </c>
      <c r="AQ5" s="32">
        <f t="shared" ref="AQ5:AQ68" si="9">1-AO5/AO$770</f>
        <v>0.9925373134328358</v>
      </c>
      <c r="AR5" s="32">
        <f t="shared" ref="AR5:AR68" si="10">1-AP5/AP$770</f>
        <v>1</v>
      </c>
      <c r="AS5" s="32">
        <f t="shared" ref="AS5:AS68" si="11">(AQ5-AQ6)*AR5</f>
        <v>1.8656716417909669E-3</v>
      </c>
    </row>
    <row r="6" spans="1:45" x14ac:dyDescent="0.25">
      <c r="A6">
        <v>1</v>
      </c>
      <c r="B6">
        <v>0</v>
      </c>
      <c r="C6">
        <v>11</v>
      </c>
      <c r="D6">
        <v>1</v>
      </c>
      <c r="E6">
        <v>2</v>
      </c>
      <c r="F6">
        <v>120</v>
      </c>
      <c r="G6" s="82">
        <v>1</v>
      </c>
      <c r="H6" s="83">
        <v>0</v>
      </c>
      <c r="I6" s="84">
        <f t="shared" si="0"/>
        <v>1</v>
      </c>
      <c r="J6" s="32">
        <f t="shared" si="1"/>
        <v>1</v>
      </c>
      <c r="K6" s="32">
        <f t="shared" si="2"/>
        <v>0.58609346323285683</v>
      </c>
      <c r="L6" s="82">
        <f t="shared" si="3"/>
        <v>0.58609346323285683</v>
      </c>
      <c r="M6" s="84">
        <f t="shared" si="4"/>
        <v>0.41390653676714317</v>
      </c>
      <c r="N6" s="82">
        <f t="shared" si="5"/>
        <v>-0.53427600855144386</v>
      </c>
      <c r="O6" s="84">
        <f t="shared" si="6"/>
        <v>100</v>
      </c>
      <c r="P6" s="32">
        <f t="shared" si="7"/>
        <v>0.70621251171111732</v>
      </c>
      <c r="R6" s="91">
        <v>-1.1583762420919255</v>
      </c>
      <c r="T6" t="s">
        <v>120</v>
      </c>
      <c r="U6" s="90">
        <f>2*(U4-U3)</f>
        <v>385.59055414069951</v>
      </c>
      <c r="W6" s="82">
        <v>6.634969055495636E-3</v>
      </c>
      <c r="X6" s="83">
        <v>-6.2181892019822719E-3</v>
      </c>
      <c r="Y6" s="83">
        <v>4.0205747668958319E-2</v>
      </c>
      <c r="Z6" s="83">
        <v>-1.7652644517188656E-4</v>
      </c>
      <c r="AA6" s="83">
        <v>-3.5001977631222672E-3</v>
      </c>
      <c r="AB6" s="83">
        <v>-4.9603672104422108E-3</v>
      </c>
      <c r="AC6" s="84">
        <v>2.4437797546647438E-8</v>
      </c>
      <c r="AE6" s="91">
        <v>-4.4066745991041709E-16</v>
      </c>
      <c r="AH6">
        <f>G770</f>
        <v>338</v>
      </c>
      <c r="AI6">
        <f>H770</f>
        <v>536</v>
      </c>
      <c r="AJ6" s="32">
        <f t="shared" si="8"/>
        <v>874</v>
      </c>
      <c r="AL6">
        <v>1.833313626921582E-2</v>
      </c>
      <c r="AM6">
        <v>1</v>
      </c>
      <c r="AN6">
        <v>0</v>
      </c>
      <c r="AO6" s="32">
        <f t="shared" ref="AO6:AO69" si="12">AO5+AM6</f>
        <v>5</v>
      </c>
      <c r="AP6" s="32">
        <f t="shared" ref="AP6:AP69" si="13">AP5+AN6</f>
        <v>0</v>
      </c>
      <c r="AQ6" s="32">
        <f t="shared" si="9"/>
        <v>0.99067164179104483</v>
      </c>
      <c r="AR6" s="32">
        <f t="shared" si="10"/>
        <v>1</v>
      </c>
      <c r="AS6" s="32">
        <f t="shared" si="11"/>
        <v>1.8656716417910779E-3</v>
      </c>
    </row>
    <row r="7" spans="1:45" x14ac:dyDescent="0.25">
      <c r="A7">
        <v>1</v>
      </c>
      <c r="B7">
        <v>0</v>
      </c>
      <c r="C7">
        <v>17</v>
      </c>
      <c r="D7">
        <v>0</v>
      </c>
      <c r="E7">
        <v>2</v>
      </c>
      <c r="F7">
        <v>110.88330000000001</v>
      </c>
      <c r="G7" s="82">
        <v>1</v>
      </c>
      <c r="H7" s="83">
        <v>0</v>
      </c>
      <c r="I7" s="84">
        <f t="shared" si="0"/>
        <v>1</v>
      </c>
      <c r="J7" s="32">
        <f t="shared" si="1"/>
        <v>1</v>
      </c>
      <c r="K7" s="32">
        <f t="shared" si="2"/>
        <v>0.60882222986596746</v>
      </c>
      <c r="L7" s="82">
        <f t="shared" si="3"/>
        <v>0.60882222986596746</v>
      </c>
      <c r="M7" s="84">
        <f t="shared" si="4"/>
        <v>0.39117777013403254</v>
      </c>
      <c r="N7" s="82">
        <f t="shared" si="5"/>
        <v>-0.49622895886678309</v>
      </c>
      <c r="O7" s="84">
        <f t="shared" si="6"/>
        <v>100</v>
      </c>
      <c r="P7" s="32">
        <f t="shared" si="7"/>
        <v>0.64251558327650171</v>
      </c>
      <c r="R7" s="91">
        <v>2.7522245423631642</v>
      </c>
      <c r="T7" t="s">
        <v>121</v>
      </c>
      <c r="U7" s="91">
        <f>COUNT(A4:F4)</f>
        <v>6</v>
      </c>
      <c r="W7" s="82">
        <v>-2.6687433620355703E-3</v>
      </c>
      <c r="X7" s="83">
        <v>3.8121638878430166E-4</v>
      </c>
      <c r="Y7" s="83">
        <v>-1.7652644517188648E-4</v>
      </c>
      <c r="Z7" s="83">
        <v>6.0437857963660123E-5</v>
      </c>
      <c r="AA7" s="83">
        <v>1.7540884321954386E-4</v>
      </c>
      <c r="AB7" s="83">
        <v>6.0146062896466948E-5</v>
      </c>
      <c r="AC7" s="84">
        <v>-6.4305348326092768E-11</v>
      </c>
      <c r="AE7" s="91">
        <v>2.5999524262681759E-17</v>
      </c>
      <c r="AL7">
        <v>2.0935950998599066E-2</v>
      </c>
      <c r="AM7">
        <v>1</v>
      </c>
      <c r="AN7">
        <v>0</v>
      </c>
      <c r="AO7" s="32">
        <f t="shared" si="12"/>
        <v>6</v>
      </c>
      <c r="AP7" s="32">
        <f t="shared" si="13"/>
        <v>0</v>
      </c>
      <c r="AQ7" s="32">
        <f t="shared" si="9"/>
        <v>0.98880597014925375</v>
      </c>
      <c r="AR7" s="32">
        <f t="shared" si="10"/>
        <v>1</v>
      </c>
      <c r="AS7" s="32">
        <f t="shared" si="11"/>
        <v>1.8656716417910779E-3</v>
      </c>
    </row>
    <row r="8" spans="1:45" x14ac:dyDescent="0.25">
      <c r="A8">
        <v>1</v>
      </c>
      <c r="B8">
        <v>0</v>
      </c>
      <c r="C8">
        <v>18</v>
      </c>
      <c r="D8">
        <v>1</v>
      </c>
      <c r="E8">
        <v>0</v>
      </c>
      <c r="F8">
        <v>17758</v>
      </c>
      <c r="G8" s="82">
        <v>0</v>
      </c>
      <c r="H8" s="83">
        <v>1</v>
      </c>
      <c r="I8" s="84">
        <f t="shared" si="0"/>
        <v>1</v>
      </c>
      <c r="J8" s="32">
        <f t="shared" si="1"/>
        <v>0</v>
      </c>
      <c r="K8" s="32">
        <f t="shared" si="2"/>
        <v>0.56209396587780502</v>
      </c>
      <c r="L8" s="82">
        <f t="shared" si="3"/>
        <v>0.56209396587780502</v>
      </c>
      <c r="M8" s="84">
        <f t="shared" si="4"/>
        <v>0.43790603412219498</v>
      </c>
      <c r="N8" s="82">
        <f t="shared" si="5"/>
        <v>-0.82575092558898577</v>
      </c>
      <c r="O8" s="84">
        <f t="shared" si="6"/>
        <v>0</v>
      </c>
      <c r="P8" s="32">
        <f t="shared" si="7"/>
        <v>1.2835949315120789</v>
      </c>
      <c r="R8" s="91">
        <v>-4.0038326201505728E-2</v>
      </c>
      <c r="T8" t="s">
        <v>122</v>
      </c>
      <c r="U8" s="91">
        <f>CHIDIST(U6,U7)</f>
        <v>3.4973812452748109E-80</v>
      </c>
      <c r="W8" s="82">
        <v>-9.5119443467825693E-3</v>
      </c>
      <c r="X8" s="83">
        <v>6.9128230768782583E-4</v>
      </c>
      <c r="Y8" s="83">
        <v>-3.5001977631222629E-3</v>
      </c>
      <c r="Z8" s="83">
        <v>1.7540884321954367E-4</v>
      </c>
      <c r="AA8" s="83">
        <v>1.1792037464322714E-2</v>
      </c>
      <c r="AB8" s="83">
        <v>-3.6904815553141538E-3</v>
      </c>
      <c r="AC8" s="84">
        <v>2.1051800483457024E-9</v>
      </c>
      <c r="AE8" s="91">
        <v>-1.911022397664286E-16</v>
      </c>
      <c r="AG8" t="s">
        <v>141</v>
      </c>
      <c r="AH8" s="96">
        <f>AH4/AH6</f>
        <v>1</v>
      </c>
      <c r="AI8" s="97">
        <f>AI5/AI6</f>
        <v>0</v>
      </c>
      <c r="AJ8">
        <f>(AH4+AI5)/AJ6</f>
        <v>0.38672768878718533</v>
      </c>
      <c r="AL8">
        <v>2.5959419292643761E-2</v>
      </c>
      <c r="AM8">
        <v>1</v>
      </c>
      <c r="AN8">
        <v>0</v>
      </c>
      <c r="AO8" s="32">
        <f t="shared" si="12"/>
        <v>7</v>
      </c>
      <c r="AP8" s="32">
        <f t="shared" si="13"/>
        <v>0</v>
      </c>
      <c r="AQ8" s="32">
        <f t="shared" si="9"/>
        <v>0.98694029850746268</v>
      </c>
      <c r="AR8" s="32">
        <f t="shared" si="10"/>
        <v>1</v>
      </c>
      <c r="AS8" s="32">
        <f t="shared" si="11"/>
        <v>1.8656716417910779E-3</v>
      </c>
    </row>
    <row r="9" spans="1:45" x14ac:dyDescent="0.25">
      <c r="A9">
        <v>1</v>
      </c>
      <c r="B9">
        <v>0</v>
      </c>
      <c r="C9">
        <v>19</v>
      </c>
      <c r="D9">
        <v>1</v>
      </c>
      <c r="E9">
        <v>0</v>
      </c>
      <c r="F9">
        <v>53.1</v>
      </c>
      <c r="G9" s="82">
        <v>0</v>
      </c>
      <c r="H9" s="83">
        <v>1</v>
      </c>
      <c r="I9" s="84">
        <f t="shared" si="0"/>
        <v>1</v>
      </c>
      <c r="J9" s="32">
        <f t="shared" si="1"/>
        <v>0</v>
      </c>
      <c r="K9" s="32">
        <f t="shared" si="2"/>
        <v>0.54955279849163963</v>
      </c>
      <c r="L9" s="82">
        <f t="shared" si="3"/>
        <v>0.54955279849163963</v>
      </c>
      <c r="M9" s="84">
        <f t="shared" si="4"/>
        <v>0.45044720150836037</v>
      </c>
      <c r="N9" s="82">
        <f t="shared" si="5"/>
        <v>-0.79751440856163935</v>
      </c>
      <c r="O9" s="84">
        <f t="shared" si="6"/>
        <v>0</v>
      </c>
      <c r="P9" s="32">
        <f t="shared" si="7"/>
        <v>1.2200160122016872</v>
      </c>
      <c r="R9" s="91">
        <v>-0.33476062871277901</v>
      </c>
      <c r="T9" t="s">
        <v>123</v>
      </c>
      <c r="U9" s="91">
        <v>0.05</v>
      </c>
      <c r="W9" s="82">
        <v>-3.7968208035775125E-3</v>
      </c>
      <c r="X9" s="83">
        <v>1.3162452316237006E-4</v>
      </c>
      <c r="Y9" s="83">
        <v>-4.9603672104422116E-3</v>
      </c>
      <c r="Z9" s="83">
        <v>6.0146062896467307E-5</v>
      </c>
      <c r="AA9" s="83">
        <v>-3.6904815553141504E-3</v>
      </c>
      <c r="AB9" s="83">
        <v>1.3226709734438321E-2</v>
      </c>
      <c r="AC9" s="84">
        <v>-2.9632539313879888E-9</v>
      </c>
      <c r="AE9" s="91">
        <v>1.9394670392007385E-16</v>
      </c>
      <c r="AL9">
        <v>3.0331541910534984E-2</v>
      </c>
      <c r="AM9">
        <v>1</v>
      </c>
      <c r="AN9">
        <v>0</v>
      </c>
      <c r="AO9" s="32">
        <f t="shared" si="12"/>
        <v>8</v>
      </c>
      <c r="AP9" s="32">
        <f t="shared" si="13"/>
        <v>0</v>
      </c>
      <c r="AQ9" s="32">
        <f t="shared" si="9"/>
        <v>0.9850746268656716</v>
      </c>
      <c r="AR9" s="32">
        <f t="shared" si="10"/>
        <v>1</v>
      </c>
      <c r="AS9" s="32">
        <f t="shared" si="11"/>
        <v>1.8656716417909669E-3</v>
      </c>
    </row>
    <row r="10" spans="1:45" x14ac:dyDescent="0.25">
      <c r="A10">
        <v>1</v>
      </c>
      <c r="B10">
        <v>0</v>
      </c>
      <c r="C10">
        <v>19</v>
      </c>
      <c r="D10">
        <v>3</v>
      </c>
      <c r="E10">
        <v>2</v>
      </c>
      <c r="F10">
        <v>263</v>
      </c>
      <c r="G10" s="82">
        <v>0</v>
      </c>
      <c r="H10" s="83">
        <v>1</v>
      </c>
      <c r="I10" s="84">
        <f t="shared" si="0"/>
        <v>1</v>
      </c>
      <c r="J10" s="32">
        <f t="shared" si="1"/>
        <v>0</v>
      </c>
      <c r="K10" s="32">
        <f t="shared" si="2"/>
        <v>0.34481674747681063</v>
      </c>
      <c r="L10" s="82">
        <f t="shared" si="3"/>
        <v>0.34481674747681063</v>
      </c>
      <c r="M10" s="84">
        <f t="shared" si="4"/>
        <v>0.65518325252318932</v>
      </c>
      <c r="N10" s="82">
        <f t="shared" si="5"/>
        <v>-0.42284030763200497</v>
      </c>
      <c r="O10" s="84">
        <f t="shared" si="6"/>
        <v>0</v>
      </c>
      <c r="P10" s="32">
        <f t="shared" si="7"/>
        <v>0.52629053955344551</v>
      </c>
      <c r="R10" s="91">
        <v>-8.5686090596492862E-2</v>
      </c>
      <c r="T10" t="s">
        <v>124</v>
      </c>
      <c r="U10" s="93" t="str">
        <f>IF(U8&lt;U9,"yes","no")</f>
        <v>yes</v>
      </c>
      <c r="W10" s="85">
        <v>-2.3283664470918436E-8</v>
      </c>
      <c r="X10" s="86">
        <v>-1.5490418868834443E-8</v>
      </c>
      <c r="Y10" s="86">
        <v>2.4437797546650145E-8</v>
      </c>
      <c r="Z10" s="86">
        <v>-6.4305348326144325E-11</v>
      </c>
      <c r="AA10" s="86">
        <v>2.1051800483455523E-9</v>
      </c>
      <c r="AB10" s="86">
        <v>-2.9632539313884686E-9</v>
      </c>
      <c r="AC10" s="87">
        <v>6.3666160140593614E-12</v>
      </c>
      <c r="AE10" s="92">
        <v>-1.457385691616941E-21</v>
      </c>
      <c r="AG10" t="s">
        <v>142</v>
      </c>
      <c r="AH10" s="98">
        <v>0</v>
      </c>
      <c r="AL10">
        <v>3.1467079808414393E-2</v>
      </c>
      <c r="AM10">
        <v>1</v>
      </c>
      <c r="AN10">
        <v>0</v>
      </c>
      <c r="AO10" s="32">
        <f t="shared" si="12"/>
        <v>9</v>
      </c>
      <c r="AP10" s="32">
        <f t="shared" si="13"/>
        <v>0</v>
      </c>
      <c r="AQ10" s="32">
        <f t="shared" si="9"/>
        <v>0.98320895522388063</v>
      </c>
      <c r="AR10" s="32">
        <f t="shared" si="10"/>
        <v>1</v>
      </c>
      <c r="AS10" s="32">
        <f t="shared" si="11"/>
        <v>1.8656716417910779E-3</v>
      </c>
    </row>
    <row r="11" spans="1:45" x14ac:dyDescent="0.25">
      <c r="A11">
        <v>1</v>
      </c>
      <c r="B11">
        <v>0</v>
      </c>
      <c r="C11">
        <v>21</v>
      </c>
      <c r="D11">
        <v>0</v>
      </c>
      <c r="E11">
        <v>1</v>
      </c>
      <c r="F11">
        <v>77.287499999999994</v>
      </c>
      <c r="G11" s="82">
        <v>0</v>
      </c>
      <c r="H11" s="83">
        <v>1</v>
      </c>
      <c r="I11" s="84">
        <f t="shared" si="0"/>
        <v>1</v>
      </c>
      <c r="J11" s="32">
        <f t="shared" si="1"/>
        <v>0</v>
      </c>
      <c r="K11" s="32">
        <f t="shared" si="2"/>
        <v>0.5909457839202229</v>
      </c>
      <c r="L11" s="82">
        <f t="shared" si="3"/>
        <v>0.5909457839202229</v>
      </c>
      <c r="M11" s="84">
        <f t="shared" si="4"/>
        <v>0.4090542160797771</v>
      </c>
      <c r="N11" s="82">
        <f t="shared" si="5"/>
        <v>-0.89390757407205779</v>
      </c>
      <c r="O11" s="84">
        <f t="shared" si="6"/>
        <v>0</v>
      </c>
      <c r="P11" s="32">
        <f t="shared" si="7"/>
        <v>1.4446637161783262</v>
      </c>
      <c r="R11" s="92">
        <v>6.0787533276873833E-7</v>
      </c>
      <c r="AL11">
        <v>3.2777419679094484E-2</v>
      </c>
      <c r="AM11">
        <v>1</v>
      </c>
      <c r="AN11">
        <v>0</v>
      </c>
      <c r="AO11" s="32">
        <f t="shared" si="12"/>
        <v>10</v>
      </c>
      <c r="AP11" s="32">
        <f t="shared" si="13"/>
        <v>0</v>
      </c>
      <c r="AQ11" s="32">
        <f t="shared" si="9"/>
        <v>0.98134328358208955</v>
      </c>
      <c r="AR11" s="32">
        <f t="shared" si="10"/>
        <v>1</v>
      </c>
      <c r="AS11" s="32">
        <f t="shared" si="11"/>
        <v>1.8656716417910779E-3</v>
      </c>
    </row>
    <row r="12" spans="1:45" x14ac:dyDescent="0.25">
      <c r="A12">
        <v>1</v>
      </c>
      <c r="B12">
        <v>0</v>
      </c>
      <c r="C12">
        <v>22</v>
      </c>
      <c r="D12">
        <v>0</v>
      </c>
      <c r="E12">
        <v>0</v>
      </c>
      <c r="F12">
        <v>17760</v>
      </c>
      <c r="G12" s="82">
        <v>0</v>
      </c>
      <c r="H12" s="83">
        <v>1</v>
      </c>
      <c r="I12" s="84">
        <f t="shared" si="0"/>
        <v>1</v>
      </c>
      <c r="J12" s="32">
        <f t="shared" si="1"/>
        <v>0</v>
      </c>
      <c r="K12" s="32">
        <f t="shared" si="2"/>
        <v>0.6045053406479215</v>
      </c>
      <c r="L12" s="82">
        <f t="shared" si="3"/>
        <v>0.6045053406479215</v>
      </c>
      <c r="M12" s="84">
        <f t="shared" si="4"/>
        <v>0.3954946593520785</v>
      </c>
      <c r="N12" s="82">
        <f t="shared" si="5"/>
        <v>-0.92761799540016965</v>
      </c>
      <c r="O12" s="84">
        <f t="shared" si="6"/>
        <v>0</v>
      </c>
      <c r="P12" s="32">
        <f t="shared" si="7"/>
        <v>1.5284791497267145</v>
      </c>
      <c r="T12" t="s">
        <v>125</v>
      </c>
      <c r="U12" s="90">
        <f>1-U4/U3</f>
        <v>0.33058921892821147</v>
      </c>
      <c r="AL12">
        <v>3.4439120656266635E-2</v>
      </c>
      <c r="AM12">
        <v>1</v>
      </c>
      <c r="AN12">
        <v>0</v>
      </c>
      <c r="AO12" s="32">
        <f t="shared" si="12"/>
        <v>11</v>
      </c>
      <c r="AP12" s="32">
        <f t="shared" si="13"/>
        <v>0</v>
      </c>
      <c r="AQ12" s="32">
        <f t="shared" si="9"/>
        <v>0.97947761194029848</v>
      </c>
      <c r="AR12" s="32">
        <f t="shared" si="10"/>
        <v>1</v>
      </c>
      <c r="AS12" s="32">
        <f t="shared" si="11"/>
        <v>1.8656716417909669E-3</v>
      </c>
    </row>
    <row r="13" spans="1:45" x14ac:dyDescent="0.25">
      <c r="A13">
        <v>1</v>
      </c>
      <c r="B13">
        <v>0</v>
      </c>
      <c r="C13">
        <v>23</v>
      </c>
      <c r="D13">
        <v>0</v>
      </c>
      <c r="E13">
        <v>1</v>
      </c>
      <c r="F13">
        <v>17759</v>
      </c>
      <c r="G13" s="82">
        <v>1</v>
      </c>
      <c r="H13" s="83">
        <v>0</v>
      </c>
      <c r="I13" s="84">
        <f t="shared" si="0"/>
        <v>1</v>
      </c>
      <c r="J13" s="32">
        <f t="shared" si="1"/>
        <v>1</v>
      </c>
      <c r="K13" s="32">
        <f t="shared" si="2"/>
        <v>0.57408757309999847</v>
      </c>
      <c r="L13" s="82">
        <f t="shared" si="3"/>
        <v>0.57408757309999847</v>
      </c>
      <c r="M13" s="84">
        <f t="shared" si="4"/>
        <v>0.42591242690000153</v>
      </c>
      <c r="N13" s="82">
        <f t="shared" si="5"/>
        <v>-0.55497332792333265</v>
      </c>
      <c r="O13" s="84">
        <f t="shared" si="6"/>
        <v>100</v>
      </c>
      <c r="P13" s="32">
        <f t="shared" si="7"/>
        <v>0.7418945242101822</v>
      </c>
      <c r="T13" t="s">
        <v>126</v>
      </c>
      <c r="U13" s="91">
        <f>1-EXP((-2/I770)*(U4-U3))</f>
        <v>0.35672253000788889</v>
      </c>
      <c r="AL13">
        <v>3.4619458627724357E-2</v>
      </c>
      <c r="AM13">
        <v>1</v>
      </c>
      <c r="AN13">
        <v>0</v>
      </c>
      <c r="AO13" s="32">
        <f t="shared" si="12"/>
        <v>12</v>
      </c>
      <c r="AP13" s="32">
        <f t="shared" si="13"/>
        <v>0</v>
      </c>
      <c r="AQ13" s="32">
        <f t="shared" si="9"/>
        <v>0.97761194029850751</v>
      </c>
      <c r="AR13" s="32">
        <f t="shared" si="10"/>
        <v>1</v>
      </c>
      <c r="AS13" s="32">
        <f t="shared" si="11"/>
        <v>1.8656716417910779E-3</v>
      </c>
    </row>
    <row r="14" spans="1:45" x14ac:dyDescent="0.25">
      <c r="A14">
        <v>1</v>
      </c>
      <c r="B14">
        <v>0</v>
      </c>
      <c r="C14">
        <v>24</v>
      </c>
      <c r="D14">
        <v>0</v>
      </c>
      <c r="E14">
        <v>0</v>
      </c>
      <c r="F14">
        <v>17593</v>
      </c>
      <c r="G14" s="82">
        <v>0</v>
      </c>
      <c r="H14" s="83">
        <v>1</v>
      </c>
      <c r="I14" s="84">
        <f t="shared" si="0"/>
        <v>1</v>
      </c>
      <c r="J14" s="32">
        <f t="shared" si="1"/>
        <v>0</v>
      </c>
      <c r="K14" s="32">
        <f t="shared" si="2"/>
        <v>0.58518491621011703</v>
      </c>
      <c r="L14" s="82">
        <f t="shared" si="3"/>
        <v>0.58518491621011703</v>
      </c>
      <c r="M14" s="84">
        <f t="shared" si="4"/>
        <v>0.41481508378988297</v>
      </c>
      <c r="N14" s="82">
        <f t="shared" si="5"/>
        <v>-0.8799224392814512</v>
      </c>
      <c r="O14" s="84">
        <f t="shared" si="6"/>
        <v>0</v>
      </c>
      <c r="P14" s="32">
        <f t="shared" si="7"/>
        <v>1.410712722555026</v>
      </c>
      <c r="T14" t="s">
        <v>127</v>
      </c>
      <c r="U14" s="92">
        <f>U13/(1-EXP(2*U3/I770))</f>
        <v>0.48420601716641115</v>
      </c>
      <c r="AL14">
        <v>3.5341181619075089E-2</v>
      </c>
      <c r="AM14">
        <v>1</v>
      </c>
      <c r="AN14">
        <v>0</v>
      </c>
      <c r="AO14" s="32">
        <f t="shared" si="12"/>
        <v>13</v>
      </c>
      <c r="AP14" s="32">
        <f t="shared" si="13"/>
        <v>0</v>
      </c>
      <c r="AQ14" s="32">
        <f t="shared" si="9"/>
        <v>0.97574626865671643</v>
      </c>
      <c r="AR14" s="32">
        <f t="shared" si="10"/>
        <v>1</v>
      </c>
      <c r="AS14" s="32">
        <f t="shared" si="11"/>
        <v>1.8656716417910779E-3</v>
      </c>
    </row>
    <row r="15" spans="1:45" x14ac:dyDescent="0.25">
      <c r="A15">
        <v>1</v>
      </c>
      <c r="B15">
        <v>0</v>
      </c>
      <c r="C15">
        <v>24</v>
      </c>
      <c r="D15">
        <v>0</v>
      </c>
      <c r="E15">
        <v>1</v>
      </c>
      <c r="F15">
        <v>17558</v>
      </c>
      <c r="G15" s="82">
        <v>0</v>
      </c>
      <c r="H15" s="83">
        <v>1</v>
      </c>
      <c r="I15" s="84">
        <f t="shared" si="0"/>
        <v>1</v>
      </c>
      <c r="J15" s="32">
        <f t="shared" si="1"/>
        <v>0</v>
      </c>
      <c r="K15" s="32">
        <f t="shared" si="2"/>
        <v>0.56423990843960137</v>
      </c>
      <c r="L15" s="82">
        <f t="shared" si="3"/>
        <v>0.56423990843960137</v>
      </c>
      <c r="M15" s="84">
        <f t="shared" si="4"/>
        <v>0.43576009156039863</v>
      </c>
      <c r="N15" s="82">
        <f t="shared" si="5"/>
        <v>-0.83066343579016533</v>
      </c>
      <c r="O15" s="84">
        <f t="shared" si="6"/>
        <v>0</v>
      </c>
      <c r="P15" s="32">
        <f t="shared" si="7"/>
        <v>1.2948407148050975</v>
      </c>
      <c r="AL15">
        <v>3.5518987376226621E-2</v>
      </c>
      <c r="AM15">
        <v>1</v>
      </c>
      <c r="AN15">
        <v>0</v>
      </c>
      <c r="AO15" s="32">
        <f t="shared" si="12"/>
        <v>14</v>
      </c>
      <c r="AP15" s="32">
        <f t="shared" si="13"/>
        <v>0</v>
      </c>
      <c r="AQ15" s="32">
        <f t="shared" si="9"/>
        <v>0.97388059701492535</v>
      </c>
      <c r="AR15" s="32">
        <f t="shared" si="10"/>
        <v>1</v>
      </c>
      <c r="AS15" s="32">
        <f t="shared" si="11"/>
        <v>1.8656716417910779E-3</v>
      </c>
    </row>
    <row r="16" spans="1:45" x14ac:dyDescent="0.25">
      <c r="A16">
        <v>1</v>
      </c>
      <c r="B16">
        <v>0</v>
      </c>
      <c r="C16">
        <v>25</v>
      </c>
      <c r="D16">
        <v>1</v>
      </c>
      <c r="E16">
        <v>0</v>
      </c>
      <c r="F16">
        <v>55.441699999999997</v>
      </c>
      <c r="G16" s="82">
        <v>1</v>
      </c>
      <c r="H16" s="83">
        <v>0</v>
      </c>
      <c r="I16" s="84">
        <f t="shared" si="0"/>
        <v>1</v>
      </c>
      <c r="J16" s="32">
        <f t="shared" si="1"/>
        <v>1</v>
      </c>
      <c r="K16" s="32">
        <f t="shared" si="2"/>
        <v>0.48966033666083475</v>
      </c>
      <c r="L16" s="82">
        <f t="shared" si="3"/>
        <v>0.48966033666083475</v>
      </c>
      <c r="M16" s="84">
        <f t="shared" si="4"/>
        <v>0.51033966333916525</v>
      </c>
      <c r="N16" s="82">
        <f t="shared" si="5"/>
        <v>-0.71404331873317028</v>
      </c>
      <c r="O16" s="84">
        <f t="shared" si="6"/>
        <v>100</v>
      </c>
      <c r="P16" s="32">
        <f t="shared" si="7"/>
        <v>1.0422319823152311</v>
      </c>
      <c r="T16" t="s">
        <v>128</v>
      </c>
      <c r="U16" s="90">
        <f>P770</f>
        <v>826.2178454925903</v>
      </c>
      <c r="AL16">
        <v>3.5521375361532853E-2</v>
      </c>
      <c r="AM16">
        <v>1</v>
      </c>
      <c r="AN16">
        <v>0</v>
      </c>
      <c r="AO16" s="32">
        <f t="shared" si="12"/>
        <v>15</v>
      </c>
      <c r="AP16" s="32">
        <f t="shared" si="13"/>
        <v>0</v>
      </c>
      <c r="AQ16" s="32">
        <f t="shared" si="9"/>
        <v>0.97201492537313428</v>
      </c>
      <c r="AR16" s="32">
        <f t="shared" si="10"/>
        <v>1</v>
      </c>
      <c r="AS16" s="32">
        <f t="shared" si="11"/>
        <v>1.8656716417909669E-3</v>
      </c>
    </row>
    <row r="17" spans="1:45" x14ac:dyDescent="0.25">
      <c r="A17">
        <v>1</v>
      </c>
      <c r="B17">
        <v>0</v>
      </c>
      <c r="C17">
        <v>25</v>
      </c>
      <c r="D17">
        <v>1</v>
      </c>
      <c r="E17">
        <v>0</v>
      </c>
      <c r="F17">
        <v>91.0792</v>
      </c>
      <c r="G17" s="82">
        <v>1</v>
      </c>
      <c r="H17" s="83">
        <v>0</v>
      </c>
      <c r="I17" s="84">
        <f t="shared" si="0"/>
        <v>1</v>
      </c>
      <c r="J17" s="32">
        <f t="shared" si="1"/>
        <v>1</v>
      </c>
      <c r="K17" s="32">
        <f t="shared" si="2"/>
        <v>0.4896657501353614</v>
      </c>
      <c r="L17" s="82">
        <f t="shared" si="3"/>
        <v>0.4896657501353614</v>
      </c>
      <c r="M17" s="84">
        <f t="shared" si="4"/>
        <v>0.5103342498646386</v>
      </c>
      <c r="N17" s="82">
        <f t="shared" si="5"/>
        <v>-0.71403226322346891</v>
      </c>
      <c r="O17" s="84">
        <f t="shared" si="6"/>
        <v>100</v>
      </c>
      <c r="P17" s="32">
        <f t="shared" si="7"/>
        <v>1.0422094045245429</v>
      </c>
      <c r="T17" t="s">
        <v>121</v>
      </c>
      <c r="U17" s="91">
        <f>COUNT(I4:I769)-2</f>
        <v>764</v>
      </c>
      <c r="AL17">
        <v>3.7769678906821313E-2</v>
      </c>
      <c r="AM17">
        <v>1</v>
      </c>
      <c r="AN17">
        <v>0</v>
      </c>
      <c r="AO17" s="32">
        <f t="shared" si="12"/>
        <v>16</v>
      </c>
      <c r="AP17" s="32">
        <f t="shared" si="13"/>
        <v>0</v>
      </c>
      <c r="AQ17" s="32">
        <f t="shared" si="9"/>
        <v>0.97014925373134331</v>
      </c>
      <c r="AR17" s="32">
        <f t="shared" si="10"/>
        <v>1</v>
      </c>
      <c r="AS17" s="32">
        <f t="shared" si="11"/>
        <v>1.8656716417910779E-3</v>
      </c>
    </row>
    <row r="18" spans="1:45" x14ac:dyDescent="0.25">
      <c r="A18">
        <v>1</v>
      </c>
      <c r="B18">
        <v>0</v>
      </c>
      <c r="C18">
        <v>26</v>
      </c>
      <c r="D18">
        <v>0</v>
      </c>
      <c r="E18">
        <v>0</v>
      </c>
      <c r="F18">
        <v>30</v>
      </c>
      <c r="G18" s="82">
        <v>1</v>
      </c>
      <c r="H18" s="83">
        <v>0</v>
      </c>
      <c r="I18" s="84">
        <f t="shared" si="0"/>
        <v>1</v>
      </c>
      <c r="J18" s="32">
        <f t="shared" si="1"/>
        <v>1</v>
      </c>
      <c r="K18" s="32">
        <f t="shared" si="2"/>
        <v>0.56299897989430725</v>
      </c>
      <c r="L18" s="82">
        <f t="shared" si="3"/>
        <v>0.56299897989430725</v>
      </c>
      <c r="M18" s="84">
        <f t="shared" si="4"/>
        <v>0.43700102010569275</v>
      </c>
      <c r="N18" s="82">
        <f t="shared" si="5"/>
        <v>-0.57447746275473255</v>
      </c>
      <c r="O18" s="84">
        <f t="shared" si="6"/>
        <v>100</v>
      </c>
      <c r="P18" s="32">
        <f t="shared" si="7"/>
        <v>0.77620215260022618</v>
      </c>
      <c r="T18" t="s">
        <v>122</v>
      </c>
      <c r="U18" s="91">
        <f>CHIDIST(U16,U17)</f>
        <v>5.8516441489321627E-2</v>
      </c>
      <c r="AL18">
        <v>3.8175100682396171E-2</v>
      </c>
      <c r="AM18">
        <v>1</v>
      </c>
      <c r="AN18">
        <v>0</v>
      </c>
      <c r="AO18" s="32">
        <f t="shared" si="12"/>
        <v>17</v>
      </c>
      <c r="AP18" s="32">
        <f t="shared" si="13"/>
        <v>0</v>
      </c>
      <c r="AQ18" s="32">
        <f t="shared" si="9"/>
        <v>0.96828358208955223</v>
      </c>
      <c r="AR18" s="32">
        <f t="shared" si="10"/>
        <v>1</v>
      </c>
      <c r="AS18" s="32">
        <f t="shared" si="11"/>
        <v>1.8656716417910779E-3</v>
      </c>
    </row>
    <row r="19" spans="1:45" x14ac:dyDescent="0.25">
      <c r="A19">
        <v>1</v>
      </c>
      <c r="B19">
        <v>0</v>
      </c>
      <c r="C19">
        <v>27</v>
      </c>
      <c r="D19">
        <v>0</v>
      </c>
      <c r="E19">
        <v>0</v>
      </c>
      <c r="F19">
        <v>30.5</v>
      </c>
      <c r="G19" s="82">
        <v>1</v>
      </c>
      <c r="H19" s="83">
        <v>0</v>
      </c>
      <c r="I19" s="84">
        <f t="shared" si="0"/>
        <v>1</v>
      </c>
      <c r="J19" s="32">
        <f t="shared" si="1"/>
        <v>1</v>
      </c>
      <c r="K19" s="32">
        <f t="shared" si="2"/>
        <v>0.55312479291913386</v>
      </c>
      <c r="L19" s="82">
        <f t="shared" si="3"/>
        <v>0.55312479291913386</v>
      </c>
      <c r="M19" s="84">
        <f t="shared" si="4"/>
        <v>0.44687520708086614</v>
      </c>
      <c r="N19" s="82">
        <f t="shared" si="5"/>
        <v>-0.5921716376035</v>
      </c>
      <c r="O19" s="84">
        <f t="shared" si="6"/>
        <v>100</v>
      </c>
      <c r="P19" s="32">
        <f t="shared" si="7"/>
        <v>0.80791028137152909</v>
      </c>
      <c r="T19" t="s">
        <v>123</v>
      </c>
      <c r="U19" s="91">
        <f>U9</f>
        <v>0.05</v>
      </c>
      <c r="AL19">
        <v>4.0366396974888002E-2</v>
      </c>
      <c r="AM19">
        <v>1</v>
      </c>
      <c r="AN19">
        <v>0</v>
      </c>
      <c r="AO19" s="32">
        <f t="shared" si="12"/>
        <v>18</v>
      </c>
      <c r="AP19" s="32">
        <f t="shared" si="13"/>
        <v>0</v>
      </c>
      <c r="AQ19" s="32">
        <f t="shared" si="9"/>
        <v>0.96641791044776115</v>
      </c>
      <c r="AR19" s="32">
        <f t="shared" si="10"/>
        <v>1</v>
      </c>
      <c r="AS19" s="32">
        <f t="shared" si="11"/>
        <v>1.8656716417909669E-3</v>
      </c>
    </row>
    <row r="20" spans="1:45" x14ac:dyDescent="0.25">
      <c r="A20">
        <v>1</v>
      </c>
      <c r="B20">
        <v>0</v>
      </c>
      <c r="C20">
        <v>27</v>
      </c>
      <c r="D20">
        <v>0</v>
      </c>
      <c r="E20">
        <v>0</v>
      </c>
      <c r="F20">
        <v>17572</v>
      </c>
      <c r="G20" s="82">
        <v>1</v>
      </c>
      <c r="H20" s="83">
        <v>0</v>
      </c>
      <c r="I20" s="84">
        <f t="shared" si="0"/>
        <v>1</v>
      </c>
      <c r="J20" s="32">
        <f t="shared" si="1"/>
        <v>1</v>
      </c>
      <c r="K20" s="32">
        <f t="shared" si="2"/>
        <v>0.5557589433641138</v>
      </c>
      <c r="L20" s="82">
        <f t="shared" si="3"/>
        <v>0.5557589433641138</v>
      </c>
      <c r="M20" s="84">
        <f t="shared" si="4"/>
        <v>0.4442410566358862</v>
      </c>
      <c r="N20" s="82">
        <f t="shared" si="5"/>
        <v>-0.58742063384425602</v>
      </c>
      <c r="O20" s="84">
        <f t="shared" si="6"/>
        <v>100</v>
      </c>
      <c r="P20" s="32">
        <f t="shared" si="7"/>
        <v>0.79934126466199751</v>
      </c>
      <c r="T20" t="s">
        <v>124</v>
      </c>
      <c r="U20" s="93" t="str">
        <f>IF(U18&lt;U19,"yes","no")</f>
        <v>no</v>
      </c>
      <c r="AL20">
        <v>4.3615407607543163E-2</v>
      </c>
      <c r="AM20">
        <v>1</v>
      </c>
      <c r="AN20">
        <v>0</v>
      </c>
      <c r="AO20" s="32">
        <f t="shared" si="12"/>
        <v>19</v>
      </c>
      <c r="AP20" s="32">
        <f t="shared" si="13"/>
        <v>0</v>
      </c>
      <c r="AQ20" s="32">
        <f t="shared" si="9"/>
        <v>0.96455223880597019</v>
      </c>
      <c r="AR20" s="32">
        <f t="shared" si="10"/>
        <v>1</v>
      </c>
      <c r="AS20" s="32">
        <f t="shared" si="11"/>
        <v>1.8656716417910779E-3</v>
      </c>
    </row>
    <row r="21" spans="1:45" x14ac:dyDescent="0.25">
      <c r="A21">
        <v>1</v>
      </c>
      <c r="B21">
        <v>0</v>
      </c>
      <c r="C21">
        <v>27</v>
      </c>
      <c r="D21">
        <v>0</v>
      </c>
      <c r="E21">
        <v>2</v>
      </c>
      <c r="F21">
        <v>211.5</v>
      </c>
      <c r="G21" s="82">
        <v>0</v>
      </c>
      <c r="H21" s="83">
        <v>1</v>
      </c>
      <c r="I21" s="84">
        <f t="shared" si="0"/>
        <v>1</v>
      </c>
      <c r="J21" s="32">
        <f t="shared" si="1"/>
        <v>0</v>
      </c>
      <c r="K21" s="32">
        <f t="shared" si="2"/>
        <v>0.51050897932018735</v>
      </c>
      <c r="L21" s="82">
        <f t="shared" si="3"/>
        <v>0.51050897932018735</v>
      </c>
      <c r="M21" s="84">
        <f t="shared" si="4"/>
        <v>0.48949102067981265</v>
      </c>
      <c r="N21" s="82">
        <f t="shared" si="5"/>
        <v>-0.71438916104128813</v>
      </c>
      <c r="O21" s="84">
        <f t="shared" si="6"/>
        <v>0</v>
      </c>
      <c r="P21" s="32">
        <f t="shared" si="7"/>
        <v>1.0429383946843083</v>
      </c>
      <c r="AL21">
        <v>4.4600594055089433E-2</v>
      </c>
      <c r="AM21">
        <v>1</v>
      </c>
      <c r="AN21">
        <v>0</v>
      </c>
      <c r="AO21" s="32">
        <f t="shared" si="12"/>
        <v>20</v>
      </c>
      <c r="AP21" s="32">
        <f t="shared" si="13"/>
        <v>0</v>
      </c>
      <c r="AQ21" s="32">
        <f t="shared" si="9"/>
        <v>0.96268656716417911</v>
      </c>
      <c r="AR21" s="32">
        <f t="shared" si="10"/>
        <v>1</v>
      </c>
      <c r="AS21" s="32">
        <f t="shared" si="11"/>
        <v>1.8656716417910779E-3</v>
      </c>
    </row>
    <row r="22" spans="1:45" x14ac:dyDescent="0.25">
      <c r="A22">
        <v>1</v>
      </c>
      <c r="B22">
        <v>0</v>
      </c>
      <c r="C22">
        <v>27</v>
      </c>
      <c r="D22">
        <v>1</v>
      </c>
      <c r="E22">
        <v>0</v>
      </c>
      <c r="F22">
        <v>53.1</v>
      </c>
      <c r="G22" s="82">
        <v>1</v>
      </c>
      <c r="H22" s="83">
        <v>0</v>
      </c>
      <c r="I22" s="84">
        <f t="shared" si="0"/>
        <v>1</v>
      </c>
      <c r="J22" s="32">
        <f t="shared" si="1"/>
        <v>1</v>
      </c>
      <c r="K22" s="32">
        <f t="shared" si="2"/>
        <v>0.46967660253562782</v>
      </c>
      <c r="L22" s="82">
        <f t="shared" si="3"/>
        <v>0.46967660253562782</v>
      </c>
      <c r="M22" s="84">
        <f t="shared" si="4"/>
        <v>0.53032339746437218</v>
      </c>
      <c r="N22" s="82">
        <f t="shared" si="5"/>
        <v>-0.75571090082495496</v>
      </c>
      <c r="O22" s="84">
        <f t="shared" si="6"/>
        <v>100</v>
      </c>
      <c r="P22" s="32">
        <f t="shared" si="7"/>
        <v>1.129124581895995</v>
      </c>
      <c r="AL22">
        <v>4.460061207798801E-2</v>
      </c>
      <c r="AM22">
        <v>1</v>
      </c>
      <c r="AN22">
        <v>0</v>
      </c>
      <c r="AO22" s="32">
        <f t="shared" si="12"/>
        <v>21</v>
      </c>
      <c r="AP22" s="32">
        <f t="shared" si="13"/>
        <v>0</v>
      </c>
      <c r="AQ22" s="32">
        <f t="shared" si="9"/>
        <v>0.96082089552238803</v>
      </c>
      <c r="AR22" s="32">
        <f t="shared" si="10"/>
        <v>1</v>
      </c>
      <c r="AS22" s="32">
        <f t="shared" si="11"/>
        <v>1.8656716417909669E-3</v>
      </c>
    </row>
    <row r="23" spans="1:45" x14ac:dyDescent="0.25">
      <c r="A23">
        <v>1</v>
      </c>
      <c r="B23">
        <v>0</v>
      </c>
      <c r="C23">
        <v>28</v>
      </c>
      <c r="D23">
        <v>0</v>
      </c>
      <c r="E23">
        <v>0</v>
      </c>
      <c r="F23">
        <v>26.55</v>
      </c>
      <c r="G23" s="82">
        <v>1</v>
      </c>
      <c r="H23" s="83">
        <v>0</v>
      </c>
      <c r="I23" s="84">
        <f t="shared" si="0"/>
        <v>1</v>
      </c>
      <c r="J23" s="32">
        <f t="shared" si="1"/>
        <v>1</v>
      </c>
      <c r="K23" s="32">
        <f t="shared" si="2"/>
        <v>0.54320784581028403</v>
      </c>
      <c r="L23" s="82">
        <f t="shared" si="3"/>
        <v>0.54320784581028403</v>
      </c>
      <c r="M23" s="84">
        <f t="shared" si="4"/>
        <v>0.45679215418971597</v>
      </c>
      <c r="N23" s="82">
        <f t="shared" si="5"/>
        <v>-0.61026325915586976</v>
      </c>
      <c r="O23" s="84">
        <f t="shared" si="6"/>
        <v>100</v>
      </c>
      <c r="P23" s="32">
        <f t="shared" si="7"/>
        <v>0.84091597297961562</v>
      </c>
      <c r="AL23">
        <v>4.4600619848713871E-2</v>
      </c>
      <c r="AM23">
        <v>1</v>
      </c>
      <c r="AN23">
        <v>0</v>
      </c>
      <c r="AO23" s="32">
        <f t="shared" si="12"/>
        <v>22</v>
      </c>
      <c r="AP23" s="32">
        <f t="shared" si="13"/>
        <v>0</v>
      </c>
      <c r="AQ23" s="32">
        <f t="shared" si="9"/>
        <v>0.95895522388059706</v>
      </c>
      <c r="AR23" s="32">
        <f t="shared" si="10"/>
        <v>1</v>
      </c>
      <c r="AS23" s="32">
        <f t="shared" si="11"/>
        <v>1.8656716417910779E-3</v>
      </c>
    </row>
    <row r="24" spans="1:45" x14ac:dyDescent="0.25">
      <c r="A24">
        <v>1</v>
      </c>
      <c r="B24">
        <v>0</v>
      </c>
      <c r="C24">
        <v>28</v>
      </c>
      <c r="D24">
        <v>0</v>
      </c>
      <c r="E24">
        <v>0</v>
      </c>
      <c r="F24">
        <v>35.5</v>
      </c>
      <c r="G24" s="82">
        <v>1</v>
      </c>
      <c r="H24" s="83">
        <v>0</v>
      </c>
      <c r="I24" s="84">
        <f t="shared" si="0"/>
        <v>1</v>
      </c>
      <c r="J24" s="32">
        <f t="shared" si="1"/>
        <v>1</v>
      </c>
      <c r="K24" s="32">
        <f t="shared" si="2"/>
        <v>0.54320919577408622</v>
      </c>
      <c r="L24" s="82">
        <f t="shared" si="3"/>
        <v>0.54320919577408622</v>
      </c>
      <c r="M24" s="84">
        <f t="shared" si="4"/>
        <v>0.45679080422591378</v>
      </c>
      <c r="N24" s="82">
        <f t="shared" si="5"/>
        <v>-0.61026077398903145</v>
      </c>
      <c r="O24" s="84">
        <f t="shared" si="6"/>
        <v>100</v>
      </c>
      <c r="P24" s="32">
        <f t="shared" si="7"/>
        <v>0.84091139800197201</v>
      </c>
      <c r="AL24">
        <v>4.5459758425749459E-2</v>
      </c>
      <c r="AM24">
        <v>1</v>
      </c>
      <c r="AN24">
        <v>0</v>
      </c>
      <c r="AO24" s="32">
        <f t="shared" si="12"/>
        <v>23</v>
      </c>
      <c r="AP24" s="32">
        <f t="shared" si="13"/>
        <v>0</v>
      </c>
      <c r="AQ24" s="32">
        <f t="shared" si="9"/>
        <v>0.95708955223880599</v>
      </c>
      <c r="AR24" s="32">
        <f t="shared" si="10"/>
        <v>1</v>
      </c>
      <c r="AS24" s="32">
        <f t="shared" si="11"/>
        <v>1.8656716417910779E-3</v>
      </c>
    </row>
    <row r="25" spans="1:45" x14ac:dyDescent="0.25">
      <c r="A25">
        <v>1</v>
      </c>
      <c r="B25">
        <v>0</v>
      </c>
      <c r="C25">
        <v>28</v>
      </c>
      <c r="D25">
        <v>0</v>
      </c>
      <c r="E25">
        <v>0</v>
      </c>
      <c r="F25">
        <v>47.1</v>
      </c>
      <c r="G25" s="82">
        <v>0</v>
      </c>
      <c r="H25" s="83">
        <v>1</v>
      </c>
      <c r="I25" s="84">
        <f t="shared" si="0"/>
        <v>1</v>
      </c>
      <c r="J25" s="32">
        <f t="shared" si="1"/>
        <v>0</v>
      </c>
      <c r="K25" s="32">
        <f t="shared" si="2"/>
        <v>0.54321094544689663</v>
      </c>
      <c r="L25" s="82">
        <f t="shared" si="3"/>
        <v>0.54321094544689663</v>
      </c>
      <c r="M25" s="84">
        <f t="shared" si="4"/>
        <v>0.45678905455310337</v>
      </c>
      <c r="N25" s="82">
        <f t="shared" si="5"/>
        <v>-0.78353358206334756</v>
      </c>
      <c r="O25" s="84">
        <f t="shared" si="6"/>
        <v>0</v>
      </c>
      <c r="P25" s="32">
        <f t="shared" si="7"/>
        <v>1.189194311974799</v>
      </c>
      <c r="AL25">
        <v>4.6434581516387949E-2</v>
      </c>
      <c r="AM25">
        <v>1</v>
      </c>
      <c r="AN25">
        <v>0</v>
      </c>
      <c r="AO25" s="32">
        <f t="shared" si="12"/>
        <v>24</v>
      </c>
      <c r="AP25" s="32">
        <f t="shared" si="13"/>
        <v>0</v>
      </c>
      <c r="AQ25" s="32">
        <f t="shared" si="9"/>
        <v>0.95522388059701491</v>
      </c>
      <c r="AR25" s="32">
        <f t="shared" si="10"/>
        <v>1</v>
      </c>
      <c r="AS25" s="32">
        <f t="shared" si="11"/>
        <v>1.8656716417910779E-3</v>
      </c>
    </row>
    <row r="26" spans="1:45" x14ac:dyDescent="0.25">
      <c r="A26">
        <v>1</v>
      </c>
      <c r="B26">
        <v>0</v>
      </c>
      <c r="C26">
        <v>28</v>
      </c>
      <c r="D26">
        <v>1</v>
      </c>
      <c r="E26">
        <v>0</v>
      </c>
      <c r="F26">
        <v>17604</v>
      </c>
      <c r="G26" s="82">
        <v>0</v>
      </c>
      <c r="H26" s="83">
        <v>1</v>
      </c>
      <c r="I26" s="84">
        <f t="shared" si="0"/>
        <v>1</v>
      </c>
      <c r="J26" s="32">
        <f t="shared" si="1"/>
        <v>0</v>
      </c>
      <c r="K26" s="32">
        <f t="shared" si="2"/>
        <v>0.46236825037728674</v>
      </c>
      <c r="L26" s="82">
        <f t="shared" si="3"/>
        <v>0.46236825037728674</v>
      </c>
      <c r="M26" s="84">
        <f t="shared" si="4"/>
        <v>0.53763174962271321</v>
      </c>
      <c r="N26" s="82">
        <f t="shared" si="5"/>
        <v>-0.62058143343909333</v>
      </c>
      <c r="O26" s="84">
        <f t="shared" si="6"/>
        <v>0</v>
      </c>
      <c r="P26" s="32">
        <f t="shared" si="7"/>
        <v>0.86000919905075701</v>
      </c>
      <c r="AL26">
        <v>4.7080433951858042E-2</v>
      </c>
      <c r="AM26">
        <v>1</v>
      </c>
      <c r="AN26">
        <v>0</v>
      </c>
      <c r="AO26" s="32">
        <f t="shared" si="12"/>
        <v>25</v>
      </c>
      <c r="AP26" s="32">
        <f t="shared" si="13"/>
        <v>0</v>
      </c>
      <c r="AQ26" s="32">
        <f t="shared" si="9"/>
        <v>0.95335820895522383</v>
      </c>
      <c r="AR26" s="32">
        <f t="shared" si="10"/>
        <v>1</v>
      </c>
      <c r="AS26" s="32">
        <f t="shared" si="11"/>
        <v>1.8656716417909669E-3</v>
      </c>
    </row>
    <row r="27" spans="1:45" x14ac:dyDescent="0.25">
      <c r="A27">
        <v>1</v>
      </c>
      <c r="B27">
        <v>0</v>
      </c>
      <c r="C27">
        <v>29</v>
      </c>
      <c r="D27">
        <v>0</v>
      </c>
      <c r="E27">
        <v>0</v>
      </c>
      <c r="F27">
        <v>30</v>
      </c>
      <c r="G27" s="82">
        <v>0</v>
      </c>
      <c r="H27" s="83">
        <v>1</v>
      </c>
      <c r="I27" s="84">
        <f t="shared" si="0"/>
        <v>1</v>
      </c>
      <c r="J27" s="32">
        <f t="shared" si="1"/>
        <v>0</v>
      </c>
      <c r="K27" s="32">
        <f t="shared" si="2"/>
        <v>0.53325764933024622</v>
      </c>
      <c r="L27" s="82">
        <f t="shared" si="3"/>
        <v>0.53325764933024622</v>
      </c>
      <c r="M27" s="84">
        <f t="shared" si="4"/>
        <v>0.46674235066975378</v>
      </c>
      <c r="N27" s="82">
        <f t="shared" si="5"/>
        <v>-0.76197788519003706</v>
      </c>
      <c r="O27" s="84">
        <f t="shared" si="6"/>
        <v>0</v>
      </c>
      <c r="P27" s="32">
        <f t="shared" si="7"/>
        <v>1.1425096706245876</v>
      </c>
      <c r="AL27">
        <v>4.8139752399277515E-2</v>
      </c>
      <c r="AM27">
        <v>1</v>
      </c>
      <c r="AN27">
        <v>0</v>
      </c>
      <c r="AO27" s="32">
        <f t="shared" si="12"/>
        <v>26</v>
      </c>
      <c r="AP27" s="32">
        <f t="shared" si="13"/>
        <v>0</v>
      </c>
      <c r="AQ27" s="32">
        <f t="shared" si="9"/>
        <v>0.95149253731343286</v>
      </c>
      <c r="AR27" s="32">
        <f t="shared" si="10"/>
        <v>1</v>
      </c>
      <c r="AS27" s="32">
        <f t="shared" si="11"/>
        <v>1.8656716417910779E-3</v>
      </c>
    </row>
    <row r="28" spans="1:45" x14ac:dyDescent="0.25">
      <c r="A28">
        <v>1</v>
      </c>
      <c r="B28">
        <v>0</v>
      </c>
      <c r="C28">
        <v>29</v>
      </c>
      <c r="D28">
        <v>1</v>
      </c>
      <c r="E28">
        <v>0</v>
      </c>
      <c r="F28">
        <v>66.599999999999994</v>
      </c>
      <c r="G28" s="82">
        <v>0</v>
      </c>
      <c r="H28" s="83">
        <v>1</v>
      </c>
      <c r="I28" s="84">
        <f t="shared" si="0"/>
        <v>1</v>
      </c>
      <c r="J28" s="32">
        <f t="shared" si="1"/>
        <v>0</v>
      </c>
      <c r="K28" s="32">
        <f t="shared" si="2"/>
        <v>0.44979201548821296</v>
      </c>
      <c r="L28" s="82">
        <f t="shared" si="3"/>
        <v>0.44979201548821296</v>
      </c>
      <c r="M28" s="84">
        <f t="shared" si="4"/>
        <v>0.5502079845117871</v>
      </c>
      <c r="N28" s="82">
        <f t="shared" si="5"/>
        <v>-0.59745891857989997</v>
      </c>
      <c r="O28" s="84">
        <f t="shared" si="6"/>
        <v>0</v>
      </c>
      <c r="P28" s="32">
        <f t="shared" si="7"/>
        <v>0.81749452597879746</v>
      </c>
      <c r="AL28">
        <v>5.000817744781539E-2</v>
      </c>
      <c r="AM28">
        <v>1</v>
      </c>
      <c r="AN28">
        <v>0</v>
      </c>
      <c r="AO28" s="32">
        <f t="shared" si="12"/>
        <v>27</v>
      </c>
      <c r="AP28" s="32">
        <f t="shared" si="13"/>
        <v>0</v>
      </c>
      <c r="AQ28" s="32">
        <f t="shared" si="9"/>
        <v>0.94962686567164178</v>
      </c>
      <c r="AR28" s="32">
        <f t="shared" si="10"/>
        <v>1</v>
      </c>
      <c r="AS28" s="32">
        <f t="shared" si="11"/>
        <v>1.8656716417910779E-3</v>
      </c>
    </row>
    <row r="29" spans="1:45" x14ac:dyDescent="0.25">
      <c r="A29">
        <v>1</v>
      </c>
      <c r="B29">
        <v>0</v>
      </c>
      <c r="C29">
        <v>29.7</v>
      </c>
      <c r="D29">
        <v>0</v>
      </c>
      <c r="E29">
        <v>0</v>
      </c>
      <c r="F29">
        <v>0</v>
      </c>
      <c r="G29" s="82">
        <v>0</v>
      </c>
      <c r="H29" s="83">
        <v>2</v>
      </c>
      <c r="I29" s="84">
        <f t="shared" si="0"/>
        <v>2</v>
      </c>
      <c r="J29" s="32">
        <f t="shared" si="1"/>
        <v>0</v>
      </c>
      <c r="K29" s="32">
        <f t="shared" si="2"/>
        <v>0.52627134470570225</v>
      </c>
      <c r="L29" s="82">
        <f t="shared" si="3"/>
        <v>1.0525426894114045</v>
      </c>
      <c r="M29" s="84">
        <f t="shared" si="4"/>
        <v>0.9474573105885955</v>
      </c>
      <c r="N29" s="82">
        <f t="shared" si="5"/>
        <v>-1.4942411567765208</v>
      </c>
      <c r="O29" s="84">
        <f t="shared" si="6"/>
        <v>0</v>
      </c>
      <c r="P29" s="32">
        <f t="shared" si="7"/>
        <v>2.2218260973837989</v>
      </c>
      <c r="AL29">
        <v>5.1840928682030982E-2</v>
      </c>
      <c r="AM29">
        <v>1</v>
      </c>
      <c r="AN29">
        <v>0</v>
      </c>
      <c r="AO29" s="32">
        <f t="shared" si="12"/>
        <v>28</v>
      </c>
      <c r="AP29" s="32">
        <f t="shared" si="13"/>
        <v>0</v>
      </c>
      <c r="AQ29" s="32">
        <f t="shared" si="9"/>
        <v>0.94776119402985071</v>
      </c>
      <c r="AR29" s="32">
        <f t="shared" si="10"/>
        <v>1</v>
      </c>
      <c r="AS29" s="32">
        <f t="shared" si="11"/>
        <v>1.8656716417909669E-3</v>
      </c>
    </row>
    <row r="30" spans="1:45" x14ac:dyDescent="0.25">
      <c r="A30">
        <v>1</v>
      </c>
      <c r="B30">
        <v>0</v>
      </c>
      <c r="C30">
        <v>29.7</v>
      </c>
      <c r="D30">
        <v>0</v>
      </c>
      <c r="E30">
        <v>0</v>
      </c>
      <c r="F30">
        <v>26</v>
      </c>
      <c r="G30" s="82">
        <v>0</v>
      </c>
      <c r="H30" s="83">
        <v>1</v>
      </c>
      <c r="I30" s="84">
        <f t="shared" si="0"/>
        <v>1</v>
      </c>
      <c r="J30" s="32">
        <f t="shared" si="1"/>
        <v>0</v>
      </c>
      <c r="K30" s="32">
        <f t="shared" si="2"/>
        <v>0.52627528498554466</v>
      </c>
      <c r="L30" s="82">
        <f t="shared" si="3"/>
        <v>0.52627528498554466</v>
      </c>
      <c r="M30" s="84">
        <f t="shared" si="4"/>
        <v>0.47372471501445534</v>
      </c>
      <c r="N30" s="82">
        <f t="shared" si="5"/>
        <v>-0.74712889601098653</v>
      </c>
      <c r="O30" s="84">
        <f t="shared" si="6"/>
        <v>0</v>
      </c>
      <c r="P30" s="32">
        <f t="shared" si="7"/>
        <v>1.1109306065432658</v>
      </c>
      <c r="AL30">
        <v>5.1944962470387962E-2</v>
      </c>
      <c r="AM30">
        <v>1</v>
      </c>
      <c r="AN30">
        <v>0</v>
      </c>
      <c r="AO30" s="32">
        <f t="shared" si="12"/>
        <v>29</v>
      </c>
      <c r="AP30" s="32">
        <f t="shared" si="13"/>
        <v>0</v>
      </c>
      <c r="AQ30" s="32">
        <f t="shared" si="9"/>
        <v>0.94589552238805974</v>
      </c>
      <c r="AR30" s="32">
        <f t="shared" si="10"/>
        <v>1</v>
      </c>
      <c r="AS30" s="32">
        <f t="shared" si="11"/>
        <v>1.8656716417910779E-3</v>
      </c>
    </row>
    <row r="31" spans="1:45" x14ac:dyDescent="0.25">
      <c r="A31">
        <v>1</v>
      </c>
      <c r="B31">
        <v>0</v>
      </c>
      <c r="C31">
        <v>29.7</v>
      </c>
      <c r="D31">
        <v>0</v>
      </c>
      <c r="E31">
        <v>0</v>
      </c>
      <c r="F31">
        <v>26.55</v>
      </c>
      <c r="G31" s="82">
        <v>1</v>
      </c>
      <c r="H31" s="83">
        <v>1</v>
      </c>
      <c r="I31" s="84">
        <f t="shared" si="0"/>
        <v>2</v>
      </c>
      <c r="J31" s="32">
        <f t="shared" si="1"/>
        <v>0.5</v>
      </c>
      <c r="K31" s="32">
        <f t="shared" si="2"/>
        <v>0.52627536833758282</v>
      </c>
      <c r="L31" s="82">
        <f t="shared" si="3"/>
        <v>1.0525507366751656</v>
      </c>
      <c r="M31" s="84">
        <f t="shared" si="4"/>
        <v>0.94744926332483437</v>
      </c>
      <c r="N31" s="82">
        <f t="shared" si="5"/>
        <v>-1.3890597612416411</v>
      </c>
      <c r="O31" s="84">
        <f t="shared" si="6"/>
        <v>50</v>
      </c>
      <c r="P31" s="32">
        <f t="shared" si="7"/>
        <v>5.5384547356191723E-3</v>
      </c>
      <c r="AL31">
        <v>5.206162635588836E-2</v>
      </c>
      <c r="AM31">
        <v>1</v>
      </c>
      <c r="AN31">
        <v>0</v>
      </c>
      <c r="AO31" s="32">
        <f t="shared" si="12"/>
        <v>30</v>
      </c>
      <c r="AP31" s="32">
        <f t="shared" si="13"/>
        <v>0</v>
      </c>
      <c r="AQ31" s="32">
        <f t="shared" si="9"/>
        <v>0.94402985074626866</v>
      </c>
      <c r="AR31" s="32">
        <f t="shared" si="10"/>
        <v>1</v>
      </c>
      <c r="AS31" s="32">
        <f t="shared" si="11"/>
        <v>1.8656716417910779E-3</v>
      </c>
    </row>
    <row r="32" spans="1:45" x14ac:dyDescent="0.25">
      <c r="A32">
        <v>1</v>
      </c>
      <c r="B32">
        <v>0</v>
      </c>
      <c r="C32">
        <v>29.7</v>
      </c>
      <c r="D32">
        <v>0</v>
      </c>
      <c r="E32">
        <v>0</v>
      </c>
      <c r="F32">
        <v>29.7</v>
      </c>
      <c r="G32" s="82">
        <v>1</v>
      </c>
      <c r="H32" s="83">
        <v>0</v>
      </c>
      <c r="I32" s="84">
        <f t="shared" si="0"/>
        <v>1</v>
      </c>
      <c r="J32" s="32">
        <f t="shared" si="1"/>
        <v>1</v>
      </c>
      <c r="K32" s="32">
        <f t="shared" si="2"/>
        <v>0.52627584571741004</v>
      </c>
      <c r="L32" s="82">
        <f t="shared" si="3"/>
        <v>0.52627584571741004</v>
      </c>
      <c r="M32" s="84">
        <f t="shared" si="4"/>
        <v>0.47372415428258996</v>
      </c>
      <c r="N32" s="82">
        <f t="shared" si="5"/>
        <v>-0.64192978218934549</v>
      </c>
      <c r="O32" s="84">
        <f t="shared" si="6"/>
        <v>100</v>
      </c>
      <c r="P32" s="32">
        <f t="shared" si="7"/>
        <v>0.90014420790454008</v>
      </c>
      <c r="AL32">
        <v>5.249210437630613E-2</v>
      </c>
      <c r="AM32">
        <v>1</v>
      </c>
      <c r="AN32">
        <v>0</v>
      </c>
      <c r="AO32" s="32">
        <f t="shared" si="12"/>
        <v>31</v>
      </c>
      <c r="AP32" s="32">
        <f t="shared" si="13"/>
        <v>0</v>
      </c>
      <c r="AQ32" s="32">
        <f t="shared" si="9"/>
        <v>0.94216417910447758</v>
      </c>
      <c r="AR32" s="32">
        <f t="shared" si="10"/>
        <v>1</v>
      </c>
      <c r="AS32" s="32">
        <f t="shared" si="11"/>
        <v>1.8656716417909669E-3</v>
      </c>
    </row>
    <row r="33" spans="1:45" x14ac:dyDescent="0.25">
      <c r="A33">
        <v>1</v>
      </c>
      <c r="B33">
        <v>0</v>
      </c>
      <c r="C33">
        <v>29.7</v>
      </c>
      <c r="D33">
        <v>0</v>
      </c>
      <c r="E33">
        <v>0</v>
      </c>
      <c r="F33">
        <v>30</v>
      </c>
      <c r="G33" s="82">
        <v>1</v>
      </c>
      <c r="H33" s="83">
        <v>0</v>
      </c>
      <c r="I33" s="84">
        <f t="shared" si="0"/>
        <v>1</v>
      </c>
      <c r="J33" s="32">
        <f t="shared" si="1"/>
        <v>1</v>
      </c>
      <c r="K33" s="32">
        <f t="shared" si="2"/>
        <v>0.52627589118215301</v>
      </c>
      <c r="L33" s="82">
        <f t="shared" si="3"/>
        <v>0.52627589118215301</v>
      </c>
      <c r="M33" s="84">
        <f t="shared" si="4"/>
        <v>0.47372410881784699</v>
      </c>
      <c r="N33" s="82">
        <f t="shared" si="5"/>
        <v>-0.64192969579978121</v>
      </c>
      <c r="O33" s="84">
        <f t="shared" si="6"/>
        <v>100</v>
      </c>
      <c r="P33" s="32">
        <f t="shared" si="7"/>
        <v>0.90014404375191681</v>
      </c>
      <c r="AL33">
        <v>5.2937970354728608E-2</v>
      </c>
      <c r="AM33">
        <v>1</v>
      </c>
      <c r="AN33">
        <v>0</v>
      </c>
      <c r="AO33" s="32">
        <f t="shared" si="12"/>
        <v>32</v>
      </c>
      <c r="AP33" s="32">
        <f t="shared" si="13"/>
        <v>0</v>
      </c>
      <c r="AQ33" s="32">
        <f t="shared" si="9"/>
        <v>0.94029850746268662</v>
      </c>
      <c r="AR33" s="32">
        <f t="shared" si="10"/>
        <v>1</v>
      </c>
      <c r="AS33" s="32">
        <f t="shared" si="11"/>
        <v>1.8656716417910779E-3</v>
      </c>
    </row>
    <row r="34" spans="1:45" x14ac:dyDescent="0.25">
      <c r="A34">
        <v>1</v>
      </c>
      <c r="B34">
        <v>0</v>
      </c>
      <c r="C34">
        <v>29.7</v>
      </c>
      <c r="D34">
        <v>0</v>
      </c>
      <c r="E34">
        <v>0</v>
      </c>
      <c r="F34">
        <v>30.5</v>
      </c>
      <c r="G34" s="82">
        <v>1</v>
      </c>
      <c r="H34" s="83">
        <v>0</v>
      </c>
      <c r="I34" s="84">
        <f t="shared" si="0"/>
        <v>1</v>
      </c>
      <c r="J34" s="32">
        <f t="shared" si="1"/>
        <v>1</v>
      </c>
      <c r="K34" s="32">
        <f t="shared" si="2"/>
        <v>0.52627596695672363</v>
      </c>
      <c r="L34" s="82">
        <f t="shared" si="3"/>
        <v>0.52627596695672363</v>
      </c>
      <c r="M34" s="84">
        <f t="shared" si="4"/>
        <v>0.47372403304327637</v>
      </c>
      <c r="N34" s="82">
        <f t="shared" si="5"/>
        <v>-0.64192955181719258</v>
      </c>
      <c r="O34" s="84">
        <f t="shared" si="6"/>
        <v>100</v>
      </c>
      <c r="P34" s="32">
        <f t="shared" si="7"/>
        <v>0.90014377016427827</v>
      </c>
      <c r="AL34">
        <v>5.3096894918350408E-2</v>
      </c>
      <c r="AM34">
        <v>1</v>
      </c>
      <c r="AN34">
        <v>0</v>
      </c>
      <c r="AO34" s="32">
        <f t="shared" si="12"/>
        <v>33</v>
      </c>
      <c r="AP34" s="32">
        <f t="shared" si="13"/>
        <v>0</v>
      </c>
      <c r="AQ34" s="32">
        <f t="shared" si="9"/>
        <v>0.93843283582089554</v>
      </c>
      <c r="AR34" s="32">
        <f t="shared" si="10"/>
        <v>1</v>
      </c>
      <c r="AS34" s="32">
        <f t="shared" si="11"/>
        <v>0</v>
      </c>
    </row>
    <row r="35" spans="1:45" x14ac:dyDescent="0.25">
      <c r="A35">
        <v>1</v>
      </c>
      <c r="B35">
        <v>0</v>
      </c>
      <c r="C35">
        <v>29.7</v>
      </c>
      <c r="D35">
        <v>0</v>
      </c>
      <c r="E35">
        <v>0</v>
      </c>
      <c r="F35">
        <v>31</v>
      </c>
      <c r="G35" s="82">
        <v>0</v>
      </c>
      <c r="H35" s="83">
        <v>1</v>
      </c>
      <c r="I35" s="84">
        <f t="shared" si="0"/>
        <v>1</v>
      </c>
      <c r="J35" s="32">
        <f t="shared" si="1"/>
        <v>0</v>
      </c>
      <c r="K35" s="32">
        <f t="shared" si="2"/>
        <v>0.52627604273129291</v>
      </c>
      <c r="L35" s="82">
        <f t="shared" si="3"/>
        <v>0.52627604273129291</v>
      </c>
      <c r="M35" s="84">
        <f t="shared" si="4"/>
        <v>0.47372395726870709</v>
      </c>
      <c r="N35" s="82">
        <f t="shared" si="5"/>
        <v>-0.74713049556095779</v>
      </c>
      <c r="O35" s="84">
        <f t="shared" si="6"/>
        <v>0</v>
      </c>
      <c r="P35" s="32">
        <f t="shared" si="7"/>
        <v>1.1109339830849574</v>
      </c>
      <c r="AL35">
        <v>5.3096942925980023E-2</v>
      </c>
      <c r="AM35">
        <v>0</v>
      </c>
      <c r="AN35">
        <v>1</v>
      </c>
      <c r="AO35" s="32">
        <f t="shared" si="12"/>
        <v>33</v>
      </c>
      <c r="AP35" s="32">
        <f t="shared" si="13"/>
        <v>1</v>
      </c>
      <c r="AQ35" s="32">
        <f t="shared" si="9"/>
        <v>0.93843283582089554</v>
      </c>
      <c r="AR35" s="32">
        <f t="shared" si="10"/>
        <v>0.99704142011834318</v>
      </c>
      <c r="AS35" s="32">
        <f t="shared" si="11"/>
        <v>1.8601519032058972E-3</v>
      </c>
    </row>
    <row r="36" spans="1:45" x14ac:dyDescent="0.25">
      <c r="A36">
        <v>1</v>
      </c>
      <c r="B36">
        <v>0</v>
      </c>
      <c r="C36">
        <v>29.7</v>
      </c>
      <c r="D36">
        <v>0</v>
      </c>
      <c r="E36">
        <v>0</v>
      </c>
      <c r="F36">
        <v>35</v>
      </c>
      <c r="G36" s="82">
        <v>0</v>
      </c>
      <c r="H36" s="83">
        <v>1</v>
      </c>
      <c r="I36" s="84">
        <f t="shared" si="0"/>
        <v>1</v>
      </c>
      <c r="J36" s="32">
        <f t="shared" si="1"/>
        <v>0</v>
      </c>
      <c r="K36" s="32">
        <f t="shared" si="2"/>
        <v>0.52627664892780457</v>
      </c>
      <c r="L36" s="82">
        <f t="shared" si="3"/>
        <v>0.52627664892780457</v>
      </c>
      <c r="M36" s="84">
        <f t="shared" si="4"/>
        <v>0.47372335107219543</v>
      </c>
      <c r="N36" s="82">
        <f t="shared" si="5"/>
        <v>-0.74713177520259344</v>
      </c>
      <c r="O36" s="84">
        <f t="shared" si="6"/>
        <v>0</v>
      </c>
      <c r="P36" s="32">
        <f t="shared" si="7"/>
        <v>1.1109366843257005</v>
      </c>
      <c r="AL36">
        <v>5.3667082224630049E-2</v>
      </c>
      <c r="AM36">
        <v>1</v>
      </c>
      <c r="AN36">
        <v>0</v>
      </c>
      <c r="AO36" s="32">
        <f t="shared" si="12"/>
        <v>34</v>
      </c>
      <c r="AP36" s="32">
        <f t="shared" si="13"/>
        <v>1</v>
      </c>
      <c r="AQ36" s="32">
        <f t="shared" si="9"/>
        <v>0.93656716417910446</v>
      </c>
      <c r="AR36" s="32">
        <f t="shared" si="10"/>
        <v>0.99704142011834318</v>
      </c>
      <c r="AS36" s="32">
        <f t="shared" si="11"/>
        <v>1.8601519032058972E-3</v>
      </c>
    </row>
    <row r="37" spans="1:45" x14ac:dyDescent="0.25">
      <c r="A37">
        <v>1</v>
      </c>
      <c r="B37">
        <v>0</v>
      </c>
      <c r="C37">
        <v>29.7</v>
      </c>
      <c r="D37">
        <v>0</v>
      </c>
      <c r="E37">
        <v>0</v>
      </c>
      <c r="F37">
        <v>35.5</v>
      </c>
      <c r="G37" s="82">
        <v>1</v>
      </c>
      <c r="H37" s="83">
        <v>0</v>
      </c>
      <c r="I37" s="84">
        <f t="shared" si="0"/>
        <v>1</v>
      </c>
      <c r="J37" s="32">
        <f t="shared" si="1"/>
        <v>1</v>
      </c>
      <c r="K37" s="32">
        <f t="shared" si="2"/>
        <v>0.52627672470236297</v>
      </c>
      <c r="L37" s="82">
        <f t="shared" si="3"/>
        <v>0.52627672470236297</v>
      </c>
      <c r="M37" s="84">
        <f t="shared" si="4"/>
        <v>0.47372327529763703</v>
      </c>
      <c r="N37" s="82">
        <f t="shared" si="5"/>
        <v>-0.64192811199257316</v>
      </c>
      <c r="O37" s="84">
        <f t="shared" si="6"/>
        <v>100</v>
      </c>
      <c r="P37" s="32">
        <f t="shared" si="7"/>
        <v>0.90014103429246717</v>
      </c>
      <c r="AL37">
        <v>5.5211809469660547E-2</v>
      </c>
      <c r="AM37">
        <v>1</v>
      </c>
      <c r="AN37">
        <v>0</v>
      </c>
      <c r="AO37" s="32">
        <f t="shared" si="12"/>
        <v>35</v>
      </c>
      <c r="AP37" s="32">
        <f t="shared" si="13"/>
        <v>1</v>
      </c>
      <c r="AQ37" s="32">
        <f t="shared" si="9"/>
        <v>0.93470149253731338</v>
      </c>
      <c r="AR37" s="32">
        <f t="shared" si="10"/>
        <v>0.99704142011834318</v>
      </c>
      <c r="AS37" s="32">
        <f t="shared" si="11"/>
        <v>0</v>
      </c>
    </row>
    <row r="38" spans="1:45" x14ac:dyDescent="0.25">
      <c r="A38">
        <v>1</v>
      </c>
      <c r="B38">
        <v>0</v>
      </c>
      <c r="C38">
        <v>29.7</v>
      </c>
      <c r="D38">
        <v>0</v>
      </c>
      <c r="E38">
        <v>0</v>
      </c>
      <c r="F38">
        <v>39.6</v>
      </c>
      <c r="G38" s="82">
        <v>0</v>
      </c>
      <c r="H38" s="83">
        <v>1</v>
      </c>
      <c r="I38" s="84">
        <f t="shared" si="0"/>
        <v>1</v>
      </c>
      <c r="J38" s="32">
        <f t="shared" si="1"/>
        <v>0</v>
      </c>
      <c r="K38" s="32">
        <f t="shared" si="2"/>
        <v>0.52627734605369703</v>
      </c>
      <c r="L38" s="82">
        <f t="shared" si="3"/>
        <v>0.52627734605369703</v>
      </c>
      <c r="M38" s="84">
        <f t="shared" si="4"/>
        <v>0.47372265394630297</v>
      </c>
      <c r="N38" s="82">
        <f t="shared" si="5"/>
        <v>-0.7471332467922962</v>
      </c>
      <c r="O38" s="84">
        <f t="shared" si="6"/>
        <v>0</v>
      </c>
      <c r="P38" s="32">
        <f t="shared" si="7"/>
        <v>1.110939790760674</v>
      </c>
      <c r="AL38">
        <v>5.6032929490048573E-2</v>
      </c>
      <c r="AM38">
        <v>0</v>
      </c>
      <c r="AN38">
        <v>1</v>
      </c>
      <c r="AO38" s="32">
        <f t="shared" si="12"/>
        <v>35</v>
      </c>
      <c r="AP38" s="32">
        <f t="shared" si="13"/>
        <v>2</v>
      </c>
      <c r="AQ38" s="32">
        <f t="shared" si="9"/>
        <v>0.93470149253731338</v>
      </c>
      <c r="AR38" s="32">
        <f t="shared" si="10"/>
        <v>0.99408284023668636</v>
      </c>
      <c r="AS38" s="32">
        <f t="shared" si="11"/>
        <v>1.8546321646206061E-3</v>
      </c>
    </row>
    <row r="39" spans="1:45" x14ac:dyDescent="0.25">
      <c r="A39">
        <v>1</v>
      </c>
      <c r="B39">
        <v>0</v>
      </c>
      <c r="C39">
        <v>29.7</v>
      </c>
      <c r="D39">
        <v>0</v>
      </c>
      <c r="E39">
        <v>0</v>
      </c>
      <c r="F39">
        <v>42.4</v>
      </c>
      <c r="G39" s="82">
        <v>0</v>
      </c>
      <c r="H39" s="83">
        <v>1</v>
      </c>
      <c r="I39" s="84">
        <f t="shared" si="0"/>
        <v>1</v>
      </c>
      <c r="J39" s="32">
        <f t="shared" si="1"/>
        <v>0</v>
      </c>
      <c r="K39" s="32">
        <f t="shared" si="2"/>
        <v>0.52627777039114654</v>
      </c>
      <c r="L39" s="82">
        <f t="shared" si="3"/>
        <v>0.52627777039114654</v>
      </c>
      <c r="M39" s="84">
        <f t="shared" si="4"/>
        <v>0.47372222960885346</v>
      </c>
      <c r="N39" s="82">
        <f t="shared" si="5"/>
        <v>-0.7471341425435043</v>
      </c>
      <c r="O39" s="84">
        <f t="shared" si="6"/>
        <v>0</v>
      </c>
      <c r="P39" s="32">
        <f t="shared" si="7"/>
        <v>1.1109416816383886</v>
      </c>
      <c r="AL39">
        <v>5.625735595742961E-2</v>
      </c>
      <c r="AM39">
        <v>1</v>
      </c>
      <c r="AN39">
        <v>0</v>
      </c>
      <c r="AO39" s="32">
        <f t="shared" si="12"/>
        <v>36</v>
      </c>
      <c r="AP39" s="32">
        <f t="shared" si="13"/>
        <v>2</v>
      </c>
      <c r="AQ39" s="32">
        <f t="shared" si="9"/>
        <v>0.93283582089552242</v>
      </c>
      <c r="AR39" s="32">
        <f t="shared" si="10"/>
        <v>0.99408284023668636</v>
      </c>
      <c r="AS39" s="32">
        <f t="shared" si="11"/>
        <v>1.8546321646207165E-3</v>
      </c>
    </row>
    <row r="40" spans="1:45" x14ac:dyDescent="0.25">
      <c r="A40">
        <v>1</v>
      </c>
      <c r="B40">
        <v>0</v>
      </c>
      <c r="C40">
        <v>29.7</v>
      </c>
      <c r="D40">
        <v>0</v>
      </c>
      <c r="E40">
        <v>0</v>
      </c>
      <c r="F40">
        <v>50</v>
      </c>
      <c r="G40" s="82">
        <v>0</v>
      </c>
      <c r="H40" s="83">
        <v>1</v>
      </c>
      <c r="I40" s="84">
        <f t="shared" si="0"/>
        <v>1</v>
      </c>
      <c r="J40" s="32">
        <f t="shared" si="1"/>
        <v>0</v>
      </c>
      <c r="K40" s="32">
        <f t="shared" si="2"/>
        <v>0.52627892216403294</v>
      </c>
      <c r="L40" s="82">
        <f t="shared" si="3"/>
        <v>0.52627892216403294</v>
      </c>
      <c r="M40" s="84">
        <f t="shared" si="4"/>
        <v>0.47372107783596706</v>
      </c>
      <c r="N40" s="82">
        <f t="shared" si="5"/>
        <v>-0.74713657387185362</v>
      </c>
      <c r="O40" s="84">
        <f t="shared" si="6"/>
        <v>0</v>
      </c>
      <c r="P40" s="32">
        <f t="shared" si="7"/>
        <v>1.1109468140369823</v>
      </c>
      <c r="AL40">
        <v>5.6527549563312018E-2</v>
      </c>
      <c r="AM40">
        <v>1</v>
      </c>
      <c r="AN40">
        <v>0</v>
      </c>
      <c r="AO40" s="32">
        <f t="shared" si="12"/>
        <v>37</v>
      </c>
      <c r="AP40" s="32">
        <f t="shared" si="13"/>
        <v>2</v>
      </c>
      <c r="AQ40" s="32">
        <f t="shared" si="9"/>
        <v>0.93097014925373134</v>
      </c>
      <c r="AR40" s="32">
        <f t="shared" si="10"/>
        <v>0.99408284023668636</v>
      </c>
      <c r="AS40" s="32">
        <f t="shared" si="11"/>
        <v>1.8546321646207165E-3</v>
      </c>
    </row>
    <row r="41" spans="1:45" x14ac:dyDescent="0.25">
      <c r="A41">
        <v>1</v>
      </c>
      <c r="B41">
        <v>0</v>
      </c>
      <c r="C41">
        <v>29.7</v>
      </c>
      <c r="D41">
        <v>0</v>
      </c>
      <c r="E41">
        <v>0</v>
      </c>
      <c r="F41">
        <v>52</v>
      </c>
      <c r="G41" s="82">
        <v>0</v>
      </c>
      <c r="H41" s="83">
        <v>1</v>
      </c>
      <c r="I41" s="84">
        <f t="shared" si="0"/>
        <v>1</v>
      </c>
      <c r="J41" s="32">
        <f t="shared" si="1"/>
        <v>0</v>
      </c>
      <c r="K41" s="32">
        <f t="shared" si="2"/>
        <v>0.52627922526211435</v>
      </c>
      <c r="L41" s="82">
        <f t="shared" si="3"/>
        <v>0.52627922526211435</v>
      </c>
      <c r="M41" s="84">
        <f t="shared" si="4"/>
        <v>0.47372077473788565</v>
      </c>
      <c r="N41" s="82">
        <f t="shared" si="5"/>
        <v>-0.74713721369598762</v>
      </c>
      <c r="O41" s="84">
        <f t="shared" si="6"/>
        <v>0</v>
      </c>
      <c r="P41" s="32">
        <f t="shared" si="7"/>
        <v>1.1109481646721315</v>
      </c>
      <c r="AL41">
        <v>5.6882189333394076E-2</v>
      </c>
      <c r="AM41">
        <v>1</v>
      </c>
      <c r="AN41">
        <v>0</v>
      </c>
      <c r="AO41" s="32">
        <f t="shared" si="12"/>
        <v>38</v>
      </c>
      <c r="AP41" s="32">
        <f t="shared" si="13"/>
        <v>2</v>
      </c>
      <c r="AQ41" s="32">
        <f t="shared" si="9"/>
        <v>0.92910447761194026</v>
      </c>
      <c r="AR41" s="32">
        <f t="shared" si="10"/>
        <v>0.99408284023668636</v>
      </c>
      <c r="AS41" s="32">
        <f t="shared" si="11"/>
        <v>1.8546321646206061E-3</v>
      </c>
    </row>
    <row r="42" spans="1:45" x14ac:dyDescent="0.25">
      <c r="A42">
        <v>1</v>
      </c>
      <c r="B42">
        <v>0</v>
      </c>
      <c r="C42">
        <v>29.7</v>
      </c>
      <c r="D42">
        <v>0</v>
      </c>
      <c r="E42">
        <v>0</v>
      </c>
      <c r="F42">
        <v>17318</v>
      </c>
      <c r="G42" s="82">
        <v>0</v>
      </c>
      <c r="H42" s="83">
        <v>1</v>
      </c>
      <c r="I42" s="84">
        <f t="shared" si="0"/>
        <v>1</v>
      </c>
      <c r="J42" s="32">
        <f t="shared" si="1"/>
        <v>0</v>
      </c>
      <c r="K42" s="32">
        <f t="shared" si="2"/>
        <v>0.52889512539658512</v>
      </c>
      <c r="L42" s="82">
        <f t="shared" si="3"/>
        <v>0.52889512539658512</v>
      </c>
      <c r="M42" s="84">
        <f t="shared" si="4"/>
        <v>0.47110487460341488</v>
      </c>
      <c r="N42" s="82">
        <f t="shared" si="5"/>
        <v>-0.75267454605008433</v>
      </c>
      <c r="O42" s="84">
        <f t="shared" si="6"/>
        <v>0</v>
      </c>
      <c r="P42" s="32">
        <f t="shared" si="7"/>
        <v>1.1226696090585331</v>
      </c>
      <c r="AL42">
        <v>5.7099090475545455E-2</v>
      </c>
      <c r="AM42">
        <v>1</v>
      </c>
      <c r="AN42">
        <v>0</v>
      </c>
      <c r="AO42" s="32">
        <f t="shared" si="12"/>
        <v>39</v>
      </c>
      <c r="AP42" s="32">
        <f t="shared" si="13"/>
        <v>2</v>
      </c>
      <c r="AQ42" s="32">
        <f t="shared" si="9"/>
        <v>0.92723880597014929</v>
      </c>
      <c r="AR42" s="32">
        <f t="shared" si="10"/>
        <v>0.99408284023668636</v>
      </c>
      <c r="AS42" s="32">
        <f t="shared" si="11"/>
        <v>1.8546321646207165E-3</v>
      </c>
    </row>
    <row r="43" spans="1:45" x14ac:dyDescent="0.25">
      <c r="A43">
        <v>1</v>
      </c>
      <c r="B43">
        <v>0</v>
      </c>
      <c r="C43">
        <v>29.7</v>
      </c>
      <c r="D43">
        <v>0</v>
      </c>
      <c r="E43">
        <v>0</v>
      </c>
      <c r="F43">
        <v>17483</v>
      </c>
      <c r="G43" s="82">
        <v>0</v>
      </c>
      <c r="H43" s="83">
        <v>1</v>
      </c>
      <c r="I43" s="84">
        <f t="shared" si="0"/>
        <v>1</v>
      </c>
      <c r="J43" s="32">
        <f t="shared" si="1"/>
        <v>0</v>
      </c>
      <c r="K43" s="32">
        <f t="shared" si="2"/>
        <v>0.52892011643878312</v>
      </c>
      <c r="L43" s="82">
        <f t="shared" si="3"/>
        <v>0.52892011643878312</v>
      </c>
      <c r="M43" s="84">
        <f t="shared" si="4"/>
        <v>0.47107988356121688</v>
      </c>
      <c r="N43" s="82">
        <f t="shared" si="5"/>
        <v>-0.75272759518293708</v>
      </c>
      <c r="O43" s="84">
        <f t="shared" si="6"/>
        <v>0</v>
      </c>
      <c r="P43" s="32">
        <f t="shared" si="7"/>
        <v>1.1227822178274991</v>
      </c>
      <c r="AL43">
        <v>5.7401885015072575E-2</v>
      </c>
      <c r="AM43">
        <v>1</v>
      </c>
      <c r="AN43">
        <v>0</v>
      </c>
      <c r="AO43" s="32">
        <f t="shared" si="12"/>
        <v>40</v>
      </c>
      <c r="AP43" s="32">
        <f t="shared" si="13"/>
        <v>2</v>
      </c>
      <c r="AQ43" s="32">
        <f t="shared" si="9"/>
        <v>0.92537313432835822</v>
      </c>
      <c r="AR43" s="32">
        <f t="shared" si="10"/>
        <v>0.99408284023668636</v>
      </c>
      <c r="AS43" s="32">
        <f t="shared" si="11"/>
        <v>1.8546321646207165E-3</v>
      </c>
    </row>
    <row r="44" spans="1:45" x14ac:dyDescent="0.25">
      <c r="A44">
        <v>1</v>
      </c>
      <c r="B44">
        <v>0</v>
      </c>
      <c r="C44">
        <v>29.7</v>
      </c>
      <c r="D44">
        <v>0</v>
      </c>
      <c r="E44">
        <v>0</v>
      </c>
      <c r="F44">
        <v>17600</v>
      </c>
      <c r="G44" s="82">
        <v>0</v>
      </c>
      <c r="H44" s="83">
        <v>1</v>
      </c>
      <c r="I44" s="84">
        <f t="shared" si="0"/>
        <v>1</v>
      </c>
      <c r="J44" s="32">
        <f t="shared" si="1"/>
        <v>0</v>
      </c>
      <c r="K44" s="32">
        <f t="shared" si="2"/>
        <v>0.52893783727177024</v>
      </c>
      <c r="L44" s="82">
        <f t="shared" si="3"/>
        <v>0.52893783727177024</v>
      </c>
      <c r="M44" s="84">
        <f t="shared" si="4"/>
        <v>0.47106216272822976</v>
      </c>
      <c r="N44" s="82">
        <f t="shared" si="5"/>
        <v>-0.75276521335964197</v>
      </c>
      <c r="O44" s="84">
        <f t="shared" si="6"/>
        <v>0</v>
      </c>
      <c r="P44" s="32">
        <f t="shared" si="7"/>
        <v>1.1228620745260978</v>
      </c>
      <c r="AL44">
        <v>5.7882078631759898E-2</v>
      </c>
      <c r="AM44">
        <v>1</v>
      </c>
      <c r="AN44">
        <v>0</v>
      </c>
      <c r="AO44" s="32">
        <f t="shared" si="12"/>
        <v>41</v>
      </c>
      <c r="AP44" s="32">
        <f t="shared" si="13"/>
        <v>2</v>
      </c>
      <c r="AQ44" s="32">
        <f t="shared" si="9"/>
        <v>0.92350746268656714</v>
      </c>
      <c r="AR44" s="32">
        <f t="shared" si="10"/>
        <v>0.99408284023668636</v>
      </c>
      <c r="AS44" s="32">
        <f t="shared" si="11"/>
        <v>0</v>
      </c>
    </row>
    <row r="45" spans="1:45" x14ac:dyDescent="0.25">
      <c r="A45">
        <v>1</v>
      </c>
      <c r="B45">
        <v>0</v>
      </c>
      <c r="C45">
        <v>29.7</v>
      </c>
      <c r="D45">
        <v>0</v>
      </c>
      <c r="E45">
        <v>0</v>
      </c>
      <c r="F45">
        <v>17605</v>
      </c>
      <c r="G45" s="82">
        <v>0</v>
      </c>
      <c r="H45" s="83">
        <v>1</v>
      </c>
      <c r="I45" s="84">
        <f t="shared" si="0"/>
        <v>1</v>
      </c>
      <c r="J45" s="32">
        <f t="shared" si="1"/>
        <v>0</v>
      </c>
      <c r="K45" s="32">
        <f t="shared" si="2"/>
        <v>0.52893859457070025</v>
      </c>
      <c r="L45" s="82">
        <f t="shared" si="3"/>
        <v>0.52893859457070025</v>
      </c>
      <c r="M45" s="84">
        <f t="shared" si="4"/>
        <v>0.47106140542929975</v>
      </c>
      <c r="N45" s="82">
        <f t="shared" si="5"/>
        <v>-0.75276682100211179</v>
      </c>
      <c r="O45" s="84">
        <f t="shared" si="6"/>
        <v>0</v>
      </c>
      <c r="P45" s="32">
        <f t="shared" si="7"/>
        <v>1.1228654873320694</v>
      </c>
      <c r="AL45">
        <v>5.8188517436015365E-2</v>
      </c>
      <c r="AM45">
        <v>0</v>
      </c>
      <c r="AN45">
        <v>1</v>
      </c>
      <c r="AO45" s="32">
        <f t="shared" si="12"/>
        <v>41</v>
      </c>
      <c r="AP45" s="32">
        <f t="shared" si="13"/>
        <v>3</v>
      </c>
      <c r="AQ45" s="32">
        <f t="shared" si="9"/>
        <v>0.92350746268656714</v>
      </c>
      <c r="AR45" s="32">
        <f t="shared" si="10"/>
        <v>0.99112426035502954</v>
      </c>
      <c r="AS45" s="32">
        <f t="shared" si="11"/>
        <v>3.6982248520709615E-3</v>
      </c>
    </row>
    <row r="46" spans="1:45" x14ac:dyDescent="0.25">
      <c r="A46">
        <v>1</v>
      </c>
      <c r="B46">
        <v>0</v>
      </c>
      <c r="C46">
        <v>29.7</v>
      </c>
      <c r="D46">
        <v>0</v>
      </c>
      <c r="E46">
        <v>0</v>
      </c>
      <c r="F46">
        <v>17612</v>
      </c>
      <c r="G46" s="82">
        <v>0</v>
      </c>
      <c r="H46" s="83">
        <v>1</v>
      </c>
      <c r="I46" s="84">
        <f t="shared" si="0"/>
        <v>1</v>
      </c>
      <c r="J46" s="32">
        <f t="shared" si="1"/>
        <v>0</v>
      </c>
      <c r="K46" s="32">
        <f t="shared" si="2"/>
        <v>0.52893965478897864</v>
      </c>
      <c r="L46" s="82">
        <f t="shared" si="3"/>
        <v>0.52893965478897864</v>
      </c>
      <c r="M46" s="84">
        <f t="shared" si="4"/>
        <v>0.47106034521102136</v>
      </c>
      <c r="N46" s="82">
        <f t="shared" si="5"/>
        <v>-0.75276907170543683</v>
      </c>
      <c r="O46" s="84">
        <f t="shared" si="6"/>
        <v>0</v>
      </c>
      <c r="P46" s="32">
        <f t="shared" si="7"/>
        <v>1.1228702652778573</v>
      </c>
      <c r="AL46">
        <v>5.8188718980943563E-2</v>
      </c>
      <c r="AM46">
        <v>2</v>
      </c>
      <c r="AN46">
        <v>0</v>
      </c>
      <c r="AO46" s="32">
        <f t="shared" si="12"/>
        <v>43</v>
      </c>
      <c r="AP46" s="32">
        <f t="shared" si="13"/>
        <v>3</v>
      </c>
      <c r="AQ46" s="32">
        <f t="shared" si="9"/>
        <v>0.91977611940298509</v>
      </c>
      <c r="AR46" s="32">
        <f t="shared" si="10"/>
        <v>0.99112426035502954</v>
      </c>
      <c r="AS46" s="32">
        <f t="shared" si="11"/>
        <v>1.8491124260355358E-3</v>
      </c>
    </row>
    <row r="47" spans="1:45" x14ac:dyDescent="0.25">
      <c r="A47">
        <v>1</v>
      </c>
      <c r="B47">
        <v>0</v>
      </c>
      <c r="C47">
        <v>29.7</v>
      </c>
      <c r="D47">
        <v>0</v>
      </c>
      <c r="E47">
        <v>0</v>
      </c>
      <c r="F47">
        <v>17757</v>
      </c>
      <c r="G47" s="82">
        <v>0</v>
      </c>
      <c r="H47" s="83">
        <v>1</v>
      </c>
      <c r="I47" s="84">
        <f t="shared" si="0"/>
        <v>1</v>
      </c>
      <c r="J47" s="32">
        <f t="shared" si="1"/>
        <v>0</v>
      </c>
      <c r="K47" s="32">
        <f t="shared" si="2"/>
        <v>0.52896161639457795</v>
      </c>
      <c r="L47" s="82">
        <f t="shared" si="3"/>
        <v>0.52896161639457795</v>
      </c>
      <c r="M47" s="84">
        <f t="shared" si="4"/>
        <v>0.47103838360542205</v>
      </c>
      <c r="N47" s="82">
        <f t="shared" si="5"/>
        <v>-0.75281569443176377</v>
      </c>
      <c r="O47" s="84">
        <f t="shared" si="6"/>
        <v>0</v>
      </c>
      <c r="P47" s="32">
        <f t="shared" si="7"/>
        <v>1.1229692415845176</v>
      </c>
      <c r="AL47">
        <v>5.9992584837422862E-2</v>
      </c>
      <c r="AM47">
        <v>1</v>
      </c>
      <c r="AN47">
        <v>0</v>
      </c>
      <c r="AO47" s="32">
        <f t="shared" si="12"/>
        <v>44</v>
      </c>
      <c r="AP47" s="32">
        <f t="shared" si="13"/>
        <v>3</v>
      </c>
      <c r="AQ47" s="32">
        <f t="shared" si="9"/>
        <v>0.91791044776119401</v>
      </c>
      <c r="AR47" s="32">
        <f t="shared" si="10"/>
        <v>0.99112426035502954</v>
      </c>
      <c r="AS47" s="32">
        <f t="shared" si="11"/>
        <v>1.8491124260355358E-3</v>
      </c>
    </row>
    <row r="48" spans="1:45" x14ac:dyDescent="0.25">
      <c r="A48">
        <v>1</v>
      </c>
      <c r="B48">
        <v>0</v>
      </c>
      <c r="C48">
        <v>30</v>
      </c>
      <c r="D48">
        <v>0</v>
      </c>
      <c r="E48">
        <v>0</v>
      </c>
      <c r="F48">
        <v>27.75</v>
      </c>
      <c r="G48" s="82">
        <v>0</v>
      </c>
      <c r="H48" s="83">
        <v>1</v>
      </c>
      <c r="I48" s="84">
        <f t="shared" si="0"/>
        <v>1</v>
      </c>
      <c r="J48" s="32">
        <f t="shared" si="1"/>
        <v>0</v>
      </c>
      <c r="K48" s="32">
        <f t="shared" si="2"/>
        <v>0.52328005913572817</v>
      </c>
      <c r="L48" s="82">
        <f t="shared" si="3"/>
        <v>0.52328005913572817</v>
      </c>
      <c r="M48" s="84">
        <f t="shared" si="4"/>
        <v>0.47671994086427183</v>
      </c>
      <c r="N48" s="82">
        <f t="shared" si="5"/>
        <v>-0.74082608659051008</v>
      </c>
      <c r="O48" s="84">
        <f t="shared" si="6"/>
        <v>0</v>
      </c>
      <c r="P48" s="32">
        <f t="shared" si="7"/>
        <v>1.0976676540675956</v>
      </c>
      <c r="AL48">
        <v>6.0100047827507184E-2</v>
      </c>
      <c r="AM48">
        <v>1</v>
      </c>
      <c r="AN48">
        <v>0</v>
      </c>
      <c r="AO48" s="32">
        <f t="shared" si="12"/>
        <v>45</v>
      </c>
      <c r="AP48" s="32">
        <f t="shared" si="13"/>
        <v>3</v>
      </c>
      <c r="AQ48" s="32">
        <f t="shared" si="9"/>
        <v>0.91604477611940294</v>
      </c>
      <c r="AR48" s="32">
        <f t="shared" si="10"/>
        <v>0.99112426035502954</v>
      </c>
      <c r="AS48" s="32">
        <f t="shared" si="11"/>
        <v>1.8491124260354257E-3</v>
      </c>
    </row>
    <row r="49" spans="1:45" x14ac:dyDescent="0.25">
      <c r="A49">
        <v>1</v>
      </c>
      <c r="B49">
        <v>0</v>
      </c>
      <c r="C49">
        <v>31</v>
      </c>
      <c r="D49">
        <v>0</v>
      </c>
      <c r="E49">
        <v>0</v>
      </c>
      <c r="F49">
        <v>17590</v>
      </c>
      <c r="G49" s="82">
        <v>0</v>
      </c>
      <c r="H49" s="83">
        <v>1</v>
      </c>
      <c r="I49" s="84">
        <f t="shared" si="0"/>
        <v>1</v>
      </c>
      <c r="J49" s="32">
        <f t="shared" si="1"/>
        <v>0</v>
      </c>
      <c r="K49" s="32">
        <f t="shared" si="2"/>
        <v>0.51595082222160782</v>
      </c>
      <c r="L49" s="82">
        <f t="shared" si="3"/>
        <v>0.51595082222160782</v>
      </c>
      <c r="M49" s="84">
        <f t="shared" si="4"/>
        <v>0.48404917777839218</v>
      </c>
      <c r="N49" s="82">
        <f t="shared" si="5"/>
        <v>-0.72556877044699575</v>
      </c>
      <c r="O49" s="84">
        <f t="shared" si="6"/>
        <v>0</v>
      </c>
      <c r="P49" s="32">
        <f t="shared" si="7"/>
        <v>1.0659057920305379</v>
      </c>
      <c r="AL49">
        <v>6.0544004493916864E-2</v>
      </c>
      <c r="AM49">
        <v>1</v>
      </c>
      <c r="AN49">
        <v>0</v>
      </c>
      <c r="AO49" s="32">
        <f t="shared" si="12"/>
        <v>46</v>
      </c>
      <c r="AP49" s="32">
        <f t="shared" si="13"/>
        <v>3</v>
      </c>
      <c r="AQ49" s="32">
        <f t="shared" si="9"/>
        <v>0.91417910447761197</v>
      </c>
      <c r="AR49" s="32">
        <f t="shared" si="10"/>
        <v>0.99112426035502954</v>
      </c>
      <c r="AS49" s="32">
        <f t="shared" si="11"/>
        <v>1.8491124260355358E-3</v>
      </c>
    </row>
    <row r="50" spans="1:45" x14ac:dyDescent="0.25">
      <c r="A50">
        <v>1</v>
      </c>
      <c r="B50">
        <v>0</v>
      </c>
      <c r="C50">
        <v>31</v>
      </c>
      <c r="D50">
        <v>1</v>
      </c>
      <c r="E50">
        <v>0</v>
      </c>
      <c r="F50">
        <v>57</v>
      </c>
      <c r="G50" s="82">
        <v>1</v>
      </c>
      <c r="H50" s="83">
        <v>0</v>
      </c>
      <c r="I50" s="84">
        <f t="shared" si="0"/>
        <v>1</v>
      </c>
      <c r="J50" s="32">
        <f t="shared" si="1"/>
        <v>1</v>
      </c>
      <c r="K50" s="32">
        <f t="shared" si="2"/>
        <v>0.43006313690083708</v>
      </c>
      <c r="L50" s="82">
        <f t="shared" si="3"/>
        <v>0.43006313690083708</v>
      </c>
      <c r="M50" s="84">
        <f t="shared" si="4"/>
        <v>0.56993686309916292</v>
      </c>
      <c r="N50" s="82">
        <f t="shared" si="5"/>
        <v>-0.84382325107105194</v>
      </c>
      <c r="O50" s="84">
        <f t="shared" si="6"/>
        <v>100</v>
      </c>
      <c r="P50" s="32">
        <f t="shared" si="7"/>
        <v>1.3252399803579946</v>
      </c>
      <c r="AL50">
        <v>6.0666481136222035E-2</v>
      </c>
      <c r="AM50">
        <v>1</v>
      </c>
      <c r="AN50">
        <v>0</v>
      </c>
      <c r="AO50" s="32">
        <f t="shared" si="12"/>
        <v>47</v>
      </c>
      <c r="AP50" s="32">
        <f t="shared" si="13"/>
        <v>3</v>
      </c>
      <c r="AQ50" s="32">
        <f t="shared" si="9"/>
        <v>0.91231343283582089</v>
      </c>
      <c r="AR50" s="32">
        <f t="shared" si="10"/>
        <v>0.99112426035502954</v>
      </c>
      <c r="AS50" s="32">
        <f t="shared" si="11"/>
        <v>1.8491124260355358E-3</v>
      </c>
    </row>
    <row r="51" spans="1:45" x14ac:dyDescent="0.25">
      <c r="A51">
        <v>1</v>
      </c>
      <c r="B51">
        <v>0</v>
      </c>
      <c r="C51">
        <v>31</v>
      </c>
      <c r="D51">
        <v>1</v>
      </c>
      <c r="E51">
        <v>0</v>
      </c>
      <c r="F51">
        <v>12750</v>
      </c>
      <c r="G51" s="82">
        <v>0</v>
      </c>
      <c r="H51" s="83">
        <v>1</v>
      </c>
      <c r="I51" s="84">
        <f t="shared" si="0"/>
        <v>1</v>
      </c>
      <c r="J51" s="32">
        <f t="shared" si="1"/>
        <v>0</v>
      </c>
      <c r="K51" s="32">
        <f t="shared" si="2"/>
        <v>0.43195534992016743</v>
      </c>
      <c r="L51" s="82">
        <f t="shared" si="3"/>
        <v>0.43195534992016743</v>
      </c>
      <c r="M51" s="84">
        <f t="shared" si="4"/>
        <v>0.56804465007983262</v>
      </c>
      <c r="N51" s="82">
        <f t="shared" si="5"/>
        <v>-0.56555525405505447</v>
      </c>
      <c r="O51" s="84">
        <f t="shared" si="6"/>
        <v>0</v>
      </c>
      <c r="P51" s="32">
        <f t="shared" si="7"/>
        <v>0.76042499451312606</v>
      </c>
      <c r="AL51">
        <v>6.1057143038366297E-2</v>
      </c>
      <c r="AM51">
        <v>1</v>
      </c>
      <c r="AN51">
        <v>0</v>
      </c>
      <c r="AO51" s="32">
        <f t="shared" si="12"/>
        <v>48</v>
      </c>
      <c r="AP51" s="32">
        <f t="shared" si="13"/>
        <v>3</v>
      </c>
      <c r="AQ51" s="32">
        <f t="shared" si="9"/>
        <v>0.91044776119402981</v>
      </c>
      <c r="AR51" s="32">
        <f t="shared" si="10"/>
        <v>0.99112426035502954</v>
      </c>
      <c r="AS51" s="32">
        <f t="shared" si="11"/>
        <v>1.8491124260354257E-3</v>
      </c>
    </row>
    <row r="52" spans="1:45" x14ac:dyDescent="0.25">
      <c r="A52">
        <v>1</v>
      </c>
      <c r="B52">
        <v>0</v>
      </c>
      <c r="C52">
        <v>32</v>
      </c>
      <c r="D52">
        <v>0</v>
      </c>
      <c r="E52">
        <v>0</v>
      </c>
      <c r="F52">
        <v>30.5</v>
      </c>
      <c r="G52" s="82">
        <v>1</v>
      </c>
      <c r="H52" s="83">
        <v>0</v>
      </c>
      <c r="I52" s="84">
        <f t="shared" si="0"/>
        <v>1</v>
      </c>
      <c r="J52" s="32">
        <f t="shared" si="1"/>
        <v>1</v>
      </c>
      <c r="K52" s="32">
        <f t="shared" si="2"/>
        <v>0.50327811141124568</v>
      </c>
      <c r="L52" s="82">
        <f t="shared" si="3"/>
        <v>0.50327811141124568</v>
      </c>
      <c r="M52" s="84">
        <f t="shared" si="4"/>
        <v>0.49672188858875432</v>
      </c>
      <c r="N52" s="82">
        <f t="shared" si="5"/>
        <v>-0.68661235628811412</v>
      </c>
      <c r="O52" s="84">
        <f t="shared" si="6"/>
        <v>100</v>
      </c>
      <c r="P52" s="32">
        <f t="shared" si="7"/>
        <v>0.98697296251548283</v>
      </c>
      <c r="AL52">
        <v>6.1375503271635559E-2</v>
      </c>
      <c r="AM52">
        <v>1</v>
      </c>
      <c r="AN52">
        <v>0</v>
      </c>
      <c r="AO52" s="32">
        <f t="shared" si="12"/>
        <v>49</v>
      </c>
      <c r="AP52" s="32">
        <f t="shared" si="13"/>
        <v>3</v>
      </c>
      <c r="AQ52" s="32">
        <f t="shared" si="9"/>
        <v>0.90858208955223885</v>
      </c>
      <c r="AR52" s="32">
        <f t="shared" si="10"/>
        <v>0.99112426035502954</v>
      </c>
      <c r="AS52" s="32">
        <f t="shared" si="11"/>
        <v>1.8491124260355358E-3</v>
      </c>
    </row>
    <row r="53" spans="1:45" x14ac:dyDescent="0.25">
      <c r="A53">
        <v>1</v>
      </c>
      <c r="B53">
        <v>0</v>
      </c>
      <c r="C53">
        <v>33</v>
      </c>
      <c r="D53">
        <v>0</v>
      </c>
      <c r="E53">
        <v>0</v>
      </c>
      <c r="F53">
        <v>5</v>
      </c>
      <c r="G53" s="82">
        <v>0</v>
      </c>
      <c r="H53" s="83">
        <v>1</v>
      </c>
      <c r="I53" s="84">
        <f t="shared" si="0"/>
        <v>1</v>
      </c>
      <c r="J53" s="32">
        <f t="shared" si="1"/>
        <v>0</v>
      </c>
      <c r="K53" s="32">
        <f t="shared" si="2"/>
        <v>0.49326510898507042</v>
      </c>
      <c r="L53" s="82">
        <f t="shared" si="3"/>
        <v>0.49326510898507042</v>
      </c>
      <c r="M53" s="84">
        <f t="shared" si="4"/>
        <v>0.50673489101492963</v>
      </c>
      <c r="N53" s="82">
        <f t="shared" si="5"/>
        <v>-0.67976730955592901</v>
      </c>
      <c r="O53" s="84">
        <f t="shared" si="6"/>
        <v>0</v>
      </c>
      <c r="P53" s="32">
        <f t="shared" si="7"/>
        <v>0.97341848317789825</v>
      </c>
      <c r="AL53">
        <v>6.2170542788730764E-2</v>
      </c>
      <c r="AM53">
        <v>1</v>
      </c>
      <c r="AN53">
        <v>0</v>
      </c>
      <c r="AO53" s="32">
        <f t="shared" si="12"/>
        <v>50</v>
      </c>
      <c r="AP53" s="32">
        <f t="shared" si="13"/>
        <v>3</v>
      </c>
      <c r="AQ53" s="32">
        <f t="shared" si="9"/>
        <v>0.90671641791044777</v>
      </c>
      <c r="AR53" s="32">
        <f t="shared" si="10"/>
        <v>0.99112426035502954</v>
      </c>
      <c r="AS53" s="32">
        <f t="shared" si="11"/>
        <v>1.8491124260355358E-3</v>
      </c>
    </row>
    <row r="54" spans="1:45" x14ac:dyDescent="0.25">
      <c r="A54">
        <v>1</v>
      </c>
      <c r="B54">
        <v>0</v>
      </c>
      <c r="C54">
        <v>34</v>
      </c>
      <c r="D54">
        <v>0</v>
      </c>
      <c r="E54">
        <v>0</v>
      </c>
      <c r="F54">
        <v>26.55</v>
      </c>
      <c r="G54" s="82">
        <v>1</v>
      </c>
      <c r="H54" s="83">
        <v>0</v>
      </c>
      <c r="I54" s="84">
        <f t="shared" si="0"/>
        <v>1</v>
      </c>
      <c r="J54" s="32">
        <f t="shared" si="1"/>
        <v>1</v>
      </c>
      <c r="K54" s="32">
        <f t="shared" si="2"/>
        <v>0.48326464867847152</v>
      </c>
      <c r="L54" s="82">
        <f t="shared" si="3"/>
        <v>0.48326464867847152</v>
      </c>
      <c r="M54" s="84">
        <f t="shared" si="4"/>
        <v>0.51673535132152848</v>
      </c>
      <c r="N54" s="82">
        <f t="shared" si="5"/>
        <v>-0.72719084851613958</v>
      </c>
      <c r="O54" s="84">
        <f t="shared" si="6"/>
        <v>100</v>
      </c>
      <c r="P54" s="32">
        <f t="shared" si="7"/>
        <v>1.0692595718196758</v>
      </c>
      <c r="AL54">
        <v>6.2401970007143051E-2</v>
      </c>
      <c r="AM54">
        <v>1</v>
      </c>
      <c r="AN54">
        <v>0</v>
      </c>
      <c r="AO54" s="32">
        <f t="shared" si="12"/>
        <v>51</v>
      </c>
      <c r="AP54" s="32">
        <f t="shared" si="13"/>
        <v>3</v>
      </c>
      <c r="AQ54" s="32">
        <f t="shared" si="9"/>
        <v>0.90485074626865669</v>
      </c>
      <c r="AR54" s="32">
        <f t="shared" si="10"/>
        <v>0.99112426035502954</v>
      </c>
      <c r="AS54" s="32">
        <f t="shared" si="11"/>
        <v>1.8491124260354257E-3</v>
      </c>
    </row>
    <row r="55" spans="1:45" x14ac:dyDescent="0.25">
      <c r="A55">
        <v>1</v>
      </c>
      <c r="B55">
        <v>0</v>
      </c>
      <c r="C55">
        <v>35</v>
      </c>
      <c r="D55">
        <v>0</v>
      </c>
      <c r="E55">
        <v>0</v>
      </c>
      <c r="F55">
        <v>26.55</v>
      </c>
      <c r="G55" s="82">
        <v>1</v>
      </c>
      <c r="H55" s="83">
        <v>0</v>
      </c>
      <c r="I55" s="84">
        <f t="shared" si="0"/>
        <v>1</v>
      </c>
      <c r="J55" s="32">
        <f t="shared" si="1"/>
        <v>1</v>
      </c>
      <c r="K55" s="32">
        <f t="shared" si="2"/>
        <v>0.47327430938630505</v>
      </c>
      <c r="L55" s="82">
        <f t="shared" si="3"/>
        <v>0.47327430938630505</v>
      </c>
      <c r="M55" s="84">
        <f t="shared" si="4"/>
        <v>0.52672569061369501</v>
      </c>
      <c r="N55" s="82">
        <f t="shared" si="5"/>
        <v>-0.74808012331007934</v>
      </c>
      <c r="O55" s="84">
        <f t="shared" si="6"/>
        <v>100</v>
      </c>
      <c r="P55" s="32">
        <f t="shared" si="7"/>
        <v>1.1129395366858184</v>
      </c>
      <c r="AL55">
        <v>6.2735561625167774E-2</v>
      </c>
      <c r="AM55">
        <v>1</v>
      </c>
      <c r="AN55">
        <v>0</v>
      </c>
      <c r="AO55" s="32">
        <f t="shared" si="12"/>
        <v>52</v>
      </c>
      <c r="AP55" s="32">
        <f t="shared" si="13"/>
        <v>3</v>
      </c>
      <c r="AQ55" s="32">
        <f t="shared" si="9"/>
        <v>0.90298507462686572</v>
      </c>
      <c r="AR55" s="32">
        <f t="shared" si="10"/>
        <v>0.99112426035502954</v>
      </c>
      <c r="AS55" s="32">
        <f t="shared" si="11"/>
        <v>1.8491124260355358E-3</v>
      </c>
    </row>
    <row r="56" spans="1:45" x14ac:dyDescent="0.25">
      <c r="A56">
        <v>1</v>
      </c>
      <c r="B56">
        <v>0</v>
      </c>
      <c r="C56">
        <v>35</v>
      </c>
      <c r="D56">
        <v>0</v>
      </c>
      <c r="E56">
        <v>0</v>
      </c>
      <c r="F56">
        <v>17475</v>
      </c>
      <c r="G56" s="82">
        <v>1</v>
      </c>
      <c r="H56" s="83">
        <v>0</v>
      </c>
      <c r="I56" s="84">
        <f t="shared" si="0"/>
        <v>1</v>
      </c>
      <c r="J56" s="32">
        <f t="shared" si="1"/>
        <v>1</v>
      </c>
      <c r="K56" s="32">
        <f t="shared" si="2"/>
        <v>0.47591907906782932</v>
      </c>
      <c r="L56" s="82">
        <f t="shared" si="3"/>
        <v>0.47591907906782932</v>
      </c>
      <c r="M56" s="84">
        <f t="shared" si="4"/>
        <v>0.52408092093217062</v>
      </c>
      <c r="N56" s="82">
        <f t="shared" si="5"/>
        <v>-0.74250744116102962</v>
      </c>
      <c r="O56" s="84">
        <f t="shared" si="6"/>
        <v>100</v>
      </c>
      <c r="P56" s="32">
        <f t="shared" si="7"/>
        <v>1.101197543831768</v>
      </c>
      <c r="AL56">
        <v>6.2735597814919081E-2</v>
      </c>
      <c r="AM56">
        <v>1</v>
      </c>
      <c r="AN56">
        <v>0</v>
      </c>
      <c r="AO56" s="32">
        <f t="shared" si="12"/>
        <v>53</v>
      </c>
      <c r="AP56" s="32">
        <f t="shared" si="13"/>
        <v>3</v>
      </c>
      <c r="AQ56" s="32">
        <f t="shared" si="9"/>
        <v>0.90111940298507465</v>
      </c>
      <c r="AR56" s="32">
        <f t="shared" si="10"/>
        <v>0.99112426035502954</v>
      </c>
      <c r="AS56" s="32">
        <f t="shared" si="11"/>
        <v>1.8491124260355358E-3</v>
      </c>
    </row>
    <row r="57" spans="1:45" x14ac:dyDescent="0.25">
      <c r="A57">
        <v>1</v>
      </c>
      <c r="B57">
        <v>0</v>
      </c>
      <c r="C57">
        <v>35</v>
      </c>
      <c r="D57">
        <v>0</v>
      </c>
      <c r="E57">
        <v>0</v>
      </c>
      <c r="F57">
        <v>17755</v>
      </c>
      <c r="G57" s="82">
        <v>1</v>
      </c>
      <c r="H57" s="83">
        <v>0</v>
      </c>
      <c r="I57" s="84">
        <f t="shared" si="0"/>
        <v>1</v>
      </c>
      <c r="J57" s="32">
        <f t="shared" si="1"/>
        <v>1</v>
      </c>
      <c r="K57" s="32">
        <f t="shared" si="2"/>
        <v>0.47596153181466189</v>
      </c>
      <c r="L57" s="82">
        <f t="shared" si="3"/>
        <v>0.47596153181466189</v>
      </c>
      <c r="M57" s="84">
        <f t="shared" si="4"/>
        <v>0.52403846818533806</v>
      </c>
      <c r="N57" s="82">
        <f t="shared" si="5"/>
        <v>-0.74241824353188302</v>
      </c>
      <c r="O57" s="84">
        <f t="shared" si="6"/>
        <v>100</v>
      </c>
      <c r="P57" s="32">
        <f t="shared" si="7"/>
        <v>1.1010101303510327</v>
      </c>
      <c r="AL57">
        <v>6.2933846122086856E-2</v>
      </c>
      <c r="AM57">
        <v>1</v>
      </c>
      <c r="AN57">
        <v>0</v>
      </c>
      <c r="AO57" s="32">
        <f t="shared" si="12"/>
        <v>54</v>
      </c>
      <c r="AP57" s="32">
        <f t="shared" si="13"/>
        <v>3</v>
      </c>
      <c r="AQ57" s="32">
        <f t="shared" si="9"/>
        <v>0.89925373134328357</v>
      </c>
      <c r="AR57" s="32">
        <f t="shared" si="10"/>
        <v>0.99112426035502954</v>
      </c>
      <c r="AS57" s="32">
        <f t="shared" si="11"/>
        <v>1.8491124260355358E-3</v>
      </c>
    </row>
    <row r="58" spans="1:45" x14ac:dyDescent="0.25">
      <c r="A58">
        <v>1</v>
      </c>
      <c r="B58">
        <v>0</v>
      </c>
      <c r="C58">
        <v>36</v>
      </c>
      <c r="D58">
        <v>0</v>
      </c>
      <c r="E58">
        <v>0</v>
      </c>
      <c r="F58">
        <v>17473</v>
      </c>
      <c r="G58" s="82">
        <v>1</v>
      </c>
      <c r="H58" s="83">
        <v>0</v>
      </c>
      <c r="I58" s="84">
        <f t="shared" si="0"/>
        <v>1</v>
      </c>
      <c r="J58" s="32">
        <f t="shared" si="1"/>
        <v>1</v>
      </c>
      <c r="K58" s="32">
        <f t="shared" si="2"/>
        <v>0.46594336330661362</v>
      </c>
      <c r="L58" s="82">
        <f t="shared" si="3"/>
        <v>0.46594336330661362</v>
      </c>
      <c r="M58" s="84">
        <f t="shared" si="4"/>
        <v>0.53405663669338632</v>
      </c>
      <c r="N58" s="82">
        <f t="shared" si="5"/>
        <v>-0.76369119021146892</v>
      </c>
      <c r="O58" s="84">
        <f t="shared" si="6"/>
        <v>100</v>
      </c>
      <c r="P58" s="32">
        <f t="shared" si="7"/>
        <v>1.1461835895749219</v>
      </c>
      <c r="AL58">
        <v>6.3758061431764795E-2</v>
      </c>
      <c r="AM58">
        <v>1</v>
      </c>
      <c r="AN58">
        <v>0</v>
      </c>
      <c r="AO58" s="32">
        <f t="shared" si="12"/>
        <v>55</v>
      </c>
      <c r="AP58" s="32">
        <f t="shared" si="13"/>
        <v>3</v>
      </c>
      <c r="AQ58" s="32">
        <f t="shared" si="9"/>
        <v>0.89738805970149249</v>
      </c>
      <c r="AR58" s="32">
        <f t="shared" si="10"/>
        <v>0.99112426035502954</v>
      </c>
      <c r="AS58" s="32">
        <f t="shared" si="11"/>
        <v>1.8491124260354257E-3</v>
      </c>
    </row>
    <row r="59" spans="1:45" x14ac:dyDescent="0.25">
      <c r="A59">
        <v>1</v>
      </c>
      <c r="B59">
        <v>0</v>
      </c>
      <c r="C59">
        <v>36</v>
      </c>
      <c r="D59">
        <v>0</v>
      </c>
      <c r="E59">
        <v>0</v>
      </c>
      <c r="F59">
        <v>17474</v>
      </c>
      <c r="G59" s="82">
        <v>1</v>
      </c>
      <c r="H59" s="83">
        <v>0</v>
      </c>
      <c r="I59" s="84">
        <f t="shared" si="0"/>
        <v>1</v>
      </c>
      <c r="J59" s="32">
        <f t="shared" si="1"/>
        <v>1</v>
      </c>
      <c r="K59" s="32">
        <f t="shared" si="2"/>
        <v>0.46594351457040301</v>
      </c>
      <c r="L59" s="82">
        <f t="shared" si="3"/>
        <v>0.46594351457040301</v>
      </c>
      <c r="M59" s="84">
        <f t="shared" si="4"/>
        <v>0.53405648542959705</v>
      </c>
      <c r="N59" s="82">
        <f t="shared" si="5"/>
        <v>-0.76369086557165911</v>
      </c>
      <c r="O59" s="84">
        <f t="shared" si="6"/>
        <v>100</v>
      </c>
      <c r="P59" s="32">
        <f t="shared" si="7"/>
        <v>1.1461828928384028</v>
      </c>
      <c r="AL59">
        <v>6.452578614385604E-2</v>
      </c>
      <c r="AM59">
        <v>1</v>
      </c>
      <c r="AN59">
        <v>0</v>
      </c>
      <c r="AO59" s="32">
        <f t="shared" si="12"/>
        <v>56</v>
      </c>
      <c r="AP59" s="32">
        <f t="shared" si="13"/>
        <v>3</v>
      </c>
      <c r="AQ59" s="32">
        <f t="shared" si="9"/>
        <v>0.89552238805970152</v>
      </c>
      <c r="AR59" s="32">
        <f t="shared" si="10"/>
        <v>0.99112426035502954</v>
      </c>
      <c r="AS59" s="32">
        <f t="shared" si="11"/>
        <v>0</v>
      </c>
    </row>
    <row r="60" spans="1:45" x14ac:dyDescent="0.25">
      <c r="A60">
        <v>1</v>
      </c>
      <c r="B60">
        <v>0</v>
      </c>
      <c r="C60">
        <v>36</v>
      </c>
      <c r="D60">
        <v>0</v>
      </c>
      <c r="E60">
        <v>0</v>
      </c>
      <c r="F60">
        <v>40125</v>
      </c>
      <c r="G60" s="82">
        <v>0</v>
      </c>
      <c r="H60" s="83">
        <v>1</v>
      </c>
      <c r="I60" s="84">
        <f t="shared" si="0"/>
        <v>1</v>
      </c>
      <c r="J60" s="32">
        <f t="shared" si="1"/>
        <v>0</v>
      </c>
      <c r="K60" s="32">
        <f t="shared" si="2"/>
        <v>0.46937134396815311</v>
      </c>
      <c r="L60" s="82">
        <f t="shared" si="3"/>
        <v>0.46937134396815311</v>
      </c>
      <c r="M60" s="84">
        <f t="shared" si="4"/>
        <v>0.53062865603184695</v>
      </c>
      <c r="N60" s="82">
        <f t="shared" si="5"/>
        <v>-0.6336928318920223</v>
      </c>
      <c r="O60" s="84">
        <f t="shared" si="6"/>
        <v>0</v>
      </c>
      <c r="P60" s="32">
        <f t="shared" si="7"/>
        <v>0.88455709776062807</v>
      </c>
      <c r="AL60">
        <v>6.5807878625258234E-2</v>
      </c>
      <c r="AM60">
        <v>0</v>
      </c>
      <c r="AN60">
        <v>1</v>
      </c>
      <c r="AO60" s="32">
        <f t="shared" si="12"/>
        <v>56</v>
      </c>
      <c r="AP60" s="32">
        <f t="shared" si="13"/>
        <v>4</v>
      </c>
      <c r="AQ60" s="32">
        <f t="shared" si="9"/>
        <v>0.89552238805970152</v>
      </c>
      <c r="AR60" s="32">
        <f t="shared" si="10"/>
        <v>0.98816568047337283</v>
      </c>
      <c r="AS60" s="32">
        <f t="shared" si="11"/>
        <v>1.8435926874503551E-3</v>
      </c>
    </row>
    <row r="61" spans="1:45" x14ac:dyDescent="0.25">
      <c r="A61">
        <v>1</v>
      </c>
      <c r="B61">
        <v>0</v>
      </c>
      <c r="C61">
        <v>36</v>
      </c>
      <c r="D61">
        <v>0</v>
      </c>
      <c r="E61">
        <v>1</v>
      </c>
      <c r="F61">
        <v>17755</v>
      </c>
      <c r="G61" s="82">
        <v>1</v>
      </c>
      <c r="H61" s="83">
        <v>0</v>
      </c>
      <c r="I61" s="84">
        <f t="shared" si="0"/>
        <v>1</v>
      </c>
      <c r="J61" s="32">
        <f t="shared" si="1"/>
        <v>1</v>
      </c>
      <c r="K61" s="32">
        <f t="shared" si="2"/>
        <v>0.44473855665468337</v>
      </c>
      <c r="L61" s="82">
        <f t="shared" si="3"/>
        <v>0.44473855665468337</v>
      </c>
      <c r="M61" s="84">
        <f t="shared" si="4"/>
        <v>0.55526144334531669</v>
      </c>
      <c r="N61" s="82">
        <f t="shared" si="5"/>
        <v>-0.81026868260490947</v>
      </c>
      <c r="O61" s="84">
        <f t="shared" si="6"/>
        <v>100</v>
      </c>
      <c r="P61" s="32">
        <f t="shared" si="7"/>
        <v>1.2485120415958195</v>
      </c>
      <c r="AL61">
        <v>6.5878340633833965E-2</v>
      </c>
      <c r="AM61">
        <v>1</v>
      </c>
      <c r="AN61">
        <v>0</v>
      </c>
      <c r="AO61" s="32">
        <f t="shared" si="12"/>
        <v>57</v>
      </c>
      <c r="AP61" s="32">
        <f t="shared" si="13"/>
        <v>4</v>
      </c>
      <c r="AQ61" s="32">
        <f t="shared" si="9"/>
        <v>0.89365671641791045</v>
      </c>
      <c r="AR61" s="32">
        <f t="shared" si="10"/>
        <v>0.98816568047337283</v>
      </c>
      <c r="AS61" s="32">
        <f t="shared" si="11"/>
        <v>1.8435926874503551E-3</v>
      </c>
    </row>
    <row r="62" spans="1:45" x14ac:dyDescent="0.25">
      <c r="A62">
        <v>1</v>
      </c>
      <c r="B62">
        <v>0</v>
      </c>
      <c r="C62">
        <v>36</v>
      </c>
      <c r="D62">
        <v>1</v>
      </c>
      <c r="E62">
        <v>0</v>
      </c>
      <c r="F62">
        <v>78.849999999999994</v>
      </c>
      <c r="G62" s="82">
        <v>0</v>
      </c>
      <c r="H62" s="83">
        <v>1</v>
      </c>
      <c r="I62" s="84">
        <f t="shared" si="0"/>
        <v>1</v>
      </c>
      <c r="J62" s="32">
        <f t="shared" si="1"/>
        <v>0</v>
      </c>
      <c r="K62" s="32">
        <f t="shared" si="2"/>
        <v>0.3818338020585022</v>
      </c>
      <c r="L62" s="82">
        <f t="shared" si="3"/>
        <v>0.3818338020585022</v>
      </c>
      <c r="M62" s="84">
        <f t="shared" si="4"/>
        <v>0.61816619794149785</v>
      </c>
      <c r="N62" s="82">
        <f t="shared" si="5"/>
        <v>-0.48099792897136401</v>
      </c>
      <c r="O62" s="84">
        <f t="shared" si="6"/>
        <v>0</v>
      </c>
      <c r="P62" s="32">
        <f t="shared" si="7"/>
        <v>0.61768793462019467</v>
      </c>
      <c r="AL62">
        <v>6.6361053705523323E-2</v>
      </c>
      <c r="AM62">
        <v>1</v>
      </c>
      <c r="AN62">
        <v>0</v>
      </c>
      <c r="AO62" s="32">
        <f t="shared" si="12"/>
        <v>58</v>
      </c>
      <c r="AP62" s="32">
        <f t="shared" si="13"/>
        <v>4</v>
      </c>
      <c r="AQ62" s="32">
        <f t="shared" si="9"/>
        <v>0.89179104477611937</v>
      </c>
      <c r="AR62" s="32">
        <f t="shared" si="10"/>
        <v>0.98816568047337283</v>
      </c>
      <c r="AS62" s="32">
        <f t="shared" si="11"/>
        <v>1.8435926874502454E-3</v>
      </c>
    </row>
    <row r="63" spans="1:45" x14ac:dyDescent="0.25">
      <c r="A63">
        <v>1</v>
      </c>
      <c r="B63">
        <v>0</v>
      </c>
      <c r="C63">
        <v>36</v>
      </c>
      <c r="D63">
        <v>1</v>
      </c>
      <c r="E63">
        <v>2</v>
      </c>
      <c r="F63">
        <v>120</v>
      </c>
      <c r="G63" s="82">
        <v>1</v>
      </c>
      <c r="H63" s="83">
        <v>0</v>
      </c>
      <c r="I63" s="84">
        <f t="shared" si="0"/>
        <v>1</v>
      </c>
      <c r="J63" s="32">
        <f t="shared" si="1"/>
        <v>1</v>
      </c>
      <c r="K63" s="32">
        <f t="shared" si="2"/>
        <v>0.3422870052195483</v>
      </c>
      <c r="L63" s="82">
        <f t="shared" si="3"/>
        <v>0.3422870052195483</v>
      </c>
      <c r="M63" s="84">
        <f t="shared" si="4"/>
        <v>0.65771299478045164</v>
      </c>
      <c r="N63" s="82">
        <f t="shared" si="5"/>
        <v>-1.0721056972996907</v>
      </c>
      <c r="O63" s="84">
        <f t="shared" si="6"/>
        <v>100</v>
      </c>
      <c r="P63" s="32">
        <f t="shared" si="7"/>
        <v>1.9215248745963467</v>
      </c>
      <c r="AL63">
        <v>6.6706994558065849E-2</v>
      </c>
      <c r="AM63">
        <v>1</v>
      </c>
      <c r="AN63">
        <v>0</v>
      </c>
      <c r="AO63" s="32">
        <f t="shared" si="12"/>
        <v>59</v>
      </c>
      <c r="AP63" s="32">
        <f t="shared" si="13"/>
        <v>4</v>
      </c>
      <c r="AQ63" s="32">
        <f t="shared" si="9"/>
        <v>0.8899253731343284</v>
      </c>
      <c r="AR63" s="32">
        <f t="shared" si="10"/>
        <v>0.98816568047337283</v>
      </c>
      <c r="AS63" s="32">
        <f t="shared" si="11"/>
        <v>0</v>
      </c>
    </row>
    <row r="64" spans="1:45" x14ac:dyDescent="0.25">
      <c r="A64">
        <v>1</v>
      </c>
      <c r="B64">
        <v>0</v>
      </c>
      <c r="C64">
        <v>37</v>
      </c>
      <c r="D64">
        <v>0</v>
      </c>
      <c r="E64">
        <v>1</v>
      </c>
      <c r="F64">
        <v>17596</v>
      </c>
      <c r="G64" s="82">
        <v>0</v>
      </c>
      <c r="H64" s="83">
        <v>1</v>
      </c>
      <c r="I64" s="84">
        <f t="shared" si="0"/>
        <v>1</v>
      </c>
      <c r="J64" s="32">
        <f t="shared" si="1"/>
        <v>0</v>
      </c>
      <c r="K64" s="32">
        <f t="shared" si="2"/>
        <v>0.43485063519934869</v>
      </c>
      <c r="L64" s="82">
        <f t="shared" si="3"/>
        <v>0.43485063519934869</v>
      </c>
      <c r="M64" s="84">
        <f t="shared" si="4"/>
        <v>0.56514936480065137</v>
      </c>
      <c r="N64" s="82">
        <f t="shared" si="5"/>
        <v>-0.57066522029427003</v>
      </c>
      <c r="O64" s="84">
        <f t="shared" si="6"/>
        <v>0</v>
      </c>
      <c r="P64" s="32">
        <f t="shared" si="7"/>
        <v>0.7694437298938418</v>
      </c>
      <c r="AL64">
        <v>6.7106653029775296E-2</v>
      </c>
      <c r="AM64">
        <v>0</v>
      </c>
      <c r="AN64">
        <v>2</v>
      </c>
      <c r="AO64" s="32">
        <f t="shared" si="12"/>
        <v>59</v>
      </c>
      <c r="AP64" s="32">
        <f t="shared" si="13"/>
        <v>6</v>
      </c>
      <c r="AQ64" s="32">
        <f t="shared" si="9"/>
        <v>0.8899253731343284</v>
      </c>
      <c r="AR64" s="32">
        <f t="shared" si="10"/>
        <v>0.98224852071005919</v>
      </c>
      <c r="AS64" s="32">
        <f t="shared" si="11"/>
        <v>1.8325532102799937E-3</v>
      </c>
    </row>
    <row r="65" spans="1:45" x14ac:dyDescent="0.25">
      <c r="A65">
        <v>1</v>
      </c>
      <c r="B65">
        <v>0</v>
      </c>
      <c r="C65">
        <v>37</v>
      </c>
      <c r="D65">
        <v>1</v>
      </c>
      <c r="E65">
        <v>0</v>
      </c>
      <c r="F65">
        <v>53.1</v>
      </c>
      <c r="G65" s="82">
        <v>0</v>
      </c>
      <c r="H65" s="83">
        <v>1</v>
      </c>
      <c r="I65" s="84">
        <f t="shared" si="0"/>
        <v>1</v>
      </c>
      <c r="J65" s="32">
        <f t="shared" si="1"/>
        <v>0</v>
      </c>
      <c r="K65" s="32">
        <f t="shared" si="2"/>
        <v>0.37242537917103119</v>
      </c>
      <c r="L65" s="82">
        <f t="shared" si="3"/>
        <v>0.37242537917103119</v>
      </c>
      <c r="M65" s="84">
        <f t="shared" si="4"/>
        <v>0.62757462082896875</v>
      </c>
      <c r="N65" s="82">
        <f t="shared" si="5"/>
        <v>-0.4658926973906149</v>
      </c>
      <c r="O65" s="84">
        <f t="shared" si="6"/>
        <v>0</v>
      </c>
      <c r="P65" s="32">
        <f t="shared" si="7"/>
        <v>0.59343601033306814</v>
      </c>
      <c r="AL65">
        <v>6.7612211449361054E-2</v>
      </c>
      <c r="AM65">
        <v>1</v>
      </c>
      <c r="AN65">
        <v>0</v>
      </c>
      <c r="AO65" s="32">
        <f t="shared" si="12"/>
        <v>60</v>
      </c>
      <c r="AP65" s="32">
        <f t="shared" si="13"/>
        <v>6</v>
      </c>
      <c r="AQ65" s="32">
        <f t="shared" si="9"/>
        <v>0.88805970149253732</v>
      </c>
      <c r="AR65" s="32">
        <f t="shared" si="10"/>
        <v>0.98224852071005919</v>
      </c>
      <c r="AS65" s="32">
        <f t="shared" si="11"/>
        <v>1.8325532102799937E-3</v>
      </c>
    </row>
    <row r="66" spans="1:45" x14ac:dyDescent="0.25">
      <c r="A66">
        <v>1</v>
      </c>
      <c r="B66">
        <v>0</v>
      </c>
      <c r="C66">
        <v>37</v>
      </c>
      <c r="D66">
        <v>1</v>
      </c>
      <c r="E66">
        <v>1</v>
      </c>
      <c r="F66">
        <v>52.554200000000002</v>
      </c>
      <c r="G66" s="82">
        <v>1</v>
      </c>
      <c r="H66" s="83">
        <v>0</v>
      </c>
      <c r="I66" s="84">
        <f t="shared" si="0"/>
        <v>1</v>
      </c>
      <c r="J66" s="32">
        <f t="shared" si="1"/>
        <v>1</v>
      </c>
      <c r="K66" s="32">
        <f t="shared" si="2"/>
        <v>0.35262688213812154</v>
      </c>
      <c r="L66" s="82">
        <f t="shared" si="3"/>
        <v>0.35262688213812154</v>
      </c>
      <c r="M66" s="84">
        <f t="shared" si="4"/>
        <v>0.64737311786187846</v>
      </c>
      <c r="N66" s="82">
        <f t="shared" si="5"/>
        <v>-1.0423447721680275</v>
      </c>
      <c r="O66" s="84">
        <f t="shared" si="6"/>
        <v>100</v>
      </c>
      <c r="P66" s="32">
        <f t="shared" si="7"/>
        <v>1.8358586672025385</v>
      </c>
      <c r="AL66">
        <v>6.7662323250201176E-2</v>
      </c>
      <c r="AM66">
        <v>1</v>
      </c>
      <c r="AN66">
        <v>0</v>
      </c>
      <c r="AO66" s="32">
        <f t="shared" si="12"/>
        <v>61</v>
      </c>
      <c r="AP66" s="32">
        <f t="shared" si="13"/>
        <v>6</v>
      </c>
      <c r="AQ66" s="32">
        <f t="shared" si="9"/>
        <v>0.88619402985074625</v>
      </c>
      <c r="AR66" s="32">
        <f t="shared" si="10"/>
        <v>0.98224852071005919</v>
      </c>
      <c r="AS66" s="32">
        <f t="shared" si="11"/>
        <v>1.8325532102799937E-3</v>
      </c>
    </row>
    <row r="67" spans="1:45" x14ac:dyDescent="0.25">
      <c r="A67">
        <v>1</v>
      </c>
      <c r="B67">
        <v>0</v>
      </c>
      <c r="C67">
        <v>38</v>
      </c>
      <c r="D67">
        <v>0</v>
      </c>
      <c r="E67">
        <v>0</v>
      </c>
      <c r="F67">
        <v>0</v>
      </c>
      <c r="G67" s="82">
        <v>0</v>
      </c>
      <c r="H67" s="83">
        <v>1</v>
      </c>
      <c r="I67" s="84">
        <f t="shared" si="0"/>
        <v>1</v>
      </c>
      <c r="J67" s="32">
        <f t="shared" si="1"/>
        <v>0</v>
      </c>
      <c r="K67" s="32">
        <f t="shared" si="2"/>
        <v>0.44345890815115913</v>
      </c>
      <c r="L67" s="82">
        <f t="shared" si="3"/>
        <v>0.44345890815115913</v>
      </c>
      <c r="M67" s="84">
        <f t="shared" si="4"/>
        <v>0.55654109184884093</v>
      </c>
      <c r="N67" s="82">
        <f t="shared" si="5"/>
        <v>-0.5860142711923082</v>
      </c>
      <c r="O67" s="84">
        <f t="shared" si="6"/>
        <v>0</v>
      </c>
      <c r="P67" s="32">
        <f t="shared" si="7"/>
        <v>0.79681251689426835</v>
      </c>
      <c r="AL67">
        <v>6.7889302898467882E-2</v>
      </c>
      <c r="AM67">
        <v>1</v>
      </c>
      <c r="AN67">
        <v>0</v>
      </c>
      <c r="AO67" s="32">
        <f t="shared" si="12"/>
        <v>62</v>
      </c>
      <c r="AP67" s="32">
        <f t="shared" si="13"/>
        <v>6</v>
      </c>
      <c r="AQ67" s="32">
        <f t="shared" si="9"/>
        <v>0.88432835820895517</v>
      </c>
      <c r="AR67" s="32">
        <f t="shared" si="10"/>
        <v>0.98224852071005919</v>
      </c>
      <c r="AS67" s="32">
        <f t="shared" si="11"/>
        <v>1.8325532102798847E-3</v>
      </c>
    </row>
    <row r="68" spans="1:45" x14ac:dyDescent="0.25">
      <c r="A68">
        <v>1</v>
      </c>
      <c r="B68">
        <v>0</v>
      </c>
      <c r="C68">
        <v>38</v>
      </c>
      <c r="D68">
        <v>0</v>
      </c>
      <c r="E68">
        <v>1</v>
      </c>
      <c r="F68">
        <v>17582</v>
      </c>
      <c r="G68" s="82">
        <v>0</v>
      </c>
      <c r="H68" s="83">
        <v>1</v>
      </c>
      <c r="I68" s="84">
        <f t="shared" si="0"/>
        <v>1</v>
      </c>
      <c r="J68" s="32">
        <f t="shared" si="1"/>
        <v>0</v>
      </c>
      <c r="K68" s="32">
        <f t="shared" si="2"/>
        <v>0.42503582124675204</v>
      </c>
      <c r="L68" s="82">
        <f t="shared" si="3"/>
        <v>0.42503582124675204</v>
      </c>
      <c r="M68" s="84">
        <f t="shared" si="4"/>
        <v>0.57496417875324801</v>
      </c>
      <c r="N68" s="82">
        <f t="shared" si="5"/>
        <v>-0.55344753794581469</v>
      </c>
      <c r="O68" s="84">
        <f t="shared" si="6"/>
        <v>0</v>
      </c>
      <c r="P68" s="32">
        <f t="shared" si="7"/>
        <v>0.73923878556817124</v>
      </c>
      <c r="AL68">
        <v>6.9238092710117938E-2</v>
      </c>
      <c r="AM68">
        <v>1</v>
      </c>
      <c r="AN68">
        <v>0</v>
      </c>
      <c r="AO68" s="32">
        <f t="shared" si="12"/>
        <v>63</v>
      </c>
      <c r="AP68" s="32">
        <f t="shared" si="13"/>
        <v>6</v>
      </c>
      <c r="AQ68" s="32">
        <f t="shared" si="9"/>
        <v>0.8824626865671642</v>
      </c>
      <c r="AR68" s="32">
        <f t="shared" si="10"/>
        <v>0.98224852071005919</v>
      </c>
      <c r="AS68" s="32">
        <f t="shared" si="11"/>
        <v>1.8325532102799937E-3</v>
      </c>
    </row>
    <row r="69" spans="1:45" x14ac:dyDescent="0.25">
      <c r="A69">
        <v>1</v>
      </c>
      <c r="B69">
        <v>0</v>
      </c>
      <c r="C69">
        <v>38</v>
      </c>
      <c r="D69">
        <v>1</v>
      </c>
      <c r="E69">
        <v>0</v>
      </c>
      <c r="F69">
        <v>90</v>
      </c>
      <c r="G69" s="82">
        <v>1</v>
      </c>
      <c r="H69" s="83">
        <v>0</v>
      </c>
      <c r="I69" s="84">
        <f t="shared" ref="I69:I132" si="14">G69+H69</f>
        <v>1</v>
      </c>
      <c r="J69" s="32">
        <f t="shared" ref="J69:J132" si="15">IF(I69=0,"",G69/I69)</f>
        <v>1</v>
      </c>
      <c r="K69" s="32">
        <f t="shared" ref="K69:K132" si="16">1/(1+EXP(-$R$5-MMULT(A69:F69,$R$6:$R$11)))</f>
        <v>0.36312141367505713</v>
      </c>
      <c r="L69" s="82">
        <f t="shared" ref="L69:L132" si="17">I69*K69</f>
        <v>0.36312141367505713</v>
      </c>
      <c r="M69" s="84">
        <f t="shared" ref="M69:M132" si="18">I69-L69</f>
        <v>0.63687858632494287</v>
      </c>
      <c r="N69" s="82">
        <f t="shared" ref="N69:N132" si="19">IFERROR(I69*(J69*LN(K69)+(1-J69)*LN(1-K69)),0)</f>
        <v>-1.0130180277068468</v>
      </c>
      <c r="O69" s="84">
        <f t="shared" ref="O69:O132" si="20">100*IF(K69&gt;=$AH$10,G69/I69,H69/I69)</f>
        <v>100</v>
      </c>
      <c r="P69" s="32">
        <f t="shared" ref="P69:P132" si="21">IFERROR((G69-L69)^2/L69+(H69-M69)^2/M69,0)</f>
        <v>1.7538998316823589</v>
      </c>
      <c r="AL69">
        <v>6.9810136807098841E-2</v>
      </c>
      <c r="AM69">
        <v>1</v>
      </c>
      <c r="AN69">
        <v>0</v>
      </c>
      <c r="AO69" s="32">
        <f t="shared" si="12"/>
        <v>64</v>
      </c>
      <c r="AP69" s="32">
        <f t="shared" si="13"/>
        <v>6</v>
      </c>
      <c r="AQ69" s="32">
        <f t="shared" ref="AQ69:AQ132" si="22">1-AO69/AO$770</f>
        <v>0.88059701492537312</v>
      </c>
      <c r="AR69" s="32">
        <f t="shared" ref="AR69:AR132" si="23">1-AP69/AP$770</f>
        <v>0.98224852071005919</v>
      </c>
      <c r="AS69" s="32">
        <f t="shared" ref="AS69:AS132" si="24">(AQ69-AQ70)*AR69</f>
        <v>0</v>
      </c>
    </row>
    <row r="70" spans="1:45" x14ac:dyDescent="0.25">
      <c r="A70">
        <v>1</v>
      </c>
      <c r="B70">
        <v>0</v>
      </c>
      <c r="C70">
        <v>39</v>
      </c>
      <c r="D70">
        <v>0</v>
      </c>
      <c r="E70">
        <v>0</v>
      </c>
      <c r="F70">
        <v>0</v>
      </c>
      <c r="G70" s="82">
        <v>0</v>
      </c>
      <c r="H70" s="83">
        <v>1</v>
      </c>
      <c r="I70" s="84">
        <f t="shared" si="14"/>
        <v>1</v>
      </c>
      <c r="J70" s="32">
        <f t="shared" si="15"/>
        <v>0</v>
      </c>
      <c r="K70" s="32">
        <f t="shared" si="16"/>
        <v>0.43360095833850343</v>
      </c>
      <c r="L70" s="82">
        <f t="shared" si="17"/>
        <v>0.43360095833850343</v>
      </c>
      <c r="M70" s="84">
        <f t="shared" si="18"/>
        <v>0.56639904166149657</v>
      </c>
      <c r="N70" s="82">
        <f t="shared" si="19"/>
        <v>-0.56845642858587953</v>
      </c>
      <c r="O70" s="84">
        <f t="shared" si="20"/>
        <v>0</v>
      </c>
      <c r="P70" s="32">
        <f t="shared" si="21"/>
        <v>0.76553971042493618</v>
      </c>
      <c r="AL70">
        <v>7.0180142931309947E-2</v>
      </c>
      <c r="AM70">
        <v>0</v>
      </c>
      <c r="AN70">
        <v>1</v>
      </c>
      <c r="AO70" s="32">
        <f t="shared" ref="AO70:AO133" si="25">AO69+AM70</f>
        <v>64</v>
      </c>
      <c r="AP70" s="32">
        <f t="shared" ref="AP70:AP133" si="26">AP69+AN70</f>
        <v>7</v>
      </c>
      <c r="AQ70" s="32">
        <f t="shared" si="22"/>
        <v>0.88059701492537312</v>
      </c>
      <c r="AR70" s="32">
        <f t="shared" si="23"/>
        <v>0.97928994082840237</v>
      </c>
      <c r="AS70" s="32">
        <f t="shared" si="24"/>
        <v>1.827033471694813E-3</v>
      </c>
    </row>
    <row r="71" spans="1:45" x14ac:dyDescent="0.25">
      <c r="A71">
        <v>1</v>
      </c>
      <c r="B71">
        <v>0</v>
      </c>
      <c r="C71">
        <v>40</v>
      </c>
      <c r="D71">
        <v>0</v>
      </c>
      <c r="E71">
        <v>0</v>
      </c>
      <c r="F71">
        <v>0</v>
      </c>
      <c r="G71" s="82">
        <v>0</v>
      </c>
      <c r="H71" s="83">
        <v>1</v>
      </c>
      <c r="I71" s="84">
        <f t="shared" si="14"/>
        <v>1</v>
      </c>
      <c r="J71" s="32">
        <f t="shared" si="15"/>
        <v>0</v>
      </c>
      <c r="K71" s="32">
        <f t="shared" si="16"/>
        <v>0.42379527743335565</v>
      </c>
      <c r="L71" s="82">
        <f t="shared" si="17"/>
        <v>0.42379527743335565</v>
      </c>
      <c r="M71" s="84">
        <f t="shared" si="18"/>
        <v>0.57620472256664435</v>
      </c>
      <c r="N71" s="82">
        <f t="shared" si="19"/>
        <v>-0.55129226031072454</v>
      </c>
      <c r="O71" s="84">
        <f t="shared" si="20"/>
        <v>0</v>
      </c>
      <c r="P71" s="32">
        <f t="shared" si="21"/>
        <v>0.73549427978584314</v>
      </c>
      <c r="AL71">
        <v>7.0495074621159032E-2</v>
      </c>
      <c r="AM71">
        <v>1</v>
      </c>
      <c r="AN71">
        <v>0</v>
      </c>
      <c r="AO71" s="32">
        <f t="shared" si="25"/>
        <v>65</v>
      </c>
      <c r="AP71" s="32">
        <f t="shared" si="26"/>
        <v>7</v>
      </c>
      <c r="AQ71" s="32">
        <f t="shared" si="22"/>
        <v>0.87873134328358204</v>
      </c>
      <c r="AR71" s="32">
        <f t="shared" si="23"/>
        <v>0.97928994082840237</v>
      </c>
      <c r="AS71" s="32">
        <f t="shared" si="24"/>
        <v>1.8270334716947042E-3</v>
      </c>
    </row>
    <row r="72" spans="1:45" x14ac:dyDescent="0.25">
      <c r="A72">
        <v>1</v>
      </c>
      <c r="B72">
        <v>0</v>
      </c>
      <c r="C72">
        <v>40</v>
      </c>
      <c r="D72">
        <v>0</v>
      </c>
      <c r="E72">
        <v>0</v>
      </c>
      <c r="F72">
        <v>31</v>
      </c>
      <c r="G72" s="82">
        <v>1</v>
      </c>
      <c r="H72" s="83">
        <v>0</v>
      </c>
      <c r="I72" s="84">
        <f t="shared" si="14"/>
        <v>1</v>
      </c>
      <c r="J72" s="32">
        <f t="shared" si="15"/>
        <v>1</v>
      </c>
      <c r="K72" s="32">
        <f t="shared" si="16"/>
        <v>0.42379987904288852</v>
      </c>
      <c r="L72" s="82">
        <f t="shared" si="17"/>
        <v>0.42379987904288852</v>
      </c>
      <c r="M72" s="84">
        <f t="shared" si="18"/>
        <v>0.57620012095711148</v>
      </c>
      <c r="N72" s="82">
        <f t="shared" si="19"/>
        <v>-0.85849391855881318</v>
      </c>
      <c r="O72" s="84">
        <f t="shared" si="20"/>
        <v>100</v>
      </c>
      <c r="P72" s="32">
        <f t="shared" si="21"/>
        <v>1.3596042600540716</v>
      </c>
      <c r="AL72">
        <v>7.1216309507921641E-2</v>
      </c>
      <c r="AM72">
        <v>1</v>
      </c>
      <c r="AN72">
        <v>0</v>
      </c>
      <c r="AO72" s="32">
        <f t="shared" si="25"/>
        <v>66</v>
      </c>
      <c r="AP72" s="32">
        <f t="shared" si="26"/>
        <v>7</v>
      </c>
      <c r="AQ72" s="32">
        <f t="shared" si="22"/>
        <v>0.87686567164179108</v>
      </c>
      <c r="AR72" s="32">
        <f t="shared" si="23"/>
        <v>0.97928994082840237</v>
      </c>
      <c r="AS72" s="32">
        <f t="shared" si="24"/>
        <v>1.827033471694813E-3</v>
      </c>
    </row>
    <row r="73" spans="1:45" x14ac:dyDescent="0.25">
      <c r="A73">
        <v>1</v>
      </c>
      <c r="B73">
        <v>0</v>
      </c>
      <c r="C73">
        <v>40</v>
      </c>
      <c r="D73">
        <v>0</v>
      </c>
      <c r="E73">
        <v>0</v>
      </c>
      <c r="F73">
        <v>17601</v>
      </c>
      <c r="G73" s="82">
        <v>0</v>
      </c>
      <c r="H73" s="83">
        <v>1</v>
      </c>
      <c r="I73" s="84">
        <f t="shared" si="14"/>
        <v>1</v>
      </c>
      <c r="J73" s="32">
        <f t="shared" si="15"/>
        <v>0</v>
      </c>
      <c r="K73" s="32">
        <f t="shared" si="16"/>
        <v>0.42641005578851271</v>
      </c>
      <c r="L73" s="82">
        <f t="shared" si="17"/>
        <v>0.42641005578851271</v>
      </c>
      <c r="M73" s="84">
        <f t="shared" si="18"/>
        <v>0.57358994421148735</v>
      </c>
      <c r="N73" s="82">
        <f t="shared" si="19"/>
        <v>-0.55584052086244784</v>
      </c>
      <c r="O73" s="84">
        <f t="shared" si="20"/>
        <v>0</v>
      </c>
      <c r="P73" s="32">
        <f t="shared" si="21"/>
        <v>0.74340573800452081</v>
      </c>
      <c r="AL73">
        <v>7.2003415622736683E-2</v>
      </c>
      <c r="AM73">
        <v>1</v>
      </c>
      <c r="AN73">
        <v>0</v>
      </c>
      <c r="AO73" s="32">
        <f t="shared" si="25"/>
        <v>67</v>
      </c>
      <c r="AP73" s="32">
        <f t="shared" si="26"/>
        <v>7</v>
      </c>
      <c r="AQ73" s="32">
        <f t="shared" si="22"/>
        <v>0.875</v>
      </c>
      <c r="AR73" s="32">
        <f t="shared" si="23"/>
        <v>0.97928994082840237</v>
      </c>
      <c r="AS73" s="32">
        <f t="shared" si="24"/>
        <v>1.827033471694813E-3</v>
      </c>
    </row>
    <row r="74" spans="1:45" x14ac:dyDescent="0.25">
      <c r="A74">
        <v>1</v>
      </c>
      <c r="B74">
        <v>0</v>
      </c>
      <c r="C74">
        <v>42</v>
      </c>
      <c r="D74">
        <v>0</v>
      </c>
      <c r="E74">
        <v>0</v>
      </c>
      <c r="F74">
        <v>17476</v>
      </c>
      <c r="G74" s="82">
        <v>1</v>
      </c>
      <c r="H74" s="83">
        <v>0</v>
      </c>
      <c r="I74" s="84">
        <f t="shared" si="14"/>
        <v>1</v>
      </c>
      <c r="J74" s="32">
        <f t="shared" si="15"/>
        <v>1</v>
      </c>
      <c r="K74" s="32">
        <f t="shared" si="16"/>
        <v>0.40693128295942055</v>
      </c>
      <c r="L74" s="82">
        <f t="shared" si="17"/>
        <v>0.40693128295942055</v>
      </c>
      <c r="M74" s="84">
        <f t="shared" si="18"/>
        <v>0.59306871704057951</v>
      </c>
      <c r="N74" s="82">
        <f t="shared" si="19"/>
        <v>-0.89911094573181283</v>
      </c>
      <c r="O74" s="84">
        <f t="shared" si="20"/>
        <v>100</v>
      </c>
      <c r="P74" s="32">
        <f t="shared" si="21"/>
        <v>1.4574173622815838</v>
      </c>
      <c r="AL74">
        <v>7.2143546673636316E-2</v>
      </c>
      <c r="AM74">
        <v>1</v>
      </c>
      <c r="AN74">
        <v>0</v>
      </c>
      <c r="AO74" s="32">
        <f t="shared" si="25"/>
        <v>68</v>
      </c>
      <c r="AP74" s="32">
        <f t="shared" si="26"/>
        <v>7</v>
      </c>
      <c r="AQ74" s="32">
        <f t="shared" si="22"/>
        <v>0.87313432835820892</v>
      </c>
      <c r="AR74" s="32">
        <f t="shared" si="23"/>
        <v>0.97928994082840237</v>
      </c>
      <c r="AS74" s="32">
        <f t="shared" si="24"/>
        <v>1.827033471694813E-3</v>
      </c>
    </row>
    <row r="75" spans="1:45" x14ac:dyDescent="0.25">
      <c r="A75">
        <v>1</v>
      </c>
      <c r="B75">
        <v>0</v>
      </c>
      <c r="C75">
        <v>42</v>
      </c>
      <c r="D75">
        <v>1</v>
      </c>
      <c r="E75">
        <v>0</v>
      </c>
      <c r="F75">
        <v>52</v>
      </c>
      <c r="G75" s="82">
        <v>0</v>
      </c>
      <c r="H75" s="83">
        <v>1</v>
      </c>
      <c r="I75" s="84">
        <f t="shared" si="14"/>
        <v>1</v>
      </c>
      <c r="J75" s="32">
        <f t="shared" si="15"/>
        <v>0</v>
      </c>
      <c r="K75" s="32">
        <f t="shared" si="16"/>
        <v>0.32694871911269197</v>
      </c>
      <c r="L75" s="82">
        <f t="shared" si="17"/>
        <v>0.32694871911269197</v>
      </c>
      <c r="M75" s="84">
        <f t="shared" si="18"/>
        <v>0.67305128088730803</v>
      </c>
      <c r="N75" s="82">
        <f t="shared" si="19"/>
        <v>-0.39593375478514964</v>
      </c>
      <c r="O75" s="84">
        <f t="shared" si="20"/>
        <v>0</v>
      </c>
      <c r="P75" s="32">
        <f t="shared" si="21"/>
        <v>0.48577088907945254</v>
      </c>
      <c r="AL75">
        <v>7.2673685349945727E-2</v>
      </c>
      <c r="AM75">
        <v>1</v>
      </c>
      <c r="AN75">
        <v>0</v>
      </c>
      <c r="AO75" s="32">
        <f t="shared" si="25"/>
        <v>69</v>
      </c>
      <c r="AP75" s="32">
        <f t="shared" si="26"/>
        <v>7</v>
      </c>
      <c r="AQ75" s="32">
        <f t="shared" si="22"/>
        <v>0.87126865671641784</v>
      </c>
      <c r="AR75" s="32">
        <f t="shared" si="23"/>
        <v>0.97928994082840237</v>
      </c>
      <c r="AS75" s="32">
        <f t="shared" si="24"/>
        <v>3.6540669433895172E-3</v>
      </c>
    </row>
    <row r="76" spans="1:45" x14ac:dyDescent="0.25">
      <c r="A76">
        <v>1</v>
      </c>
      <c r="B76">
        <v>0</v>
      </c>
      <c r="C76">
        <v>42</v>
      </c>
      <c r="D76">
        <v>1</v>
      </c>
      <c r="E76">
        <v>0</v>
      </c>
      <c r="F76">
        <v>52.554200000000002</v>
      </c>
      <c r="G76" s="82">
        <v>1</v>
      </c>
      <c r="H76" s="83">
        <v>0</v>
      </c>
      <c r="I76" s="84">
        <f t="shared" si="14"/>
        <v>1</v>
      </c>
      <c r="J76" s="32">
        <f t="shared" si="15"/>
        <v>1</v>
      </c>
      <c r="K76" s="32">
        <f t="shared" si="16"/>
        <v>0.3269487932452288</v>
      </c>
      <c r="L76" s="82">
        <f t="shared" si="17"/>
        <v>0.3269487932452288</v>
      </c>
      <c r="M76" s="84">
        <f t="shared" si="18"/>
        <v>0.67305120675477115</v>
      </c>
      <c r="N76" s="82">
        <f t="shared" si="19"/>
        <v>-1.1179517159275918</v>
      </c>
      <c r="O76" s="84">
        <f t="shared" si="20"/>
        <v>100</v>
      </c>
      <c r="P76" s="32">
        <f t="shared" si="21"/>
        <v>2.0585829361050658</v>
      </c>
      <c r="AL76">
        <v>7.2674002837616894E-2</v>
      </c>
      <c r="AM76">
        <v>2</v>
      </c>
      <c r="AN76">
        <v>0</v>
      </c>
      <c r="AO76" s="32">
        <f t="shared" si="25"/>
        <v>71</v>
      </c>
      <c r="AP76" s="32">
        <f t="shared" si="26"/>
        <v>7</v>
      </c>
      <c r="AQ76" s="32">
        <f t="shared" si="22"/>
        <v>0.8675373134328358</v>
      </c>
      <c r="AR76" s="32">
        <f t="shared" si="23"/>
        <v>0.97928994082840237</v>
      </c>
      <c r="AS76" s="32">
        <f t="shared" si="24"/>
        <v>1.8270334716947042E-3</v>
      </c>
    </row>
    <row r="77" spans="1:45" x14ac:dyDescent="0.25">
      <c r="A77">
        <v>1</v>
      </c>
      <c r="B77">
        <v>0</v>
      </c>
      <c r="C77">
        <v>44</v>
      </c>
      <c r="D77">
        <v>2</v>
      </c>
      <c r="E77">
        <v>0</v>
      </c>
      <c r="F77">
        <v>90</v>
      </c>
      <c r="G77" s="82">
        <v>0</v>
      </c>
      <c r="H77" s="83">
        <v>1</v>
      </c>
      <c r="I77" s="84">
        <f t="shared" si="14"/>
        <v>1</v>
      </c>
      <c r="J77" s="32">
        <f t="shared" si="15"/>
        <v>0</v>
      </c>
      <c r="K77" s="32">
        <f t="shared" si="16"/>
        <v>0.24290241633200063</v>
      </c>
      <c r="L77" s="82">
        <f t="shared" si="17"/>
        <v>0.24290241633200063</v>
      </c>
      <c r="M77" s="84">
        <f t="shared" si="18"/>
        <v>0.7570975836679994</v>
      </c>
      <c r="N77" s="82">
        <f t="shared" si="19"/>
        <v>-0.27826312544051124</v>
      </c>
      <c r="O77" s="84">
        <f t="shared" si="20"/>
        <v>0</v>
      </c>
      <c r="P77" s="32">
        <f t="shared" si="21"/>
        <v>0.32083369643736387</v>
      </c>
      <c r="AL77">
        <v>7.2674027417360926E-2</v>
      </c>
      <c r="AM77">
        <v>1</v>
      </c>
      <c r="AN77">
        <v>0</v>
      </c>
      <c r="AO77" s="32">
        <f t="shared" si="25"/>
        <v>72</v>
      </c>
      <c r="AP77" s="32">
        <f t="shared" si="26"/>
        <v>7</v>
      </c>
      <c r="AQ77" s="32">
        <f t="shared" si="22"/>
        <v>0.86567164179104483</v>
      </c>
      <c r="AR77" s="32">
        <f t="shared" si="23"/>
        <v>0.97928994082840237</v>
      </c>
      <c r="AS77" s="32">
        <f t="shared" si="24"/>
        <v>3.6540669433896261E-3</v>
      </c>
    </row>
    <row r="78" spans="1:45" x14ac:dyDescent="0.25">
      <c r="A78">
        <v>1</v>
      </c>
      <c r="B78">
        <v>0</v>
      </c>
      <c r="C78">
        <v>45</v>
      </c>
      <c r="D78">
        <v>0</v>
      </c>
      <c r="E78">
        <v>0</v>
      </c>
      <c r="F78">
        <v>26.55</v>
      </c>
      <c r="G78" s="82">
        <v>1</v>
      </c>
      <c r="H78" s="83">
        <v>1</v>
      </c>
      <c r="I78" s="84">
        <f t="shared" si="14"/>
        <v>2</v>
      </c>
      <c r="J78" s="32">
        <f t="shared" si="15"/>
        <v>0.5</v>
      </c>
      <c r="K78" s="32">
        <f t="shared" si="16"/>
        <v>0.37580603670960916</v>
      </c>
      <c r="L78" s="82">
        <f t="shared" si="17"/>
        <v>0.75161207341921832</v>
      </c>
      <c r="M78" s="84">
        <f t="shared" si="18"/>
        <v>1.2483879265807816</v>
      </c>
      <c r="N78" s="82">
        <f t="shared" si="19"/>
        <v>-1.4499762488151873</v>
      </c>
      <c r="O78" s="84">
        <f t="shared" si="20"/>
        <v>50</v>
      </c>
      <c r="P78" s="32">
        <f t="shared" si="21"/>
        <v>0.13150663117526554</v>
      </c>
      <c r="AL78">
        <v>7.2674185821704818E-2</v>
      </c>
      <c r="AM78">
        <v>2</v>
      </c>
      <c r="AN78">
        <v>0</v>
      </c>
      <c r="AO78" s="32">
        <f t="shared" si="25"/>
        <v>74</v>
      </c>
      <c r="AP78" s="32">
        <f t="shared" si="26"/>
        <v>7</v>
      </c>
      <c r="AQ78" s="32">
        <f t="shared" si="22"/>
        <v>0.86194029850746268</v>
      </c>
      <c r="AR78" s="32">
        <f t="shared" si="23"/>
        <v>0.97928994082840237</v>
      </c>
      <c r="AS78" s="32">
        <f t="shared" si="24"/>
        <v>1.827033471694813E-3</v>
      </c>
    </row>
    <row r="79" spans="1:45" x14ac:dyDescent="0.25">
      <c r="A79">
        <v>1</v>
      </c>
      <c r="B79">
        <v>0</v>
      </c>
      <c r="C79">
        <v>45</v>
      </c>
      <c r="D79">
        <v>0</v>
      </c>
      <c r="E79">
        <v>0</v>
      </c>
      <c r="F79">
        <v>35.5</v>
      </c>
      <c r="G79" s="82">
        <v>0</v>
      </c>
      <c r="H79" s="83">
        <v>1</v>
      </c>
      <c r="I79" s="84">
        <f t="shared" si="14"/>
        <v>1</v>
      </c>
      <c r="J79" s="32">
        <f t="shared" si="15"/>
        <v>0</v>
      </c>
      <c r="K79" s="32">
        <f t="shared" si="16"/>
        <v>0.37580731291673536</v>
      </c>
      <c r="L79" s="82">
        <f t="shared" si="17"/>
        <v>0.37580731291673536</v>
      </c>
      <c r="M79" s="84">
        <f t="shared" si="18"/>
        <v>0.62419268708326459</v>
      </c>
      <c r="N79" s="82">
        <f t="shared" si="19"/>
        <v>-0.471296164876912</v>
      </c>
      <c r="O79" s="84">
        <f t="shared" si="20"/>
        <v>0</v>
      </c>
      <c r="P79" s="32">
        <f t="shared" si="21"/>
        <v>0.60206939410458726</v>
      </c>
      <c r="AL79">
        <v>7.2674357196333708E-2</v>
      </c>
      <c r="AM79">
        <v>1</v>
      </c>
      <c r="AN79">
        <v>0</v>
      </c>
      <c r="AO79" s="32">
        <f t="shared" si="25"/>
        <v>75</v>
      </c>
      <c r="AP79" s="32">
        <f t="shared" si="26"/>
        <v>7</v>
      </c>
      <c r="AQ79" s="32">
        <f t="shared" si="22"/>
        <v>0.8600746268656716</v>
      </c>
      <c r="AR79" s="32">
        <f t="shared" si="23"/>
        <v>0.97928994082840237</v>
      </c>
      <c r="AS79" s="32">
        <f t="shared" si="24"/>
        <v>1.8270334716947042E-3</v>
      </c>
    </row>
    <row r="80" spans="1:45" x14ac:dyDescent="0.25">
      <c r="A80">
        <v>1</v>
      </c>
      <c r="B80">
        <v>0</v>
      </c>
      <c r="C80">
        <v>45</v>
      </c>
      <c r="D80">
        <v>1</v>
      </c>
      <c r="E80">
        <v>0</v>
      </c>
      <c r="F80">
        <v>83475</v>
      </c>
      <c r="G80" s="82">
        <v>0</v>
      </c>
      <c r="H80" s="83">
        <v>1</v>
      </c>
      <c r="I80" s="84">
        <f t="shared" si="14"/>
        <v>1</v>
      </c>
      <c r="J80" s="32">
        <f t="shared" si="15"/>
        <v>0</v>
      </c>
      <c r="K80" s="32">
        <f t="shared" si="16"/>
        <v>0.31186333791703574</v>
      </c>
      <c r="L80" s="82">
        <f t="shared" si="17"/>
        <v>0.31186333791703574</v>
      </c>
      <c r="M80" s="84">
        <f t="shared" si="18"/>
        <v>0.68813666208296431</v>
      </c>
      <c r="N80" s="82">
        <f t="shared" si="19"/>
        <v>-0.37376782402596553</v>
      </c>
      <c r="O80" s="84">
        <f t="shared" si="20"/>
        <v>0</v>
      </c>
      <c r="P80" s="32">
        <f t="shared" si="21"/>
        <v>0.45319971322707453</v>
      </c>
      <c r="AL80">
        <v>7.2838470172613468E-2</v>
      </c>
      <c r="AM80">
        <v>1</v>
      </c>
      <c r="AN80">
        <v>0</v>
      </c>
      <c r="AO80" s="32">
        <f t="shared" si="25"/>
        <v>76</v>
      </c>
      <c r="AP80" s="32">
        <f t="shared" si="26"/>
        <v>7</v>
      </c>
      <c r="AQ80" s="32">
        <f t="shared" si="22"/>
        <v>0.85820895522388063</v>
      </c>
      <c r="AR80" s="32">
        <f t="shared" si="23"/>
        <v>0.97928994082840237</v>
      </c>
      <c r="AS80" s="32">
        <f t="shared" si="24"/>
        <v>1.827033471694813E-3</v>
      </c>
    </row>
    <row r="81" spans="1:45" x14ac:dyDescent="0.25">
      <c r="A81">
        <v>1</v>
      </c>
      <c r="B81">
        <v>0</v>
      </c>
      <c r="C81">
        <v>45.5</v>
      </c>
      <c r="D81">
        <v>0</v>
      </c>
      <c r="E81">
        <v>0</v>
      </c>
      <c r="F81">
        <v>28.5</v>
      </c>
      <c r="G81" s="82">
        <v>0</v>
      </c>
      <c r="H81" s="83">
        <v>1</v>
      </c>
      <c r="I81" s="84">
        <f t="shared" si="14"/>
        <v>1</v>
      </c>
      <c r="J81" s="32">
        <f t="shared" si="15"/>
        <v>0</v>
      </c>
      <c r="K81" s="32">
        <f t="shared" si="16"/>
        <v>0.37112210356848024</v>
      </c>
      <c r="L81" s="82">
        <f t="shared" si="17"/>
        <v>0.37112210356848024</v>
      </c>
      <c r="M81" s="84">
        <f t="shared" si="18"/>
        <v>0.62887789643151981</v>
      </c>
      <c r="N81" s="82">
        <f t="shared" si="19"/>
        <v>-0.46381816444638535</v>
      </c>
      <c r="O81" s="84">
        <f t="shared" si="20"/>
        <v>0</v>
      </c>
      <c r="P81" s="32">
        <f t="shared" si="21"/>
        <v>0.5901338012901407</v>
      </c>
      <c r="AL81">
        <v>7.283850164692858E-2</v>
      </c>
      <c r="AM81">
        <v>1</v>
      </c>
      <c r="AN81">
        <v>0</v>
      </c>
      <c r="AO81" s="32">
        <f t="shared" si="25"/>
        <v>77</v>
      </c>
      <c r="AP81" s="32">
        <f t="shared" si="26"/>
        <v>7</v>
      </c>
      <c r="AQ81" s="32">
        <f t="shared" si="22"/>
        <v>0.85634328358208955</v>
      </c>
      <c r="AR81" s="32">
        <f t="shared" si="23"/>
        <v>0.97928994082840237</v>
      </c>
      <c r="AS81" s="32">
        <f t="shared" si="24"/>
        <v>1.827033471694813E-3</v>
      </c>
    </row>
    <row r="82" spans="1:45" x14ac:dyDescent="0.25">
      <c r="A82">
        <v>1</v>
      </c>
      <c r="B82">
        <v>0</v>
      </c>
      <c r="C82">
        <v>46</v>
      </c>
      <c r="D82">
        <v>0</v>
      </c>
      <c r="E82">
        <v>0</v>
      </c>
      <c r="F82">
        <v>17593</v>
      </c>
      <c r="G82" s="82">
        <v>0</v>
      </c>
      <c r="H82" s="83">
        <v>1</v>
      </c>
      <c r="I82" s="84">
        <f t="shared" si="14"/>
        <v>1</v>
      </c>
      <c r="J82" s="32">
        <f t="shared" si="15"/>
        <v>0</v>
      </c>
      <c r="K82" s="32">
        <f t="shared" si="16"/>
        <v>0.36894437551131848</v>
      </c>
      <c r="L82" s="82">
        <f t="shared" si="17"/>
        <v>0.36894437551131848</v>
      </c>
      <c r="M82" s="84">
        <f t="shared" si="18"/>
        <v>0.63105562448868158</v>
      </c>
      <c r="N82" s="82">
        <f t="shared" si="19"/>
        <v>-0.46036126741224676</v>
      </c>
      <c r="O82" s="84">
        <f t="shared" si="20"/>
        <v>0</v>
      </c>
      <c r="P82" s="32">
        <f t="shared" si="21"/>
        <v>0.58464636268832704</v>
      </c>
      <c r="AL82">
        <v>7.3972324920189583E-2</v>
      </c>
      <c r="AM82">
        <v>1</v>
      </c>
      <c r="AN82">
        <v>0</v>
      </c>
      <c r="AO82" s="32">
        <f t="shared" si="25"/>
        <v>78</v>
      </c>
      <c r="AP82" s="32">
        <f t="shared" si="26"/>
        <v>7</v>
      </c>
      <c r="AQ82" s="32">
        <f t="shared" si="22"/>
        <v>0.85447761194029848</v>
      </c>
      <c r="AR82" s="32">
        <f t="shared" si="23"/>
        <v>0.97928994082840237</v>
      </c>
      <c r="AS82" s="32">
        <f t="shared" si="24"/>
        <v>1.8270334716947042E-3</v>
      </c>
    </row>
    <row r="83" spans="1:45" x14ac:dyDescent="0.25">
      <c r="A83">
        <v>1</v>
      </c>
      <c r="B83">
        <v>0</v>
      </c>
      <c r="C83">
        <v>46</v>
      </c>
      <c r="D83">
        <v>1</v>
      </c>
      <c r="E83">
        <v>0</v>
      </c>
      <c r="F83">
        <v>5734</v>
      </c>
      <c r="G83" s="82">
        <v>0</v>
      </c>
      <c r="H83" s="83">
        <v>1</v>
      </c>
      <c r="I83" s="84">
        <f t="shared" si="14"/>
        <v>1</v>
      </c>
      <c r="J83" s="32">
        <f t="shared" si="15"/>
        <v>0</v>
      </c>
      <c r="K83" s="32">
        <f t="shared" si="16"/>
        <v>0.29344360555237592</v>
      </c>
      <c r="L83" s="82">
        <f t="shared" si="17"/>
        <v>0.29344360555237592</v>
      </c>
      <c r="M83" s="84">
        <f t="shared" si="18"/>
        <v>0.70655639444762408</v>
      </c>
      <c r="N83" s="82">
        <f t="shared" si="19"/>
        <v>-0.34735225775355366</v>
      </c>
      <c r="O83" s="84">
        <f t="shared" si="20"/>
        <v>0</v>
      </c>
      <c r="P83" s="32">
        <f t="shared" si="21"/>
        <v>0.41531519332124373</v>
      </c>
      <c r="AL83">
        <v>7.4585214862280341E-2</v>
      </c>
      <c r="AM83">
        <v>1</v>
      </c>
      <c r="AN83">
        <v>0</v>
      </c>
      <c r="AO83" s="32">
        <f t="shared" si="25"/>
        <v>79</v>
      </c>
      <c r="AP83" s="32">
        <f t="shared" si="26"/>
        <v>7</v>
      </c>
      <c r="AQ83" s="32">
        <f t="shared" si="22"/>
        <v>0.85261194029850751</v>
      </c>
      <c r="AR83" s="32">
        <f t="shared" si="23"/>
        <v>0.97928994082840237</v>
      </c>
      <c r="AS83" s="32">
        <f t="shared" si="24"/>
        <v>1.827033471694813E-3</v>
      </c>
    </row>
    <row r="84" spans="1:45" x14ac:dyDescent="0.25">
      <c r="A84">
        <v>1</v>
      </c>
      <c r="B84">
        <v>0</v>
      </c>
      <c r="C84">
        <v>47</v>
      </c>
      <c r="D84">
        <v>0</v>
      </c>
      <c r="E84">
        <v>0</v>
      </c>
      <c r="F84">
        <v>25.587499999999999</v>
      </c>
      <c r="G84" s="82">
        <v>0</v>
      </c>
      <c r="H84" s="83">
        <v>1</v>
      </c>
      <c r="I84" s="84">
        <f t="shared" si="14"/>
        <v>1</v>
      </c>
      <c r="J84" s="32">
        <f t="shared" si="15"/>
        <v>0</v>
      </c>
      <c r="K84" s="32">
        <f t="shared" si="16"/>
        <v>0.35721665575926531</v>
      </c>
      <c r="L84" s="82">
        <f t="shared" si="17"/>
        <v>0.35721665575926531</v>
      </c>
      <c r="M84" s="84">
        <f t="shared" si="18"/>
        <v>0.64278334424073469</v>
      </c>
      <c r="N84" s="82">
        <f t="shared" si="19"/>
        <v>-0.44194755671656255</v>
      </c>
      <c r="O84" s="84">
        <f t="shared" si="20"/>
        <v>0</v>
      </c>
      <c r="P84" s="32">
        <f t="shared" si="21"/>
        <v>0.55573415048769659</v>
      </c>
      <c r="AL84">
        <v>7.5192588635010174E-2</v>
      </c>
      <c r="AM84">
        <v>1</v>
      </c>
      <c r="AN84">
        <v>0</v>
      </c>
      <c r="AO84" s="32">
        <f t="shared" si="25"/>
        <v>80</v>
      </c>
      <c r="AP84" s="32">
        <f t="shared" si="26"/>
        <v>7</v>
      </c>
      <c r="AQ84" s="32">
        <f t="shared" si="22"/>
        <v>0.85074626865671643</v>
      </c>
      <c r="AR84" s="32">
        <f t="shared" si="23"/>
        <v>0.97928994082840237</v>
      </c>
      <c r="AS84" s="32">
        <f t="shared" si="24"/>
        <v>1.827033471694813E-3</v>
      </c>
    </row>
    <row r="85" spans="1:45" x14ac:dyDescent="0.25">
      <c r="A85">
        <v>1</v>
      </c>
      <c r="B85">
        <v>0</v>
      </c>
      <c r="C85">
        <v>47</v>
      </c>
      <c r="D85">
        <v>0</v>
      </c>
      <c r="E85">
        <v>0</v>
      </c>
      <c r="F85">
        <v>34.020800000000001</v>
      </c>
      <c r="G85" s="82">
        <v>0</v>
      </c>
      <c r="H85" s="83">
        <v>1</v>
      </c>
      <c r="I85" s="84">
        <f t="shared" si="14"/>
        <v>1</v>
      </c>
      <c r="J85" s="32">
        <f t="shared" si="15"/>
        <v>0</v>
      </c>
      <c r="K85" s="32">
        <f t="shared" si="16"/>
        <v>0.3572178328466446</v>
      </c>
      <c r="L85" s="82">
        <f t="shared" si="17"/>
        <v>0.3572178328466446</v>
      </c>
      <c r="M85" s="84">
        <f t="shared" si="18"/>
        <v>0.64278216715335534</v>
      </c>
      <c r="N85" s="82">
        <f t="shared" si="19"/>
        <v>-0.44194938795327338</v>
      </c>
      <c r="O85" s="84">
        <f t="shared" si="20"/>
        <v>0</v>
      </c>
      <c r="P85" s="32">
        <f t="shared" si="21"/>
        <v>0.55573699940779375</v>
      </c>
      <c r="AL85">
        <v>7.6446027541201819E-2</v>
      </c>
      <c r="AM85">
        <v>1</v>
      </c>
      <c r="AN85">
        <v>0</v>
      </c>
      <c r="AO85" s="32">
        <f t="shared" si="25"/>
        <v>81</v>
      </c>
      <c r="AP85" s="32">
        <f t="shared" si="26"/>
        <v>7</v>
      </c>
      <c r="AQ85" s="32">
        <f t="shared" si="22"/>
        <v>0.84888059701492535</v>
      </c>
      <c r="AR85" s="32">
        <f t="shared" si="23"/>
        <v>0.97928994082840237</v>
      </c>
      <c r="AS85" s="32">
        <f t="shared" si="24"/>
        <v>1.827033471694813E-3</v>
      </c>
    </row>
    <row r="86" spans="1:45" x14ac:dyDescent="0.25">
      <c r="A86">
        <v>1</v>
      </c>
      <c r="B86">
        <v>0</v>
      </c>
      <c r="C86">
        <v>47</v>
      </c>
      <c r="D86">
        <v>0</v>
      </c>
      <c r="E86">
        <v>0</v>
      </c>
      <c r="F86">
        <v>38.5</v>
      </c>
      <c r="G86" s="82">
        <v>0</v>
      </c>
      <c r="H86" s="83">
        <v>1</v>
      </c>
      <c r="I86" s="84">
        <f t="shared" si="14"/>
        <v>1</v>
      </c>
      <c r="J86" s="32">
        <f t="shared" si="15"/>
        <v>0</v>
      </c>
      <c r="K86" s="32">
        <f t="shared" si="16"/>
        <v>0.35721845803674784</v>
      </c>
      <c r="L86" s="82">
        <f t="shared" si="17"/>
        <v>0.35721845803674784</v>
      </c>
      <c r="M86" s="84">
        <f t="shared" si="18"/>
        <v>0.6427815419632521</v>
      </c>
      <c r="N86" s="82">
        <f t="shared" si="19"/>
        <v>-0.44195036058512166</v>
      </c>
      <c r="O86" s="84">
        <f t="shared" si="20"/>
        <v>0</v>
      </c>
      <c r="P86" s="32">
        <f t="shared" si="21"/>
        <v>0.55573851256788276</v>
      </c>
      <c r="AL86">
        <v>7.6762182208983509E-2</v>
      </c>
      <c r="AM86">
        <v>1</v>
      </c>
      <c r="AN86">
        <v>0</v>
      </c>
      <c r="AO86" s="32">
        <f t="shared" si="25"/>
        <v>82</v>
      </c>
      <c r="AP86" s="32">
        <f t="shared" si="26"/>
        <v>7</v>
      </c>
      <c r="AQ86" s="32">
        <f t="shared" si="22"/>
        <v>0.84701492537313428</v>
      </c>
      <c r="AR86" s="32">
        <f t="shared" si="23"/>
        <v>0.97928994082840237</v>
      </c>
      <c r="AS86" s="32">
        <f t="shared" si="24"/>
        <v>1.8270334716947042E-3</v>
      </c>
    </row>
    <row r="87" spans="1:45" x14ac:dyDescent="0.25">
      <c r="A87">
        <v>1</v>
      </c>
      <c r="B87">
        <v>0</v>
      </c>
      <c r="C87">
        <v>47</v>
      </c>
      <c r="D87">
        <v>0</v>
      </c>
      <c r="E87">
        <v>0</v>
      </c>
      <c r="F87">
        <v>52</v>
      </c>
      <c r="G87" s="82">
        <v>0</v>
      </c>
      <c r="H87" s="83">
        <v>1</v>
      </c>
      <c r="I87" s="84">
        <f t="shared" si="14"/>
        <v>1</v>
      </c>
      <c r="J87" s="32">
        <f t="shared" si="15"/>
        <v>0</v>
      </c>
      <c r="K87" s="32">
        <f t="shared" si="16"/>
        <v>0.3572203423195584</v>
      </c>
      <c r="L87" s="82">
        <f t="shared" si="17"/>
        <v>0.3572203423195584</v>
      </c>
      <c r="M87" s="84">
        <f t="shared" si="18"/>
        <v>0.64277965768044165</v>
      </c>
      <c r="N87" s="82">
        <f t="shared" si="19"/>
        <v>-0.44195329204075517</v>
      </c>
      <c r="O87" s="84">
        <f t="shared" si="20"/>
        <v>0</v>
      </c>
      <c r="P87" s="32">
        <f t="shared" si="21"/>
        <v>0.55574307315299443</v>
      </c>
      <c r="AL87">
        <v>7.8434375464524739E-2</v>
      </c>
      <c r="AM87">
        <v>1</v>
      </c>
      <c r="AN87">
        <v>0</v>
      </c>
      <c r="AO87" s="32">
        <f t="shared" si="25"/>
        <v>83</v>
      </c>
      <c r="AP87" s="32">
        <f t="shared" si="26"/>
        <v>7</v>
      </c>
      <c r="AQ87" s="32">
        <f t="shared" si="22"/>
        <v>0.84514925373134331</v>
      </c>
      <c r="AR87" s="32">
        <f t="shared" si="23"/>
        <v>0.97928994082840237</v>
      </c>
      <c r="AS87" s="32">
        <f t="shared" si="24"/>
        <v>1.827033471694813E-3</v>
      </c>
    </row>
    <row r="88" spans="1:45" x14ac:dyDescent="0.25">
      <c r="A88">
        <v>1</v>
      </c>
      <c r="B88">
        <v>0</v>
      </c>
      <c r="C88">
        <v>48</v>
      </c>
      <c r="D88">
        <v>0</v>
      </c>
      <c r="E88">
        <v>0</v>
      </c>
      <c r="F88">
        <v>26.55</v>
      </c>
      <c r="G88" s="82">
        <v>1</v>
      </c>
      <c r="H88" s="83">
        <v>0</v>
      </c>
      <c r="I88" s="84">
        <f t="shared" si="14"/>
        <v>1</v>
      </c>
      <c r="J88" s="32">
        <f t="shared" si="15"/>
        <v>1</v>
      </c>
      <c r="K88" s="32">
        <f t="shared" si="16"/>
        <v>0.34807694334267769</v>
      </c>
      <c r="L88" s="82">
        <f t="shared" si="17"/>
        <v>0.34807694334267769</v>
      </c>
      <c r="M88" s="84">
        <f t="shared" si="18"/>
        <v>0.65192305665732231</v>
      </c>
      <c r="N88" s="82">
        <f t="shared" si="19"/>
        <v>-1.0553317220875915</v>
      </c>
      <c r="O88" s="84">
        <f t="shared" si="20"/>
        <v>100</v>
      </c>
      <c r="P88" s="32">
        <f t="shared" si="21"/>
        <v>1.8729280095278007</v>
      </c>
      <c r="AL88">
        <v>7.8434704820884882E-2</v>
      </c>
      <c r="AM88">
        <v>1</v>
      </c>
      <c r="AN88">
        <v>0</v>
      </c>
      <c r="AO88" s="32">
        <f t="shared" si="25"/>
        <v>84</v>
      </c>
      <c r="AP88" s="32">
        <f t="shared" si="26"/>
        <v>7</v>
      </c>
      <c r="AQ88" s="32">
        <f t="shared" si="22"/>
        <v>0.84328358208955223</v>
      </c>
      <c r="AR88" s="32">
        <f t="shared" si="23"/>
        <v>0.97928994082840237</v>
      </c>
      <c r="AS88" s="32">
        <f t="shared" si="24"/>
        <v>1.827033471694813E-3</v>
      </c>
    </row>
    <row r="89" spans="1:45" x14ac:dyDescent="0.25">
      <c r="A89">
        <v>1</v>
      </c>
      <c r="B89">
        <v>0</v>
      </c>
      <c r="C89">
        <v>48</v>
      </c>
      <c r="D89">
        <v>1</v>
      </c>
      <c r="E89">
        <v>0</v>
      </c>
      <c r="F89">
        <v>52</v>
      </c>
      <c r="G89" s="82">
        <v>1</v>
      </c>
      <c r="H89" s="83">
        <v>0</v>
      </c>
      <c r="I89" s="84">
        <f t="shared" si="14"/>
        <v>1</v>
      </c>
      <c r="J89" s="32">
        <f t="shared" si="15"/>
        <v>1</v>
      </c>
      <c r="K89" s="32">
        <f t="shared" si="16"/>
        <v>0.27642830463293139</v>
      </c>
      <c r="L89" s="82">
        <f t="shared" si="17"/>
        <v>0.27642830463293139</v>
      </c>
      <c r="M89" s="84">
        <f t="shared" si="18"/>
        <v>0.72357169536706856</v>
      </c>
      <c r="N89" s="82">
        <f t="shared" si="19"/>
        <v>-1.2858037877262201</v>
      </c>
      <c r="O89" s="84">
        <f t="shared" si="20"/>
        <v>100</v>
      </c>
      <c r="P89" s="32">
        <f t="shared" si="21"/>
        <v>2.6175745509415109</v>
      </c>
      <c r="AL89">
        <v>7.8434722396435258E-2</v>
      </c>
      <c r="AM89">
        <v>1</v>
      </c>
      <c r="AN89">
        <v>0</v>
      </c>
      <c r="AO89" s="32">
        <f t="shared" si="25"/>
        <v>85</v>
      </c>
      <c r="AP89" s="32">
        <f t="shared" si="26"/>
        <v>7</v>
      </c>
      <c r="AQ89" s="32">
        <f t="shared" si="22"/>
        <v>0.84141791044776115</v>
      </c>
      <c r="AR89" s="32">
        <f t="shared" si="23"/>
        <v>0.97928994082840237</v>
      </c>
      <c r="AS89" s="32">
        <f t="shared" si="24"/>
        <v>1.8270334716947042E-3</v>
      </c>
    </row>
    <row r="90" spans="1:45" x14ac:dyDescent="0.25">
      <c r="A90">
        <v>1</v>
      </c>
      <c r="B90">
        <v>0</v>
      </c>
      <c r="C90">
        <v>48</v>
      </c>
      <c r="D90">
        <v>1</v>
      </c>
      <c r="E90">
        <v>0</v>
      </c>
      <c r="F90">
        <v>17572</v>
      </c>
      <c r="G90" s="82">
        <v>1</v>
      </c>
      <c r="H90" s="83">
        <v>0</v>
      </c>
      <c r="I90" s="84">
        <f t="shared" si="14"/>
        <v>1</v>
      </c>
      <c r="J90" s="32">
        <f t="shared" si="15"/>
        <v>1</v>
      </c>
      <c r="K90" s="32">
        <f t="shared" si="16"/>
        <v>0.27856353083456215</v>
      </c>
      <c r="L90" s="82">
        <f t="shared" si="17"/>
        <v>0.27856353083456215</v>
      </c>
      <c r="M90" s="84">
        <f t="shared" si="18"/>
        <v>0.7214364691654378</v>
      </c>
      <c r="N90" s="82">
        <f t="shared" si="19"/>
        <v>-1.2781091277318406</v>
      </c>
      <c r="O90" s="84">
        <f t="shared" si="20"/>
        <v>100</v>
      </c>
      <c r="P90" s="32">
        <f t="shared" si="21"/>
        <v>2.5898453649120929</v>
      </c>
      <c r="AL90">
        <v>8.0304380025491687E-2</v>
      </c>
      <c r="AM90">
        <v>1</v>
      </c>
      <c r="AN90">
        <v>0</v>
      </c>
      <c r="AO90" s="32">
        <f t="shared" si="25"/>
        <v>86</v>
      </c>
      <c r="AP90" s="32">
        <f t="shared" si="26"/>
        <v>7</v>
      </c>
      <c r="AQ90" s="32">
        <f t="shared" si="22"/>
        <v>0.83955223880597019</v>
      </c>
      <c r="AR90" s="32">
        <f t="shared" si="23"/>
        <v>0.97928994082840237</v>
      </c>
      <c r="AS90" s="32">
        <f t="shared" si="24"/>
        <v>1.827033471694813E-3</v>
      </c>
    </row>
    <row r="91" spans="1:45" x14ac:dyDescent="0.25">
      <c r="A91">
        <v>1</v>
      </c>
      <c r="B91">
        <v>0</v>
      </c>
      <c r="C91">
        <v>49</v>
      </c>
      <c r="D91">
        <v>1</v>
      </c>
      <c r="E91">
        <v>0</v>
      </c>
      <c r="F91">
        <v>89.104200000000006</v>
      </c>
      <c r="G91" s="82">
        <v>1</v>
      </c>
      <c r="H91" s="83">
        <v>0</v>
      </c>
      <c r="I91" s="84">
        <f t="shared" si="14"/>
        <v>1</v>
      </c>
      <c r="J91" s="32">
        <f t="shared" si="15"/>
        <v>1</v>
      </c>
      <c r="K91" s="32">
        <f t="shared" si="16"/>
        <v>0.26849654126295042</v>
      </c>
      <c r="L91" s="82">
        <f t="shared" si="17"/>
        <v>0.26849654126295042</v>
      </c>
      <c r="M91" s="84">
        <f t="shared" si="18"/>
        <v>0.73150345873704958</v>
      </c>
      <c r="N91" s="82">
        <f t="shared" si="19"/>
        <v>-1.3149172468184207</v>
      </c>
      <c r="O91" s="84">
        <f t="shared" si="20"/>
        <v>100</v>
      </c>
      <c r="P91" s="32">
        <f t="shared" si="21"/>
        <v>2.7244427630099572</v>
      </c>
      <c r="AL91">
        <v>8.1377820674488177E-2</v>
      </c>
      <c r="AM91">
        <v>1</v>
      </c>
      <c r="AN91">
        <v>0</v>
      </c>
      <c r="AO91" s="32">
        <f t="shared" si="25"/>
        <v>87</v>
      </c>
      <c r="AP91" s="32">
        <f t="shared" si="26"/>
        <v>7</v>
      </c>
      <c r="AQ91" s="32">
        <f t="shared" si="22"/>
        <v>0.83768656716417911</v>
      </c>
      <c r="AR91" s="32">
        <f t="shared" si="23"/>
        <v>0.97928994082840237</v>
      </c>
      <c r="AS91" s="32">
        <f t="shared" si="24"/>
        <v>1.827033471694813E-3</v>
      </c>
    </row>
    <row r="92" spans="1:45" x14ac:dyDescent="0.25">
      <c r="A92">
        <v>1</v>
      </c>
      <c r="B92">
        <v>0</v>
      </c>
      <c r="C92">
        <v>49</v>
      </c>
      <c r="D92">
        <v>1</v>
      </c>
      <c r="E92">
        <v>0</v>
      </c>
      <c r="F92">
        <v>17485</v>
      </c>
      <c r="G92" s="82">
        <v>1</v>
      </c>
      <c r="H92" s="83">
        <v>0</v>
      </c>
      <c r="I92" s="84">
        <f t="shared" si="14"/>
        <v>1</v>
      </c>
      <c r="J92" s="32">
        <f t="shared" si="15"/>
        <v>1</v>
      </c>
      <c r="K92" s="32">
        <f t="shared" si="16"/>
        <v>0.27057852251781866</v>
      </c>
      <c r="L92" s="82">
        <f t="shared" si="17"/>
        <v>0.27057852251781866</v>
      </c>
      <c r="M92" s="84">
        <f t="shared" si="18"/>
        <v>0.72942147748218134</v>
      </c>
      <c r="N92" s="82">
        <f t="shared" si="19"/>
        <v>-1.3071929362482533</v>
      </c>
      <c r="O92" s="84">
        <f t="shared" si="20"/>
        <v>100</v>
      </c>
      <c r="P92" s="32">
        <f t="shared" si="21"/>
        <v>2.6957848342680122</v>
      </c>
      <c r="AL92">
        <v>8.1378088591873829E-2</v>
      </c>
      <c r="AM92">
        <v>1</v>
      </c>
      <c r="AN92">
        <v>0</v>
      </c>
      <c r="AO92" s="32">
        <f t="shared" si="25"/>
        <v>88</v>
      </c>
      <c r="AP92" s="32">
        <f t="shared" si="26"/>
        <v>7</v>
      </c>
      <c r="AQ92" s="32">
        <f t="shared" si="22"/>
        <v>0.83582089552238803</v>
      </c>
      <c r="AR92" s="32">
        <f t="shared" si="23"/>
        <v>0.97928994082840237</v>
      </c>
      <c r="AS92" s="32">
        <f t="shared" si="24"/>
        <v>3.6540669433895172E-3</v>
      </c>
    </row>
    <row r="93" spans="1:45" x14ac:dyDescent="0.25">
      <c r="A93">
        <v>1</v>
      </c>
      <c r="B93">
        <v>0</v>
      </c>
      <c r="C93">
        <v>49</v>
      </c>
      <c r="D93">
        <v>1</v>
      </c>
      <c r="E93">
        <v>1</v>
      </c>
      <c r="F93">
        <v>110.88330000000001</v>
      </c>
      <c r="G93" s="82">
        <v>0</v>
      </c>
      <c r="H93" s="83">
        <v>1</v>
      </c>
      <c r="I93" s="84">
        <f t="shared" si="14"/>
        <v>1</v>
      </c>
      <c r="J93" s="32">
        <f t="shared" si="15"/>
        <v>0</v>
      </c>
      <c r="K93" s="32">
        <f t="shared" si="16"/>
        <v>0.2520069974654513</v>
      </c>
      <c r="L93" s="82">
        <f t="shared" si="17"/>
        <v>0.2520069974654513</v>
      </c>
      <c r="M93" s="84">
        <f t="shared" si="18"/>
        <v>0.7479930025345487</v>
      </c>
      <c r="N93" s="82">
        <f t="shared" si="19"/>
        <v>-0.29036165595175312</v>
      </c>
      <c r="O93" s="84">
        <f t="shared" si="20"/>
        <v>0</v>
      </c>
      <c r="P93" s="32">
        <f t="shared" si="21"/>
        <v>0.33691090239017507</v>
      </c>
      <c r="AL93">
        <v>8.1378095599052541E-2</v>
      </c>
      <c r="AM93">
        <v>2</v>
      </c>
      <c r="AN93">
        <v>0</v>
      </c>
      <c r="AO93" s="32">
        <f t="shared" si="25"/>
        <v>90</v>
      </c>
      <c r="AP93" s="32">
        <f t="shared" si="26"/>
        <v>7</v>
      </c>
      <c r="AQ93" s="32">
        <f t="shared" si="22"/>
        <v>0.83208955223880599</v>
      </c>
      <c r="AR93" s="32">
        <f t="shared" si="23"/>
        <v>0.97928994082840237</v>
      </c>
      <c r="AS93" s="32">
        <f t="shared" si="24"/>
        <v>1.827033471694813E-3</v>
      </c>
    </row>
    <row r="94" spans="1:45" x14ac:dyDescent="0.25">
      <c r="A94">
        <v>1</v>
      </c>
      <c r="B94">
        <v>0</v>
      </c>
      <c r="C94">
        <v>50</v>
      </c>
      <c r="D94">
        <v>1</v>
      </c>
      <c r="E94">
        <v>0</v>
      </c>
      <c r="F94">
        <v>55.9</v>
      </c>
      <c r="G94" s="82">
        <v>0</v>
      </c>
      <c r="H94" s="83">
        <v>1</v>
      </c>
      <c r="I94" s="84">
        <f t="shared" si="14"/>
        <v>1</v>
      </c>
      <c r="J94" s="32">
        <f t="shared" si="15"/>
        <v>0</v>
      </c>
      <c r="K94" s="32">
        <f t="shared" si="16"/>
        <v>0.26070212873895338</v>
      </c>
      <c r="L94" s="82">
        <f t="shared" si="17"/>
        <v>0.26070212873895338</v>
      </c>
      <c r="M94" s="84">
        <f t="shared" si="18"/>
        <v>0.73929787126104662</v>
      </c>
      <c r="N94" s="82">
        <f t="shared" si="19"/>
        <v>-0.30205436582124434</v>
      </c>
      <c r="O94" s="84">
        <f t="shared" si="20"/>
        <v>0</v>
      </c>
      <c r="P94" s="32">
        <f t="shared" si="21"/>
        <v>0.35263476181023556</v>
      </c>
      <c r="AL94">
        <v>8.2887164577535352E-2</v>
      </c>
      <c r="AM94">
        <v>1</v>
      </c>
      <c r="AN94">
        <v>0</v>
      </c>
      <c r="AO94" s="32">
        <f t="shared" si="25"/>
        <v>91</v>
      </c>
      <c r="AP94" s="32">
        <f t="shared" si="26"/>
        <v>7</v>
      </c>
      <c r="AQ94" s="32">
        <f t="shared" si="22"/>
        <v>0.83022388059701491</v>
      </c>
      <c r="AR94" s="32">
        <f t="shared" si="23"/>
        <v>0.97928994082840237</v>
      </c>
      <c r="AS94" s="32">
        <f t="shared" si="24"/>
        <v>1.8270334716947042E-3</v>
      </c>
    </row>
    <row r="95" spans="1:45" x14ac:dyDescent="0.25">
      <c r="A95">
        <v>1</v>
      </c>
      <c r="B95">
        <v>0</v>
      </c>
      <c r="C95">
        <v>50</v>
      </c>
      <c r="D95">
        <v>1</v>
      </c>
      <c r="E95">
        <v>0</v>
      </c>
      <c r="F95">
        <v>17761</v>
      </c>
      <c r="G95" s="82">
        <v>0</v>
      </c>
      <c r="H95" s="83">
        <v>1</v>
      </c>
      <c r="I95" s="84">
        <f t="shared" si="14"/>
        <v>1</v>
      </c>
      <c r="J95" s="32">
        <f t="shared" si="15"/>
        <v>0</v>
      </c>
      <c r="K95" s="32">
        <f t="shared" si="16"/>
        <v>0.26278179036128091</v>
      </c>
      <c r="L95" s="82">
        <f t="shared" si="17"/>
        <v>0.26278179036128091</v>
      </c>
      <c r="M95" s="84">
        <f t="shared" si="18"/>
        <v>0.73721820963871909</v>
      </c>
      <c r="N95" s="82">
        <f t="shared" si="19"/>
        <v>-0.30487135240808594</v>
      </c>
      <c r="O95" s="84">
        <f t="shared" si="20"/>
        <v>0</v>
      </c>
      <c r="P95" s="32">
        <f t="shared" si="21"/>
        <v>0.35645048769218501</v>
      </c>
      <c r="AL95">
        <v>8.3311258442786612E-2</v>
      </c>
      <c r="AM95">
        <v>1</v>
      </c>
      <c r="AN95">
        <v>0</v>
      </c>
      <c r="AO95" s="32">
        <f t="shared" si="25"/>
        <v>92</v>
      </c>
      <c r="AP95" s="32">
        <f t="shared" si="26"/>
        <v>7</v>
      </c>
      <c r="AQ95" s="32">
        <f t="shared" si="22"/>
        <v>0.82835820895522394</v>
      </c>
      <c r="AR95" s="32">
        <f t="shared" si="23"/>
        <v>0.97928994082840237</v>
      </c>
      <c r="AS95" s="32">
        <f t="shared" si="24"/>
        <v>1.827033471694813E-3</v>
      </c>
    </row>
    <row r="96" spans="1:45" x14ac:dyDescent="0.25">
      <c r="A96">
        <v>1</v>
      </c>
      <c r="B96">
        <v>0</v>
      </c>
      <c r="C96">
        <v>50</v>
      </c>
      <c r="D96">
        <v>2</v>
      </c>
      <c r="E96">
        <v>0</v>
      </c>
      <c r="F96">
        <v>17611</v>
      </c>
      <c r="G96" s="82">
        <v>1</v>
      </c>
      <c r="H96" s="83">
        <v>0</v>
      </c>
      <c r="I96" s="84">
        <f t="shared" si="14"/>
        <v>1</v>
      </c>
      <c r="J96" s="32">
        <f t="shared" si="15"/>
        <v>1</v>
      </c>
      <c r="K96" s="32">
        <f t="shared" si="16"/>
        <v>0.20320020195438362</v>
      </c>
      <c r="L96" s="82">
        <f t="shared" si="17"/>
        <v>0.20320020195438362</v>
      </c>
      <c r="M96" s="84">
        <f t="shared" si="18"/>
        <v>0.7967997980456164</v>
      </c>
      <c r="N96" s="82">
        <f t="shared" si="19"/>
        <v>-1.5935635694083059</v>
      </c>
      <c r="O96" s="84">
        <f t="shared" si="20"/>
        <v>100</v>
      </c>
      <c r="P96" s="32">
        <f t="shared" si="21"/>
        <v>3.9212549514320356</v>
      </c>
      <c r="AL96">
        <v>8.3311564839973817E-2</v>
      </c>
      <c r="AM96">
        <v>1</v>
      </c>
      <c r="AN96">
        <v>0</v>
      </c>
      <c r="AO96" s="32">
        <f t="shared" si="25"/>
        <v>93</v>
      </c>
      <c r="AP96" s="32">
        <f t="shared" si="26"/>
        <v>7</v>
      </c>
      <c r="AQ96" s="32">
        <f t="shared" si="22"/>
        <v>0.82649253731343286</v>
      </c>
      <c r="AR96" s="32">
        <f t="shared" si="23"/>
        <v>0.97928994082840237</v>
      </c>
      <c r="AS96" s="32">
        <f t="shared" si="24"/>
        <v>1.827033471694813E-3</v>
      </c>
    </row>
    <row r="97" spans="1:45" x14ac:dyDescent="0.25">
      <c r="A97">
        <v>1</v>
      </c>
      <c r="B97">
        <v>0</v>
      </c>
      <c r="C97">
        <v>51</v>
      </c>
      <c r="D97">
        <v>0</v>
      </c>
      <c r="E97">
        <v>0</v>
      </c>
      <c r="F97">
        <v>26.55</v>
      </c>
      <c r="G97" s="82">
        <v>1</v>
      </c>
      <c r="H97" s="83">
        <v>0</v>
      </c>
      <c r="I97" s="84">
        <f t="shared" si="14"/>
        <v>1</v>
      </c>
      <c r="J97" s="32">
        <f t="shared" si="15"/>
        <v>1</v>
      </c>
      <c r="K97" s="32">
        <f t="shared" si="16"/>
        <v>0.32134055561406238</v>
      </c>
      <c r="L97" s="82">
        <f t="shared" si="17"/>
        <v>0.32134055561406238</v>
      </c>
      <c r="M97" s="84">
        <f t="shared" si="18"/>
        <v>0.67865944438593762</v>
      </c>
      <c r="N97" s="82">
        <f t="shared" si="19"/>
        <v>-1.1352537973149095</v>
      </c>
      <c r="O97" s="84">
        <f t="shared" si="20"/>
        <v>100</v>
      </c>
      <c r="P97" s="32">
        <f t="shared" si="21"/>
        <v>2.1119632506051422</v>
      </c>
      <c r="AL97">
        <v>8.4421724371727846E-2</v>
      </c>
      <c r="AM97">
        <v>1</v>
      </c>
      <c r="AN97">
        <v>0</v>
      </c>
      <c r="AO97" s="32">
        <f t="shared" si="25"/>
        <v>94</v>
      </c>
      <c r="AP97" s="32">
        <f t="shared" si="26"/>
        <v>7</v>
      </c>
      <c r="AQ97" s="32">
        <f t="shared" si="22"/>
        <v>0.82462686567164178</v>
      </c>
      <c r="AR97" s="32">
        <f t="shared" si="23"/>
        <v>0.97928994082840237</v>
      </c>
      <c r="AS97" s="32">
        <f t="shared" si="24"/>
        <v>3.6540669433895172E-3</v>
      </c>
    </row>
    <row r="98" spans="1:45" x14ac:dyDescent="0.25">
      <c r="A98">
        <v>1</v>
      </c>
      <c r="B98">
        <v>0</v>
      </c>
      <c r="C98">
        <v>51</v>
      </c>
      <c r="D98">
        <v>0</v>
      </c>
      <c r="E98">
        <v>1</v>
      </c>
      <c r="F98">
        <v>17597</v>
      </c>
      <c r="G98" s="82">
        <v>0</v>
      </c>
      <c r="H98" s="83">
        <v>1</v>
      </c>
      <c r="I98" s="84">
        <f t="shared" si="14"/>
        <v>1</v>
      </c>
      <c r="J98" s="32">
        <f t="shared" si="15"/>
        <v>0</v>
      </c>
      <c r="K98" s="32">
        <f t="shared" si="16"/>
        <v>0.30520706609364817</v>
      </c>
      <c r="L98" s="82">
        <f t="shared" si="17"/>
        <v>0.30520706609364817</v>
      </c>
      <c r="M98" s="84">
        <f t="shared" si="18"/>
        <v>0.69479293390635188</v>
      </c>
      <c r="N98" s="82">
        <f t="shared" si="19"/>
        <v>-0.36414141463473143</v>
      </c>
      <c r="O98" s="84">
        <f t="shared" si="20"/>
        <v>0</v>
      </c>
      <c r="P98" s="32">
        <f t="shared" si="21"/>
        <v>0.43927773470244547</v>
      </c>
      <c r="AL98">
        <v>8.4421797396682083E-2</v>
      </c>
      <c r="AM98">
        <v>2</v>
      </c>
      <c r="AN98">
        <v>0</v>
      </c>
      <c r="AO98" s="32">
        <f t="shared" si="25"/>
        <v>96</v>
      </c>
      <c r="AP98" s="32">
        <f t="shared" si="26"/>
        <v>7</v>
      </c>
      <c r="AQ98" s="32">
        <f t="shared" si="22"/>
        <v>0.82089552238805974</v>
      </c>
      <c r="AR98" s="32">
        <f t="shared" si="23"/>
        <v>0.97928994082840237</v>
      </c>
      <c r="AS98" s="32">
        <f t="shared" si="24"/>
        <v>1.827033471694813E-3</v>
      </c>
    </row>
    <row r="99" spans="1:45" x14ac:dyDescent="0.25">
      <c r="A99">
        <v>1</v>
      </c>
      <c r="B99">
        <v>0</v>
      </c>
      <c r="C99">
        <v>52</v>
      </c>
      <c r="D99">
        <v>0</v>
      </c>
      <c r="E99">
        <v>0</v>
      </c>
      <c r="F99">
        <v>30.5</v>
      </c>
      <c r="G99" s="82">
        <v>1</v>
      </c>
      <c r="H99" s="83">
        <v>0</v>
      </c>
      <c r="I99" s="84">
        <f t="shared" si="14"/>
        <v>1</v>
      </c>
      <c r="J99" s="32">
        <f t="shared" si="15"/>
        <v>1</v>
      </c>
      <c r="K99" s="32">
        <f t="shared" si="16"/>
        <v>0.31267264647760357</v>
      </c>
      <c r="L99" s="82">
        <f t="shared" si="17"/>
        <v>0.31267264647760357</v>
      </c>
      <c r="M99" s="84">
        <f t="shared" si="18"/>
        <v>0.68732735352239649</v>
      </c>
      <c r="N99" s="82">
        <f t="shared" si="19"/>
        <v>-1.1625984936320122</v>
      </c>
      <c r="O99" s="84">
        <f t="shared" si="20"/>
        <v>100</v>
      </c>
      <c r="P99" s="32">
        <f t="shared" si="21"/>
        <v>2.1982330762394628</v>
      </c>
      <c r="AL99">
        <v>8.6205624494556488E-2</v>
      </c>
      <c r="AM99">
        <v>1</v>
      </c>
      <c r="AN99">
        <v>0</v>
      </c>
      <c r="AO99" s="32">
        <f t="shared" si="25"/>
        <v>97</v>
      </c>
      <c r="AP99" s="32">
        <f t="shared" si="26"/>
        <v>7</v>
      </c>
      <c r="AQ99" s="32">
        <f t="shared" si="22"/>
        <v>0.81902985074626866</v>
      </c>
      <c r="AR99" s="32">
        <f t="shared" si="23"/>
        <v>0.97928994082840237</v>
      </c>
      <c r="AS99" s="32">
        <f t="shared" si="24"/>
        <v>1.827033471694813E-3</v>
      </c>
    </row>
    <row r="100" spans="1:45" x14ac:dyDescent="0.25">
      <c r="A100">
        <v>1</v>
      </c>
      <c r="B100">
        <v>0</v>
      </c>
      <c r="C100">
        <v>52</v>
      </c>
      <c r="D100">
        <v>1</v>
      </c>
      <c r="E100">
        <v>1</v>
      </c>
      <c r="F100">
        <v>79.650000000000006</v>
      </c>
      <c r="G100" s="82">
        <v>0</v>
      </c>
      <c r="H100" s="83">
        <v>1</v>
      </c>
      <c r="I100" s="84">
        <f t="shared" si="14"/>
        <v>1</v>
      </c>
      <c r="J100" s="32">
        <f t="shared" si="15"/>
        <v>0</v>
      </c>
      <c r="K100" s="32">
        <f t="shared" si="16"/>
        <v>0.230042590565806</v>
      </c>
      <c r="L100" s="82">
        <f t="shared" si="17"/>
        <v>0.230042590565806</v>
      </c>
      <c r="M100" s="84">
        <f t="shared" si="18"/>
        <v>0.769957409434194</v>
      </c>
      <c r="N100" s="82">
        <f t="shared" si="19"/>
        <v>-0.26142007808732071</v>
      </c>
      <c r="O100" s="84">
        <f t="shared" si="20"/>
        <v>0</v>
      </c>
      <c r="P100" s="32">
        <f t="shared" si="21"/>
        <v>0.29877313699059488</v>
      </c>
      <c r="AL100">
        <v>8.6414430279567508E-2</v>
      </c>
      <c r="AM100">
        <v>1</v>
      </c>
      <c r="AN100">
        <v>0</v>
      </c>
      <c r="AO100" s="32">
        <f t="shared" si="25"/>
        <v>98</v>
      </c>
      <c r="AP100" s="32">
        <f t="shared" si="26"/>
        <v>7</v>
      </c>
      <c r="AQ100" s="32">
        <f t="shared" si="22"/>
        <v>0.81716417910447758</v>
      </c>
      <c r="AR100" s="32">
        <f t="shared" si="23"/>
        <v>0.97928994082840237</v>
      </c>
      <c r="AS100" s="32">
        <f t="shared" si="24"/>
        <v>1.8270334716947042E-3</v>
      </c>
    </row>
    <row r="101" spans="1:45" x14ac:dyDescent="0.25">
      <c r="A101">
        <v>1</v>
      </c>
      <c r="B101">
        <v>0</v>
      </c>
      <c r="C101">
        <v>54</v>
      </c>
      <c r="D101">
        <v>0</v>
      </c>
      <c r="E101">
        <v>0</v>
      </c>
      <c r="F101">
        <v>51.862499999999997</v>
      </c>
      <c r="G101" s="82">
        <v>0</v>
      </c>
      <c r="H101" s="83">
        <v>1</v>
      </c>
      <c r="I101" s="84">
        <f t="shared" si="14"/>
        <v>1</v>
      </c>
      <c r="J101" s="32">
        <f t="shared" si="15"/>
        <v>0</v>
      </c>
      <c r="K101" s="32">
        <f t="shared" si="16"/>
        <v>0.29572945271917206</v>
      </c>
      <c r="L101" s="82">
        <f t="shared" si="17"/>
        <v>0.29572945271917206</v>
      </c>
      <c r="M101" s="84">
        <f t="shared" si="18"/>
        <v>0.70427054728082794</v>
      </c>
      <c r="N101" s="82">
        <f t="shared" si="19"/>
        <v>-0.35059269653365815</v>
      </c>
      <c r="O101" s="84">
        <f t="shared" si="20"/>
        <v>0</v>
      </c>
      <c r="P101" s="32">
        <f t="shared" si="21"/>
        <v>0.4199088743111245</v>
      </c>
      <c r="AL101">
        <v>8.6420939588643178E-2</v>
      </c>
      <c r="AM101">
        <v>1</v>
      </c>
      <c r="AN101">
        <v>0</v>
      </c>
      <c r="AO101" s="32">
        <f t="shared" si="25"/>
        <v>99</v>
      </c>
      <c r="AP101" s="32">
        <f t="shared" si="26"/>
        <v>7</v>
      </c>
      <c r="AQ101" s="32">
        <f t="shared" si="22"/>
        <v>0.81529850746268662</v>
      </c>
      <c r="AR101" s="32">
        <f t="shared" si="23"/>
        <v>0.97928994082840237</v>
      </c>
      <c r="AS101" s="32">
        <f t="shared" si="24"/>
        <v>1.827033471694813E-3</v>
      </c>
    </row>
    <row r="102" spans="1:45" x14ac:dyDescent="0.25">
      <c r="A102">
        <v>1</v>
      </c>
      <c r="B102">
        <v>0</v>
      </c>
      <c r="C102">
        <v>54</v>
      </c>
      <c r="D102">
        <v>0</v>
      </c>
      <c r="E102">
        <v>1</v>
      </c>
      <c r="F102">
        <v>77.287499999999994</v>
      </c>
      <c r="G102" s="82">
        <v>0</v>
      </c>
      <c r="H102" s="83">
        <v>1</v>
      </c>
      <c r="I102" s="84">
        <f t="shared" si="14"/>
        <v>1</v>
      </c>
      <c r="J102" s="32">
        <f t="shared" si="15"/>
        <v>0</v>
      </c>
      <c r="K102" s="32">
        <f t="shared" si="16"/>
        <v>0.27820393984309477</v>
      </c>
      <c r="L102" s="82">
        <f t="shared" si="17"/>
        <v>0.27820393984309477</v>
      </c>
      <c r="M102" s="84">
        <f t="shared" si="18"/>
        <v>0.72179606015690523</v>
      </c>
      <c r="N102" s="82">
        <f t="shared" si="19"/>
        <v>-0.32601264514674805</v>
      </c>
      <c r="O102" s="84">
        <f t="shared" si="20"/>
        <v>0</v>
      </c>
      <c r="P102" s="32">
        <f t="shared" si="21"/>
        <v>0.38543288776419526</v>
      </c>
      <c r="AL102">
        <v>8.6793959151915581E-2</v>
      </c>
      <c r="AM102">
        <v>1</v>
      </c>
      <c r="AN102">
        <v>1</v>
      </c>
      <c r="AO102" s="32">
        <f t="shared" si="25"/>
        <v>100</v>
      </c>
      <c r="AP102" s="32">
        <f t="shared" si="26"/>
        <v>8</v>
      </c>
      <c r="AQ102" s="32">
        <f t="shared" si="22"/>
        <v>0.81343283582089554</v>
      </c>
      <c r="AR102" s="32">
        <f t="shared" si="23"/>
        <v>0.97633136094674555</v>
      </c>
      <c r="AS102" s="32">
        <f t="shared" si="24"/>
        <v>0</v>
      </c>
    </row>
    <row r="103" spans="1:45" x14ac:dyDescent="0.25">
      <c r="A103">
        <v>1</v>
      </c>
      <c r="B103">
        <v>0</v>
      </c>
      <c r="C103">
        <v>55</v>
      </c>
      <c r="D103">
        <v>0</v>
      </c>
      <c r="E103">
        <v>0</v>
      </c>
      <c r="F103">
        <v>30.5</v>
      </c>
      <c r="G103" s="82">
        <v>0</v>
      </c>
      <c r="H103" s="83">
        <v>1</v>
      </c>
      <c r="I103" s="84">
        <f t="shared" si="14"/>
        <v>1</v>
      </c>
      <c r="J103" s="32">
        <f t="shared" si="15"/>
        <v>0</v>
      </c>
      <c r="K103" s="32">
        <f t="shared" si="16"/>
        <v>0.28745661252269467</v>
      </c>
      <c r="L103" s="82">
        <f t="shared" si="17"/>
        <v>0.28745661252269467</v>
      </c>
      <c r="M103" s="84">
        <f t="shared" si="18"/>
        <v>0.71254338747730528</v>
      </c>
      <c r="N103" s="82">
        <f t="shared" si="19"/>
        <v>-0.3389144739883489</v>
      </c>
      <c r="O103" s="84">
        <f t="shared" si="20"/>
        <v>0</v>
      </c>
      <c r="P103" s="32">
        <f t="shared" si="21"/>
        <v>0.40342331088133249</v>
      </c>
      <c r="AL103">
        <v>8.7386248008801876E-2</v>
      </c>
      <c r="AM103">
        <v>0</v>
      </c>
      <c r="AN103">
        <v>1</v>
      </c>
      <c r="AO103" s="32">
        <f t="shared" si="25"/>
        <v>100</v>
      </c>
      <c r="AP103" s="32">
        <f t="shared" si="26"/>
        <v>9</v>
      </c>
      <c r="AQ103" s="32">
        <f t="shared" si="22"/>
        <v>0.81343283582089554</v>
      </c>
      <c r="AR103" s="32">
        <f t="shared" si="23"/>
        <v>0.97337278106508873</v>
      </c>
      <c r="AS103" s="32">
        <f t="shared" si="24"/>
        <v>3.6319879890489033E-3</v>
      </c>
    </row>
    <row r="104" spans="1:45" x14ac:dyDescent="0.25">
      <c r="A104">
        <v>1</v>
      </c>
      <c r="B104">
        <v>0</v>
      </c>
      <c r="C104">
        <v>56</v>
      </c>
      <c r="D104">
        <v>0</v>
      </c>
      <c r="E104">
        <v>0</v>
      </c>
      <c r="F104">
        <v>26.55</v>
      </c>
      <c r="G104" s="82">
        <v>0</v>
      </c>
      <c r="H104" s="83">
        <v>1</v>
      </c>
      <c r="I104" s="84">
        <f t="shared" si="14"/>
        <v>1</v>
      </c>
      <c r="J104" s="32">
        <f t="shared" si="15"/>
        <v>0</v>
      </c>
      <c r="K104" s="32">
        <f t="shared" si="16"/>
        <v>0.27932554311046914</v>
      </c>
      <c r="L104" s="82">
        <f t="shared" si="17"/>
        <v>0.27932554311046914</v>
      </c>
      <c r="M104" s="84">
        <f t="shared" si="18"/>
        <v>0.72067445688953091</v>
      </c>
      <c r="N104" s="82">
        <f t="shared" si="19"/>
        <v>-0.32756775976456304</v>
      </c>
      <c r="O104" s="84">
        <f t="shared" si="20"/>
        <v>0</v>
      </c>
      <c r="P104" s="32">
        <f t="shared" si="21"/>
        <v>0.387589070821315</v>
      </c>
      <c r="AL104">
        <v>8.7568480225995005E-2</v>
      </c>
      <c r="AM104">
        <v>2</v>
      </c>
      <c r="AN104">
        <v>0</v>
      </c>
      <c r="AO104" s="32">
        <f t="shared" si="25"/>
        <v>102</v>
      </c>
      <c r="AP104" s="32">
        <f t="shared" si="26"/>
        <v>9</v>
      </c>
      <c r="AQ104" s="32">
        <f t="shared" si="22"/>
        <v>0.80970149253731338</v>
      </c>
      <c r="AR104" s="32">
        <f t="shared" si="23"/>
        <v>0.97337278106508873</v>
      </c>
      <c r="AS104" s="32">
        <f t="shared" si="24"/>
        <v>1.8159939945243434E-3</v>
      </c>
    </row>
    <row r="105" spans="1:45" x14ac:dyDescent="0.25">
      <c r="A105">
        <v>1</v>
      </c>
      <c r="B105">
        <v>0</v>
      </c>
      <c r="C105">
        <v>56</v>
      </c>
      <c r="D105">
        <v>0</v>
      </c>
      <c r="E105">
        <v>0</v>
      </c>
      <c r="F105">
        <v>30.695799999999998</v>
      </c>
      <c r="G105" s="82">
        <v>0</v>
      </c>
      <c r="H105" s="83">
        <v>1</v>
      </c>
      <c r="I105" s="84">
        <f t="shared" si="14"/>
        <v>1</v>
      </c>
      <c r="J105" s="32">
        <f t="shared" si="15"/>
        <v>0</v>
      </c>
      <c r="K105" s="32">
        <f t="shared" si="16"/>
        <v>0.27932605041984687</v>
      </c>
      <c r="L105" s="82">
        <f t="shared" si="17"/>
        <v>0.27932605041984687</v>
      </c>
      <c r="M105" s="84">
        <f t="shared" si="18"/>
        <v>0.72067394958015307</v>
      </c>
      <c r="N105" s="82">
        <f t="shared" si="19"/>
        <v>-0.32756846370175902</v>
      </c>
      <c r="O105" s="84">
        <f t="shared" si="20"/>
        <v>0</v>
      </c>
      <c r="P105" s="32">
        <f t="shared" si="21"/>
        <v>0.38759004759721838</v>
      </c>
      <c r="AL105">
        <v>8.7568517061024254E-2</v>
      </c>
      <c r="AM105">
        <v>1</v>
      </c>
      <c r="AN105">
        <v>0</v>
      </c>
      <c r="AO105" s="32">
        <f t="shared" si="25"/>
        <v>103</v>
      </c>
      <c r="AP105" s="32">
        <f t="shared" si="26"/>
        <v>9</v>
      </c>
      <c r="AQ105" s="32">
        <f t="shared" si="22"/>
        <v>0.80783582089552242</v>
      </c>
      <c r="AR105" s="32">
        <f t="shared" si="23"/>
        <v>0.97337278106508873</v>
      </c>
      <c r="AS105" s="32">
        <f t="shared" si="24"/>
        <v>1.8159939945244516E-3</v>
      </c>
    </row>
    <row r="106" spans="1:45" x14ac:dyDescent="0.25">
      <c r="A106">
        <v>1</v>
      </c>
      <c r="B106">
        <v>0</v>
      </c>
      <c r="C106">
        <v>56</v>
      </c>
      <c r="D106">
        <v>0</v>
      </c>
      <c r="E106">
        <v>0</v>
      </c>
      <c r="F106">
        <v>35.5</v>
      </c>
      <c r="G106" s="82">
        <v>1</v>
      </c>
      <c r="H106" s="83">
        <v>0</v>
      </c>
      <c r="I106" s="84">
        <f t="shared" si="14"/>
        <v>1</v>
      </c>
      <c r="J106" s="32">
        <f t="shared" si="15"/>
        <v>1</v>
      </c>
      <c r="K106" s="32">
        <f t="shared" si="16"/>
        <v>0.27932663829640592</v>
      </c>
      <c r="L106" s="82">
        <f t="shared" si="17"/>
        <v>0.27932663829640592</v>
      </c>
      <c r="M106" s="84">
        <f t="shared" si="18"/>
        <v>0.72067336170359408</v>
      </c>
      <c r="N106" s="82">
        <f t="shared" si="19"/>
        <v>-1.2753734353680266</v>
      </c>
      <c r="O106" s="84">
        <f t="shared" si="20"/>
        <v>100</v>
      </c>
      <c r="P106" s="32">
        <f t="shared" si="21"/>
        <v>2.5800380733428492</v>
      </c>
      <c r="AL106">
        <v>8.7568517464150286E-2</v>
      </c>
      <c r="AM106">
        <v>1</v>
      </c>
      <c r="AN106">
        <v>0</v>
      </c>
      <c r="AO106" s="32">
        <f t="shared" si="25"/>
        <v>104</v>
      </c>
      <c r="AP106" s="32">
        <f t="shared" si="26"/>
        <v>9</v>
      </c>
      <c r="AQ106" s="32">
        <f t="shared" si="22"/>
        <v>0.80597014925373134</v>
      </c>
      <c r="AR106" s="32">
        <f t="shared" si="23"/>
        <v>0.97337278106508873</v>
      </c>
      <c r="AS106" s="32">
        <f t="shared" si="24"/>
        <v>1.8159939945244516E-3</v>
      </c>
    </row>
    <row r="107" spans="1:45" x14ac:dyDescent="0.25">
      <c r="A107">
        <v>1</v>
      </c>
      <c r="B107">
        <v>0</v>
      </c>
      <c r="C107">
        <v>58</v>
      </c>
      <c r="D107">
        <v>0</v>
      </c>
      <c r="E107">
        <v>0</v>
      </c>
      <c r="F107">
        <v>29.7</v>
      </c>
      <c r="G107" s="82">
        <v>0</v>
      </c>
      <c r="H107" s="83">
        <v>1</v>
      </c>
      <c r="I107" s="84">
        <f t="shared" si="14"/>
        <v>1</v>
      </c>
      <c r="J107" s="32">
        <f t="shared" si="15"/>
        <v>0</v>
      </c>
      <c r="K107" s="32">
        <f t="shared" si="16"/>
        <v>0.26349447568658213</v>
      </c>
      <c r="L107" s="82">
        <f t="shared" si="17"/>
        <v>0.26349447568658213</v>
      </c>
      <c r="M107" s="84">
        <f t="shared" si="18"/>
        <v>0.73650552431341787</v>
      </c>
      <c r="N107" s="82">
        <f t="shared" si="19"/>
        <v>-0.30583854234258895</v>
      </c>
      <c r="O107" s="84">
        <f t="shared" si="20"/>
        <v>0</v>
      </c>
      <c r="P107" s="32">
        <f t="shared" si="21"/>
        <v>0.35776306760525101</v>
      </c>
      <c r="AL107">
        <v>8.7568558141035174E-2</v>
      </c>
      <c r="AM107">
        <v>1</v>
      </c>
      <c r="AN107">
        <v>0</v>
      </c>
      <c r="AO107" s="32">
        <f t="shared" si="25"/>
        <v>105</v>
      </c>
      <c r="AP107" s="32">
        <f t="shared" si="26"/>
        <v>9</v>
      </c>
      <c r="AQ107" s="32">
        <f t="shared" si="22"/>
        <v>0.80410447761194026</v>
      </c>
      <c r="AR107" s="32">
        <f t="shared" si="23"/>
        <v>0.97337278106508873</v>
      </c>
      <c r="AS107" s="32">
        <f t="shared" si="24"/>
        <v>1.8159939945243434E-3</v>
      </c>
    </row>
    <row r="108" spans="1:45" x14ac:dyDescent="0.25">
      <c r="A108">
        <v>1</v>
      </c>
      <c r="B108">
        <v>0</v>
      </c>
      <c r="C108">
        <v>58</v>
      </c>
      <c r="D108">
        <v>0</v>
      </c>
      <c r="E108">
        <v>2</v>
      </c>
      <c r="F108">
        <v>113275</v>
      </c>
      <c r="G108" s="82">
        <v>0</v>
      </c>
      <c r="H108" s="83">
        <v>1</v>
      </c>
      <c r="I108" s="84">
        <f t="shared" si="14"/>
        <v>1</v>
      </c>
      <c r="J108" s="32">
        <f t="shared" si="15"/>
        <v>0</v>
      </c>
      <c r="K108" s="32">
        <f t="shared" si="16"/>
        <v>0.24408406268926738</v>
      </c>
      <c r="L108" s="82">
        <f t="shared" si="17"/>
        <v>0.24408406268926738</v>
      </c>
      <c r="M108" s="84">
        <f t="shared" si="18"/>
        <v>0.75591593731073259</v>
      </c>
      <c r="N108" s="82">
        <f t="shared" si="19"/>
        <v>-0.27982510301854141</v>
      </c>
      <c r="O108" s="84">
        <f t="shared" si="20"/>
        <v>0</v>
      </c>
      <c r="P108" s="32">
        <f t="shared" si="21"/>
        <v>0.32289842116258005</v>
      </c>
      <c r="AL108">
        <v>8.7946459030610033E-2</v>
      </c>
      <c r="AM108">
        <v>1</v>
      </c>
      <c r="AN108">
        <v>0</v>
      </c>
      <c r="AO108" s="32">
        <f t="shared" si="25"/>
        <v>106</v>
      </c>
      <c r="AP108" s="32">
        <f t="shared" si="26"/>
        <v>9</v>
      </c>
      <c r="AQ108" s="32">
        <f t="shared" si="22"/>
        <v>0.80223880597014929</v>
      </c>
      <c r="AR108" s="32">
        <f t="shared" si="23"/>
        <v>0.97337278106508873</v>
      </c>
      <c r="AS108" s="32">
        <f t="shared" si="24"/>
        <v>1.8159939945244516E-3</v>
      </c>
    </row>
    <row r="109" spans="1:45" x14ac:dyDescent="0.25">
      <c r="A109">
        <v>1</v>
      </c>
      <c r="B109">
        <v>0</v>
      </c>
      <c r="C109">
        <v>60</v>
      </c>
      <c r="D109">
        <v>0</v>
      </c>
      <c r="E109">
        <v>0</v>
      </c>
      <c r="F109">
        <v>26.55</v>
      </c>
      <c r="G109" s="82">
        <v>0</v>
      </c>
      <c r="H109" s="83">
        <v>1</v>
      </c>
      <c r="I109" s="84">
        <f t="shared" si="14"/>
        <v>1</v>
      </c>
      <c r="J109" s="32">
        <f t="shared" si="15"/>
        <v>0</v>
      </c>
      <c r="K109" s="32">
        <f t="shared" si="16"/>
        <v>0.2482508617686372</v>
      </c>
      <c r="L109" s="82">
        <f t="shared" si="17"/>
        <v>0.2482508617686372</v>
      </c>
      <c r="M109" s="84">
        <f t="shared" si="18"/>
        <v>0.7517491382313628</v>
      </c>
      <c r="N109" s="82">
        <f t="shared" si="19"/>
        <v>-0.2853526034641885</v>
      </c>
      <c r="O109" s="84">
        <f t="shared" si="20"/>
        <v>0</v>
      </c>
      <c r="P109" s="32">
        <f t="shared" si="21"/>
        <v>0.33023098949297902</v>
      </c>
      <c r="AL109">
        <v>8.8462380136985777E-2</v>
      </c>
      <c r="AM109">
        <v>1</v>
      </c>
      <c r="AN109">
        <v>0</v>
      </c>
      <c r="AO109" s="32">
        <f t="shared" si="25"/>
        <v>107</v>
      </c>
      <c r="AP109" s="32">
        <f t="shared" si="26"/>
        <v>9</v>
      </c>
      <c r="AQ109" s="32">
        <f t="shared" si="22"/>
        <v>0.80037313432835822</v>
      </c>
      <c r="AR109" s="32">
        <f t="shared" si="23"/>
        <v>0.97337278106508873</v>
      </c>
      <c r="AS109" s="32">
        <f t="shared" si="24"/>
        <v>1.8159939945244516E-3</v>
      </c>
    </row>
    <row r="110" spans="1:45" x14ac:dyDescent="0.25">
      <c r="A110">
        <v>1</v>
      </c>
      <c r="B110">
        <v>0</v>
      </c>
      <c r="C110">
        <v>60</v>
      </c>
      <c r="D110">
        <v>1</v>
      </c>
      <c r="E110">
        <v>1</v>
      </c>
      <c r="F110">
        <v>79.2</v>
      </c>
      <c r="G110" s="82">
        <v>1</v>
      </c>
      <c r="H110" s="83">
        <v>0</v>
      </c>
      <c r="I110" s="84">
        <f t="shared" si="14"/>
        <v>1</v>
      </c>
      <c r="J110" s="32">
        <f t="shared" si="15"/>
        <v>1</v>
      </c>
      <c r="K110" s="32">
        <f t="shared" si="16"/>
        <v>0.17823118396254267</v>
      </c>
      <c r="L110" s="82">
        <f t="shared" si="17"/>
        <v>0.17823118396254267</v>
      </c>
      <c r="M110" s="84">
        <f t="shared" si="18"/>
        <v>0.82176881603745733</v>
      </c>
      <c r="N110" s="82">
        <f t="shared" si="19"/>
        <v>-1.7246737850769938</v>
      </c>
      <c r="O110" s="84">
        <f t="shared" si="20"/>
        <v>100</v>
      </c>
      <c r="P110" s="32">
        <f t="shared" si="21"/>
        <v>4.6106904401766275</v>
      </c>
      <c r="AL110">
        <v>8.9634765490232138E-2</v>
      </c>
      <c r="AM110">
        <v>1</v>
      </c>
      <c r="AN110">
        <v>0</v>
      </c>
      <c r="AO110" s="32">
        <f t="shared" si="25"/>
        <v>108</v>
      </c>
      <c r="AP110" s="32">
        <f t="shared" si="26"/>
        <v>9</v>
      </c>
      <c r="AQ110" s="32">
        <f t="shared" si="22"/>
        <v>0.79850746268656714</v>
      </c>
      <c r="AR110" s="32">
        <f t="shared" si="23"/>
        <v>0.97337278106508873</v>
      </c>
      <c r="AS110" s="32">
        <f t="shared" si="24"/>
        <v>5.4479819835732465E-3</v>
      </c>
    </row>
    <row r="111" spans="1:45" x14ac:dyDescent="0.25">
      <c r="A111">
        <v>1</v>
      </c>
      <c r="B111">
        <v>0</v>
      </c>
      <c r="C111">
        <v>61</v>
      </c>
      <c r="D111">
        <v>0</v>
      </c>
      <c r="E111">
        <v>0</v>
      </c>
      <c r="F111">
        <v>32.320799999999998</v>
      </c>
      <c r="G111" s="82">
        <v>0</v>
      </c>
      <c r="H111" s="83">
        <v>1</v>
      </c>
      <c r="I111" s="84">
        <f t="shared" si="14"/>
        <v>1</v>
      </c>
      <c r="J111" s="32">
        <f t="shared" si="15"/>
        <v>0</v>
      </c>
      <c r="K111" s="32">
        <f t="shared" si="16"/>
        <v>0.24085499777370226</v>
      </c>
      <c r="L111" s="82">
        <f t="shared" si="17"/>
        <v>0.24085499777370226</v>
      </c>
      <c r="M111" s="84">
        <f t="shared" si="18"/>
        <v>0.75914500222629777</v>
      </c>
      <c r="N111" s="82">
        <f t="shared" si="19"/>
        <v>-0.27556247605663209</v>
      </c>
      <c r="O111" s="84">
        <f t="shared" si="20"/>
        <v>0</v>
      </c>
      <c r="P111" s="32">
        <f t="shared" si="21"/>
        <v>0.31727140015064531</v>
      </c>
      <c r="AL111">
        <v>9.0513704687240251E-2</v>
      </c>
      <c r="AM111">
        <v>3</v>
      </c>
      <c r="AN111">
        <v>0</v>
      </c>
      <c r="AO111" s="32">
        <f t="shared" si="25"/>
        <v>111</v>
      </c>
      <c r="AP111" s="32">
        <f t="shared" si="26"/>
        <v>9</v>
      </c>
      <c r="AQ111" s="32">
        <f t="shared" si="22"/>
        <v>0.79291044776119401</v>
      </c>
      <c r="AR111" s="32">
        <f t="shared" si="23"/>
        <v>0.97337278106508873</v>
      </c>
      <c r="AS111" s="32">
        <f t="shared" si="24"/>
        <v>3.6319879890487948E-3</v>
      </c>
    </row>
    <row r="112" spans="1:45" x14ac:dyDescent="0.25">
      <c r="A112">
        <v>1</v>
      </c>
      <c r="B112">
        <v>0</v>
      </c>
      <c r="C112">
        <v>61</v>
      </c>
      <c r="D112">
        <v>0</v>
      </c>
      <c r="E112">
        <v>0</v>
      </c>
      <c r="F112">
        <v>33.5</v>
      </c>
      <c r="G112" s="82">
        <v>0</v>
      </c>
      <c r="H112" s="83">
        <v>1</v>
      </c>
      <c r="I112" s="84">
        <f t="shared" si="14"/>
        <v>1</v>
      </c>
      <c r="J112" s="32">
        <f t="shared" si="15"/>
        <v>0</v>
      </c>
      <c r="K112" s="32">
        <f t="shared" si="16"/>
        <v>0.24085512883741639</v>
      </c>
      <c r="L112" s="82">
        <f t="shared" si="17"/>
        <v>0.24085512883741639</v>
      </c>
      <c r="M112" s="84">
        <f t="shared" si="18"/>
        <v>0.75914487116258367</v>
      </c>
      <c r="N112" s="82">
        <f t="shared" si="19"/>
        <v>-0.27556264870312919</v>
      </c>
      <c r="O112" s="84">
        <f t="shared" si="20"/>
        <v>0</v>
      </c>
      <c r="P112" s="32">
        <f t="shared" si="21"/>
        <v>0.3172716275729579</v>
      </c>
      <c r="AL112">
        <v>9.0820527932035447E-2</v>
      </c>
      <c r="AM112">
        <v>2</v>
      </c>
      <c r="AN112">
        <v>1</v>
      </c>
      <c r="AO112" s="32">
        <f t="shared" si="25"/>
        <v>113</v>
      </c>
      <c r="AP112" s="32">
        <f t="shared" si="26"/>
        <v>10</v>
      </c>
      <c r="AQ112" s="32">
        <f t="shared" si="22"/>
        <v>0.78917910447761197</v>
      </c>
      <c r="AR112" s="32">
        <f t="shared" si="23"/>
        <v>0.97041420118343191</v>
      </c>
      <c r="AS112" s="32">
        <f t="shared" si="24"/>
        <v>1.8104742559392707E-3</v>
      </c>
    </row>
    <row r="113" spans="1:45" x14ac:dyDescent="0.25">
      <c r="A113">
        <v>1</v>
      </c>
      <c r="B113">
        <v>0</v>
      </c>
      <c r="C113">
        <v>62</v>
      </c>
      <c r="D113">
        <v>0</v>
      </c>
      <c r="E113">
        <v>0</v>
      </c>
      <c r="F113">
        <v>26.55</v>
      </c>
      <c r="G113" s="82">
        <v>0</v>
      </c>
      <c r="H113" s="83">
        <v>2</v>
      </c>
      <c r="I113" s="84">
        <f t="shared" si="14"/>
        <v>2</v>
      </c>
      <c r="J113" s="32">
        <f t="shared" si="15"/>
        <v>0</v>
      </c>
      <c r="K113" s="32">
        <f t="shared" si="16"/>
        <v>0.23360974338195156</v>
      </c>
      <c r="L113" s="82">
        <f t="shared" si="17"/>
        <v>0.46721948676390312</v>
      </c>
      <c r="M113" s="84">
        <f t="shared" si="18"/>
        <v>1.532780513236097</v>
      </c>
      <c r="N113" s="82">
        <f t="shared" si="19"/>
        <v>-0.53212753117468525</v>
      </c>
      <c r="O113" s="84">
        <f t="shared" si="20"/>
        <v>0</v>
      </c>
      <c r="P113" s="32">
        <f t="shared" si="21"/>
        <v>0.6096365170737742</v>
      </c>
      <c r="AL113">
        <v>9.082081654552758E-2</v>
      </c>
      <c r="AM113">
        <v>1</v>
      </c>
      <c r="AN113">
        <v>0</v>
      </c>
      <c r="AO113" s="32">
        <f t="shared" si="25"/>
        <v>114</v>
      </c>
      <c r="AP113" s="32">
        <f t="shared" si="26"/>
        <v>10</v>
      </c>
      <c r="AQ113" s="32">
        <f t="shared" si="22"/>
        <v>0.78731343283582089</v>
      </c>
      <c r="AR113" s="32">
        <f t="shared" si="23"/>
        <v>0.97041420118343191</v>
      </c>
      <c r="AS113" s="32">
        <f t="shared" si="24"/>
        <v>0</v>
      </c>
    </row>
    <row r="114" spans="1:45" x14ac:dyDescent="0.25">
      <c r="A114">
        <v>1</v>
      </c>
      <c r="B114">
        <v>0</v>
      </c>
      <c r="C114">
        <v>64</v>
      </c>
      <c r="D114">
        <v>0</v>
      </c>
      <c r="E114">
        <v>0</v>
      </c>
      <c r="F114">
        <v>26</v>
      </c>
      <c r="G114" s="82">
        <v>0</v>
      </c>
      <c r="H114" s="83">
        <v>1</v>
      </c>
      <c r="I114" s="84">
        <f t="shared" si="14"/>
        <v>1</v>
      </c>
      <c r="J114" s="32">
        <f t="shared" si="15"/>
        <v>0</v>
      </c>
      <c r="K114" s="32">
        <f t="shared" si="16"/>
        <v>0.21957983979727685</v>
      </c>
      <c r="L114" s="82">
        <f t="shared" si="17"/>
        <v>0.21957983979727685</v>
      </c>
      <c r="M114" s="84">
        <f t="shared" si="18"/>
        <v>0.7804201602027232</v>
      </c>
      <c r="N114" s="82">
        <f t="shared" si="19"/>
        <v>-0.24792283740088111</v>
      </c>
      <c r="O114" s="84">
        <f t="shared" si="20"/>
        <v>0</v>
      </c>
      <c r="P114" s="32">
        <f t="shared" si="21"/>
        <v>0.28136105522983723</v>
      </c>
      <c r="AL114">
        <v>9.0820821775713628E-2</v>
      </c>
      <c r="AM114">
        <v>0</v>
      </c>
      <c r="AN114">
        <v>1</v>
      </c>
      <c r="AO114" s="32">
        <f t="shared" si="25"/>
        <v>114</v>
      </c>
      <c r="AP114" s="32">
        <f t="shared" si="26"/>
        <v>11</v>
      </c>
      <c r="AQ114" s="32">
        <f t="shared" si="22"/>
        <v>0.78731343283582089</v>
      </c>
      <c r="AR114" s="32">
        <f t="shared" si="23"/>
        <v>0.96745562130177509</v>
      </c>
      <c r="AS114" s="32">
        <f t="shared" si="24"/>
        <v>1.80495451735409E-3</v>
      </c>
    </row>
    <row r="115" spans="1:45" x14ac:dyDescent="0.25">
      <c r="A115">
        <v>1</v>
      </c>
      <c r="B115">
        <v>0</v>
      </c>
      <c r="C115">
        <v>64</v>
      </c>
      <c r="D115">
        <v>1</v>
      </c>
      <c r="E115">
        <v>4</v>
      </c>
      <c r="F115">
        <v>263</v>
      </c>
      <c r="G115" s="82">
        <v>0</v>
      </c>
      <c r="H115" s="83">
        <v>1</v>
      </c>
      <c r="I115" s="84">
        <f t="shared" si="14"/>
        <v>1</v>
      </c>
      <c r="J115" s="32">
        <f t="shared" si="15"/>
        <v>0</v>
      </c>
      <c r="K115" s="32">
        <f t="shared" si="16"/>
        <v>0.12504733249706687</v>
      </c>
      <c r="L115" s="82">
        <f t="shared" si="17"/>
        <v>0.12504733249706687</v>
      </c>
      <c r="M115" s="84">
        <f t="shared" si="18"/>
        <v>0.8749526675029331</v>
      </c>
      <c r="N115" s="82">
        <f t="shared" si="19"/>
        <v>-0.13358548837003326</v>
      </c>
      <c r="O115" s="84">
        <f t="shared" si="20"/>
        <v>0</v>
      </c>
      <c r="P115" s="32">
        <f t="shared" si="21"/>
        <v>0.14291896823852782</v>
      </c>
      <c r="AL115">
        <v>9.0820823863772618E-2</v>
      </c>
      <c r="AM115">
        <v>1</v>
      </c>
      <c r="AN115">
        <v>0</v>
      </c>
      <c r="AO115" s="32">
        <f t="shared" si="25"/>
        <v>115</v>
      </c>
      <c r="AP115" s="32">
        <f t="shared" si="26"/>
        <v>11</v>
      </c>
      <c r="AQ115" s="32">
        <f t="shared" si="22"/>
        <v>0.78544776119402981</v>
      </c>
      <c r="AR115" s="32">
        <f t="shared" si="23"/>
        <v>0.96745562130177509</v>
      </c>
      <c r="AS115" s="32">
        <f t="shared" si="24"/>
        <v>1.8049545173539827E-3</v>
      </c>
    </row>
    <row r="116" spans="1:45" x14ac:dyDescent="0.25">
      <c r="A116">
        <v>1</v>
      </c>
      <c r="B116">
        <v>0</v>
      </c>
      <c r="C116">
        <v>65</v>
      </c>
      <c r="D116">
        <v>0</v>
      </c>
      <c r="E116">
        <v>0</v>
      </c>
      <c r="F116">
        <v>26.55</v>
      </c>
      <c r="G116" s="82">
        <v>0</v>
      </c>
      <c r="H116" s="83">
        <v>1</v>
      </c>
      <c r="I116" s="84">
        <f t="shared" si="14"/>
        <v>1</v>
      </c>
      <c r="J116" s="32">
        <f t="shared" si="15"/>
        <v>0</v>
      </c>
      <c r="K116" s="32">
        <f t="shared" si="16"/>
        <v>0.2127958215132891</v>
      </c>
      <c r="L116" s="82">
        <f t="shared" si="17"/>
        <v>0.2127958215132891</v>
      </c>
      <c r="M116" s="84">
        <f t="shared" si="18"/>
        <v>0.78720417848671087</v>
      </c>
      <c r="N116" s="82">
        <f t="shared" si="19"/>
        <v>-0.23926762522120068</v>
      </c>
      <c r="O116" s="84">
        <f t="shared" si="20"/>
        <v>0</v>
      </c>
      <c r="P116" s="32">
        <f t="shared" si="21"/>
        <v>0.27031846035466822</v>
      </c>
      <c r="AL116">
        <v>9.0820847289187323E-2</v>
      </c>
      <c r="AM116">
        <v>1</v>
      </c>
      <c r="AN116">
        <v>0</v>
      </c>
      <c r="AO116" s="32">
        <f t="shared" si="25"/>
        <v>116</v>
      </c>
      <c r="AP116" s="32">
        <f t="shared" si="26"/>
        <v>11</v>
      </c>
      <c r="AQ116" s="32">
        <f t="shared" si="22"/>
        <v>0.78358208955223885</v>
      </c>
      <c r="AR116" s="32">
        <f t="shared" si="23"/>
        <v>0.96745562130177509</v>
      </c>
      <c r="AS116" s="32">
        <f t="shared" si="24"/>
        <v>0</v>
      </c>
    </row>
    <row r="117" spans="1:45" x14ac:dyDescent="0.25">
      <c r="A117">
        <v>1</v>
      </c>
      <c r="B117">
        <v>0</v>
      </c>
      <c r="C117">
        <v>65</v>
      </c>
      <c r="D117">
        <v>0</v>
      </c>
      <c r="E117">
        <v>1</v>
      </c>
      <c r="F117">
        <v>61.979199999999999</v>
      </c>
      <c r="G117" s="82">
        <v>0</v>
      </c>
      <c r="H117" s="83">
        <v>1</v>
      </c>
      <c r="I117" s="84">
        <f t="shared" si="14"/>
        <v>1</v>
      </c>
      <c r="J117" s="32">
        <f t="shared" si="15"/>
        <v>0</v>
      </c>
      <c r="K117" s="32">
        <f t="shared" si="16"/>
        <v>0.19879876133772154</v>
      </c>
      <c r="L117" s="82">
        <f t="shared" si="17"/>
        <v>0.19879876133772154</v>
      </c>
      <c r="M117" s="84">
        <f t="shared" si="18"/>
        <v>0.80120123866227844</v>
      </c>
      <c r="N117" s="82">
        <f t="shared" si="19"/>
        <v>-0.22164312918283413</v>
      </c>
      <c r="O117" s="84">
        <f t="shared" si="20"/>
        <v>0</v>
      </c>
      <c r="P117" s="32">
        <f t="shared" si="21"/>
        <v>0.24812587867393326</v>
      </c>
      <c r="AL117">
        <v>9.0823263308355981E-2</v>
      </c>
      <c r="AM117">
        <v>0</v>
      </c>
      <c r="AN117">
        <v>2</v>
      </c>
      <c r="AO117" s="32">
        <f t="shared" si="25"/>
        <v>116</v>
      </c>
      <c r="AP117" s="32">
        <f t="shared" si="26"/>
        <v>13</v>
      </c>
      <c r="AQ117" s="32">
        <f t="shared" si="22"/>
        <v>0.78358208955223885</v>
      </c>
      <c r="AR117" s="32">
        <f t="shared" si="23"/>
        <v>0.96153846153846156</v>
      </c>
      <c r="AS117" s="32">
        <f t="shared" si="24"/>
        <v>0</v>
      </c>
    </row>
    <row r="118" spans="1:45" x14ac:dyDescent="0.25">
      <c r="A118">
        <v>1</v>
      </c>
      <c r="B118">
        <v>0</v>
      </c>
      <c r="C118">
        <v>70</v>
      </c>
      <c r="D118">
        <v>1</v>
      </c>
      <c r="E118">
        <v>1</v>
      </c>
      <c r="F118">
        <v>5735</v>
      </c>
      <c r="G118" s="82">
        <v>0</v>
      </c>
      <c r="H118" s="83">
        <v>1</v>
      </c>
      <c r="I118" s="84">
        <f t="shared" si="14"/>
        <v>1</v>
      </c>
      <c r="J118" s="32">
        <f t="shared" si="15"/>
        <v>0</v>
      </c>
      <c r="K118" s="32">
        <f t="shared" si="16"/>
        <v>0.12726917351775682</v>
      </c>
      <c r="L118" s="82">
        <f t="shared" si="17"/>
        <v>0.12726917351775682</v>
      </c>
      <c r="M118" s="84">
        <f t="shared" si="18"/>
        <v>0.8727308264822432</v>
      </c>
      <c r="N118" s="82">
        <f t="shared" si="19"/>
        <v>-0.13612810232196693</v>
      </c>
      <c r="O118" s="84">
        <f t="shared" si="20"/>
        <v>0</v>
      </c>
      <c r="P118" s="32">
        <f t="shared" si="21"/>
        <v>0.14582866750650553</v>
      </c>
      <c r="AL118">
        <v>9.418118727527254E-2</v>
      </c>
      <c r="AM118">
        <v>0</v>
      </c>
      <c r="AN118">
        <v>1</v>
      </c>
      <c r="AO118" s="32">
        <f t="shared" si="25"/>
        <v>116</v>
      </c>
      <c r="AP118" s="32">
        <f t="shared" si="26"/>
        <v>14</v>
      </c>
      <c r="AQ118" s="32">
        <f t="shared" si="22"/>
        <v>0.78358208955223885</v>
      </c>
      <c r="AR118" s="32">
        <f t="shared" si="23"/>
        <v>0.95857988165680474</v>
      </c>
      <c r="AS118" s="32">
        <f t="shared" si="24"/>
        <v>1.7883953015985481E-3</v>
      </c>
    </row>
    <row r="119" spans="1:45" x14ac:dyDescent="0.25">
      <c r="A119">
        <v>1</v>
      </c>
      <c r="B119">
        <v>0</v>
      </c>
      <c r="C119">
        <v>71</v>
      </c>
      <c r="D119">
        <v>0</v>
      </c>
      <c r="E119">
        <v>0</v>
      </c>
      <c r="F119">
        <v>17609</v>
      </c>
      <c r="G119" s="82">
        <v>0</v>
      </c>
      <c r="H119" s="83">
        <v>1</v>
      </c>
      <c r="I119" s="84">
        <f t="shared" si="14"/>
        <v>1</v>
      </c>
      <c r="J119" s="32">
        <f t="shared" si="15"/>
        <v>0</v>
      </c>
      <c r="K119" s="32">
        <f t="shared" si="16"/>
        <v>0.17687037789285595</v>
      </c>
      <c r="L119" s="82">
        <f t="shared" si="17"/>
        <v>0.17687037789285595</v>
      </c>
      <c r="M119" s="84">
        <f t="shared" si="18"/>
        <v>0.82312962210714402</v>
      </c>
      <c r="N119" s="82">
        <f t="shared" si="19"/>
        <v>-0.19464159118416116</v>
      </c>
      <c r="O119" s="84">
        <f t="shared" si="20"/>
        <v>0</v>
      </c>
      <c r="P119" s="32">
        <f t="shared" si="21"/>
        <v>0.2148754863663907</v>
      </c>
      <c r="AL119">
        <v>9.4181485462116341E-2</v>
      </c>
      <c r="AM119">
        <v>1</v>
      </c>
      <c r="AN119">
        <v>0</v>
      </c>
      <c r="AO119" s="32">
        <f t="shared" si="25"/>
        <v>117</v>
      </c>
      <c r="AP119" s="32">
        <f t="shared" si="26"/>
        <v>14</v>
      </c>
      <c r="AQ119" s="32">
        <f t="shared" si="22"/>
        <v>0.78171641791044777</v>
      </c>
      <c r="AR119" s="32">
        <f t="shared" si="23"/>
        <v>0.95857988165680474</v>
      </c>
      <c r="AS119" s="32">
        <f t="shared" si="24"/>
        <v>1.7883953015985481E-3</v>
      </c>
    </row>
    <row r="120" spans="1:45" x14ac:dyDescent="0.25">
      <c r="A120">
        <v>1</v>
      </c>
      <c r="B120">
        <v>0</v>
      </c>
      <c r="C120">
        <v>71</v>
      </c>
      <c r="D120">
        <v>0</v>
      </c>
      <c r="E120">
        <v>0</v>
      </c>
      <c r="F120">
        <v>17754</v>
      </c>
      <c r="G120" s="82">
        <v>0</v>
      </c>
      <c r="H120" s="83">
        <v>1</v>
      </c>
      <c r="I120" s="84">
        <f t="shared" si="14"/>
        <v>1</v>
      </c>
      <c r="J120" s="32">
        <f t="shared" si="15"/>
        <v>0</v>
      </c>
      <c r="K120" s="32">
        <f t="shared" si="16"/>
        <v>0.17688321059831869</v>
      </c>
      <c r="L120" s="82">
        <f t="shared" si="17"/>
        <v>0.17688321059831869</v>
      </c>
      <c r="M120" s="84">
        <f t="shared" si="18"/>
        <v>0.82311678940168131</v>
      </c>
      <c r="N120" s="82">
        <f t="shared" si="19"/>
        <v>-0.19465718144497904</v>
      </c>
      <c r="O120" s="84">
        <f t="shared" si="20"/>
        <v>0</v>
      </c>
      <c r="P120" s="32">
        <f t="shared" si="21"/>
        <v>0.21489442673972675</v>
      </c>
      <c r="AL120">
        <v>9.4585057126799904E-2</v>
      </c>
      <c r="AM120">
        <v>1</v>
      </c>
      <c r="AN120">
        <v>0</v>
      </c>
      <c r="AO120" s="32">
        <f t="shared" si="25"/>
        <v>118</v>
      </c>
      <c r="AP120" s="32">
        <f t="shared" si="26"/>
        <v>14</v>
      </c>
      <c r="AQ120" s="32">
        <f t="shared" si="22"/>
        <v>0.77985074626865669</v>
      </c>
      <c r="AR120" s="32">
        <f t="shared" si="23"/>
        <v>0.95857988165680474</v>
      </c>
      <c r="AS120" s="32">
        <f t="shared" si="24"/>
        <v>1.7883953015984417E-3</v>
      </c>
    </row>
    <row r="121" spans="1:45" x14ac:dyDescent="0.25">
      <c r="A121">
        <v>1</v>
      </c>
      <c r="B121">
        <v>0</v>
      </c>
      <c r="C121">
        <v>80</v>
      </c>
      <c r="D121">
        <v>0</v>
      </c>
      <c r="E121">
        <v>0</v>
      </c>
      <c r="F121">
        <v>30</v>
      </c>
      <c r="G121" s="82">
        <v>1</v>
      </c>
      <c r="H121" s="83">
        <v>0</v>
      </c>
      <c r="I121" s="84">
        <f t="shared" si="14"/>
        <v>1</v>
      </c>
      <c r="J121" s="32">
        <f t="shared" si="15"/>
        <v>1</v>
      </c>
      <c r="K121" s="32">
        <f t="shared" si="16"/>
        <v>0.12912389773251101</v>
      </c>
      <c r="L121" s="82">
        <f t="shared" si="17"/>
        <v>0.12912389773251101</v>
      </c>
      <c r="M121" s="84">
        <f t="shared" si="18"/>
        <v>0.87087610226748902</v>
      </c>
      <c r="N121" s="82">
        <f t="shared" si="19"/>
        <v>-2.0469828880162453</v>
      </c>
      <c r="O121" s="84">
        <f t="shared" si="20"/>
        <v>100</v>
      </c>
      <c r="P121" s="32">
        <f t="shared" si="21"/>
        <v>6.7444997987248527</v>
      </c>
      <c r="AL121">
        <v>9.5276409464058118E-2</v>
      </c>
      <c r="AM121">
        <v>1</v>
      </c>
      <c r="AN121">
        <v>0</v>
      </c>
      <c r="AO121" s="32">
        <f t="shared" si="25"/>
        <v>119</v>
      </c>
      <c r="AP121" s="32">
        <f t="shared" si="26"/>
        <v>14</v>
      </c>
      <c r="AQ121" s="32">
        <f t="shared" si="22"/>
        <v>0.77798507462686572</v>
      </c>
      <c r="AR121" s="32">
        <f t="shared" si="23"/>
        <v>0.95857988165680474</v>
      </c>
      <c r="AS121" s="32">
        <f t="shared" si="24"/>
        <v>0</v>
      </c>
    </row>
    <row r="122" spans="1:45" x14ac:dyDescent="0.25">
      <c r="A122">
        <v>1</v>
      </c>
      <c r="B122">
        <v>1</v>
      </c>
      <c r="C122">
        <v>2</v>
      </c>
      <c r="D122">
        <v>1</v>
      </c>
      <c r="E122">
        <v>2</v>
      </c>
      <c r="F122">
        <v>151.55000000000001</v>
      </c>
      <c r="G122" s="82">
        <v>0</v>
      </c>
      <c r="H122" s="83">
        <v>1</v>
      </c>
      <c r="I122" s="84">
        <f t="shared" si="14"/>
        <v>1</v>
      </c>
      <c r="J122" s="32">
        <f t="shared" si="15"/>
        <v>0</v>
      </c>
      <c r="K122" s="32">
        <f t="shared" si="16"/>
        <v>0.96954060099176276</v>
      </c>
      <c r="L122" s="82">
        <f t="shared" si="17"/>
        <v>0.96954060099176276</v>
      </c>
      <c r="M122" s="84">
        <f t="shared" si="18"/>
        <v>3.0459399008237242E-2</v>
      </c>
      <c r="N122" s="82">
        <f t="shared" si="19"/>
        <v>-3.4913606622338271</v>
      </c>
      <c r="O122" s="84">
        <f t="shared" si="20"/>
        <v>0</v>
      </c>
      <c r="P122" s="32">
        <f t="shared" si="21"/>
        <v>31.830588670825925</v>
      </c>
      <c r="AL122">
        <v>9.5899858248836053E-2</v>
      </c>
      <c r="AM122">
        <v>0</v>
      </c>
      <c r="AN122">
        <v>1</v>
      </c>
      <c r="AO122" s="32">
        <f t="shared" si="25"/>
        <v>119</v>
      </c>
      <c r="AP122" s="32">
        <f t="shared" si="26"/>
        <v>15</v>
      </c>
      <c r="AQ122" s="32">
        <f t="shared" si="22"/>
        <v>0.77798507462686572</v>
      </c>
      <c r="AR122" s="32">
        <f t="shared" si="23"/>
        <v>0.95562130177514792</v>
      </c>
      <c r="AS122" s="32">
        <f t="shared" si="24"/>
        <v>1.7828755630133674E-3</v>
      </c>
    </row>
    <row r="123" spans="1:45" x14ac:dyDescent="0.25">
      <c r="A123">
        <v>1</v>
      </c>
      <c r="B123">
        <v>1</v>
      </c>
      <c r="C123">
        <v>14</v>
      </c>
      <c r="D123">
        <v>1</v>
      </c>
      <c r="E123">
        <v>2</v>
      </c>
      <c r="F123">
        <v>120</v>
      </c>
      <c r="G123" s="82">
        <v>1</v>
      </c>
      <c r="H123" s="83">
        <v>0</v>
      </c>
      <c r="I123" s="84">
        <f t="shared" si="14"/>
        <v>1</v>
      </c>
      <c r="J123" s="32">
        <f t="shared" si="15"/>
        <v>1</v>
      </c>
      <c r="K123" s="32">
        <f t="shared" si="16"/>
        <v>0.95166000872146905</v>
      </c>
      <c r="L123" s="82">
        <f t="shared" si="17"/>
        <v>0.95166000872146905</v>
      </c>
      <c r="M123" s="84">
        <f t="shared" si="18"/>
        <v>4.8339991278530947E-2</v>
      </c>
      <c r="N123" s="82">
        <f t="shared" si="19"/>
        <v>-4.9547441674133538E-2</v>
      </c>
      <c r="O123" s="84">
        <f t="shared" si="20"/>
        <v>100</v>
      </c>
      <c r="P123" s="32">
        <f t="shared" si="21"/>
        <v>5.0795442527289222E-2</v>
      </c>
      <c r="AL123">
        <v>9.5903293358188646E-2</v>
      </c>
      <c r="AM123">
        <v>1</v>
      </c>
      <c r="AN123">
        <v>0</v>
      </c>
      <c r="AO123" s="32">
        <f t="shared" si="25"/>
        <v>120</v>
      </c>
      <c r="AP123" s="32">
        <f t="shared" si="26"/>
        <v>15</v>
      </c>
      <c r="AQ123" s="32">
        <f t="shared" si="22"/>
        <v>0.77611940298507465</v>
      </c>
      <c r="AR123" s="32">
        <f t="shared" si="23"/>
        <v>0.95562130177514792</v>
      </c>
      <c r="AS123" s="32">
        <f t="shared" si="24"/>
        <v>1.7828755630133674E-3</v>
      </c>
    </row>
    <row r="124" spans="1:45" x14ac:dyDescent="0.25">
      <c r="A124">
        <v>1</v>
      </c>
      <c r="B124">
        <v>1</v>
      </c>
      <c r="C124">
        <v>15</v>
      </c>
      <c r="D124">
        <v>0</v>
      </c>
      <c r="E124">
        <v>1</v>
      </c>
      <c r="F124">
        <v>211.33750000000001</v>
      </c>
      <c r="G124" s="82">
        <v>1</v>
      </c>
      <c r="H124" s="83">
        <v>0</v>
      </c>
      <c r="I124" s="84">
        <f t="shared" si="14"/>
        <v>1</v>
      </c>
      <c r="J124" s="32">
        <f t="shared" si="15"/>
        <v>1</v>
      </c>
      <c r="K124" s="32">
        <f t="shared" si="16"/>
        <v>0.96644415846594134</v>
      </c>
      <c r="L124" s="82">
        <f t="shared" si="17"/>
        <v>0.96644415846594134</v>
      </c>
      <c r="M124" s="84">
        <f t="shared" si="18"/>
        <v>3.3555841534058661E-2</v>
      </c>
      <c r="N124" s="82">
        <f t="shared" si="19"/>
        <v>-3.41317590686721E-2</v>
      </c>
      <c r="O124" s="84">
        <f t="shared" si="20"/>
        <v>100</v>
      </c>
      <c r="P124" s="32">
        <f t="shared" si="21"/>
        <v>3.4720931613185603E-2</v>
      </c>
      <c r="AL124">
        <v>9.7412706563539467E-2</v>
      </c>
      <c r="AM124">
        <v>1</v>
      </c>
      <c r="AN124">
        <v>0</v>
      </c>
      <c r="AO124" s="32">
        <f t="shared" si="25"/>
        <v>121</v>
      </c>
      <c r="AP124" s="32">
        <f t="shared" si="26"/>
        <v>15</v>
      </c>
      <c r="AQ124" s="32">
        <f t="shared" si="22"/>
        <v>0.77425373134328357</v>
      </c>
      <c r="AR124" s="32">
        <f t="shared" si="23"/>
        <v>0.95562130177514792</v>
      </c>
      <c r="AS124" s="32">
        <f t="shared" si="24"/>
        <v>1.7828755630133674E-3</v>
      </c>
    </row>
    <row r="125" spans="1:45" x14ac:dyDescent="0.25">
      <c r="A125">
        <v>1</v>
      </c>
      <c r="B125">
        <v>1</v>
      </c>
      <c r="C125">
        <v>16</v>
      </c>
      <c r="D125">
        <v>0</v>
      </c>
      <c r="E125">
        <v>0</v>
      </c>
      <c r="F125">
        <v>86.5</v>
      </c>
      <c r="G125" s="82">
        <v>1</v>
      </c>
      <c r="H125" s="83">
        <v>0</v>
      </c>
      <c r="I125" s="84">
        <f t="shared" si="14"/>
        <v>1</v>
      </c>
      <c r="J125" s="32">
        <f t="shared" si="15"/>
        <v>1</v>
      </c>
      <c r="K125" s="32">
        <f t="shared" si="16"/>
        <v>0.96789104112149504</v>
      </c>
      <c r="L125" s="82">
        <f t="shared" si="17"/>
        <v>0.96789104112149504</v>
      </c>
      <c r="M125" s="84">
        <f t="shared" si="18"/>
        <v>3.2108958878504956E-2</v>
      </c>
      <c r="N125" s="82">
        <f t="shared" si="19"/>
        <v>-3.2635758865906923E-2</v>
      </c>
      <c r="O125" s="84">
        <f t="shared" si="20"/>
        <v>100</v>
      </c>
      <c r="P125" s="32">
        <f t="shared" si="21"/>
        <v>3.3174146173829973E-2</v>
      </c>
      <c r="AL125">
        <v>9.7513189591001609E-2</v>
      </c>
      <c r="AM125">
        <v>1</v>
      </c>
      <c r="AN125">
        <v>0</v>
      </c>
      <c r="AO125" s="32">
        <f t="shared" si="25"/>
        <v>122</v>
      </c>
      <c r="AP125" s="32">
        <f t="shared" si="26"/>
        <v>15</v>
      </c>
      <c r="AQ125" s="32">
        <f t="shared" si="22"/>
        <v>0.77238805970149249</v>
      </c>
      <c r="AR125" s="32">
        <f t="shared" si="23"/>
        <v>0.95562130177514792</v>
      </c>
      <c r="AS125" s="32">
        <f t="shared" si="24"/>
        <v>1.7828755630132612E-3</v>
      </c>
    </row>
    <row r="126" spans="1:45" x14ac:dyDescent="0.25">
      <c r="A126">
        <v>1</v>
      </c>
      <c r="B126">
        <v>1</v>
      </c>
      <c r="C126">
        <v>16</v>
      </c>
      <c r="D126">
        <v>0</v>
      </c>
      <c r="E126">
        <v>1</v>
      </c>
      <c r="F126">
        <v>57.979199999999999</v>
      </c>
      <c r="G126" s="82">
        <v>1</v>
      </c>
      <c r="H126" s="83">
        <v>0</v>
      </c>
      <c r="I126" s="84">
        <f t="shared" si="14"/>
        <v>1</v>
      </c>
      <c r="J126" s="32">
        <f t="shared" si="15"/>
        <v>1</v>
      </c>
      <c r="K126" s="32">
        <f t="shared" si="16"/>
        <v>0.96511805290941066</v>
      </c>
      <c r="L126" s="82">
        <f t="shared" si="17"/>
        <v>0.96511805290941066</v>
      </c>
      <c r="M126" s="84">
        <f t="shared" si="18"/>
        <v>3.4881947090589338E-2</v>
      </c>
      <c r="N126" s="82">
        <f t="shared" si="19"/>
        <v>-3.5504850504269728E-2</v>
      </c>
      <c r="O126" s="84">
        <f t="shared" si="20"/>
        <v>100</v>
      </c>
      <c r="P126" s="32">
        <f t="shared" si="21"/>
        <v>3.6142673930339875E-2</v>
      </c>
      <c r="AL126">
        <v>9.7653125472495494E-2</v>
      </c>
      <c r="AM126">
        <v>1</v>
      </c>
      <c r="AN126">
        <v>0</v>
      </c>
      <c r="AO126" s="32">
        <f t="shared" si="25"/>
        <v>123</v>
      </c>
      <c r="AP126" s="32">
        <f t="shared" si="26"/>
        <v>15</v>
      </c>
      <c r="AQ126" s="32">
        <f t="shared" si="22"/>
        <v>0.77052238805970152</v>
      </c>
      <c r="AR126" s="32">
        <f t="shared" si="23"/>
        <v>0.95562130177514792</v>
      </c>
      <c r="AS126" s="32">
        <f t="shared" si="24"/>
        <v>1.7828755630133674E-3</v>
      </c>
    </row>
    <row r="127" spans="1:45" x14ac:dyDescent="0.25">
      <c r="A127">
        <v>1</v>
      </c>
      <c r="B127">
        <v>1</v>
      </c>
      <c r="C127">
        <v>16</v>
      </c>
      <c r="D127">
        <v>0</v>
      </c>
      <c r="E127">
        <v>1</v>
      </c>
      <c r="F127">
        <v>17592</v>
      </c>
      <c r="G127" s="82">
        <v>1</v>
      </c>
      <c r="H127" s="83">
        <v>0</v>
      </c>
      <c r="I127" s="84">
        <f t="shared" si="14"/>
        <v>1</v>
      </c>
      <c r="J127" s="32">
        <f t="shared" si="15"/>
        <v>1</v>
      </c>
      <c r="K127" s="32">
        <f t="shared" si="16"/>
        <v>0.96547509994073177</v>
      </c>
      <c r="L127" s="82">
        <f t="shared" si="17"/>
        <v>0.96547509994073177</v>
      </c>
      <c r="M127" s="84">
        <f t="shared" si="18"/>
        <v>3.4524900059268226E-2</v>
      </c>
      <c r="N127" s="82">
        <f t="shared" si="19"/>
        <v>-3.5134967253762243E-2</v>
      </c>
      <c r="O127" s="84">
        <f t="shared" si="20"/>
        <v>100</v>
      </c>
      <c r="P127" s="32">
        <f t="shared" si="21"/>
        <v>3.5759492980593312E-2</v>
      </c>
      <c r="AL127">
        <v>9.7653161178361161E-2</v>
      </c>
      <c r="AM127">
        <v>1</v>
      </c>
      <c r="AN127">
        <v>0</v>
      </c>
      <c r="AO127" s="32">
        <f t="shared" si="25"/>
        <v>124</v>
      </c>
      <c r="AP127" s="32">
        <f t="shared" si="26"/>
        <v>15</v>
      </c>
      <c r="AQ127" s="32">
        <f t="shared" si="22"/>
        <v>0.76865671641791045</v>
      </c>
      <c r="AR127" s="32">
        <f t="shared" si="23"/>
        <v>0.95562130177514792</v>
      </c>
      <c r="AS127" s="32">
        <f t="shared" si="24"/>
        <v>0</v>
      </c>
    </row>
    <row r="128" spans="1:45" x14ac:dyDescent="0.25">
      <c r="A128">
        <v>1</v>
      </c>
      <c r="B128">
        <v>1</v>
      </c>
      <c r="C128">
        <v>17</v>
      </c>
      <c r="D128">
        <v>1</v>
      </c>
      <c r="E128">
        <v>0</v>
      </c>
      <c r="F128">
        <v>57</v>
      </c>
      <c r="G128" s="82">
        <v>1</v>
      </c>
      <c r="H128" s="83">
        <v>0</v>
      </c>
      <c r="I128" s="84">
        <f t="shared" si="14"/>
        <v>1</v>
      </c>
      <c r="J128" s="32">
        <f t="shared" si="15"/>
        <v>1</v>
      </c>
      <c r="K128" s="32">
        <f t="shared" si="16"/>
        <v>0.95396247664288614</v>
      </c>
      <c r="L128" s="82">
        <f t="shared" si="17"/>
        <v>0.95396247664288614</v>
      </c>
      <c r="M128" s="84">
        <f t="shared" si="18"/>
        <v>4.6037523357113863E-2</v>
      </c>
      <c r="N128" s="82">
        <f t="shared" si="19"/>
        <v>-4.7130940966848354E-2</v>
      </c>
      <c r="O128" s="84">
        <f t="shared" si="20"/>
        <v>100</v>
      </c>
      <c r="P128" s="32">
        <f t="shared" si="21"/>
        <v>4.8259260174599E-2</v>
      </c>
      <c r="AL128">
        <v>9.7653247106026145E-2</v>
      </c>
      <c r="AM128">
        <v>0</v>
      </c>
      <c r="AN128">
        <v>1</v>
      </c>
      <c r="AO128" s="32">
        <f t="shared" si="25"/>
        <v>124</v>
      </c>
      <c r="AP128" s="32">
        <f t="shared" si="26"/>
        <v>16</v>
      </c>
      <c r="AQ128" s="32">
        <f t="shared" si="22"/>
        <v>0.76865671641791045</v>
      </c>
      <c r="AR128" s="32">
        <f t="shared" si="23"/>
        <v>0.9526627218934911</v>
      </c>
      <c r="AS128" s="32">
        <f t="shared" si="24"/>
        <v>1.7773558244281865E-3</v>
      </c>
    </row>
    <row r="129" spans="1:45" x14ac:dyDescent="0.25">
      <c r="A129">
        <v>1</v>
      </c>
      <c r="B129">
        <v>1</v>
      </c>
      <c r="C129">
        <v>17</v>
      </c>
      <c r="D129">
        <v>1</v>
      </c>
      <c r="E129">
        <v>0</v>
      </c>
      <c r="F129">
        <v>17758</v>
      </c>
      <c r="G129" s="82">
        <v>1</v>
      </c>
      <c r="H129" s="83">
        <v>0</v>
      </c>
      <c r="I129" s="84">
        <f t="shared" si="14"/>
        <v>1</v>
      </c>
      <c r="J129" s="32">
        <f t="shared" si="15"/>
        <v>1</v>
      </c>
      <c r="K129" s="32">
        <f t="shared" si="16"/>
        <v>0.95443273355816982</v>
      </c>
      <c r="L129" s="82">
        <f t="shared" si="17"/>
        <v>0.95443273355816982</v>
      </c>
      <c r="M129" s="84">
        <f t="shared" si="18"/>
        <v>4.5567266441830179E-2</v>
      </c>
      <c r="N129" s="82">
        <f t="shared" si="19"/>
        <v>-4.6638111261252745E-2</v>
      </c>
      <c r="O129" s="84">
        <f t="shared" si="20"/>
        <v>100</v>
      </c>
      <c r="P129" s="32">
        <f t="shared" si="21"/>
        <v>4.774277415230016E-2</v>
      </c>
      <c r="AL129">
        <v>9.8032413295687792E-2</v>
      </c>
      <c r="AM129">
        <v>1</v>
      </c>
      <c r="AN129">
        <v>0</v>
      </c>
      <c r="AO129" s="32">
        <f t="shared" si="25"/>
        <v>125</v>
      </c>
      <c r="AP129" s="32">
        <f t="shared" si="26"/>
        <v>16</v>
      </c>
      <c r="AQ129" s="32">
        <f t="shared" si="22"/>
        <v>0.76679104477611937</v>
      </c>
      <c r="AR129" s="32">
        <f t="shared" si="23"/>
        <v>0.9526627218934911</v>
      </c>
      <c r="AS129" s="32">
        <f t="shared" si="24"/>
        <v>1.7773558244280809E-3</v>
      </c>
    </row>
    <row r="130" spans="1:45" x14ac:dyDescent="0.25">
      <c r="A130">
        <v>1</v>
      </c>
      <c r="B130">
        <v>1</v>
      </c>
      <c r="C130">
        <v>18</v>
      </c>
      <c r="D130">
        <v>0</v>
      </c>
      <c r="E130">
        <v>2</v>
      </c>
      <c r="F130">
        <v>79.650000000000006</v>
      </c>
      <c r="G130" s="82">
        <v>1</v>
      </c>
      <c r="H130" s="83">
        <v>0</v>
      </c>
      <c r="I130" s="84">
        <f t="shared" si="14"/>
        <v>1</v>
      </c>
      <c r="J130" s="32">
        <f t="shared" si="15"/>
        <v>1</v>
      </c>
      <c r="K130" s="32">
        <f t="shared" si="16"/>
        <v>0.95908690226610616</v>
      </c>
      <c r="L130" s="82">
        <f t="shared" si="17"/>
        <v>0.95908690226610616</v>
      </c>
      <c r="M130" s="84">
        <f t="shared" si="18"/>
        <v>4.0913097733893844E-2</v>
      </c>
      <c r="N130" s="82">
        <f t="shared" si="19"/>
        <v>-4.1773590617043804E-2</v>
      </c>
      <c r="O130" s="84">
        <f t="shared" si="20"/>
        <v>100</v>
      </c>
      <c r="P130" s="32">
        <f t="shared" si="21"/>
        <v>4.2658384383339423E-2</v>
      </c>
      <c r="AL130">
        <v>9.8040422275983766E-2</v>
      </c>
      <c r="AM130">
        <v>1</v>
      </c>
      <c r="AN130">
        <v>0</v>
      </c>
      <c r="AO130" s="32">
        <f t="shared" si="25"/>
        <v>126</v>
      </c>
      <c r="AP130" s="32">
        <f t="shared" si="26"/>
        <v>16</v>
      </c>
      <c r="AQ130" s="32">
        <f t="shared" si="22"/>
        <v>0.7649253731343284</v>
      </c>
      <c r="AR130" s="32">
        <f t="shared" si="23"/>
        <v>0.9526627218934911</v>
      </c>
      <c r="AS130" s="32">
        <f t="shared" si="24"/>
        <v>1.7773558244281865E-3</v>
      </c>
    </row>
    <row r="131" spans="1:45" x14ac:dyDescent="0.25">
      <c r="A131">
        <v>1</v>
      </c>
      <c r="B131">
        <v>1</v>
      </c>
      <c r="C131">
        <v>18</v>
      </c>
      <c r="D131">
        <v>1</v>
      </c>
      <c r="E131">
        <v>0</v>
      </c>
      <c r="F131">
        <v>17757</v>
      </c>
      <c r="G131" s="82">
        <v>1</v>
      </c>
      <c r="H131" s="83">
        <v>0</v>
      </c>
      <c r="I131" s="84">
        <f t="shared" si="14"/>
        <v>1</v>
      </c>
      <c r="J131" s="32">
        <f t="shared" si="15"/>
        <v>1</v>
      </c>
      <c r="K131" s="32">
        <f t="shared" si="16"/>
        <v>0.95265937529806011</v>
      </c>
      <c r="L131" s="82">
        <f t="shared" si="17"/>
        <v>0.95265937529806011</v>
      </c>
      <c r="M131" s="84">
        <f t="shared" si="18"/>
        <v>4.7340624701939893E-2</v>
      </c>
      <c r="N131" s="82">
        <f t="shared" si="19"/>
        <v>-4.8497862830667891E-2</v>
      </c>
      <c r="O131" s="84">
        <f t="shared" si="20"/>
        <v>100</v>
      </c>
      <c r="P131" s="32">
        <f t="shared" si="21"/>
        <v>4.9693128445965642E-2</v>
      </c>
      <c r="AL131">
        <v>9.8648651391577483E-2</v>
      </c>
      <c r="AM131">
        <v>1</v>
      </c>
      <c r="AN131">
        <v>0</v>
      </c>
      <c r="AO131" s="32">
        <f t="shared" si="25"/>
        <v>127</v>
      </c>
      <c r="AP131" s="32">
        <f t="shared" si="26"/>
        <v>16</v>
      </c>
      <c r="AQ131" s="32">
        <f t="shared" si="22"/>
        <v>0.76305970149253732</v>
      </c>
      <c r="AR131" s="32">
        <f t="shared" si="23"/>
        <v>0.9526627218934911</v>
      </c>
      <c r="AS131" s="32">
        <f t="shared" si="24"/>
        <v>1.7773558244281865E-3</v>
      </c>
    </row>
    <row r="132" spans="1:45" x14ac:dyDescent="0.25">
      <c r="A132">
        <v>1</v>
      </c>
      <c r="B132">
        <v>1</v>
      </c>
      <c r="C132">
        <v>18</v>
      </c>
      <c r="D132">
        <v>2</v>
      </c>
      <c r="E132">
        <v>2</v>
      </c>
      <c r="F132">
        <v>17608</v>
      </c>
      <c r="G132" s="82">
        <v>1</v>
      </c>
      <c r="H132" s="83">
        <v>0</v>
      </c>
      <c r="I132" s="84">
        <f t="shared" si="14"/>
        <v>1</v>
      </c>
      <c r="J132" s="32">
        <f t="shared" si="15"/>
        <v>1</v>
      </c>
      <c r="K132" s="32">
        <f t="shared" si="16"/>
        <v>0.92383737742636785</v>
      </c>
      <c r="L132" s="82">
        <f t="shared" si="17"/>
        <v>0.92383737742636785</v>
      </c>
      <c r="M132" s="84">
        <f t="shared" si="18"/>
        <v>7.6162622573632155E-2</v>
      </c>
      <c r="N132" s="82">
        <f t="shared" si="19"/>
        <v>-7.9219221286310509E-2</v>
      </c>
      <c r="O132" s="84">
        <f t="shared" si="20"/>
        <v>100</v>
      </c>
      <c r="P132" s="32">
        <f t="shared" si="21"/>
        <v>8.2441590300022807E-2</v>
      </c>
      <c r="AL132">
        <v>9.8716649577605148E-2</v>
      </c>
      <c r="AM132">
        <v>1</v>
      </c>
      <c r="AN132">
        <v>0</v>
      </c>
      <c r="AO132" s="32">
        <f t="shared" si="25"/>
        <v>128</v>
      </c>
      <c r="AP132" s="32">
        <f t="shared" si="26"/>
        <v>16</v>
      </c>
      <c r="AQ132" s="32">
        <f t="shared" si="22"/>
        <v>0.76119402985074625</v>
      </c>
      <c r="AR132" s="32">
        <f t="shared" si="23"/>
        <v>0.9526627218934911</v>
      </c>
      <c r="AS132" s="32">
        <f t="shared" si="24"/>
        <v>1.7773558244281865E-3</v>
      </c>
    </row>
    <row r="133" spans="1:45" x14ac:dyDescent="0.25">
      <c r="A133">
        <v>1</v>
      </c>
      <c r="B133">
        <v>1</v>
      </c>
      <c r="C133">
        <v>19</v>
      </c>
      <c r="D133">
        <v>0</v>
      </c>
      <c r="E133">
        <v>0</v>
      </c>
      <c r="F133">
        <v>30</v>
      </c>
      <c r="G133" s="82">
        <v>1</v>
      </c>
      <c r="H133" s="83">
        <v>0</v>
      </c>
      <c r="I133" s="84">
        <f t="shared" ref="I133:I196" si="27">G133+H133</f>
        <v>1</v>
      </c>
      <c r="J133" s="32">
        <f t="shared" ref="J133:J196" si="28">IF(I133=0,"",G133/I133)</f>
        <v>1</v>
      </c>
      <c r="K133" s="32">
        <f t="shared" ref="K133:K196" si="29">1/(1+EXP(-$R$5-MMULT(A133:F133,$R$6:$R$11)))</f>
        <v>0.96393966207657522</v>
      </c>
      <c r="L133" s="82">
        <f t="shared" ref="L133:L196" si="30">I133*K133</f>
        <v>0.96393966207657522</v>
      </c>
      <c r="M133" s="84">
        <f t="shared" ref="M133:M196" si="31">I133-L133</f>
        <v>3.6060337923424779E-2</v>
      </c>
      <c r="N133" s="82">
        <f t="shared" ref="N133:N196" si="32">IFERROR(I133*(J133*LN(K133)+(1-J133)*LN(1-K133)),0)</f>
        <v>-3.6726577537374946E-2</v>
      </c>
      <c r="O133" s="84">
        <f t="shared" ref="O133:O196" si="33">100*IF(K133&gt;=$AH$10,G133/I133,H133/I133)</f>
        <v>100</v>
      </c>
      <c r="P133" s="32">
        <f t="shared" ref="P133:P196" si="34">IFERROR((G133-L133)^2/L133+(H133-M133)^2/M133,0)</f>
        <v>3.7409331042299356E-2</v>
      </c>
      <c r="AL133">
        <v>9.8716654537079215E-2</v>
      </c>
      <c r="AM133">
        <v>1</v>
      </c>
      <c r="AN133">
        <v>0</v>
      </c>
      <c r="AO133" s="32">
        <f t="shared" si="25"/>
        <v>129</v>
      </c>
      <c r="AP133" s="32">
        <f t="shared" si="26"/>
        <v>16</v>
      </c>
      <c r="AQ133" s="32">
        <f t="shared" ref="AQ133:AQ196" si="35">1-AO133/AO$770</f>
        <v>0.75932835820895517</v>
      </c>
      <c r="AR133" s="32">
        <f t="shared" ref="AR133:AR196" si="36">1-AP133/AP$770</f>
        <v>0.9526627218934911</v>
      </c>
      <c r="AS133" s="32">
        <f t="shared" ref="AS133:AS196" si="37">(AQ133-AQ134)*AR133</f>
        <v>8.886779122140722E-3</v>
      </c>
    </row>
    <row r="134" spans="1:45" x14ac:dyDescent="0.25">
      <c r="A134">
        <v>1</v>
      </c>
      <c r="B134">
        <v>1</v>
      </c>
      <c r="C134">
        <v>19</v>
      </c>
      <c r="D134">
        <v>0</v>
      </c>
      <c r="E134">
        <v>2</v>
      </c>
      <c r="F134">
        <v>26.283300000000001</v>
      </c>
      <c r="G134" s="82">
        <v>1</v>
      </c>
      <c r="H134" s="83">
        <v>0</v>
      </c>
      <c r="I134" s="84">
        <f t="shared" si="27"/>
        <v>1</v>
      </c>
      <c r="J134" s="32">
        <f t="shared" si="28"/>
        <v>1</v>
      </c>
      <c r="K134" s="32">
        <f t="shared" si="29"/>
        <v>0.9574853082273439</v>
      </c>
      <c r="L134" s="82">
        <f t="shared" si="30"/>
        <v>0.9574853082273439</v>
      </c>
      <c r="M134" s="84">
        <f t="shared" si="31"/>
        <v>4.2514691772656099E-2</v>
      </c>
      <c r="N134" s="82">
        <f t="shared" si="32"/>
        <v>-4.3444901932946138E-2</v>
      </c>
      <c r="O134" s="84">
        <f t="shared" si="33"/>
        <v>100</v>
      </c>
      <c r="P134" s="32">
        <f t="shared" si="34"/>
        <v>4.4402448170579631E-2</v>
      </c>
      <c r="AL134">
        <v>9.8716669637245805E-2</v>
      </c>
      <c r="AM134">
        <v>5</v>
      </c>
      <c r="AN134">
        <v>1</v>
      </c>
      <c r="AO134" s="32">
        <f t="shared" ref="AO134:AO197" si="38">AO133+AM134</f>
        <v>134</v>
      </c>
      <c r="AP134" s="32">
        <f t="shared" ref="AP134:AP197" si="39">AP133+AN134</f>
        <v>17</v>
      </c>
      <c r="AQ134" s="32">
        <f t="shared" si="35"/>
        <v>0.75</v>
      </c>
      <c r="AR134" s="32">
        <f t="shared" si="36"/>
        <v>0.94970414201183428</v>
      </c>
      <c r="AS134" s="32">
        <f t="shared" si="37"/>
        <v>3.5436721716860116E-3</v>
      </c>
    </row>
    <row r="135" spans="1:45" x14ac:dyDescent="0.25">
      <c r="A135">
        <v>1</v>
      </c>
      <c r="B135">
        <v>1</v>
      </c>
      <c r="C135">
        <v>19</v>
      </c>
      <c r="D135">
        <v>1</v>
      </c>
      <c r="E135">
        <v>0</v>
      </c>
      <c r="F135">
        <v>91.0792</v>
      </c>
      <c r="G135" s="82">
        <v>1</v>
      </c>
      <c r="H135" s="83">
        <v>0</v>
      </c>
      <c r="I135" s="84">
        <f t="shared" si="27"/>
        <v>1</v>
      </c>
      <c r="J135" s="32">
        <f t="shared" si="28"/>
        <v>1</v>
      </c>
      <c r="K135" s="32">
        <f t="shared" si="29"/>
        <v>0.95031600005734573</v>
      </c>
      <c r="L135" s="82">
        <f t="shared" si="30"/>
        <v>0.95031600005734573</v>
      </c>
      <c r="M135" s="84">
        <f t="shared" si="31"/>
        <v>4.9683999942654267E-2</v>
      </c>
      <c r="N135" s="82">
        <f t="shared" si="32"/>
        <v>-5.0960718057878156E-2</v>
      </c>
      <c r="O135" s="84">
        <f t="shared" si="33"/>
        <v>100</v>
      </c>
      <c r="P135" s="32">
        <f t="shared" si="34"/>
        <v>5.2281556808110294E-2</v>
      </c>
      <c r="AL135">
        <v>9.8716670762186653E-2</v>
      </c>
      <c r="AM135">
        <v>2</v>
      </c>
      <c r="AN135">
        <v>0</v>
      </c>
      <c r="AO135" s="32">
        <f t="shared" si="38"/>
        <v>136</v>
      </c>
      <c r="AP135" s="32">
        <f t="shared" si="39"/>
        <v>17</v>
      </c>
      <c r="AQ135" s="32">
        <f t="shared" si="35"/>
        <v>0.74626865671641784</v>
      </c>
      <c r="AR135" s="32">
        <f t="shared" si="36"/>
        <v>0.94970414201183428</v>
      </c>
      <c r="AS135" s="32">
        <f t="shared" si="37"/>
        <v>1.7718360858429004E-3</v>
      </c>
    </row>
    <row r="136" spans="1:45" x14ac:dyDescent="0.25">
      <c r="A136">
        <v>1</v>
      </c>
      <c r="B136">
        <v>1</v>
      </c>
      <c r="C136">
        <v>21</v>
      </c>
      <c r="D136">
        <v>0</v>
      </c>
      <c r="E136">
        <v>0</v>
      </c>
      <c r="F136">
        <v>77.958299999999994</v>
      </c>
      <c r="G136" s="82">
        <v>1</v>
      </c>
      <c r="H136" s="83">
        <v>0</v>
      </c>
      <c r="I136" s="84">
        <f t="shared" si="27"/>
        <v>1</v>
      </c>
      <c r="J136" s="32">
        <f t="shared" si="28"/>
        <v>1</v>
      </c>
      <c r="K136" s="32">
        <f t="shared" si="29"/>
        <v>0.96105149535676238</v>
      </c>
      <c r="L136" s="82">
        <f t="shared" si="30"/>
        <v>0.96105149535676238</v>
      </c>
      <c r="M136" s="84">
        <f t="shared" si="31"/>
        <v>3.8948504643237625E-2</v>
      </c>
      <c r="N136" s="82">
        <f t="shared" si="32"/>
        <v>-3.9727286268746005E-2</v>
      </c>
      <c r="O136" s="84">
        <f t="shared" si="33"/>
        <v>100</v>
      </c>
      <c r="P136" s="32">
        <f t="shared" si="34"/>
        <v>4.0526969503105685E-2</v>
      </c>
      <c r="AL136">
        <v>9.8716696679096536E-2</v>
      </c>
      <c r="AM136">
        <v>1</v>
      </c>
      <c r="AN136">
        <v>0</v>
      </c>
      <c r="AO136" s="32">
        <f t="shared" si="38"/>
        <v>137</v>
      </c>
      <c r="AP136" s="32">
        <f t="shared" si="39"/>
        <v>17</v>
      </c>
      <c r="AQ136" s="32">
        <f t="shared" si="35"/>
        <v>0.74440298507462688</v>
      </c>
      <c r="AR136" s="32">
        <f t="shared" si="36"/>
        <v>0.94970414201183428</v>
      </c>
      <c r="AS136" s="32">
        <f t="shared" si="37"/>
        <v>1.7718360858430058E-3</v>
      </c>
    </row>
    <row r="137" spans="1:45" x14ac:dyDescent="0.25">
      <c r="A137">
        <v>1</v>
      </c>
      <c r="B137">
        <v>1</v>
      </c>
      <c r="C137">
        <v>21</v>
      </c>
      <c r="D137">
        <v>2</v>
      </c>
      <c r="E137">
        <v>2</v>
      </c>
      <c r="F137">
        <v>17608</v>
      </c>
      <c r="G137" s="82">
        <v>1</v>
      </c>
      <c r="H137" s="83">
        <v>0</v>
      </c>
      <c r="I137" s="84">
        <f t="shared" si="27"/>
        <v>1</v>
      </c>
      <c r="J137" s="32">
        <f t="shared" si="28"/>
        <v>1</v>
      </c>
      <c r="K137" s="32">
        <f t="shared" si="29"/>
        <v>0.91494378645934493</v>
      </c>
      <c r="L137" s="82">
        <f t="shared" si="30"/>
        <v>0.91494378645934493</v>
      </c>
      <c r="M137" s="84">
        <f t="shared" si="31"/>
        <v>8.5056213540655068E-2</v>
      </c>
      <c r="N137" s="82">
        <f t="shared" si="32"/>
        <v>-8.8892651157414723E-2</v>
      </c>
      <c r="O137" s="84">
        <f t="shared" si="33"/>
        <v>100</v>
      </c>
      <c r="P137" s="32">
        <f t="shared" si="34"/>
        <v>9.2963321681003075E-2</v>
      </c>
      <c r="AL137">
        <v>9.8716696900839757E-2</v>
      </c>
      <c r="AM137">
        <v>1</v>
      </c>
      <c r="AN137">
        <v>0</v>
      </c>
      <c r="AO137" s="32">
        <f t="shared" si="38"/>
        <v>138</v>
      </c>
      <c r="AP137" s="32">
        <f t="shared" si="39"/>
        <v>17</v>
      </c>
      <c r="AQ137" s="32">
        <f t="shared" si="35"/>
        <v>0.7425373134328358</v>
      </c>
      <c r="AR137" s="32">
        <f t="shared" si="36"/>
        <v>0.94970414201183428</v>
      </c>
      <c r="AS137" s="32">
        <f t="shared" si="37"/>
        <v>1.7718360858429004E-3</v>
      </c>
    </row>
    <row r="138" spans="1:45" x14ac:dyDescent="0.25">
      <c r="A138">
        <v>1</v>
      </c>
      <c r="B138">
        <v>1</v>
      </c>
      <c r="C138">
        <v>22</v>
      </c>
      <c r="D138">
        <v>0</v>
      </c>
      <c r="E138">
        <v>0</v>
      </c>
      <c r="F138">
        <v>151.55000000000001</v>
      </c>
      <c r="G138" s="82">
        <v>1</v>
      </c>
      <c r="H138" s="83">
        <v>0</v>
      </c>
      <c r="I138" s="84">
        <f t="shared" si="27"/>
        <v>1</v>
      </c>
      <c r="J138" s="32">
        <f t="shared" si="28"/>
        <v>1</v>
      </c>
      <c r="K138" s="32">
        <f t="shared" si="29"/>
        <v>0.95952655928445008</v>
      </c>
      <c r="L138" s="82">
        <f t="shared" si="30"/>
        <v>0.95952655928445008</v>
      </c>
      <c r="M138" s="84">
        <f t="shared" si="31"/>
        <v>4.0473440715549924E-2</v>
      </c>
      <c r="N138" s="82">
        <f t="shared" si="32"/>
        <v>-4.1315283579330994E-2</v>
      </c>
      <c r="O138" s="84">
        <f t="shared" si="33"/>
        <v>100</v>
      </c>
      <c r="P138" s="32">
        <f t="shared" si="34"/>
        <v>4.2180636193887407E-2</v>
      </c>
      <c r="AL138">
        <v>9.871669712799129E-2</v>
      </c>
      <c r="AM138">
        <v>1</v>
      </c>
      <c r="AN138">
        <v>0</v>
      </c>
      <c r="AO138" s="32">
        <f t="shared" si="38"/>
        <v>139</v>
      </c>
      <c r="AP138" s="32">
        <f t="shared" si="39"/>
        <v>17</v>
      </c>
      <c r="AQ138" s="32">
        <f t="shared" si="35"/>
        <v>0.74067164179104483</v>
      </c>
      <c r="AR138" s="32">
        <f t="shared" si="36"/>
        <v>0.94970414201183428</v>
      </c>
      <c r="AS138" s="32">
        <f t="shared" si="37"/>
        <v>1.5946524772586842E-2</v>
      </c>
    </row>
    <row r="139" spans="1:45" x14ac:dyDescent="0.25">
      <c r="A139">
        <v>1</v>
      </c>
      <c r="B139">
        <v>1</v>
      </c>
      <c r="C139">
        <v>22</v>
      </c>
      <c r="D139">
        <v>0</v>
      </c>
      <c r="E139">
        <v>1</v>
      </c>
      <c r="F139">
        <v>55</v>
      </c>
      <c r="G139" s="82">
        <v>1</v>
      </c>
      <c r="H139" s="83">
        <v>0</v>
      </c>
      <c r="I139" s="84">
        <f t="shared" si="27"/>
        <v>1</v>
      </c>
      <c r="J139" s="32">
        <f t="shared" si="28"/>
        <v>1</v>
      </c>
      <c r="K139" s="32">
        <f t="shared" si="29"/>
        <v>0.95606225309649684</v>
      </c>
      <c r="L139" s="82">
        <f t="shared" si="30"/>
        <v>0.95606225309649684</v>
      </c>
      <c r="M139" s="84">
        <f t="shared" si="31"/>
        <v>4.3937746903503161E-2</v>
      </c>
      <c r="N139" s="82">
        <f t="shared" si="32"/>
        <v>-4.4932249749065407E-2</v>
      </c>
      <c r="O139" s="84">
        <f t="shared" si="33"/>
        <v>100</v>
      </c>
      <c r="P139" s="32">
        <f t="shared" si="34"/>
        <v>4.5956993659353747E-2</v>
      </c>
      <c r="AL139">
        <v>9.8716697804037676E-2</v>
      </c>
      <c r="AM139">
        <v>9</v>
      </c>
      <c r="AN139">
        <v>1</v>
      </c>
      <c r="AO139" s="32">
        <f t="shared" si="38"/>
        <v>148</v>
      </c>
      <c r="AP139" s="32">
        <f t="shared" si="39"/>
        <v>18</v>
      </c>
      <c r="AQ139" s="32">
        <f t="shared" si="35"/>
        <v>0.72388059701492535</v>
      </c>
      <c r="AR139" s="32">
        <f t="shared" si="36"/>
        <v>0.94674556213017746</v>
      </c>
      <c r="AS139" s="32">
        <f t="shared" si="37"/>
        <v>1.7663163472578251E-3</v>
      </c>
    </row>
    <row r="140" spans="1:45" x14ac:dyDescent="0.25">
      <c r="A140">
        <v>1</v>
      </c>
      <c r="B140">
        <v>1</v>
      </c>
      <c r="C140">
        <v>22</v>
      </c>
      <c r="D140">
        <v>0</v>
      </c>
      <c r="E140">
        <v>2</v>
      </c>
      <c r="F140">
        <v>49.5</v>
      </c>
      <c r="G140" s="82">
        <v>1</v>
      </c>
      <c r="H140" s="83">
        <v>0</v>
      </c>
      <c r="I140" s="84">
        <f t="shared" si="27"/>
        <v>1</v>
      </c>
      <c r="J140" s="32">
        <f t="shared" si="28"/>
        <v>1</v>
      </c>
      <c r="K140" s="32">
        <f t="shared" si="29"/>
        <v>0.95231867031017425</v>
      </c>
      <c r="L140" s="82">
        <f t="shared" si="30"/>
        <v>0.95231867031017425</v>
      </c>
      <c r="M140" s="84">
        <f t="shared" si="31"/>
        <v>4.7681329689825747E-2</v>
      </c>
      <c r="N140" s="82">
        <f t="shared" si="32"/>
        <v>-4.8855562482172078E-2</v>
      </c>
      <c r="O140" s="84">
        <f t="shared" si="33"/>
        <v>100</v>
      </c>
      <c r="P140" s="32">
        <f t="shared" si="34"/>
        <v>5.006867047381916E-2</v>
      </c>
      <c r="AL140">
        <v>9.8716702087467481E-2</v>
      </c>
      <c r="AM140">
        <v>1</v>
      </c>
      <c r="AN140">
        <v>0</v>
      </c>
      <c r="AO140" s="32">
        <f t="shared" si="38"/>
        <v>149</v>
      </c>
      <c r="AP140" s="32">
        <f t="shared" si="39"/>
        <v>18</v>
      </c>
      <c r="AQ140" s="32">
        <f t="shared" si="35"/>
        <v>0.72201492537313428</v>
      </c>
      <c r="AR140" s="32">
        <f t="shared" si="36"/>
        <v>0.94674556213017746</v>
      </c>
      <c r="AS140" s="32">
        <f t="shared" si="37"/>
        <v>2.6494745208866851E-2</v>
      </c>
    </row>
    <row r="141" spans="1:45" x14ac:dyDescent="0.25">
      <c r="A141">
        <v>1</v>
      </c>
      <c r="B141">
        <v>1</v>
      </c>
      <c r="C141">
        <v>22</v>
      </c>
      <c r="D141">
        <v>1</v>
      </c>
      <c r="E141">
        <v>0</v>
      </c>
      <c r="F141">
        <v>66.599999999999994</v>
      </c>
      <c r="G141" s="82">
        <v>1</v>
      </c>
      <c r="H141" s="83">
        <v>0</v>
      </c>
      <c r="I141" s="84">
        <f t="shared" si="27"/>
        <v>1</v>
      </c>
      <c r="J141" s="32">
        <f t="shared" si="28"/>
        <v>1</v>
      </c>
      <c r="K141" s="32">
        <f t="shared" si="29"/>
        <v>0.9443272386177668</v>
      </c>
      <c r="L141" s="82">
        <f t="shared" si="30"/>
        <v>0.9443272386177668</v>
      </c>
      <c r="M141" s="84">
        <f t="shared" si="31"/>
        <v>5.5672761382233205E-2</v>
      </c>
      <c r="N141" s="82">
        <f t="shared" si="32"/>
        <v>-5.728252182809683E-2</v>
      </c>
      <c r="O141" s="84">
        <f t="shared" si="33"/>
        <v>100</v>
      </c>
      <c r="P141" s="32">
        <f t="shared" si="34"/>
        <v>5.8954946024561028E-2</v>
      </c>
      <c r="AL141">
        <v>9.8716705689442699E-2</v>
      </c>
      <c r="AM141">
        <v>15</v>
      </c>
      <c r="AN141">
        <v>0</v>
      </c>
      <c r="AO141" s="32">
        <f t="shared" si="38"/>
        <v>164</v>
      </c>
      <c r="AP141" s="32">
        <f t="shared" si="39"/>
        <v>18</v>
      </c>
      <c r="AQ141" s="32">
        <f t="shared" si="35"/>
        <v>0.69402985074626866</v>
      </c>
      <c r="AR141" s="32">
        <f t="shared" si="36"/>
        <v>0.94674556213017746</v>
      </c>
      <c r="AS141" s="32">
        <f t="shared" si="37"/>
        <v>5.2989490417733702E-3</v>
      </c>
    </row>
    <row r="142" spans="1:45" x14ac:dyDescent="0.25">
      <c r="A142">
        <v>1</v>
      </c>
      <c r="B142">
        <v>1</v>
      </c>
      <c r="C142">
        <v>23</v>
      </c>
      <c r="D142">
        <v>1</v>
      </c>
      <c r="E142">
        <v>0</v>
      </c>
      <c r="F142">
        <v>113275</v>
      </c>
      <c r="G142" s="82">
        <v>1</v>
      </c>
      <c r="H142" s="83">
        <v>0</v>
      </c>
      <c r="I142" s="84">
        <f t="shared" si="27"/>
        <v>1</v>
      </c>
      <c r="J142" s="32">
        <f t="shared" si="28"/>
        <v>1</v>
      </c>
      <c r="K142" s="32">
        <f t="shared" si="29"/>
        <v>0.94582100344425535</v>
      </c>
      <c r="L142" s="82">
        <f t="shared" si="30"/>
        <v>0.94582100344425535</v>
      </c>
      <c r="M142" s="84">
        <f t="shared" si="31"/>
        <v>5.4178996555744652E-2</v>
      </c>
      <c r="N142" s="82">
        <f t="shared" si="32"/>
        <v>-5.5701941951631737E-2</v>
      </c>
      <c r="O142" s="84">
        <f t="shared" si="33"/>
        <v>100</v>
      </c>
      <c r="P142" s="32">
        <f t="shared" si="34"/>
        <v>5.7282505208119797E-2</v>
      </c>
      <c r="AL142">
        <v>9.8716714029151442E-2</v>
      </c>
      <c r="AM142">
        <v>3</v>
      </c>
      <c r="AN142">
        <v>0</v>
      </c>
      <c r="AO142" s="32">
        <f t="shared" si="38"/>
        <v>167</v>
      </c>
      <c r="AP142" s="32">
        <f t="shared" si="39"/>
        <v>18</v>
      </c>
      <c r="AQ142" s="32">
        <f t="shared" si="35"/>
        <v>0.68843283582089554</v>
      </c>
      <c r="AR142" s="32">
        <f t="shared" si="36"/>
        <v>0.94674556213017746</v>
      </c>
      <c r="AS142" s="32">
        <f t="shared" si="37"/>
        <v>0</v>
      </c>
    </row>
    <row r="143" spans="1:45" x14ac:dyDescent="0.25">
      <c r="A143">
        <v>1</v>
      </c>
      <c r="B143">
        <v>1</v>
      </c>
      <c r="C143">
        <v>23</v>
      </c>
      <c r="D143">
        <v>3</v>
      </c>
      <c r="E143">
        <v>2</v>
      </c>
      <c r="F143">
        <v>263</v>
      </c>
      <c r="G143" s="82">
        <v>1</v>
      </c>
      <c r="H143" s="83">
        <v>0</v>
      </c>
      <c r="I143" s="84">
        <f t="shared" si="27"/>
        <v>1</v>
      </c>
      <c r="J143" s="32">
        <f t="shared" si="28"/>
        <v>1</v>
      </c>
      <c r="K143" s="32">
        <f t="shared" si="29"/>
        <v>0.87546510929956534</v>
      </c>
      <c r="L143" s="82">
        <f t="shared" si="30"/>
        <v>0.87546510929956534</v>
      </c>
      <c r="M143" s="84">
        <f t="shared" si="31"/>
        <v>0.12453489070043466</v>
      </c>
      <c r="N143" s="82">
        <f t="shared" si="32"/>
        <v>-0.13299998036381555</v>
      </c>
      <c r="O143" s="84">
        <f t="shared" si="33"/>
        <v>100</v>
      </c>
      <c r="P143" s="32">
        <f t="shared" si="34"/>
        <v>0.14224997590146279</v>
      </c>
      <c r="AL143">
        <v>9.87167174093838E-2</v>
      </c>
      <c r="AM143">
        <v>0</v>
      </c>
      <c r="AN143">
        <v>1</v>
      </c>
      <c r="AO143" s="32">
        <f t="shared" si="38"/>
        <v>167</v>
      </c>
      <c r="AP143" s="32">
        <f t="shared" si="39"/>
        <v>19</v>
      </c>
      <c r="AQ143" s="32">
        <f t="shared" si="35"/>
        <v>0.68843283582089554</v>
      </c>
      <c r="AR143" s="32">
        <f t="shared" si="36"/>
        <v>0.94378698224852076</v>
      </c>
      <c r="AS143" s="32">
        <f t="shared" si="37"/>
        <v>1.7607966086726446E-3</v>
      </c>
    </row>
    <row r="144" spans="1:45" x14ac:dyDescent="0.25">
      <c r="A144">
        <v>1</v>
      </c>
      <c r="B144">
        <v>1</v>
      </c>
      <c r="C144">
        <v>24</v>
      </c>
      <c r="D144">
        <v>0</v>
      </c>
      <c r="E144">
        <v>0</v>
      </c>
      <c r="F144">
        <v>83.158299999999997</v>
      </c>
      <c r="G144" s="82">
        <v>1</v>
      </c>
      <c r="H144" s="83">
        <v>0</v>
      </c>
      <c r="I144" s="84">
        <f t="shared" si="27"/>
        <v>1</v>
      </c>
      <c r="J144" s="32">
        <f t="shared" si="28"/>
        <v>1</v>
      </c>
      <c r="K144" s="32">
        <f t="shared" si="29"/>
        <v>0.95629800346320237</v>
      </c>
      <c r="L144" s="82">
        <f t="shared" si="30"/>
        <v>0.95629800346320237</v>
      </c>
      <c r="M144" s="84">
        <f t="shared" si="31"/>
        <v>4.3701996536797627E-2</v>
      </c>
      <c r="N144" s="82">
        <f t="shared" si="32"/>
        <v>-4.4685695401273325E-2</v>
      </c>
      <c r="O144" s="84">
        <f t="shared" si="33"/>
        <v>100</v>
      </c>
      <c r="P144" s="32">
        <f t="shared" si="34"/>
        <v>4.5699140203715009E-2</v>
      </c>
      <c r="AL144">
        <v>9.8716736111535169E-2</v>
      </c>
      <c r="AM144">
        <v>1</v>
      </c>
      <c r="AN144">
        <v>0</v>
      </c>
      <c r="AO144" s="32">
        <f t="shared" si="38"/>
        <v>168</v>
      </c>
      <c r="AP144" s="32">
        <f t="shared" si="39"/>
        <v>19</v>
      </c>
      <c r="AQ144" s="32">
        <f t="shared" si="35"/>
        <v>0.68656716417910446</v>
      </c>
      <c r="AR144" s="32">
        <f t="shared" si="36"/>
        <v>0.94378698224852076</v>
      </c>
      <c r="AS144" s="32">
        <f t="shared" si="37"/>
        <v>1.7607966086726446E-3</v>
      </c>
    </row>
    <row r="145" spans="1:45" x14ac:dyDescent="0.25">
      <c r="A145">
        <v>1</v>
      </c>
      <c r="B145">
        <v>1</v>
      </c>
      <c r="C145">
        <v>24</v>
      </c>
      <c r="D145">
        <v>0</v>
      </c>
      <c r="E145">
        <v>0</v>
      </c>
      <c r="F145">
        <v>17477</v>
      </c>
      <c r="G145" s="82">
        <v>2</v>
      </c>
      <c r="H145" s="83">
        <v>0</v>
      </c>
      <c r="I145" s="84">
        <f t="shared" si="27"/>
        <v>2</v>
      </c>
      <c r="J145" s="32">
        <f t="shared" si="28"/>
        <v>1</v>
      </c>
      <c r="K145" s="32">
        <f t="shared" si="29"/>
        <v>0.95673775795943927</v>
      </c>
      <c r="L145" s="82">
        <f t="shared" si="30"/>
        <v>1.9134755159188785</v>
      </c>
      <c r="M145" s="84">
        <f t="shared" si="31"/>
        <v>8.6524484081121456E-2</v>
      </c>
      <c r="N145" s="82">
        <f t="shared" si="32"/>
        <v>-8.8451900403359082E-2</v>
      </c>
      <c r="O145" s="84">
        <f t="shared" si="33"/>
        <v>100</v>
      </c>
      <c r="P145" s="32">
        <f t="shared" si="34"/>
        <v>9.0436991078583148E-2</v>
      </c>
      <c r="AL145">
        <v>9.8716747155432785E-2</v>
      </c>
      <c r="AM145">
        <v>1</v>
      </c>
      <c r="AN145">
        <v>0</v>
      </c>
      <c r="AO145" s="32">
        <f t="shared" si="38"/>
        <v>169</v>
      </c>
      <c r="AP145" s="32">
        <f t="shared" si="39"/>
        <v>19</v>
      </c>
      <c r="AQ145" s="32">
        <f t="shared" si="35"/>
        <v>0.68470149253731338</v>
      </c>
      <c r="AR145" s="32">
        <f t="shared" si="36"/>
        <v>0.94378698224852076</v>
      </c>
      <c r="AS145" s="32">
        <f t="shared" si="37"/>
        <v>1.7607966086726446E-3</v>
      </c>
    </row>
    <row r="146" spans="1:45" x14ac:dyDescent="0.25">
      <c r="A146">
        <v>1</v>
      </c>
      <c r="B146">
        <v>1</v>
      </c>
      <c r="C146">
        <v>24</v>
      </c>
      <c r="D146">
        <v>0</v>
      </c>
      <c r="E146">
        <v>0</v>
      </c>
      <c r="F146">
        <v>17482</v>
      </c>
      <c r="G146" s="82">
        <v>1</v>
      </c>
      <c r="H146" s="83">
        <v>0</v>
      </c>
      <c r="I146" s="84">
        <f t="shared" si="27"/>
        <v>1</v>
      </c>
      <c r="J146" s="32">
        <f t="shared" si="28"/>
        <v>1</v>
      </c>
      <c r="K146" s="32">
        <f t="shared" si="29"/>
        <v>0.9567378837609507</v>
      </c>
      <c r="L146" s="82">
        <f t="shared" si="30"/>
        <v>0.9567378837609507</v>
      </c>
      <c r="M146" s="84">
        <f t="shared" si="31"/>
        <v>4.3262116239049297E-2</v>
      </c>
      <c r="N146" s="82">
        <f t="shared" si="32"/>
        <v>-4.4225818711621671E-2</v>
      </c>
      <c r="O146" s="84">
        <f t="shared" si="33"/>
        <v>100</v>
      </c>
      <c r="P146" s="32">
        <f t="shared" si="34"/>
        <v>4.521835810346015E-2</v>
      </c>
      <c r="AL146">
        <v>9.8716749859619451E-2</v>
      </c>
      <c r="AM146">
        <v>1</v>
      </c>
      <c r="AN146">
        <v>0</v>
      </c>
      <c r="AO146" s="32">
        <f t="shared" si="38"/>
        <v>170</v>
      </c>
      <c r="AP146" s="32">
        <f t="shared" si="39"/>
        <v>19</v>
      </c>
      <c r="AQ146" s="32">
        <f t="shared" si="35"/>
        <v>0.68283582089552231</v>
      </c>
      <c r="AR146" s="32">
        <f t="shared" si="36"/>
        <v>0.94378698224852076</v>
      </c>
      <c r="AS146" s="32">
        <f t="shared" si="37"/>
        <v>1.7607966086725399E-3</v>
      </c>
    </row>
    <row r="147" spans="1:45" x14ac:dyDescent="0.25">
      <c r="A147">
        <v>1</v>
      </c>
      <c r="B147">
        <v>1</v>
      </c>
      <c r="C147">
        <v>24</v>
      </c>
      <c r="D147">
        <v>3</v>
      </c>
      <c r="E147">
        <v>2</v>
      </c>
      <c r="F147">
        <v>263</v>
      </c>
      <c r="G147" s="82">
        <v>1</v>
      </c>
      <c r="H147" s="83">
        <v>0</v>
      </c>
      <c r="I147" s="84">
        <f t="shared" si="27"/>
        <v>1</v>
      </c>
      <c r="J147" s="32">
        <f t="shared" si="28"/>
        <v>1</v>
      </c>
      <c r="K147" s="32">
        <f t="shared" si="29"/>
        <v>0.87103386983123854</v>
      </c>
      <c r="L147" s="82">
        <f t="shared" si="30"/>
        <v>0.87103386983123854</v>
      </c>
      <c r="M147" s="84">
        <f t="shared" si="31"/>
        <v>0.12896613016876146</v>
      </c>
      <c r="N147" s="82">
        <f t="shared" si="32"/>
        <v>-0.13807441674189366</v>
      </c>
      <c r="O147" s="84">
        <f t="shared" si="33"/>
        <v>100</v>
      </c>
      <c r="P147" s="32">
        <f t="shared" si="34"/>
        <v>0.14806098205314158</v>
      </c>
      <c r="AL147">
        <v>9.8716792450568247E-2</v>
      </c>
      <c r="AM147">
        <v>1</v>
      </c>
      <c r="AN147">
        <v>0</v>
      </c>
      <c r="AO147" s="32">
        <f t="shared" si="38"/>
        <v>171</v>
      </c>
      <c r="AP147" s="32">
        <f t="shared" si="39"/>
        <v>19</v>
      </c>
      <c r="AQ147" s="32">
        <f t="shared" si="35"/>
        <v>0.68097014925373134</v>
      </c>
      <c r="AR147" s="32">
        <f t="shared" si="36"/>
        <v>0.94378698224852076</v>
      </c>
      <c r="AS147" s="32">
        <f t="shared" si="37"/>
        <v>1.7607966086725399E-3</v>
      </c>
    </row>
    <row r="148" spans="1:45" x14ac:dyDescent="0.25">
      <c r="A148">
        <v>1</v>
      </c>
      <c r="B148">
        <v>1</v>
      </c>
      <c r="C148">
        <v>25</v>
      </c>
      <c r="D148">
        <v>1</v>
      </c>
      <c r="E148">
        <v>2</v>
      </c>
      <c r="F148">
        <v>151.55000000000001</v>
      </c>
      <c r="G148" s="82">
        <v>0</v>
      </c>
      <c r="H148" s="83">
        <v>1</v>
      </c>
      <c r="I148" s="84">
        <f t="shared" si="27"/>
        <v>1</v>
      </c>
      <c r="J148" s="32">
        <f t="shared" si="28"/>
        <v>0</v>
      </c>
      <c r="K148" s="32">
        <f t="shared" si="29"/>
        <v>0.92686807453247178</v>
      </c>
      <c r="L148" s="82">
        <f t="shared" si="30"/>
        <v>0.92686807453247178</v>
      </c>
      <c r="M148" s="84">
        <f t="shared" si="31"/>
        <v>7.3131925467528225E-2</v>
      </c>
      <c r="N148" s="82">
        <f t="shared" si="32"/>
        <v>-2.6154902706663155</v>
      </c>
      <c r="O148" s="84">
        <f t="shared" si="33"/>
        <v>0</v>
      </c>
      <c r="P148" s="32">
        <f t="shared" si="34"/>
        <v>12.673918656004981</v>
      </c>
      <c r="AL148">
        <v>9.8717060614374172E-2</v>
      </c>
      <c r="AM148">
        <v>1</v>
      </c>
      <c r="AN148">
        <v>0</v>
      </c>
      <c r="AO148" s="32">
        <f t="shared" si="38"/>
        <v>172</v>
      </c>
      <c r="AP148" s="32">
        <f t="shared" si="39"/>
        <v>19</v>
      </c>
      <c r="AQ148" s="32">
        <f t="shared" si="35"/>
        <v>0.67910447761194037</v>
      </c>
      <c r="AR148" s="32">
        <f t="shared" si="36"/>
        <v>0.94378698224852076</v>
      </c>
      <c r="AS148" s="32">
        <f t="shared" si="37"/>
        <v>3.5215932173452893E-3</v>
      </c>
    </row>
    <row r="149" spans="1:45" x14ac:dyDescent="0.25">
      <c r="A149">
        <v>1</v>
      </c>
      <c r="B149">
        <v>1</v>
      </c>
      <c r="C149">
        <v>26</v>
      </c>
      <c r="D149">
        <v>0</v>
      </c>
      <c r="E149">
        <v>0</v>
      </c>
      <c r="F149">
        <v>78.849999999999994</v>
      </c>
      <c r="G149" s="82">
        <v>1</v>
      </c>
      <c r="H149" s="83">
        <v>0</v>
      </c>
      <c r="I149" s="84">
        <f t="shared" si="27"/>
        <v>1</v>
      </c>
      <c r="J149" s="32">
        <f t="shared" si="28"/>
        <v>1</v>
      </c>
      <c r="K149" s="32">
        <f t="shared" si="29"/>
        <v>0.95282631965415476</v>
      </c>
      <c r="L149" s="82">
        <f t="shared" si="30"/>
        <v>0.95282631965415476</v>
      </c>
      <c r="M149" s="84">
        <f t="shared" si="31"/>
        <v>4.7173680345845237E-2</v>
      </c>
      <c r="N149" s="82">
        <f t="shared" si="32"/>
        <v>-4.8322637840037881E-2</v>
      </c>
      <c r="O149" s="84">
        <f t="shared" si="33"/>
        <v>100</v>
      </c>
      <c r="P149" s="32">
        <f t="shared" si="34"/>
        <v>4.9509212091210668E-2</v>
      </c>
      <c r="AL149">
        <v>9.8717062869672259E-2</v>
      </c>
      <c r="AM149">
        <v>2</v>
      </c>
      <c r="AN149">
        <v>0</v>
      </c>
      <c r="AO149" s="32">
        <f t="shared" si="38"/>
        <v>174</v>
      </c>
      <c r="AP149" s="32">
        <f t="shared" si="39"/>
        <v>19</v>
      </c>
      <c r="AQ149" s="32">
        <f t="shared" si="35"/>
        <v>0.67537313432835822</v>
      </c>
      <c r="AR149" s="32">
        <f t="shared" si="36"/>
        <v>0.94378698224852076</v>
      </c>
      <c r="AS149" s="32">
        <f t="shared" si="37"/>
        <v>1.7607966086726446E-3</v>
      </c>
    </row>
    <row r="150" spans="1:45" x14ac:dyDescent="0.25">
      <c r="A150">
        <v>1</v>
      </c>
      <c r="B150">
        <v>1</v>
      </c>
      <c r="C150">
        <v>29</v>
      </c>
      <c r="D150">
        <v>0</v>
      </c>
      <c r="E150">
        <v>0</v>
      </c>
      <c r="F150">
        <v>211.33750000000001</v>
      </c>
      <c r="G150" s="82">
        <v>1</v>
      </c>
      <c r="H150" s="83">
        <v>0</v>
      </c>
      <c r="I150" s="84">
        <f t="shared" si="27"/>
        <v>1</v>
      </c>
      <c r="J150" s="32">
        <f t="shared" si="28"/>
        <v>1</v>
      </c>
      <c r="K150" s="32">
        <f t="shared" si="29"/>
        <v>0.94712808671196236</v>
      </c>
      <c r="L150" s="82">
        <f t="shared" si="30"/>
        <v>0.94712808671196236</v>
      </c>
      <c r="M150" s="84">
        <f t="shared" si="31"/>
        <v>5.2871913288037642E-2</v>
      </c>
      <c r="N150" s="82">
        <f t="shared" si="32"/>
        <v>-5.4320939702559454E-2</v>
      </c>
      <c r="O150" s="84">
        <f t="shared" si="33"/>
        <v>100</v>
      </c>
      <c r="P150" s="32">
        <f t="shared" si="34"/>
        <v>5.5823403433834483E-2</v>
      </c>
      <c r="AL150">
        <v>9.8717116953572173E-2</v>
      </c>
      <c r="AM150">
        <v>1</v>
      </c>
      <c r="AN150">
        <v>0</v>
      </c>
      <c r="AO150" s="32">
        <f t="shared" si="38"/>
        <v>175</v>
      </c>
      <c r="AP150" s="32">
        <f t="shared" si="39"/>
        <v>19</v>
      </c>
      <c r="AQ150" s="32">
        <f t="shared" si="35"/>
        <v>0.67350746268656714</v>
      </c>
      <c r="AR150" s="32">
        <f t="shared" si="36"/>
        <v>0.94378698224852076</v>
      </c>
      <c r="AS150" s="32">
        <f t="shared" si="37"/>
        <v>1.7607966086726446E-3</v>
      </c>
    </row>
    <row r="151" spans="1:45" x14ac:dyDescent="0.25">
      <c r="A151">
        <v>1</v>
      </c>
      <c r="B151">
        <v>1</v>
      </c>
      <c r="C151">
        <v>29.7</v>
      </c>
      <c r="D151">
        <v>0</v>
      </c>
      <c r="E151">
        <v>0</v>
      </c>
      <c r="F151">
        <v>110.88330000000001</v>
      </c>
      <c r="G151" s="82">
        <v>1</v>
      </c>
      <c r="H151" s="83">
        <v>0</v>
      </c>
      <c r="I151" s="84">
        <f t="shared" si="27"/>
        <v>1</v>
      </c>
      <c r="J151" s="32">
        <f t="shared" si="28"/>
        <v>1</v>
      </c>
      <c r="K151" s="32">
        <f t="shared" si="29"/>
        <v>0.94570374967282833</v>
      </c>
      <c r="L151" s="82">
        <f t="shared" si="30"/>
        <v>0.94570374967282833</v>
      </c>
      <c r="M151" s="84">
        <f t="shared" si="31"/>
        <v>5.4296250327171669E-2</v>
      </c>
      <c r="N151" s="82">
        <f t="shared" si="32"/>
        <v>-5.5825919997791566E-2</v>
      </c>
      <c r="O151" s="84">
        <f t="shared" si="33"/>
        <v>100</v>
      </c>
      <c r="P151" s="32">
        <f t="shared" si="34"/>
        <v>5.7413593153200215E-2</v>
      </c>
      <c r="AL151">
        <v>9.8717584780408041E-2</v>
      </c>
      <c r="AM151">
        <v>1</v>
      </c>
      <c r="AN151">
        <v>0</v>
      </c>
      <c r="AO151" s="32">
        <f t="shared" si="38"/>
        <v>176</v>
      </c>
      <c r="AP151" s="32">
        <f t="shared" si="39"/>
        <v>19</v>
      </c>
      <c r="AQ151" s="32">
        <f t="shared" si="35"/>
        <v>0.67164179104477606</v>
      </c>
      <c r="AR151" s="32">
        <f t="shared" si="36"/>
        <v>0.94378698224852076</v>
      </c>
      <c r="AS151" s="32">
        <f t="shared" si="37"/>
        <v>1.7607966086725399E-3</v>
      </c>
    </row>
    <row r="152" spans="1:45" x14ac:dyDescent="0.25">
      <c r="A152">
        <v>1</v>
      </c>
      <c r="B152">
        <v>1</v>
      </c>
      <c r="C152">
        <v>29.7</v>
      </c>
      <c r="D152">
        <v>0</v>
      </c>
      <c r="E152">
        <v>0</v>
      </c>
      <c r="F152">
        <v>17585</v>
      </c>
      <c r="G152" s="82">
        <v>1</v>
      </c>
      <c r="H152" s="83">
        <v>0</v>
      </c>
      <c r="I152" s="84">
        <f t="shared" si="27"/>
        <v>1</v>
      </c>
      <c r="J152" s="32">
        <f t="shared" si="28"/>
        <v>1</v>
      </c>
      <c r="K152" s="32">
        <f t="shared" si="29"/>
        <v>0.94624659912959819</v>
      </c>
      <c r="L152" s="82">
        <f t="shared" si="30"/>
        <v>0.94624659912959819</v>
      </c>
      <c r="M152" s="84">
        <f t="shared" si="31"/>
        <v>5.3753400870401813E-2</v>
      </c>
      <c r="N152" s="82">
        <f t="shared" si="32"/>
        <v>-5.5252068287559922E-2</v>
      </c>
      <c r="O152" s="84">
        <f t="shared" si="33"/>
        <v>100</v>
      </c>
      <c r="P152" s="32">
        <f t="shared" si="34"/>
        <v>5.680696862725499E-2</v>
      </c>
      <c r="AL152">
        <v>9.8719334189031296E-2</v>
      </c>
      <c r="AM152">
        <v>1</v>
      </c>
      <c r="AN152">
        <v>2</v>
      </c>
      <c r="AO152" s="32">
        <f t="shared" si="38"/>
        <v>177</v>
      </c>
      <c r="AP152" s="32">
        <f t="shared" si="39"/>
        <v>21</v>
      </c>
      <c r="AQ152" s="32">
        <f t="shared" si="35"/>
        <v>0.66977611940298509</v>
      </c>
      <c r="AR152" s="32">
        <f t="shared" si="36"/>
        <v>0.93786982248520712</v>
      </c>
      <c r="AS152" s="32">
        <f t="shared" si="37"/>
        <v>1.7497571315022832E-3</v>
      </c>
    </row>
    <row r="153" spans="1:45" x14ac:dyDescent="0.25">
      <c r="A153">
        <v>1</v>
      </c>
      <c r="B153">
        <v>1</v>
      </c>
      <c r="C153">
        <v>29.7</v>
      </c>
      <c r="D153">
        <v>0</v>
      </c>
      <c r="E153">
        <v>1</v>
      </c>
      <c r="F153">
        <v>55</v>
      </c>
      <c r="G153" s="82">
        <v>1</v>
      </c>
      <c r="H153" s="83">
        <v>0</v>
      </c>
      <c r="I153" s="84">
        <f t="shared" si="27"/>
        <v>1</v>
      </c>
      <c r="J153" s="32">
        <f t="shared" si="28"/>
        <v>1</v>
      </c>
      <c r="K153" s="32">
        <f t="shared" si="29"/>
        <v>0.94113024768977049</v>
      </c>
      <c r="L153" s="82">
        <f t="shared" si="30"/>
        <v>0.94113024768977049</v>
      </c>
      <c r="M153" s="84">
        <f t="shared" si="31"/>
        <v>5.8869752310229506E-2</v>
      </c>
      <c r="N153" s="82">
        <f t="shared" si="32"/>
        <v>-6.0673734852079081E-2</v>
      </c>
      <c r="O153" s="84">
        <f t="shared" si="33"/>
        <v>100</v>
      </c>
      <c r="P153" s="32">
        <f t="shared" si="34"/>
        <v>6.2552183881815937E-2</v>
      </c>
      <c r="AL153">
        <v>9.8756902809029448E-2</v>
      </c>
      <c r="AM153">
        <v>1</v>
      </c>
      <c r="AN153">
        <v>0</v>
      </c>
      <c r="AO153" s="32">
        <f t="shared" si="38"/>
        <v>178</v>
      </c>
      <c r="AP153" s="32">
        <f t="shared" si="39"/>
        <v>21</v>
      </c>
      <c r="AQ153" s="32">
        <f t="shared" si="35"/>
        <v>0.66791044776119401</v>
      </c>
      <c r="AR153" s="32">
        <f t="shared" si="36"/>
        <v>0.93786982248520712</v>
      </c>
      <c r="AS153" s="32">
        <f t="shared" si="37"/>
        <v>1.7497571315021789E-3</v>
      </c>
    </row>
    <row r="154" spans="1:45" x14ac:dyDescent="0.25">
      <c r="A154">
        <v>1</v>
      </c>
      <c r="B154">
        <v>1</v>
      </c>
      <c r="C154">
        <v>29.7</v>
      </c>
      <c r="D154">
        <v>1</v>
      </c>
      <c r="E154">
        <v>0</v>
      </c>
      <c r="F154">
        <v>51.862499999999997</v>
      </c>
      <c r="G154" s="82">
        <v>1</v>
      </c>
      <c r="H154" s="83">
        <v>0</v>
      </c>
      <c r="I154" s="84">
        <f t="shared" si="27"/>
        <v>1</v>
      </c>
      <c r="J154" s="32">
        <f t="shared" si="28"/>
        <v>1</v>
      </c>
      <c r="K154" s="32">
        <f t="shared" si="29"/>
        <v>0.92571639721592303</v>
      </c>
      <c r="L154" s="82">
        <f t="shared" si="30"/>
        <v>0.92571639721592303</v>
      </c>
      <c r="M154" s="84">
        <f t="shared" si="31"/>
        <v>7.4283602784076974E-2</v>
      </c>
      <c r="N154" s="82">
        <f t="shared" si="32"/>
        <v>-7.7187357750604604E-2</v>
      </c>
      <c r="O154" s="84">
        <f t="shared" si="33"/>
        <v>100</v>
      </c>
      <c r="P154" s="32">
        <f t="shared" si="34"/>
        <v>8.0244449604094409E-2</v>
      </c>
      <c r="AL154">
        <v>9.8849728827017522E-2</v>
      </c>
      <c r="AM154">
        <v>1</v>
      </c>
      <c r="AN154">
        <v>0</v>
      </c>
      <c r="AO154" s="32">
        <f t="shared" si="38"/>
        <v>179</v>
      </c>
      <c r="AP154" s="32">
        <f t="shared" si="39"/>
        <v>21</v>
      </c>
      <c r="AQ154" s="32">
        <f t="shared" si="35"/>
        <v>0.66604477611940305</v>
      </c>
      <c r="AR154" s="32">
        <f t="shared" si="36"/>
        <v>0.93786982248520712</v>
      </c>
      <c r="AS154" s="32">
        <f t="shared" si="37"/>
        <v>1.7497571315022832E-3</v>
      </c>
    </row>
    <row r="155" spans="1:45" x14ac:dyDescent="0.25">
      <c r="A155">
        <v>1</v>
      </c>
      <c r="B155">
        <v>1</v>
      </c>
      <c r="C155">
        <v>29.7</v>
      </c>
      <c r="D155">
        <v>1</v>
      </c>
      <c r="E155">
        <v>0</v>
      </c>
      <c r="F155">
        <v>52</v>
      </c>
      <c r="G155" s="82">
        <v>1</v>
      </c>
      <c r="H155" s="83">
        <v>0</v>
      </c>
      <c r="I155" s="84">
        <f t="shared" si="27"/>
        <v>1</v>
      </c>
      <c r="J155" s="32">
        <f t="shared" si="28"/>
        <v>1</v>
      </c>
      <c r="K155" s="32">
        <f t="shared" si="29"/>
        <v>0.92571640296354407</v>
      </c>
      <c r="L155" s="82">
        <f t="shared" si="30"/>
        <v>0.92571640296354407</v>
      </c>
      <c r="M155" s="84">
        <f t="shared" si="31"/>
        <v>7.4283597036455928E-2</v>
      </c>
      <c r="N155" s="82">
        <f t="shared" si="32"/>
        <v>-7.7187351541768881E-2</v>
      </c>
      <c r="O155" s="84">
        <f t="shared" si="33"/>
        <v>100</v>
      </c>
      <c r="P155" s="32">
        <f t="shared" si="34"/>
        <v>8.0244442897034113E-2</v>
      </c>
      <c r="AL155">
        <v>9.8868682454053475E-2</v>
      </c>
      <c r="AM155">
        <v>1</v>
      </c>
      <c r="AN155">
        <v>0</v>
      </c>
      <c r="AO155" s="32">
        <f t="shared" si="38"/>
        <v>180</v>
      </c>
      <c r="AP155" s="32">
        <f t="shared" si="39"/>
        <v>21</v>
      </c>
      <c r="AQ155" s="32">
        <f t="shared" si="35"/>
        <v>0.66417910447761197</v>
      </c>
      <c r="AR155" s="32">
        <f t="shared" si="36"/>
        <v>0.93786982248520712</v>
      </c>
      <c r="AS155" s="32">
        <f t="shared" si="37"/>
        <v>1.7497571315022832E-3</v>
      </c>
    </row>
    <row r="156" spans="1:45" x14ac:dyDescent="0.25">
      <c r="A156">
        <v>1</v>
      </c>
      <c r="B156">
        <v>1</v>
      </c>
      <c r="C156">
        <v>29.7</v>
      </c>
      <c r="D156">
        <v>1</v>
      </c>
      <c r="E156">
        <v>0</v>
      </c>
      <c r="F156">
        <v>89.104200000000006</v>
      </c>
      <c r="G156" s="82">
        <v>1</v>
      </c>
      <c r="H156" s="83">
        <v>0</v>
      </c>
      <c r="I156" s="84">
        <f t="shared" si="27"/>
        <v>1</v>
      </c>
      <c r="J156" s="32">
        <f t="shared" si="28"/>
        <v>1</v>
      </c>
      <c r="K156" s="32">
        <f t="shared" si="29"/>
        <v>0.92571795393679246</v>
      </c>
      <c r="L156" s="82">
        <f t="shared" si="30"/>
        <v>0.92571795393679246</v>
      </c>
      <c r="M156" s="84">
        <f t="shared" si="31"/>
        <v>7.4282046063207541E-2</v>
      </c>
      <c r="N156" s="82">
        <f t="shared" si="32"/>
        <v>-7.7185676112939763E-2</v>
      </c>
      <c r="O156" s="84">
        <f t="shared" si="33"/>
        <v>100</v>
      </c>
      <c r="P156" s="32">
        <f t="shared" si="34"/>
        <v>8.0242633025868135E-2</v>
      </c>
      <c r="AL156">
        <v>9.8868736611908634E-2</v>
      </c>
      <c r="AM156">
        <v>1</v>
      </c>
      <c r="AN156">
        <v>0</v>
      </c>
      <c r="AO156" s="32">
        <f t="shared" si="38"/>
        <v>181</v>
      </c>
      <c r="AP156" s="32">
        <f t="shared" si="39"/>
        <v>21</v>
      </c>
      <c r="AQ156" s="32">
        <f t="shared" si="35"/>
        <v>0.66231343283582089</v>
      </c>
      <c r="AR156" s="32">
        <f t="shared" si="36"/>
        <v>0.93786982248520712</v>
      </c>
      <c r="AS156" s="32">
        <f t="shared" si="37"/>
        <v>1.7497571315022832E-3</v>
      </c>
    </row>
    <row r="157" spans="1:45" x14ac:dyDescent="0.25">
      <c r="A157">
        <v>1</v>
      </c>
      <c r="B157">
        <v>1</v>
      </c>
      <c r="C157">
        <v>29.7</v>
      </c>
      <c r="D157">
        <v>1</v>
      </c>
      <c r="E157">
        <v>0</v>
      </c>
      <c r="F157">
        <v>17569</v>
      </c>
      <c r="G157" s="82">
        <v>1</v>
      </c>
      <c r="H157" s="83">
        <v>0</v>
      </c>
      <c r="I157" s="84">
        <f t="shared" si="27"/>
        <v>1</v>
      </c>
      <c r="J157" s="32">
        <f t="shared" si="28"/>
        <v>1</v>
      </c>
      <c r="K157" s="32">
        <f t="shared" si="29"/>
        <v>0.92644531781901551</v>
      </c>
      <c r="L157" s="82">
        <f t="shared" si="30"/>
        <v>0.92644531781901551</v>
      </c>
      <c r="M157" s="84">
        <f t="shared" si="31"/>
        <v>7.3554682180984488E-2</v>
      </c>
      <c r="N157" s="82">
        <f t="shared" si="32"/>
        <v>-7.6400255161443137E-2</v>
      </c>
      <c r="O157" s="84">
        <f t="shared" si="33"/>
        <v>100</v>
      </c>
      <c r="P157" s="32">
        <f t="shared" si="34"/>
        <v>7.9394520935291368E-2</v>
      </c>
      <c r="AL157">
        <v>9.8891376908342793E-2</v>
      </c>
      <c r="AM157">
        <v>1</v>
      </c>
      <c r="AN157">
        <v>0</v>
      </c>
      <c r="AO157" s="32">
        <f t="shared" si="38"/>
        <v>182</v>
      </c>
      <c r="AP157" s="32">
        <f t="shared" si="39"/>
        <v>21</v>
      </c>
      <c r="AQ157" s="32">
        <f t="shared" si="35"/>
        <v>0.66044776119402981</v>
      </c>
      <c r="AR157" s="32">
        <f t="shared" si="36"/>
        <v>0.93786982248520712</v>
      </c>
      <c r="AS157" s="32">
        <f t="shared" si="37"/>
        <v>1.7497571315022832E-3</v>
      </c>
    </row>
    <row r="158" spans="1:45" x14ac:dyDescent="0.25">
      <c r="A158">
        <v>1</v>
      </c>
      <c r="B158">
        <v>1</v>
      </c>
      <c r="C158">
        <v>29.7</v>
      </c>
      <c r="D158">
        <v>1</v>
      </c>
      <c r="E158">
        <v>0</v>
      </c>
      <c r="F158">
        <v>17604</v>
      </c>
      <c r="G158" s="82">
        <v>1</v>
      </c>
      <c r="H158" s="83">
        <v>0</v>
      </c>
      <c r="I158" s="84">
        <f t="shared" si="27"/>
        <v>1</v>
      </c>
      <c r="J158" s="32">
        <f t="shared" si="28"/>
        <v>1</v>
      </c>
      <c r="K158" s="32">
        <f t="shared" si="29"/>
        <v>0.92644676762116207</v>
      </c>
      <c r="L158" s="82">
        <f t="shared" si="30"/>
        <v>0.92644676762116207</v>
      </c>
      <c r="M158" s="84">
        <f t="shared" si="31"/>
        <v>7.3553232378837929E-2</v>
      </c>
      <c r="N158" s="82">
        <f t="shared" si="32"/>
        <v>-7.6398690254174173E-2</v>
      </c>
      <c r="O158" s="84">
        <f t="shared" si="33"/>
        <v>100</v>
      </c>
      <c r="P158" s="32">
        <f t="shared" si="34"/>
        <v>7.9392831784281151E-2</v>
      </c>
      <c r="AL158">
        <v>9.9052754845268071E-2</v>
      </c>
      <c r="AM158">
        <v>1</v>
      </c>
      <c r="AN158">
        <v>0</v>
      </c>
      <c r="AO158" s="32">
        <f t="shared" si="38"/>
        <v>183</v>
      </c>
      <c r="AP158" s="32">
        <f t="shared" si="39"/>
        <v>21</v>
      </c>
      <c r="AQ158" s="32">
        <f t="shared" si="35"/>
        <v>0.65858208955223874</v>
      </c>
      <c r="AR158" s="32">
        <f t="shared" si="36"/>
        <v>0.93786982248520712</v>
      </c>
      <c r="AS158" s="32">
        <f t="shared" si="37"/>
        <v>8.7487856575112072E-3</v>
      </c>
    </row>
    <row r="159" spans="1:45" x14ac:dyDescent="0.25">
      <c r="A159">
        <v>1</v>
      </c>
      <c r="B159">
        <v>1</v>
      </c>
      <c r="C159">
        <v>29.7</v>
      </c>
      <c r="D159">
        <v>1</v>
      </c>
      <c r="E159">
        <v>0</v>
      </c>
      <c r="F159">
        <v>17611</v>
      </c>
      <c r="G159" s="82">
        <v>1</v>
      </c>
      <c r="H159" s="83">
        <v>0</v>
      </c>
      <c r="I159" s="84">
        <f t="shared" si="27"/>
        <v>1</v>
      </c>
      <c r="J159" s="32">
        <f t="shared" si="28"/>
        <v>1</v>
      </c>
      <c r="K159" s="32">
        <f t="shared" si="29"/>
        <v>0.92644705757843437</v>
      </c>
      <c r="L159" s="82">
        <f t="shared" si="30"/>
        <v>0.92644705757843437</v>
      </c>
      <c r="M159" s="84">
        <f t="shared" si="31"/>
        <v>7.3552942421565626E-2</v>
      </c>
      <c r="N159" s="82">
        <f t="shared" si="32"/>
        <v>-7.6398377276421903E-2</v>
      </c>
      <c r="O159" s="84">
        <f t="shared" si="33"/>
        <v>100</v>
      </c>
      <c r="P159" s="32">
        <f t="shared" si="34"/>
        <v>7.9392493958391708E-2</v>
      </c>
      <c r="AL159">
        <v>9.9107721222024769E-2</v>
      </c>
      <c r="AM159">
        <v>5</v>
      </c>
      <c r="AN159">
        <v>0</v>
      </c>
      <c r="AO159" s="32">
        <f t="shared" si="38"/>
        <v>188</v>
      </c>
      <c r="AP159" s="32">
        <f t="shared" si="39"/>
        <v>21</v>
      </c>
      <c r="AQ159" s="32">
        <f t="shared" si="35"/>
        <v>0.64925373134328357</v>
      </c>
      <c r="AR159" s="32">
        <f t="shared" si="36"/>
        <v>0.93786982248520712</v>
      </c>
      <c r="AS159" s="32">
        <f t="shared" si="37"/>
        <v>1.7497571315022832E-3</v>
      </c>
    </row>
    <row r="160" spans="1:45" x14ac:dyDescent="0.25">
      <c r="A160">
        <v>1</v>
      </c>
      <c r="B160">
        <v>1</v>
      </c>
      <c r="C160">
        <v>30</v>
      </c>
      <c r="D160">
        <v>0</v>
      </c>
      <c r="E160">
        <v>0</v>
      </c>
      <c r="F160">
        <v>31</v>
      </c>
      <c r="G160" s="82">
        <v>1</v>
      </c>
      <c r="H160" s="83">
        <v>0</v>
      </c>
      <c r="I160" s="84">
        <f t="shared" si="27"/>
        <v>1</v>
      </c>
      <c r="J160" s="32">
        <f t="shared" si="28"/>
        <v>1</v>
      </c>
      <c r="K160" s="32">
        <f t="shared" si="29"/>
        <v>0.94508114878227822</v>
      </c>
      <c r="L160" s="82">
        <f t="shared" si="30"/>
        <v>0.94508114878227822</v>
      </c>
      <c r="M160" s="84">
        <f t="shared" si="31"/>
        <v>5.4918851217721776E-2</v>
      </c>
      <c r="N160" s="82">
        <f t="shared" si="32"/>
        <v>-5.648448344788147E-2</v>
      </c>
      <c r="O160" s="84">
        <f t="shared" si="33"/>
        <v>100</v>
      </c>
      <c r="P160" s="32">
        <f t="shared" si="34"/>
        <v>5.8110196450837925E-2</v>
      </c>
      <c r="AL160">
        <v>9.9134861719071599E-2</v>
      </c>
      <c r="AM160">
        <v>1</v>
      </c>
      <c r="AN160">
        <v>0</v>
      </c>
      <c r="AO160" s="32">
        <f t="shared" si="38"/>
        <v>189</v>
      </c>
      <c r="AP160" s="32">
        <f t="shared" si="39"/>
        <v>21</v>
      </c>
      <c r="AQ160" s="32">
        <f t="shared" si="35"/>
        <v>0.64738805970149249</v>
      </c>
      <c r="AR160" s="32">
        <f t="shared" si="36"/>
        <v>0.93786982248520712</v>
      </c>
      <c r="AS160" s="32">
        <f t="shared" si="37"/>
        <v>1.7497571315022832E-3</v>
      </c>
    </row>
    <row r="161" spans="1:45" x14ac:dyDescent="0.25">
      <c r="A161">
        <v>1</v>
      </c>
      <c r="B161">
        <v>1</v>
      </c>
      <c r="C161">
        <v>30</v>
      </c>
      <c r="D161">
        <v>0</v>
      </c>
      <c r="E161">
        <v>0</v>
      </c>
      <c r="F161">
        <v>86.5</v>
      </c>
      <c r="G161" s="82">
        <v>1</v>
      </c>
      <c r="H161" s="83">
        <v>0</v>
      </c>
      <c r="I161" s="84">
        <f t="shared" si="27"/>
        <v>1</v>
      </c>
      <c r="J161" s="32">
        <f t="shared" si="28"/>
        <v>1</v>
      </c>
      <c r="K161" s="32">
        <f t="shared" si="29"/>
        <v>0.94508289980397286</v>
      </c>
      <c r="L161" s="82">
        <f t="shared" si="30"/>
        <v>0.94508289980397286</v>
      </c>
      <c r="M161" s="84">
        <f t="shared" si="31"/>
        <v>5.4917100196027135E-2</v>
      </c>
      <c r="N161" s="82">
        <f t="shared" si="32"/>
        <v>-5.6482630675688546E-2</v>
      </c>
      <c r="O161" s="84">
        <f t="shared" si="33"/>
        <v>100</v>
      </c>
      <c r="P161" s="32">
        <f t="shared" si="34"/>
        <v>5.8108236015505015E-2</v>
      </c>
      <c r="AL161">
        <v>9.913757613254319E-2</v>
      </c>
      <c r="AM161">
        <v>1</v>
      </c>
      <c r="AN161">
        <v>1</v>
      </c>
      <c r="AO161" s="32">
        <f t="shared" si="38"/>
        <v>190</v>
      </c>
      <c r="AP161" s="32">
        <f t="shared" si="39"/>
        <v>22</v>
      </c>
      <c r="AQ161" s="32">
        <f t="shared" si="35"/>
        <v>0.64552238805970141</v>
      </c>
      <c r="AR161" s="32">
        <f t="shared" si="36"/>
        <v>0.9349112426035503</v>
      </c>
      <c r="AS161" s="32">
        <f t="shared" si="37"/>
        <v>1.7442373929169987E-3</v>
      </c>
    </row>
    <row r="162" spans="1:45" x14ac:dyDescent="0.25">
      <c r="A162">
        <v>1</v>
      </c>
      <c r="B162">
        <v>1</v>
      </c>
      <c r="C162">
        <v>30</v>
      </c>
      <c r="D162">
        <v>0</v>
      </c>
      <c r="E162">
        <v>0</v>
      </c>
      <c r="F162">
        <v>93.5</v>
      </c>
      <c r="G162" s="82">
        <v>1</v>
      </c>
      <c r="H162" s="83">
        <v>0</v>
      </c>
      <c r="I162" s="84">
        <f t="shared" si="27"/>
        <v>1</v>
      </c>
      <c r="J162" s="32">
        <f t="shared" si="28"/>
        <v>1</v>
      </c>
      <c r="K162" s="32">
        <f t="shared" si="29"/>
        <v>0.94508312064982147</v>
      </c>
      <c r="L162" s="82">
        <f t="shared" si="30"/>
        <v>0.94508312064982147</v>
      </c>
      <c r="M162" s="84">
        <f t="shared" si="31"/>
        <v>5.4916879350178527E-2</v>
      </c>
      <c r="N162" s="82">
        <f t="shared" si="32"/>
        <v>-5.6482396996904549E-2</v>
      </c>
      <c r="O162" s="84">
        <f t="shared" si="33"/>
        <v>100</v>
      </c>
      <c r="P162" s="32">
        <f t="shared" si="34"/>
        <v>5.8107988758087981E-2</v>
      </c>
      <c r="AL162">
        <v>9.9998212138173614E-2</v>
      </c>
      <c r="AM162">
        <v>1</v>
      </c>
      <c r="AN162">
        <v>0</v>
      </c>
      <c r="AO162" s="32">
        <f t="shared" si="38"/>
        <v>191</v>
      </c>
      <c r="AP162" s="32">
        <f t="shared" si="39"/>
        <v>22</v>
      </c>
      <c r="AQ162" s="32">
        <f t="shared" si="35"/>
        <v>0.64365671641791045</v>
      </c>
      <c r="AR162" s="32">
        <f t="shared" si="36"/>
        <v>0.9349112426035503</v>
      </c>
      <c r="AS162" s="32">
        <f t="shared" si="37"/>
        <v>1.7442373929169987E-3</v>
      </c>
    </row>
    <row r="163" spans="1:45" x14ac:dyDescent="0.25">
      <c r="A163">
        <v>1</v>
      </c>
      <c r="B163">
        <v>1</v>
      </c>
      <c r="C163">
        <v>30</v>
      </c>
      <c r="D163">
        <v>0</v>
      </c>
      <c r="E163">
        <v>0</v>
      </c>
      <c r="F163">
        <v>17485</v>
      </c>
      <c r="G163" s="82">
        <v>1</v>
      </c>
      <c r="H163" s="83">
        <v>0</v>
      </c>
      <c r="I163" s="84">
        <f t="shared" si="27"/>
        <v>1</v>
      </c>
      <c r="J163" s="32">
        <f t="shared" si="28"/>
        <v>1</v>
      </c>
      <c r="K163" s="32">
        <f t="shared" si="29"/>
        <v>0.94562923636522578</v>
      </c>
      <c r="L163" s="82">
        <f t="shared" si="30"/>
        <v>0.94562923636522578</v>
      </c>
      <c r="M163" s="84">
        <f t="shared" si="31"/>
        <v>5.4370763634774222E-2</v>
      </c>
      <c r="N163" s="82">
        <f t="shared" si="32"/>
        <v>-5.5904714486325488E-2</v>
      </c>
      <c r="O163" s="84">
        <f t="shared" si="33"/>
        <v>100</v>
      </c>
      <c r="P163" s="32">
        <f t="shared" si="34"/>
        <v>5.7496914799041669E-2</v>
      </c>
      <c r="AL163">
        <v>0.10058384682410819</v>
      </c>
      <c r="AM163">
        <v>1</v>
      </c>
      <c r="AN163">
        <v>0</v>
      </c>
      <c r="AO163" s="32">
        <f t="shared" si="38"/>
        <v>192</v>
      </c>
      <c r="AP163" s="32">
        <f t="shared" si="39"/>
        <v>22</v>
      </c>
      <c r="AQ163" s="32">
        <f t="shared" si="35"/>
        <v>0.64179104477611948</v>
      </c>
      <c r="AR163" s="32">
        <f t="shared" si="36"/>
        <v>0.9349112426035503</v>
      </c>
      <c r="AS163" s="32">
        <f t="shared" si="37"/>
        <v>0</v>
      </c>
    </row>
    <row r="164" spans="1:45" x14ac:dyDescent="0.25">
      <c r="A164">
        <v>1</v>
      </c>
      <c r="B164">
        <v>1</v>
      </c>
      <c r="C164">
        <v>30</v>
      </c>
      <c r="D164">
        <v>0</v>
      </c>
      <c r="E164">
        <v>0</v>
      </c>
      <c r="F164">
        <v>17761</v>
      </c>
      <c r="G164" s="82">
        <v>1</v>
      </c>
      <c r="H164" s="83">
        <v>0</v>
      </c>
      <c r="I164" s="84">
        <f t="shared" si="27"/>
        <v>1</v>
      </c>
      <c r="J164" s="32">
        <f t="shared" si="28"/>
        <v>1</v>
      </c>
      <c r="K164" s="32">
        <f t="shared" si="29"/>
        <v>0.94563786172971165</v>
      </c>
      <c r="L164" s="82">
        <f t="shared" si="30"/>
        <v>0.94563786172971165</v>
      </c>
      <c r="M164" s="84">
        <f t="shared" si="31"/>
        <v>5.4362138270288352E-2</v>
      </c>
      <c r="N164" s="82">
        <f t="shared" si="32"/>
        <v>-5.5895593231591434E-2</v>
      </c>
      <c r="O164" s="84">
        <f t="shared" si="33"/>
        <v>100</v>
      </c>
      <c r="P164" s="32">
        <f t="shared" si="34"/>
        <v>5.7487269144291607E-2</v>
      </c>
      <c r="AL164">
        <v>0.10123848944486391</v>
      </c>
      <c r="AM164">
        <v>0</v>
      </c>
      <c r="AN164">
        <v>1</v>
      </c>
      <c r="AO164" s="32">
        <f t="shared" si="38"/>
        <v>192</v>
      </c>
      <c r="AP164" s="32">
        <f t="shared" si="39"/>
        <v>23</v>
      </c>
      <c r="AQ164" s="32">
        <f t="shared" si="35"/>
        <v>0.64179104477611948</v>
      </c>
      <c r="AR164" s="32">
        <f t="shared" si="36"/>
        <v>0.93195266272189348</v>
      </c>
      <c r="AS164" s="32">
        <f t="shared" si="37"/>
        <v>0</v>
      </c>
    </row>
    <row r="165" spans="1:45" x14ac:dyDescent="0.25">
      <c r="A165">
        <v>1</v>
      </c>
      <c r="B165">
        <v>1</v>
      </c>
      <c r="C165">
        <v>31</v>
      </c>
      <c r="D165">
        <v>0</v>
      </c>
      <c r="E165">
        <v>2</v>
      </c>
      <c r="F165">
        <v>164.86670000000001</v>
      </c>
      <c r="G165" s="82">
        <v>1</v>
      </c>
      <c r="H165" s="83">
        <v>0</v>
      </c>
      <c r="I165" s="84">
        <f t="shared" si="27"/>
        <v>1</v>
      </c>
      <c r="J165" s="32">
        <f t="shared" si="28"/>
        <v>1</v>
      </c>
      <c r="K165" s="32">
        <f t="shared" si="29"/>
        <v>0.93302327644552552</v>
      </c>
      <c r="L165" s="82">
        <f t="shared" si="30"/>
        <v>0.93302327644552552</v>
      </c>
      <c r="M165" s="84">
        <f t="shared" si="31"/>
        <v>6.6976723554474482E-2</v>
      </c>
      <c r="N165" s="82">
        <f t="shared" si="32"/>
        <v>-6.9325130487225758E-2</v>
      </c>
      <c r="O165" s="84">
        <f t="shared" si="33"/>
        <v>100</v>
      </c>
      <c r="P165" s="32">
        <f t="shared" si="34"/>
        <v>7.1784622361867639E-2</v>
      </c>
      <c r="AL165">
        <v>0.1012384975090805</v>
      </c>
      <c r="AM165">
        <v>0</v>
      </c>
      <c r="AN165">
        <v>1</v>
      </c>
      <c r="AO165" s="32">
        <f t="shared" si="38"/>
        <v>192</v>
      </c>
      <c r="AP165" s="32">
        <f t="shared" si="39"/>
        <v>24</v>
      </c>
      <c r="AQ165" s="32">
        <f t="shared" si="35"/>
        <v>0.64179104477611948</v>
      </c>
      <c r="AR165" s="32">
        <f t="shared" si="36"/>
        <v>0.92899408284023666</v>
      </c>
      <c r="AS165" s="32">
        <f t="shared" si="37"/>
        <v>1.7331979157467409E-3</v>
      </c>
    </row>
    <row r="166" spans="1:45" x14ac:dyDescent="0.25">
      <c r="A166">
        <v>1</v>
      </c>
      <c r="B166">
        <v>1</v>
      </c>
      <c r="C166">
        <v>31</v>
      </c>
      <c r="D166">
        <v>1</v>
      </c>
      <c r="E166">
        <v>0</v>
      </c>
      <c r="F166">
        <v>113275</v>
      </c>
      <c r="G166" s="82">
        <v>1</v>
      </c>
      <c r="H166" s="83">
        <v>0</v>
      </c>
      <c r="I166" s="84">
        <f t="shared" si="27"/>
        <v>1</v>
      </c>
      <c r="J166" s="32">
        <f t="shared" si="28"/>
        <v>1</v>
      </c>
      <c r="K166" s="32">
        <f t="shared" si="29"/>
        <v>0.92686178252349483</v>
      </c>
      <c r="L166" s="82">
        <f t="shared" si="30"/>
        <v>0.92686178252349483</v>
      </c>
      <c r="M166" s="84">
        <f t="shared" si="31"/>
        <v>7.3138217476505174E-2</v>
      </c>
      <c r="N166" s="82">
        <f t="shared" si="32"/>
        <v>-7.595082644948023E-2</v>
      </c>
      <c r="O166" s="84">
        <f t="shared" si="33"/>
        <v>100</v>
      </c>
      <c r="P166" s="32">
        <f t="shared" si="34"/>
        <v>7.8909519041099538E-2</v>
      </c>
      <c r="AL166">
        <v>0.10123850603790271</v>
      </c>
      <c r="AM166">
        <v>1</v>
      </c>
      <c r="AN166">
        <v>0</v>
      </c>
      <c r="AO166" s="32">
        <f t="shared" si="38"/>
        <v>193</v>
      </c>
      <c r="AP166" s="32">
        <f t="shared" si="39"/>
        <v>24</v>
      </c>
      <c r="AQ166" s="32">
        <f t="shared" si="35"/>
        <v>0.6399253731343284</v>
      </c>
      <c r="AR166" s="32">
        <f t="shared" si="36"/>
        <v>0.92899408284023666</v>
      </c>
      <c r="AS166" s="32">
        <f t="shared" si="37"/>
        <v>1.7331979157467409E-3</v>
      </c>
    </row>
    <row r="167" spans="1:45" x14ac:dyDescent="0.25">
      <c r="A167">
        <v>1</v>
      </c>
      <c r="B167">
        <v>1</v>
      </c>
      <c r="C167">
        <v>32</v>
      </c>
      <c r="D167">
        <v>0</v>
      </c>
      <c r="E167">
        <v>0</v>
      </c>
      <c r="F167">
        <v>76.291700000000006</v>
      </c>
      <c r="G167" s="82">
        <v>1</v>
      </c>
      <c r="H167" s="83">
        <v>0</v>
      </c>
      <c r="I167" s="84">
        <f t="shared" si="27"/>
        <v>1</v>
      </c>
      <c r="J167" s="32">
        <f t="shared" si="28"/>
        <v>1</v>
      </c>
      <c r="K167" s="32">
        <f t="shared" si="29"/>
        <v>0.9407752650981529</v>
      </c>
      <c r="L167" s="82">
        <f t="shared" si="30"/>
        <v>0.9407752650981529</v>
      </c>
      <c r="M167" s="84">
        <f t="shared" si="31"/>
        <v>5.9224734901847098E-2</v>
      </c>
      <c r="N167" s="82">
        <f t="shared" si="32"/>
        <v>-6.1050993533150612E-2</v>
      </c>
      <c r="O167" s="84">
        <f t="shared" si="33"/>
        <v>100</v>
      </c>
      <c r="P167" s="32">
        <f t="shared" si="34"/>
        <v>6.2953116540184623E-2</v>
      </c>
      <c r="AL167">
        <v>0.1012385853139444</v>
      </c>
      <c r="AM167">
        <v>1</v>
      </c>
      <c r="AN167">
        <v>0</v>
      </c>
      <c r="AO167" s="32">
        <f t="shared" si="38"/>
        <v>194</v>
      </c>
      <c r="AP167" s="32">
        <f t="shared" si="39"/>
        <v>24</v>
      </c>
      <c r="AQ167" s="32">
        <f t="shared" si="35"/>
        <v>0.63805970149253732</v>
      </c>
      <c r="AR167" s="32">
        <f t="shared" si="36"/>
        <v>0.92899408284023666</v>
      </c>
      <c r="AS167" s="32">
        <f t="shared" si="37"/>
        <v>0</v>
      </c>
    </row>
    <row r="168" spans="1:45" x14ac:dyDescent="0.25">
      <c r="A168">
        <v>1</v>
      </c>
      <c r="B168">
        <v>1</v>
      </c>
      <c r="C168">
        <v>33</v>
      </c>
      <c r="D168">
        <v>0</v>
      </c>
      <c r="E168">
        <v>0</v>
      </c>
      <c r="F168">
        <v>86.5</v>
      </c>
      <c r="G168" s="82">
        <v>1</v>
      </c>
      <c r="H168" s="83">
        <v>0</v>
      </c>
      <c r="I168" s="84">
        <f t="shared" si="27"/>
        <v>1</v>
      </c>
      <c r="J168" s="32">
        <f t="shared" si="28"/>
        <v>1</v>
      </c>
      <c r="K168" s="32">
        <f t="shared" si="29"/>
        <v>0.9385050333431374</v>
      </c>
      <c r="L168" s="82">
        <f t="shared" si="30"/>
        <v>0.9385050333431374</v>
      </c>
      <c r="M168" s="84">
        <f t="shared" si="31"/>
        <v>6.1494966656862604E-2</v>
      </c>
      <c r="N168" s="82">
        <f t="shared" si="32"/>
        <v>-6.3467059791332645E-2</v>
      </c>
      <c r="O168" s="84">
        <f t="shared" si="33"/>
        <v>100</v>
      </c>
      <c r="P168" s="32">
        <f t="shared" si="34"/>
        <v>6.5524386627747302E-2</v>
      </c>
      <c r="AL168">
        <v>0.10123858623762426</v>
      </c>
      <c r="AM168">
        <v>0</v>
      </c>
      <c r="AN168">
        <v>1</v>
      </c>
      <c r="AO168" s="32">
        <f t="shared" si="38"/>
        <v>194</v>
      </c>
      <c r="AP168" s="32">
        <f t="shared" si="39"/>
        <v>25</v>
      </c>
      <c r="AQ168" s="32">
        <f t="shared" si="35"/>
        <v>0.63805970149253732</v>
      </c>
      <c r="AR168" s="32">
        <f t="shared" si="36"/>
        <v>0.92603550295857984</v>
      </c>
      <c r="AS168" s="32">
        <f t="shared" si="37"/>
        <v>1.7276781771615602E-3</v>
      </c>
    </row>
    <row r="169" spans="1:45" x14ac:dyDescent="0.25">
      <c r="A169">
        <v>1</v>
      </c>
      <c r="B169">
        <v>1</v>
      </c>
      <c r="C169">
        <v>33</v>
      </c>
      <c r="D169">
        <v>1</v>
      </c>
      <c r="E169">
        <v>0</v>
      </c>
      <c r="F169">
        <v>53.1</v>
      </c>
      <c r="G169" s="82">
        <v>1</v>
      </c>
      <c r="H169" s="83">
        <v>0</v>
      </c>
      <c r="I169" s="84">
        <f t="shared" si="27"/>
        <v>1</v>
      </c>
      <c r="J169" s="32">
        <f t="shared" si="28"/>
        <v>1</v>
      </c>
      <c r="K169" s="32">
        <f t="shared" si="29"/>
        <v>0.916104000010877</v>
      </c>
      <c r="L169" s="82">
        <f t="shared" si="30"/>
        <v>0.916104000010877</v>
      </c>
      <c r="M169" s="84">
        <f t="shared" si="31"/>
        <v>8.3895999989123005E-2</v>
      </c>
      <c r="N169" s="82">
        <f t="shared" si="32"/>
        <v>-8.7625383623080505E-2</v>
      </c>
      <c r="O169" s="84">
        <f t="shared" si="33"/>
        <v>100</v>
      </c>
      <c r="P169" s="32">
        <f t="shared" si="34"/>
        <v>9.1579122008120142E-2</v>
      </c>
      <c r="AL169">
        <v>0.10159144391499587</v>
      </c>
      <c r="AM169">
        <v>1</v>
      </c>
      <c r="AN169">
        <v>0</v>
      </c>
      <c r="AO169" s="32">
        <f t="shared" si="38"/>
        <v>195</v>
      </c>
      <c r="AP169" s="32">
        <f t="shared" si="39"/>
        <v>25</v>
      </c>
      <c r="AQ169" s="32">
        <f t="shared" si="35"/>
        <v>0.63619402985074625</v>
      </c>
      <c r="AR169" s="32">
        <f t="shared" si="36"/>
        <v>0.92603550295857984</v>
      </c>
      <c r="AS169" s="32">
        <f t="shared" si="37"/>
        <v>1.7276781771615602E-3</v>
      </c>
    </row>
    <row r="170" spans="1:45" x14ac:dyDescent="0.25">
      <c r="A170">
        <v>1</v>
      </c>
      <c r="B170">
        <v>1</v>
      </c>
      <c r="C170">
        <v>33</v>
      </c>
      <c r="D170">
        <v>1</v>
      </c>
      <c r="E170">
        <v>0</v>
      </c>
      <c r="F170">
        <v>90</v>
      </c>
      <c r="G170" s="82">
        <v>1</v>
      </c>
      <c r="H170" s="83">
        <v>0</v>
      </c>
      <c r="I170" s="84">
        <f t="shared" si="27"/>
        <v>1</v>
      </c>
      <c r="J170" s="32">
        <f t="shared" si="28"/>
        <v>1</v>
      </c>
      <c r="K170" s="32">
        <f t="shared" si="29"/>
        <v>0.91610572395373824</v>
      </c>
      <c r="L170" s="82">
        <f t="shared" si="30"/>
        <v>0.91610572395373824</v>
      </c>
      <c r="M170" s="84">
        <f t="shared" si="31"/>
        <v>8.3894276046261762E-2</v>
      </c>
      <c r="N170" s="82">
        <f t="shared" si="32"/>
        <v>-8.7623501804816262E-2</v>
      </c>
      <c r="O170" s="84">
        <f t="shared" si="33"/>
        <v>100</v>
      </c>
      <c r="P170" s="32">
        <f t="shared" si="34"/>
        <v>9.1577067856524252E-2</v>
      </c>
      <c r="AL170">
        <v>0.10166890658834109</v>
      </c>
      <c r="AM170">
        <v>1</v>
      </c>
      <c r="AN170">
        <v>0</v>
      </c>
      <c r="AO170" s="32">
        <f t="shared" si="38"/>
        <v>196</v>
      </c>
      <c r="AP170" s="32">
        <f t="shared" si="39"/>
        <v>25</v>
      </c>
      <c r="AQ170" s="32">
        <f t="shared" si="35"/>
        <v>0.63432835820895517</v>
      </c>
      <c r="AR170" s="32">
        <f t="shared" si="36"/>
        <v>0.92603550295857984</v>
      </c>
      <c r="AS170" s="32">
        <f t="shared" si="37"/>
        <v>1.7276781771614574E-3</v>
      </c>
    </row>
    <row r="171" spans="1:45" x14ac:dyDescent="0.25">
      <c r="A171">
        <v>1</v>
      </c>
      <c r="B171">
        <v>1</v>
      </c>
      <c r="C171">
        <v>35</v>
      </c>
      <c r="D171">
        <v>0</v>
      </c>
      <c r="E171">
        <v>0</v>
      </c>
      <c r="F171">
        <v>17755</v>
      </c>
      <c r="G171" s="82">
        <v>1</v>
      </c>
      <c r="H171" s="83">
        <v>0</v>
      </c>
      <c r="I171" s="84">
        <f t="shared" si="27"/>
        <v>1</v>
      </c>
      <c r="J171" s="32">
        <f t="shared" si="28"/>
        <v>1</v>
      </c>
      <c r="K171" s="32">
        <f t="shared" si="29"/>
        <v>0.93437962006160047</v>
      </c>
      <c r="L171" s="82">
        <f t="shared" si="30"/>
        <v>0.93437962006160047</v>
      </c>
      <c r="M171" s="84">
        <f t="shared" si="31"/>
        <v>6.5620379938399531E-2</v>
      </c>
      <c r="N171" s="82">
        <f t="shared" si="32"/>
        <v>-6.7872477867777767E-2</v>
      </c>
      <c r="O171" s="84">
        <f t="shared" si="33"/>
        <v>100</v>
      </c>
      <c r="P171" s="32">
        <f t="shared" si="34"/>
        <v>7.0228821915094219E-2</v>
      </c>
      <c r="AL171">
        <v>0.10167445859043149</v>
      </c>
      <c r="AM171">
        <v>1</v>
      </c>
      <c r="AN171">
        <v>0</v>
      </c>
      <c r="AO171" s="32">
        <f t="shared" si="38"/>
        <v>197</v>
      </c>
      <c r="AP171" s="32">
        <f t="shared" si="39"/>
        <v>25</v>
      </c>
      <c r="AQ171" s="32">
        <f t="shared" si="35"/>
        <v>0.6324626865671642</v>
      </c>
      <c r="AR171" s="32">
        <f t="shared" si="36"/>
        <v>0.92603550295857984</v>
      </c>
      <c r="AS171" s="32">
        <f t="shared" si="37"/>
        <v>1.7276781771615602E-3</v>
      </c>
    </row>
    <row r="172" spans="1:45" x14ac:dyDescent="0.25">
      <c r="A172">
        <v>1</v>
      </c>
      <c r="B172">
        <v>1</v>
      </c>
      <c r="C172">
        <v>35</v>
      </c>
      <c r="D172">
        <v>0</v>
      </c>
      <c r="E172">
        <v>0</v>
      </c>
      <c r="F172">
        <v>17760</v>
      </c>
      <c r="G172" s="82">
        <v>1</v>
      </c>
      <c r="H172" s="83">
        <v>0</v>
      </c>
      <c r="I172" s="84">
        <f t="shared" si="27"/>
        <v>1</v>
      </c>
      <c r="J172" s="32">
        <f t="shared" si="28"/>
        <v>1</v>
      </c>
      <c r="K172" s="32">
        <f t="shared" si="29"/>
        <v>0.93437980641874585</v>
      </c>
      <c r="L172" s="82">
        <f t="shared" si="30"/>
        <v>0.93437980641874585</v>
      </c>
      <c r="M172" s="84">
        <f t="shared" si="31"/>
        <v>6.5620193581254149E-2</v>
      </c>
      <c r="N172" s="82">
        <f t="shared" si="32"/>
        <v>-6.7872278423009497E-2</v>
      </c>
      <c r="O172" s="84">
        <f t="shared" si="33"/>
        <v>100</v>
      </c>
      <c r="P172" s="32">
        <f t="shared" si="34"/>
        <v>7.022860846357612E-2</v>
      </c>
      <c r="AL172">
        <v>0.10170382143812258</v>
      </c>
      <c r="AM172">
        <v>1</v>
      </c>
      <c r="AN172">
        <v>0</v>
      </c>
      <c r="AO172" s="32">
        <f t="shared" si="38"/>
        <v>198</v>
      </c>
      <c r="AP172" s="32">
        <f t="shared" si="39"/>
        <v>25</v>
      </c>
      <c r="AQ172" s="32">
        <f t="shared" si="35"/>
        <v>0.63059701492537312</v>
      </c>
      <c r="AR172" s="32">
        <f t="shared" si="36"/>
        <v>0.92603550295857984</v>
      </c>
      <c r="AS172" s="32">
        <f t="shared" si="37"/>
        <v>1.7276781771614574E-3</v>
      </c>
    </row>
    <row r="173" spans="1:45" x14ac:dyDescent="0.25">
      <c r="A173">
        <v>1</v>
      </c>
      <c r="B173">
        <v>1</v>
      </c>
      <c r="C173">
        <v>35</v>
      </c>
      <c r="D173">
        <v>1</v>
      </c>
      <c r="E173">
        <v>0</v>
      </c>
      <c r="F173">
        <v>52</v>
      </c>
      <c r="G173" s="82">
        <v>1</v>
      </c>
      <c r="H173" s="83">
        <v>0</v>
      </c>
      <c r="I173" s="84">
        <f t="shared" si="27"/>
        <v>1</v>
      </c>
      <c r="J173" s="32">
        <f t="shared" si="28"/>
        <v>1</v>
      </c>
      <c r="K173" s="32">
        <f t="shared" si="29"/>
        <v>0.90974083655594529</v>
      </c>
      <c r="L173" s="82">
        <f t="shared" si="30"/>
        <v>0.90974083655594529</v>
      </c>
      <c r="M173" s="84">
        <f t="shared" si="31"/>
        <v>9.0259163444054713E-2</v>
      </c>
      <c r="N173" s="82">
        <f t="shared" si="32"/>
        <v>-9.4595515026503582E-2</v>
      </c>
      <c r="O173" s="84">
        <f t="shared" si="33"/>
        <v>100</v>
      </c>
      <c r="P173" s="32">
        <f t="shared" si="34"/>
        <v>9.921414958764925E-2</v>
      </c>
      <c r="AL173">
        <v>0.10307052538346585</v>
      </c>
      <c r="AM173">
        <v>1</v>
      </c>
      <c r="AN173">
        <v>0</v>
      </c>
      <c r="AO173" s="32">
        <f t="shared" si="38"/>
        <v>199</v>
      </c>
      <c r="AP173" s="32">
        <f t="shared" si="39"/>
        <v>25</v>
      </c>
      <c r="AQ173" s="32">
        <f t="shared" si="35"/>
        <v>0.62873134328358216</v>
      </c>
      <c r="AR173" s="32">
        <f t="shared" si="36"/>
        <v>0.92603550295857984</v>
      </c>
      <c r="AS173" s="32">
        <f t="shared" si="37"/>
        <v>1.7276781771615602E-3</v>
      </c>
    </row>
    <row r="174" spans="1:45" x14ac:dyDescent="0.25">
      <c r="A174">
        <v>1</v>
      </c>
      <c r="B174">
        <v>1</v>
      </c>
      <c r="C174">
        <v>35</v>
      </c>
      <c r="D174">
        <v>1</v>
      </c>
      <c r="E174">
        <v>0</v>
      </c>
      <c r="F174">
        <v>53.1</v>
      </c>
      <c r="G174" s="82">
        <v>1</v>
      </c>
      <c r="H174" s="83">
        <v>0</v>
      </c>
      <c r="I174" s="84">
        <f t="shared" si="27"/>
        <v>1</v>
      </c>
      <c r="J174" s="32">
        <f t="shared" si="28"/>
        <v>1</v>
      </c>
      <c r="K174" s="32">
        <f t="shared" si="29"/>
        <v>0.90974089146147419</v>
      </c>
      <c r="L174" s="82">
        <f t="shared" si="30"/>
        <v>0.90974089146147419</v>
      </c>
      <c r="M174" s="84">
        <f t="shared" si="31"/>
        <v>9.0259108538525812E-2</v>
      </c>
      <c r="N174" s="82">
        <f t="shared" si="32"/>
        <v>-9.4595454673571139E-2</v>
      </c>
      <c r="O174" s="84">
        <f t="shared" si="33"/>
        <v>100</v>
      </c>
      <c r="P174" s="32">
        <f t="shared" si="34"/>
        <v>9.9214083246853935E-2</v>
      </c>
      <c r="AL174">
        <v>0.10307121987560534</v>
      </c>
      <c r="AM174">
        <v>1</v>
      </c>
      <c r="AN174">
        <v>0</v>
      </c>
      <c r="AO174" s="32">
        <f t="shared" si="38"/>
        <v>200</v>
      </c>
      <c r="AP174" s="32">
        <f t="shared" si="39"/>
        <v>25</v>
      </c>
      <c r="AQ174" s="32">
        <f t="shared" si="35"/>
        <v>0.62686567164179108</v>
      </c>
      <c r="AR174" s="32">
        <f t="shared" si="36"/>
        <v>0.92603550295857984</v>
      </c>
      <c r="AS174" s="32">
        <f t="shared" si="37"/>
        <v>1.7276781771615602E-3</v>
      </c>
    </row>
    <row r="175" spans="1:45" x14ac:dyDescent="0.25">
      <c r="A175">
        <v>1</v>
      </c>
      <c r="B175">
        <v>1</v>
      </c>
      <c r="C175">
        <v>35</v>
      </c>
      <c r="D175">
        <v>1</v>
      </c>
      <c r="E175">
        <v>0</v>
      </c>
      <c r="F175">
        <v>90</v>
      </c>
      <c r="G175" s="82">
        <v>1</v>
      </c>
      <c r="H175" s="83">
        <v>0</v>
      </c>
      <c r="I175" s="84">
        <f t="shared" si="27"/>
        <v>1</v>
      </c>
      <c r="J175" s="32">
        <f t="shared" si="28"/>
        <v>1</v>
      </c>
      <c r="K175" s="32">
        <f t="shared" si="29"/>
        <v>0.90974273327496957</v>
      </c>
      <c r="L175" s="82">
        <f t="shared" si="30"/>
        <v>0.90974273327496957</v>
      </c>
      <c r="M175" s="84">
        <f t="shared" si="31"/>
        <v>9.0257266725030427E-2</v>
      </c>
      <c r="N175" s="82">
        <f t="shared" si="32"/>
        <v>-9.4593430128287692E-2</v>
      </c>
      <c r="O175" s="84">
        <f t="shared" si="33"/>
        <v>100</v>
      </c>
      <c r="P175" s="32">
        <f t="shared" si="34"/>
        <v>9.9211857840418916E-2</v>
      </c>
      <c r="AL175">
        <v>0.10307458519653399</v>
      </c>
      <c r="AM175">
        <v>1</v>
      </c>
      <c r="AN175">
        <v>0</v>
      </c>
      <c r="AO175" s="32">
        <f t="shared" si="38"/>
        <v>201</v>
      </c>
      <c r="AP175" s="32">
        <f t="shared" si="39"/>
        <v>25</v>
      </c>
      <c r="AQ175" s="32">
        <f t="shared" si="35"/>
        <v>0.625</v>
      </c>
      <c r="AR175" s="32">
        <f t="shared" si="36"/>
        <v>0.92603550295857984</v>
      </c>
      <c r="AS175" s="32">
        <f t="shared" si="37"/>
        <v>1.7276781771615602E-3</v>
      </c>
    </row>
    <row r="176" spans="1:45" x14ac:dyDescent="0.25">
      <c r="A176">
        <v>1</v>
      </c>
      <c r="B176">
        <v>1</v>
      </c>
      <c r="C176">
        <v>35</v>
      </c>
      <c r="D176">
        <v>1</v>
      </c>
      <c r="E176">
        <v>0</v>
      </c>
      <c r="F176">
        <v>83475</v>
      </c>
      <c r="G176" s="82">
        <v>1</v>
      </c>
      <c r="H176" s="83">
        <v>0</v>
      </c>
      <c r="I176" s="84">
        <f t="shared" si="27"/>
        <v>1</v>
      </c>
      <c r="J176" s="32">
        <f t="shared" si="28"/>
        <v>1</v>
      </c>
      <c r="K176" s="32">
        <f t="shared" si="29"/>
        <v>0.91381920761914481</v>
      </c>
      <c r="L176" s="82">
        <f t="shared" si="30"/>
        <v>0.91381920761914481</v>
      </c>
      <c r="M176" s="84">
        <f t="shared" si="31"/>
        <v>8.6180792380855187E-2</v>
      </c>
      <c r="N176" s="82">
        <f t="shared" si="32"/>
        <v>-9.0122530573823481E-2</v>
      </c>
      <c r="O176" s="84">
        <f t="shared" si="33"/>
        <v>100</v>
      </c>
      <c r="P176" s="32">
        <f t="shared" si="34"/>
        <v>9.4308361722216086E-2</v>
      </c>
      <c r="AL176">
        <v>0.10307508372064024</v>
      </c>
      <c r="AM176">
        <v>1</v>
      </c>
      <c r="AN176">
        <v>0</v>
      </c>
      <c r="AO176" s="32">
        <f t="shared" si="38"/>
        <v>202</v>
      </c>
      <c r="AP176" s="32">
        <f t="shared" si="39"/>
        <v>25</v>
      </c>
      <c r="AQ176" s="32">
        <f t="shared" si="35"/>
        <v>0.62313432835820892</v>
      </c>
      <c r="AR176" s="32">
        <f t="shared" si="36"/>
        <v>0.92603550295857984</v>
      </c>
      <c r="AS176" s="32">
        <f t="shared" si="37"/>
        <v>0</v>
      </c>
    </row>
    <row r="177" spans="1:45" x14ac:dyDescent="0.25">
      <c r="A177">
        <v>1</v>
      </c>
      <c r="B177">
        <v>1</v>
      </c>
      <c r="C177">
        <v>36</v>
      </c>
      <c r="D177">
        <v>0</v>
      </c>
      <c r="E177">
        <v>0</v>
      </c>
      <c r="F177">
        <v>17760</v>
      </c>
      <c r="G177" s="82">
        <v>1</v>
      </c>
      <c r="H177" s="83">
        <v>0</v>
      </c>
      <c r="I177" s="84">
        <f t="shared" si="27"/>
        <v>1</v>
      </c>
      <c r="J177" s="32">
        <f t="shared" si="28"/>
        <v>1</v>
      </c>
      <c r="K177" s="32">
        <f t="shared" si="29"/>
        <v>0.93188177750804535</v>
      </c>
      <c r="L177" s="82">
        <f t="shared" si="30"/>
        <v>0.93188177750804535</v>
      </c>
      <c r="M177" s="84">
        <f t="shared" si="31"/>
        <v>6.811822249195465E-2</v>
      </c>
      <c r="N177" s="82">
        <f t="shared" si="32"/>
        <v>-7.0549320509788377E-2</v>
      </c>
      <c r="O177" s="84">
        <f t="shared" si="33"/>
        <v>100</v>
      </c>
      <c r="P177" s="32">
        <f t="shared" si="34"/>
        <v>7.3097493841021641E-2</v>
      </c>
      <c r="AL177">
        <v>0.10358992646751472</v>
      </c>
      <c r="AM177">
        <v>0</v>
      </c>
      <c r="AN177">
        <v>1</v>
      </c>
      <c r="AO177" s="32">
        <f t="shared" si="38"/>
        <v>202</v>
      </c>
      <c r="AP177" s="32">
        <f t="shared" si="39"/>
        <v>26</v>
      </c>
      <c r="AQ177" s="32">
        <f t="shared" si="35"/>
        <v>0.62313432835820892</v>
      </c>
      <c r="AR177" s="32">
        <f t="shared" si="36"/>
        <v>0.92307692307692313</v>
      </c>
      <c r="AS177" s="32">
        <f t="shared" si="37"/>
        <v>1.7221584385763797E-3</v>
      </c>
    </row>
    <row r="178" spans="1:45" x14ac:dyDescent="0.25">
      <c r="A178">
        <v>1</v>
      </c>
      <c r="B178">
        <v>1</v>
      </c>
      <c r="C178">
        <v>36</v>
      </c>
      <c r="D178">
        <v>0</v>
      </c>
      <c r="E178">
        <v>2</v>
      </c>
      <c r="F178">
        <v>5735</v>
      </c>
      <c r="G178" s="82">
        <v>1</v>
      </c>
      <c r="H178" s="83">
        <v>0</v>
      </c>
      <c r="I178" s="84">
        <f t="shared" si="27"/>
        <v>1</v>
      </c>
      <c r="J178" s="32">
        <f t="shared" si="28"/>
        <v>1</v>
      </c>
      <c r="K178" s="32">
        <f t="shared" si="29"/>
        <v>0.91962622099335212</v>
      </c>
      <c r="L178" s="82">
        <f t="shared" si="30"/>
        <v>0.91962622099335212</v>
      </c>
      <c r="M178" s="84">
        <f t="shared" si="31"/>
        <v>8.0373779006647883E-2</v>
      </c>
      <c r="N178" s="82">
        <f t="shared" si="32"/>
        <v>-8.3787973022717593E-2</v>
      </c>
      <c r="O178" s="84">
        <f t="shared" si="33"/>
        <v>100</v>
      </c>
      <c r="P178" s="32">
        <f t="shared" si="34"/>
        <v>8.7398311587756364E-2</v>
      </c>
      <c r="AL178">
        <v>0.104683779129015</v>
      </c>
      <c r="AM178">
        <v>1</v>
      </c>
      <c r="AN178">
        <v>0</v>
      </c>
      <c r="AO178" s="32">
        <f t="shared" si="38"/>
        <v>203</v>
      </c>
      <c r="AP178" s="32">
        <f t="shared" si="39"/>
        <v>26</v>
      </c>
      <c r="AQ178" s="32">
        <f t="shared" si="35"/>
        <v>0.62126865671641784</v>
      </c>
      <c r="AR178" s="32">
        <f t="shared" si="36"/>
        <v>0.92307692307692313</v>
      </c>
      <c r="AS178" s="32">
        <f t="shared" si="37"/>
        <v>1.7221584385762772E-3</v>
      </c>
    </row>
    <row r="179" spans="1:45" x14ac:dyDescent="0.25">
      <c r="A179">
        <v>1</v>
      </c>
      <c r="B179">
        <v>1</v>
      </c>
      <c r="C179">
        <v>36</v>
      </c>
      <c r="D179">
        <v>1</v>
      </c>
      <c r="E179">
        <v>2</v>
      </c>
      <c r="F179">
        <v>120</v>
      </c>
      <c r="G179" s="82">
        <v>1</v>
      </c>
      <c r="H179" s="83">
        <v>0</v>
      </c>
      <c r="I179" s="84">
        <f t="shared" si="27"/>
        <v>1</v>
      </c>
      <c r="J179" s="32">
        <f t="shared" si="28"/>
        <v>1</v>
      </c>
      <c r="K179" s="32">
        <f t="shared" si="29"/>
        <v>0.89081620443108955</v>
      </c>
      <c r="L179" s="82">
        <f t="shared" si="30"/>
        <v>0.89081620443108955</v>
      </c>
      <c r="M179" s="84">
        <f t="shared" si="31"/>
        <v>0.10918379556891045</v>
      </c>
      <c r="N179" s="82">
        <f t="shared" si="32"/>
        <v>-0.11561715288978108</v>
      </c>
      <c r="O179" s="84">
        <f t="shared" si="33"/>
        <v>100</v>
      </c>
      <c r="P179" s="32">
        <f t="shared" si="34"/>
        <v>0.12256601869814383</v>
      </c>
      <c r="AL179">
        <v>0.10494015495242463</v>
      </c>
      <c r="AM179">
        <v>1</v>
      </c>
      <c r="AN179">
        <v>0</v>
      </c>
      <c r="AO179" s="32">
        <f t="shared" si="38"/>
        <v>204</v>
      </c>
      <c r="AP179" s="32">
        <f t="shared" si="39"/>
        <v>26</v>
      </c>
      <c r="AQ179" s="32">
        <f t="shared" si="35"/>
        <v>0.61940298507462688</v>
      </c>
      <c r="AR179" s="32">
        <f t="shared" si="36"/>
        <v>0.92307692307692313</v>
      </c>
      <c r="AS179" s="32">
        <f t="shared" si="37"/>
        <v>1.7221584385763797E-3</v>
      </c>
    </row>
    <row r="180" spans="1:45" x14ac:dyDescent="0.25">
      <c r="A180">
        <v>1</v>
      </c>
      <c r="B180">
        <v>1</v>
      </c>
      <c r="C180">
        <v>38</v>
      </c>
      <c r="D180">
        <v>0</v>
      </c>
      <c r="E180">
        <v>0</v>
      </c>
      <c r="F180">
        <v>80</v>
      </c>
      <c r="G180" s="82">
        <v>1</v>
      </c>
      <c r="H180" s="83">
        <v>0</v>
      </c>
      <c r="I180" s="84">
        <f t="shared" si="27"/>
        <v>1</v>
      </c>
      <c r="J180" s="32">
        <f t="shared" si="28"/>
        <v>1</v>
      </c>
      <c r="K180" s="32">
        <f t="shared" si="29"/>
        <v>0.92588535769841074</v>
      </c>
      <c r="L180" s="82">
        <f t="shared" si="30"/>
        <v>0.92588535769841074</v>
      </c>
      <c r="M180" s="84">
        <f t="shared" si="31"/>
        <v>7.4114642301589262E-2</v>
      </c>
      <c r="N180" s="82">
        <f t="shared" si="32"/>
        <v>-7.7004855781692291E-2</v>
      </c>
      <c r="O180" s="84">
        <f t="shared" si="33"/>
        <v>100</v>
      </c>
      <c r="P180" s="32">
        <f t="shared" si="34"/>
        <v>8.004732085387474E-2</v>
      </c>
      <c r="AL180">
        <v>0.10494015828685115</v>
      </c>
      <c r="AM180">
        <v>1</v>
      </c>
      <c r="AN180">
        <v>0</v>
      </c>
      <c r="AO180" s="32">
        <f t="shared" si="38"/>
        <v>205</v>
      </c>
      <c r="AP180" s="32">
        <f t="shared" si="39"/>
        <v>26</v>
      </c>
      <c r="AQ180" s="32">
        <f t="shared" si="35"/>
        <v>0.6175373134328358</v>
      </c>
      <c r="AR180" s="32">
        <f t="shared" si="36"/>
        <v>0.92307692307692313</v>
      </c>
      <c r="AS180" s="32">
        <f t="shared" si="37"/>
        <v>3.4443168771526571E-3</v>
      </c>
    </row>
    <row r="181" spans="1:45" x14ac:dyDescent="0.25">
      <c r="A181">
        <v>1</v>
      </c>
      <c r="B181">
        <v>1</v>
      </c>
      <c r="C181">
        <v>38</v>
      </c>
      <c r="D181">
        <v>0</v>
      </c>
      <c r="E181">
        <v>0</v>
      </c>
      <c r="F181">
        <v>17757</v>
      </c>
      <c r="G181" s="82">
        <v>1</v>
      </c>
      <c r="H181" s="83">
        <v>0</v>
      </c>
      <c r="I181" s="84">
        <f t="shared" si="27"/>
        <v>1</v>
      </c>
      <c r="J181" s="32">
        <f t="shared" si="28"/>
        <v>1</v>
      </c>
      <c r="K181" s="32">
        <f t="shared" si="29"/>
        <v>0.9266193596616219</v>
      </c>
      <c r="L181" s="82">
        <f t="shared" si="30"/>
        <v>0.9266193596616219</v>
      </c>
      <c r="M181" s="84">
        <f t="shared" si="31"/>
        <v>7.33806403383781E-2</v>
      </c>
      <c r="N181" s="82">
        <f t="shared" si="32"/>
        <v>-7.6212412993565057E-2</v>
      </c>
      <c r="O181" s="84">
        <f t="shared" si="33"/>
        <v>100</v>
      </c>
      <c r="P181" s="32">
        <f t="shared" si="34"/>
        <v>7.9191784170335996E-2</v>
      </c>
      <c r="AL181">
        <v>0.10494016066205911</v>
      </c>
      <c r="AM181">
        <v>2</v>
      </c>
      <c r="AN181">
        <v>0</v>
      </c>
      <c r="AO181" s="32">
        <f t="shared" si="38"/>
        <v>207</v>
      </c>
      <c r="AP181" s="32">
        <f t="shared" si="39"/>
        <v>26</v>
      </c>
      <c r="AQ181" s="32">
        <f t="shared" si="35"/>
        <v>0.61380597014925375</v>
      </c>
      <c r="AR181" s="32">
        <f t="shared" si="36"/>
        <v>0.92307692307692313</v>
      </c>
      <c r="AS181" s="32">
        <f t="shared" si="37"/>
        <v>3.4443168771527595E-3</v>
      </c>
    </row>
    <row r="182" spans="1:45" x14ac:dyDescent="0.25">
      <c r="A182">
        <v>1</v>
      </c>
      <c r="B182">
        <v>1</v>
      </c>
      <c r="C182">
        <v>38</v>
      </c>
      <c r="D182">
        <v>1</v>
      </c>
      <c r="E182">
        <v>0</v>
      </c>
      <c r="F182">
        <v>17599</v>
      </c>
      <c r="G182" s="82">
        <v>1</v>
      </c>
      <c r="H182" s="83">
        <v>0</v>
      </c>
      <c r="I182" s="84">
        <f t="shared" si="27"/>
        <v>1</v>
      </c>
      <c r="J182" s="32">
        <f t="shared" si="28"/>
        <v>1</v>
      </c>
      <c r="K182" s="32">
        <f t="shared" si="29"/>
        <v>0.90034161247399025</v>
      </c>
      <c r="L182" s="82">
        <f t="shared" si="30"/>
        <v>0.90034161247399025</v>
      </c>
      <c r="M182" s="84">
        <f t="shared" si="31"/>
        <v>9.9658387526009751E-2</v>
      </c>
      <c r="N182" s="82">
        <f t="shared" si="32"/>
        <v>-0.10498101826052882</v>
      </c>
      <c r="O182" s="84">
        <f t="shared" si="33"/>
        <v>100</v>
      </c>
      <c r="P182" s="32">
        <f t="shared" si="34"/>
        <v>0.11068952733636842</v>
      </c>
      <c r="AL182">
        <v>0.10494025225605275</v>
      </c>
      <c r="AM182">
        <v>2</v>
      </c>
      <c r="AN182">
        <v>0</v>
      </c>
      <c r="AO182" s="32">
        <f t="shared" si="38"/>
        <v>209</v>
      </c>
      <c r="AP182" s="32">
        <f t="shared" si="39"/>
        <v>26</v>
      </c>
      <c r="AQ182" s="32">
        <f t="shared" si="35"/>
        <v>0.6100746268656716</v>
      </c>
      <c r="AR182" s="32">
        <f t="shared" si="36"/>
        <v>0.92307692307692313</v>
      </c>
      <c r="AS182" s="32">
        <f t="shared" si="37"/>
        <v>1.7221584385763797E-3</v>
      </c>
    </row>
    <row r="183" spans="1:45" x14ac:dyDescent="0.25">
      <c r="A183">
        <v>1</v>
      </c>
      <c r="B183">
        <v>1</v>
      </c>
      <c r="C183">
        <v>39</v>
      </c>
      <c r="D183">
        <v>1</v>
      </c>
      <c r="E183">
        <v>0</v>
      </c>
      <c r="F183">
        <v>55.9</v>
      </c>
      <c r="G183" s="82">
        <v>1</v>
      </c>
      <c r="H183" s="83">
        <v>0</v>
      </c>
      <c r="I183" s="84">
        <f t="shared" si="27"/>
        <v>1</v>
      </c>
      <c r="J183" s="32">
        <f t="shared" si="28"/>
        <v>1</v>
      </c>
      <c r="K183" s="32">
        <f t="shared" si="29"/>
        <v>0.89569902190301376</v>
      </c>
      <c r="L183" s="82">
        <f t="shared" si="30"/>
        <v>0.89569902190301376</v>
      </c>
      <c r="M183" s="84">
        <f t="shared" si="31"/>
        <v>0.10430097809698624</v>
      </c>
      <c r="N183" s="82">
        <f t="shared" si="32"/>
        <v>-0.11015083549330659</v>
      </c>
      <c r="O183" s="84">
        <f t="shared" si="33"/>
        <v>100</v>
      </c>
      <c r="P183" s="32">
        <f t="shared" si="34"/>
        <v>0.11644645751134911</v>
      </c>
      <c r="AL183">
        <v>0.10494293557686497</v>
      </c>
      <c r="AM183">
        <v>1</v>
      </c>
      <c r="AN183">
        <v>0</v>
      </c>
      <c r="AO183" s="32">
        <f t="shared" si="38"/>
        <v>210</v>
      </c>
      <c r="AP183" s="32">
        <f t="shared" si="39"/>
        <v>26</v>
      </c>
      <c r="AQ183" s="32">
        <f t="shared" si="35"/>
        <v>0.60820895522388052</v>
      </c>
      <c r="AR183" s="32">
        <f t="shared" si="36"/>
        <v>0.92307692307692313</v>
      </c>
      <c r="AS183" s="32">
        <f t="shared" si="37"/>
        <v>1.7221584385762772E-3</v>
      </c>
    </row>
    <row r="184" spans="1:45" x14ac:dyDescent="0.25">
      <c r="A184">
        <v>1</v>
      </c>
      <c r="B184">
        <v>1</v>
      </c>
      <c r="C184">
        <v>39</v>
      </c>
      <c r="D184">
        <v>1</v>
      </c>
      <c r="E184">
        <v>1</v>
      </c>
      <c r="F184">
        <v>79.650000000000006</v>
      </c>
      <c r="G184" s="82">
        <v>1</v>
      </c>
      <c r="H184" s="83">
        <v>0</v>
      </c>
      <c r="I184" s="84">
        <f t="shared" si="27"/>
        <v>1</v>
      </c>
      <c r="J184" s="32">
        <f t="shared" si="28"/>
        <v>1</v>
      </c>
      <c r="K184" s="32">
        <f t="shared" si="29"/>
        <v>0.88741977559506713</v>
      </c>
      <c r="L184" s="82">
        <f t="shared" si="30"/>
        <v>0.88741977559506713</v>
      </c>
      <c r="M184" s="84">
        <f t="shared" si="31"/>
        <v>0.11258022440493287</v>
      </c>
      <c r="N184" s="82">
        <f t="shared" si="32"/>
        <v>-0.11943715541402153</v>
      </c>
      <c r="O184" s="84">
        <f t="shared" si="33"/>
        <v>100</v>
      </c>
      <c r="P184" s="32">
        <f t="shared" si="34"/>
        <v>0.12686242463938918</v>
      </c>
      <c r="AL184">
        <v>0.1051683710477192</v>
      </c>
      <c r="AM184">
        <v>1</v>
      </c>
      <c r="AN184">
        <v>0</v>
      </c>
      <c r="AO184" s="32">
        <f t="shared" si="38"/>
        <v>211</v>
      </c>
      <c r="AP184" s="32">
        <f t="shared" si="39"/>
        <v>26</v>
      </c>
      <c r="AQ184" s="32">
        <f t="shared" si="35"/>
        <v>0.60634328358208955</v>
      </c>
      <c r="AR184" s="32">
        <f t="shared" si="36"/>
        <v>0.92307692307692313</v>
      </c>
      <c r="AS184" s="32">
        <f t="shared" si="37"/>
        <v>1.7221584385762772E-3</v>
      </c>
    </row>
    <row r="185" spans="1:45" x14ac:dyDescent="0.25">
      <c r="A185">
        <v>1</v>
      </c>
      <c r="B185">
        <v>1</v>
      </c>
      <c r="C185">
        <v>39</v>
      </c>
      <c r="D185">
        <v>1</v>
      </c>
      <c r="E185">
        <v>1</v>
      </c>
      <c r="F185">
        <v>110.88330000000001</v>
      </c>
      <c r="G185" s="82">
        <v>1</v>
      </c>
      <c r="H185" s="83">
        <v>0</v>
      </c>
      <c r="I185" s="84">
        <f t="shared" si="27"/>
        <v>1</v>
      </c>
      <c r="J185" s="32">
        <f t="shared" si="28"/>
        <v>1</v>
      </c>
      <c r="K185" s="32">
        <f t="shared" si="29"/>
        <v>0.88742167239013181</v>
      </c>
      <c r="L185" s="82">
        <f t="shared" si="30"/>
        <v>0.88742167239013181</v>
      </c>
      <c r="M185" s="84">
        <f t="shared" si="31"/>
        <v>0.11257832760986819</v>
      </c>
      <c r="N185" s="82">
        <f t="shared" si="32"/>
        <v>-0.1194350179892202</v>
      </c>
      <c r="O185" s="84">
        <f t="shared" si="33"/>
        <v>100</v>
      </c>
      <c r="P185" s="32">
        <f t="shared" si="34"/>
        <v>0.12686001605826916</v>
      </c>
      <c r="AL185">
        <v>0.10683117589582859</v>
      </c>
      <c r="AM185">
        <v>1</v>
      </c>
      <c r="AN185">
        <v>0</v>
      </c>
      <c r="AO185" s="32">
        <f t="shared" si="38"/>
        <v>212</v>
      </c>
      <c r="AP185" s="32">
        <f t="shared" si="39"/>
        <v>26</v>
      </c>
      <c r="AQ185" s="32">
        <f t="shared" si="35"/>
        <v>0.60447761194029859</v>
      </c>
      <c r="AR185" s="32">
        <f t="shared" si="36"/>
        <v>0.92307692307692313</v>
      </c>
      <c r="AS185" s="32">
        <f t="shared" si="37"/>
        <v>0</v>
      </c>
    </row>
    <row r="186" spans="1:45" x14ac:dyDescent="0.25">
      <c r="A186">
        <v>1</v>
      </c>
      <c r="B186">
        <v>1</v>
      </c>
      <c r="C186">
        <v>39</v>
      </c>
      <c r="D186">
        <v>1</v>
      </c>
      <c r="E186">
        <v>1</v>
      </c>
      <c r="F186">
        <v>17756</v>
      </c>
      <c r="G186" s="82">
        <v>1</v>
      </c>
      <c r="H186" s="83">
        <v>0</v>
      </c>
      <c r="I186" s="84">
        <f t="shared" si="27"/>
        <v>1</v>
      </c>
      <c r="J186" s="32">
        <f t="shared" si="28"/>
        <v>1</v>
      </c>
      <c r="K186" s="32">
        <f t="shared" si="29"/>
        <v>0.88848880591142254</v>
      </c>
      <c r="L186" s="82">
        <f t="shared" si="30"/>
        <v>0.88848880591142254</v>
      </c>
      <c r="M186" s="84">
        <f t="shared" si="31"/>
        <v>0.11151119408857746</v>
      </c>
      <c r="N186" s="82">
        <f t="shared" si="32"/>
        <v>-0.11823323032844897</v>
      </c>
      <c r="O186" s="84">
        <f t="shared" si="33"/>
        <v>100</v>
      </c>
      <c r="P186" s="32">
        <f t="shared" si="34"/>
        <v>0.1255065830280078</v>
      </c>
      <c r="AL186">
        <v>0.10876078618585902</v>
      </c>
      <c r="AM186">
        <v>0</v>
      </c>
      <c r="AN186">
        <v>1</v>
      </c>
      <c r="AO186" s="32">
        <f t="shared" si="38"/>
        <v>212</v>
      </c>
      <c r="AP186" s="32">
        <f t="shared" si="39"/>
        <v>27</v>
      </c>
      <c r="AQ186" s="32">
        <f t="shared" si="35"/>
        <v>0.60447761194029859</v>
      </c>
      <c r="AR186" s="32">
        <f t="shared" si="36"/>
        <v>0.92011834319526631</v>
      </c>
      <c r="AS186" s="32">
        <f t="shared" si="37"/>
        <v>1.7166386999911991E-3</v>
      </c>
    </row>
    <row r="187" spans="1:45" x14ac:dyDescent="0.25">
      <c r="A187">
        <v>1</v>
      </c>
      <c r="B187">
        <v>1</v>
      </c>
      <c r="C187">
        <v>40</v>
      </c>
      <c r="D187">
        <v>0</v>
      </c>
      <c r="E187">
        <v>0</v>
      </c>
      <c r="F187">
        <v>17582</v>
      </c>
      <c r="G187" s="82">
        <v>1</v>
      </c>
      <c r="H187" s="83">
        <v>0</v>
      </c>
      <c r="I187" s="84">
        <f t="shared" si="27"/>
        <v>1</v>
      </c>
      <c r="J187" s="32">
        <f t="shared" si="28"/>
        <v>1</v>
      </c>
      <c r="K187" s="32">
        <f t="shared" si="29"/>
        <v>0.92097726028606453</v>
      </c>
      <c r="L187" s="82">
        <f t="shared" si="30"/>
        <v>0.92097726028606453</v>
      </c>
      <c r="M187" s="84">
        <f t="shared" si="31"/>
        <v>7.9022739713935475E-2</v>
      </c>
      <c r="N187" s="82">
        <f t="shared" si="32"/>
        <v>-8.2319933274783111E-2</v>
      </c>
      <c r="O187" s="84">
        <f t="shared" si="33"/>
        <v>100</v>
      </c>
      <c r="P187" s="32">
        <f t="shared" si="34"/>
        <v>8.5803138819508143E-2</v>
      </c>
      <c r="AL187">
        <v>0.10876079207810888</v>
      </c>
      <c r="AM187">
        <v>1</v>
      </c>
      <c r="AN187">
        <v>0</v>
      </c>
      <c r="AO187" s="32">
        <f t="shared" si="38"/>
        <v>213</v>
      </c>
      <c r="AP187" s="32">
        <f t="shared" si="39"/>
        <v>27</v>
      </c>
      <c r="AQ187" s="32">
        <f t="shared" si="35"/>
        <v>0.60261194029850751</v>
      </c>
      <c r="AR187" s="32">
        <f t="shared" si="36"/>
        <v>0.92011834319526631</v>
      </c>
      <c r="AS187" s="32">
        <f t="shared" si="37"/>
        <v>0</v>
      </c>
    </row>
    <row r="188" spans="1:45" x14ac:dyDescent="0.25">
      <c r="A188">
        <v>1</v>
      </c>
      <c r="B188">
        <v>1</v>
      </c>
      <c r="C188">
        <v>40</v>
      </c>
      <c r="D188">
        <v>1</v>
      </c>
      <c r="E188">
        <v>1</v>
      </c>
      <c r="F188">
        <v>134.5</v>
      </c>
      <c r="G188" s="82">
        <v>1</v>
      </c>
      <c r="H188" s="83">
        <v>0</v>
      </c>
      <c r="I188" s="84">
        <f t="shared" si="27"/>
        <v>1</v>
      </c>
      <c r="J188" s="32">
        <f t="shared" si="28"/>
        <v>1</v>
      </c>
      <c r="K188" s="32">
        <f t="shared" si="29"/>
        <v>0.88336067134689855</v>
      </c>
      <c r="L188" s="82">
        <f t="shared" si="30"/>
        <v>0.88336067134689855</v>
      </c>
      <c r="M188" s="84">
        <f t="shared" si="31"/>
        <v>0.11663932865310145</v>
      </c>
      <c r="N188" s="82">
        <f t="shared" si="32"/>
        <v>-0.12402170045427768</v>
      </c>
      <c r="O188" s="84">
        <f t="shared" si="33"/>
        <v>100</v>
      </c>
      <c r="P188" s="32">
        <f t="shared" si="34"/>
        <v>0.13204043652436595</v>
      </c>
      <c r="AL188">
        <v>0.10876083725399791</v>
      </c>
      <c r="AM188">
        <v>0</v>
      </c>
      <c r="AN188">
        <v>1</v>
      </c>
      <c r="AO188" s="32">
        <f t="shared" si="38"/>
        <v>213</v>
      </c>
      <c r="AP188" s="32">
        <f t="shared" si="39"/>
        <v>28</v>
      </c>
      <c r="AQ188" s="32">
        <f t="shared" si="35"/>
        <v>0.60261194029850751</v>
      </c>
      <c r="AR188" s="32">
        <f t="shared" si="36"/>
        <v>0.91715976331360949</v>
      </c>
      <c r="AS188" s="32">
        <f t="shared" si="37"/>
        <v>0</v>
      </c>
    </row>
    <row r="189" spans="1:45" x14ac:dyDescent="0.25">
      <c r="A189">
        <v>1</v>
      </c>
      <c r="B189">
        <v>1</v>
      </c>
      <c r="C189">
        <v>41</v>
      </c>
      <c r="D189">
        <v>0</v>
      </c>
      <c r="E189">
        <v>0</v>
      </c>
      <c r="F189">
        <v>134.5</v>
      </c>
      <c r="G189" s="82">
        <v>1</v>
      </c>
      <c r="H189" s="83">
        <v>0</v>
      </c>
      <c r="I189" s="84">
        <f t="shared" si="27"/>
        <v>1</v>
      </c>
      <c r="J189" s="32">
        <f t="shared" si="28"/>
        <v>1</v>
      </c>
      <c r="K189" s="32">
        <f t="shared" si="29"/>
        <v>0.91721199607164083</v>
      </c>
      <c r="L189" s="82">
        <f t="shared" si="30"/>
        <v>0.91721199607164083</v>
      </c>
      <c r="M189" s="84">
        <f t="shared" si="31"/>
        <v>8.2788003928359166E-2</v>
      </c>
      <c r="N189" s="82">
        <f t="shared" si="32"/>
        <v>-8.6416649069917195E-2</v>
      </c>
      <c r="O189" s="84">
        <f t="shared" si="33"/>
        <v>100</v>
      </c>
      <c r="P189" s="32">
        <f t="shared" si="34"/>
        <v>9.0260489704599142E-2</v>
      </c>
      <c r="AL189">
        <v>0.10917199199906857</v>
      </c>
      <c r="AM189">
        <v>0</v>
      </c>
      <c r="AN189">
        <v>1</v>
      </c>
      <c r="AO189" s="32">
        <f t="shared" si="38"/>
        <v>213</v>
      </c>
      <c r="AP189" s="32">
        <f t="shared" si="39"/>
        <v>29</v>
      </c>
      <c r="AQ189" s="32">
        <f t="shared" si="35"/>
        <v>0.60261194029850751</v>
      </c>
      <c r="AR189" s="32">
        <f t="shared" si="36"/>
        <v>0.91420118343195267</v>
      </c>
      <c r="AS189" s="32">
        <f t="shared" si="37"/>
        <v>1.7055992228208374E-3</v>
      </c>
    </row>
    <row r="190" spans="1:45" x14ac:dyDescent="0.25">
      <c r="A190">
        <v>1</v>
      </c>
      <c r="B190">
        <v>1</v>
      </c>
      <c r="C190">
        <v>42</v>
      </c>
      <c r="D190">
        <v>0</v>
      </c>
      <c r="E190">
        <v>0</v>
      </c>
      <c r="F190">
        <v>17757</v>
      </c>
      <c r="G190" s="82">
        <v>1</v>
      </c>
      <c r="H190" s="83">
        <v>0</v>
      </c>
      <c r="I190" s="84">
        <f t="shared" si="27"/>
        <v>1</v>
      </c>
      <c r="J190" s="32">
        <f t="shared" si="28"/>
        <v>1</v>
      </c>
      <c r="K190" s="32">
        <f t="shared" si="29"/>
        <v>0.91495772809137677</v>
      </c>
      <c r="L190" s="82">
        <f t="shared" si="30"/>
        <v>0.91495772809137677</v>
      </c>
      <c r="M190" s="84">
        <f t="shared" si="31"/>
        <v>8.5042271908623235E-2</v>
      </c>
      <c r="N190" s="82">
        <f t="shared" si="32"/>
        <v>-8.8877413581052014E-2</v>
      </c>
      <c r="O190" s="84">
        <f t="shared" si="33"/>
        <v>100</v>
      </c>
      <c r="P190" s="32">
        <f t="shared" si="34"/>
        <v>9.2946667695810822E-2</v>
      </c>
      <c r="AL190">
        <v>0.11087178156876805</v>
      </c>
      <c r="AM190">
        <v>1</v>
      </c>
      <c r="AN190">
        <v>0</v>
      </c>
      <c r="AO190" s="32">
        <f t="shared" si="38"/>
        <v>214</v>
      </c>
      <c r="AP190" s="32">
        <f t="shared" si="39"/>
        <v>29</v>
      </c>
      <c r="AQ190" s="32">
        <f t="shared" si="35"/>
        <v>0.60074626865671643</v>
      </c>
      <c r="AR190" s="32">
        <f t="shared" si="36"/>
        <v>0.91420118343195267</v>
      </c>
      <c r="AS190" s="32">
        <f t="shared" si="37"/>
        <v>1.7055992228208374E-3</v>
      </c>
    </row>
    <row r="191" spans="1:45" x14ac:dyDescent="0.25">
      <c r="A191">
        <v>1</v>
      </c>
      <c r="B191">
        <v>1</v>
      </c>
      <c r="C191">
        <v>43</v>
      </c>
      <c r="D191">
        <v>0</v>
      </c>
      <c r="E191">
        <v>1</v>
      </c>
      <c r="F191">
        <v>211.33750000000001</v>
      </c>
      <c r="G191" s="82">
        <v>1</v>
      </c>
      <c r="H191" s="83">
        <v>0</v>
      </c>
      <c r="I191" s="84">
        <f t="shared" si="27"/>
        <v>1</v>
      </c>
      <c r="J191" s="32">
        <f t="shared" si="28"/>
        <v>1</v>
      </c>
      <c r="K191" s="32">
        <f t="shared" si="29"/>
        <v>0.90372700050095356</v>
      </c>
      <c r="L191" s="82">
        <f t="shared" si="30"/>
        <v>0.90372700050095356</v>
      </c>
      <c r="M191" s="84">
        <f t="shared" si="31"/>
        <v>9.6272999499046441E-2</v>
      </c>
      <c r="N191" s="82">
        <f t="shared" si="32"/>
        <v>-0.10122795479459341</v>
      </c>
      <c r="O191" s="84">
        <f t="shared" si="33"/>
        <v>100</v>
      </c>
      <c r="P191" s="32">
        <f t="shared" si="34"/>
        <v>0.10652885157318574</v>
      </c>
      <c r="AL191">
        <v>0.1112655790535161</v>
      </c>
      <c r="AM191">
        <v>1</v>
      </c>
      <c r="AN191">
        <v>0</v>
      </c>
      <c r="AO191" s="32">
        <f t="shared" si="38"/>
        <v>215</v>
      </c>
      <c r="AP191" s="32">
        <f t="shared" si="39"/>
        <v>29</v>
      </c>
      <c r="AQ191" s="32">
        <f t="shared" si="35"/>
        <v>0.59888059701492535</v>
      </c>
      <c r="AR191" s="32">
        <f t="shared" si="36"/>
        <v>0.91420118343195267</v>
      </c>
      <c r="AS191" s="32">
        <f t="shared" si="37"/>
        <v>0</v>
      </c>
    </row>
    <row r="192" spans="1:45" x14ac:dyDescent="0.25">
      <c r="A192">
        <v>1</v>
      </c>
      <c r="B192">
        <v>1</v>
      </c>
      <c r="C192">
        <v>44</v>
      </c>
      <c r="D192">
        <v>0</v>
      </c>
      <c r="E192">
        <v>0</v>
      </c>
      <c r="F192">
        <v>17610</v>
      </c>
      <c r="G192" s="82">
        <v>1</v>
      </c>
      <c r="H192" s="83">
        <v>0</v>
      </c>
      <c r="I192" s="84">
        <f t="shared" si="27"/>
        <v>1</v>
      </c>
      <c r="J192" s="32">
        <f t="shared" si="28"/>
        <v>1</v>
      </c>
      <c r="K192" s="32">
        <f t="shared" si="29"/>
        <v>0.90850893503676522</v>
      </c>
      <c r="L192" s="82">
        <f t="shared" si="30"/>
        <v>0.90850893503676522</v>
      </c>
      <c r="M192" s="84">
        <f t="shared" si="31"/>
        <v>9.1491064963234781E-2</v>
      </c>
      <c r="N192" s="82">
        <f t="shared" si="32"/>
        <v>-9.595055626112553E-2</v>
      </c>
      <c r="O192" s="84">
        <f t="shared" si="33"/>
        <v>100</v>
      </c>
      <c r="P192" s="32">
        <f t="shared" si="34"/>
        <v>0.10070463969573656</v>
      </c>
      <c r="AL192">
        <v>0.11251312548595994</v>
      </c>
      <c r="AM192">
        <v>0</v>
      </c>
      <c r="AN192">
        <v>1</v>
      </c>
      <c r="AO192" s="32">
        <f t="shared" si="38"/>
        <v>215</v>
      </c>
      <c r="AP192" s="32">
        <f t="shared" si="39"/>
        <v>30</v>
      </c>
      <c r="AQ192" s="32">
        <f t="shared" si="35"/>
        <v>0.59888059701492535</v>
      </c>
      <c r="AR192" s="32">
        <f t="shared" si="36"/>
        <v>0.91124260355029585</v>
      </c>
      <c r="AS192" s="32">
        <f t="shared" si="37"/>
        <v>1.7000794842356567E-3</v>
      </c>
    </row>
    <row r="193" spans="1:45" x14ac:dyDescent="0.25">
      <c r="A193">
        <v>1</v>
      </c>
      <c r="B193">
        <v>1</v>
      </c>
      <c r="C193">
        <v>44</v>
      </c>
      <c r="D193">
        <v>0</v>
      </c>
      <c r="E193">
        <v>1</v>
      </c>
      <c r="F193">
        <v>57.979199999999999</v>
      </c>
      <c r="G193" s="82">
        <v>1</v>
      </c>
      <c r="H193" s="83">
        <v>0</v>
      </c>
      <c r="I193" s="84">
        <f t="shared" si="27"/>
        <v>1</v>
      </c>
      <c r="J193" s="32">
        <f t="shared" si="28"/>
        <v>1</v>
      </c>
      <c r="K193" s="32">
        <f t="shared" si="29"/>
        <v>0.90017835522084266</v>
      </c>
      <c r="L193" s="82">
        <f t="shared" si="30"/>
        <v>0.90017835522084266</v>
      </c>
      <c r="M193" s="84">
        <f t="shared" si="31"/>
        <v>9.9821644779157337E-2</v>
      </c>
      <c r="N193" s="82">
        <f t="shared" si="32"/>
        <v>-0.10516236282379296</v>
      </c>
      <c r="O193" s="84">
        <f t="shared" si="33"/>
        <v>100</v>
      </c>
      <c r="P193" s="32">
        <f t="shared" si="34"/>
        <v>0.11089096310771424</v>
      </c>
      <c r="AL193">
        <v>0.112703008372742</v>
      </c>
      <c r="AM193">
        <v>1</v>
      </c>
      <c r="AN193">
        <v>0</v>
      </c>
      <c r="AO193" s="32">
        <f t="shared" si="38"/>
        <v>216</v>
      </c>
      <c r="AP193" s="32">
        <f t="shared" si="39"/>
        <v>30</v>
      </c>
      <c r="AQ193" s="32">
        <f t="shared" si="35"/>
        <v>0.59701492537313428</v>
      </c>
      <c r="AR193" s="32">
        <f t="shared" si="36"/>
        <v>0.91124260355029585</v>
      </c>
      <c r="AS193" s="32">
        <f t="shared" si="37"/>
        <v>3.4001589684712124E-3</v>
      </c>
    </row>
    <row r="194" spans="1:45" x14ac:dyDescent="0.25">
      <c r="A194">
        <v>1</v>
      </c>
      <c r="B194">
        <v>1</v>
      </c>
      <c r="C194">
        <v>45</v>
      </c>
      <c r="D194">
        <v>1</v>
      </c>
      <c r="E194">
        <v>1</v>
      </c>
      <c r="F194">
        <v>164.86670000000001</v>
      </c>
      <c r="G194" s="82">
        <v>1</v>
      </c>
      <c r="H194" s="83">
        <v>0</v>
      </c>
      <c r="I194" s="84">
        <f t="shared" si="27"/>
        <v>1</v>
      </c>
      <c r="J194" s="32">
        <f t="shared" si="28"/>
        <v>1</v>
      </c>
      <c r="K194" s="32">
        <f t="shared" si="29"/>
        <v>0.86110209337114241</v>
      </c>
      <c r="L194" s="82">
        <f t="shared" si="30"/>
        <v>0.86110209337114241</v>
      </c>
      <c r="M194" s="84">
        <f t="shared" si="31"/>
        <v>0.13889790662885759</v>
      </c>
      <c r="N194" s="82">
        <f t="shared" si="32"/>
        <v>-0.14954220623995498</v>
      </c>
      <c r="O194" s="84">
        <f t="shared" si="33"/>
        <v>100</v>
      </c>
      <c r="P194" s="32">
        <f t="shared" si="34"/>
        <v>0.1613024839889588</v>
      </c>
      <c r="AL194">
        <v>0.11270300887728384</v>
      </c>
      <c r="AM194">
        <v>2</v>
      </c>
      <c r="AN194">
        <v>0</v>
      </c>
      <c r="AO194" s="32">
        <f t="shared" si="38"/>
        <v>218</v>
      </c>
      <c r="AP194" s="32">
        <f t="shared" si="39"/>
        <v>30</v>
      </c>
      <c r="AQ194" s="32">
        <f t="shared" si="35"/>
        <v>0.59328358208955223</v>
      </c>
      <c r="AR194" s="32">
        <f t="shared" si="36"/>
        <v>0.91124260355029585</v>
      </c>
      <c r="AS194" s="32">
        <f t="shared" si="37"/>
        <v>1.7000794842355557E-3</v>
      </c>
    </row>
    <row r="195" spans="1:45" x14ac:dyDescent="0.25">
      <c r="A195">
        <v>1</v>
      </c>
      <c r="B195">
        <v>1</v>
      </c>
      <c r="C195">
        <v>47</v>
      </c>
      <c r="D195">
        <v>1</v>
      </c>
      <c r="E195">
        <v>1</v>
      </c>
      <c r="F195">
        <v>52.554200000000002</v>
      </c>
      <c r="G195" s="82">
        <v>1</v>
      </c>
      <c r="H195" s="83">
        <v>0</v>
      </c>
      <c r="I195" s="84">
        <f t="shared" si="27"/>
        <v>1</v>
      </c>
      <c r="J195" s="32">
        <f t="shared" si="28"/>
        <v>1</v>
      </c>
      <c r="K195" s="32">
        <f t="shared" si="29"/>
        <v>0.85123609073000073</v>
      </c>
      <c r="L195" s="82">
        <f t="shared" si="30"/>
        <v>0.85123609073000073</v>
      </c>
      <c r="M195" s="84">
        <f t="shared" si="31"/>
        <v>0.14876390926999927</v>
      </c>
      <c r="N195" s="82">
        <f t="shared" si="32"/>
        <v>-0.16106576146982518</v>
      </c>
      <c r="O195" s="84">
        <f t="shared" si="33"/>
        <v>100</v>
      </c>
      <c r="P195" s="32">
        <f t="shared" si="34"/>
        <v>0.17476222036406225</v>
      </c>
      <c r="AL195">
        <v>0.1127030182508193</v>
      </c>
      <c r="AM195">
        <v>1</v>
      </c>
      <c r="AN195">
        <v>0</v>
      </c>
      <c r="AO195" s="32">
        <f t="shared" si="38"/>
        <v>219</v>
      </c>
      <c r="AP195" s="32">
        <f t="shared" si="39"/>
        <v>30</v>
      </c>
      <c r="AQ195" s="32">
        <f t="shared" si="35"/>
        <v>0.59141791044776126</v>
      </c>
      <c r="AR195" s="32">
        <f t="shared" si="36"/>
        <v>0.91124260355029585</v>
      </c>
      <c r="AS195" s="32">
        <f t="shared" si="37"/>
        <v>0</v>
      </c>
    </row>
    <row r="196" spans="1:45" x14ac:dyDescent="0.25">
      <c r="A196">
        <v>1</v>
      </c>
      <c r="B196">
        <v>1</v>
      </c>
      <c r="C196">
        <v>48</v>
      </c>
      <c r="D196">
        <v>0</v>
      </c>
      <c r="E196">
        <v>0</v>
      </c>
      <c r="F196">
        <v>25.929200000000002</v>
      </c>
      <c r="G196" s="82">
        <v>1</v>
      </c>
      <c r="H196" s="83">
        <v>0</v>
      </c>
      <c r="I196" s="84">
        <f t="shared" si="27"/>
        <v>1</v>
      </c>
      <c r="J196" s="32">
        <f t="shared" si="28"/>
        <v>1</v>
      </c>
      <c r="K196" s="32">
        <f t="shared" si="29"/>
        <v>0.89328282927128733</v>
      </c>
      <c r="L196" s="82">
        <f t="shared" si="30"/>
        <v>0.89328282927128733</v>
      </c>
      <c r="M196" s="84">
        <f t="shared" si="31"/>
        <v>0.10671717072871267</v>
      </c>
      <c r="N196" s="82">
        <f t="shared" si="32"/>
        <v>-0.11285203014128638</v>
      </c>
      <c r="O196" s="84">
        <f t="shared" si="33"/>
        <v>100</v>
      </c>
      <c r="P196" s="32">
        <f t="shared" si="34"/>
        <v>0.11946627342626664</v>
      </c>
      <c r="AL196">
        <v>0.11270367096544774</v>
      </c>
      <c r="AM196">
        <v>0</v>
      </c>
      <c r="AN196">
        <v>1</v>
      </c>
      <c r="AO196" s="32">
        <f t="shared" si="38"/>
        <v>219</v>
      </c>
      <c r="AP196" s="32">
        <f t="shared" si="39"/>
        <v>31</v>
      </c>
      <c r="AQ196" s="32">
        <f t="shared" si="35"/>
        <v>0.59141791044776126</v>
      </c>
      <c r="AR196" s="32">
        <f t="shared" si="36"/>
        <v>0.90828402366863903</v>
      </c>
      <c r="AS196" s="32">
        <f t="shared" si="37"/>
        <v>0</v>
      </c>
    </row>
    <row r="197" spans="1:45" x14ac:dyDescent="0.25">
      <c r="A197">
        <v>1</v>
      </c>
      <c r="B197">
        <v>1</v>
      </c>
      <c r="C197">
        <v>48</v>
      </c>
      <c r="D197">
        <v>1</v>
      </c>
      <c r="E197">
        <v>0</v>
      </c>
      <c r="F197">
        <v>39.6</v>
      </c>
      <c r="G197" s="82">
        <v>1</v>
      </c>
      <c r="H197" s="83">
        <v>0</v>
      </c>
      <c r="I197" s="84">
        <f t="shared" ref="I197:I260" si="40">G197+H197</f>
        <v>1</v>
      </c>
      <c r="J197" s="32">
        <f t="shared" ref="J197:J260" si="41">IF(I197=0,"",G197/I197)</f>
        <v>1</v>
      </c>
      <c r="K197" s="32">
        <f t="shared" ref="K197:K260" si="42">1/(1+EXP(-$R$5-MMULT(A197:F197,$R$6:$R$11)))</f>
        <v>0.85692345857562324</v>
      </c>
      <c r="L197" s="82">
        <f t="shared" ref="L197:L260" si="43">I197*K197</f>
        <v>0.85692345857562324</v>
      </c>
      <c r="M197" s="84">
        <f t="shared" ref="M197:M260" si="44">I197-L197</f>
        <v>0.14307654142437676</v>
      </c>
      <c r="N197" s="82">
        <f t="shared" ref="N197:N260" si="45">IFERROR(I197*(J197*LN(K197)+(1-J197)*LN(1-K197)),0)</f>
        <v>-0.15440667758699506</v>
      </c>
      <c r="O197" s="84">
        <f t="shared" ref="O197:O260" si="46">100*IF(K197&gt;=$AH$10,G197/I197,H197/I197)</f>
        <v>100</v>
      </c>
      <c r="P197" s="32">
        <f t="shared" ref="P197:P260" si="47">IFERROR((G197-L197)^2/L197+(H197-M197)^2/M197,0)</f>
        <v>0.16696536895161951</v>
      </c>
      <c r="AL197">
        <v>0.11270596321594803</v>
      </c>
      <c r="AM197">
        <v>0</v>
      </c>
      <c r="AN197">
        <v>1</v>
      </c>
      <c r="AO197" s="32">
        <f t="shared" si="38"/>
        <v>219</v>
      </c>
      <c r="AP197" s="32">
        <f t="shared" si="39"/>
        <v>32</v>
      </c>
      <c r="AQ197" s="32">
        <f t="shared" ref="AQ197:AQ260" si="48">1-AO197/AO$770</f>
        <v>0.59141791044776126</v>
      </c>
      <c r="AR197" s="32">
        <f t="shared" ref="AR197:AR260" si="49">1-AP197/AP$770</f>
        <v>0.90532544378698221</v>
      </c>
      <c r="AS197" s="32">
        <f t="shared" ref="AS197:AS260" si="50">(AQ197-AQ198)*AR197</f>
        <v>1.6890400070652953E-3</v>
      </c>
    </row>
    <row r="198" spans="1:45" x14ac:dyDescent="0.25">
      <c r="A198">
        <v>1</v>
      </c>
      <c r="B198">
        <v>1</v>
      </c>
      <c r="C198">
        <v>49</v>
      </c>
      <c r="D198">
        <v>0</v>
      </c>
      <c r="E198">
        <v>0</v>
      </c>
      <c r="F198">
        <v>25.929200000000002</v>
      </c>
      <c r="G198" s="82">
        <v>1</v>
      </c>
      <c r="H198" s="83">
        <v>0</v>
      </c>
      <c r="I198" s="84">
        <f t="shared" si="40"/>
        <v>1</v>
      </c>
      <c r="J198" s="32">
        <f t="shared" si="41"/>
        <v>1</v>
      </c>
      <c r="K198" s="32">
        <f t="shared" si="42"/>
        <v>0.88940549499172605</v>
      </c>
      <c r="L198" s="82">
        <f t="shared" si="43"/>
        <v>0.88940549499172605</v>
      </c>
      <c r="M198" s="84">
        <f t="shared" si="44"/>
        <v>0.11059450500827395</v>
      </c>
      <c r="N198" s="82">
        <f t="shared" si="45"/>
        <v>-0.11720202261146494</v>
      </c>
      <c r="O198" s="84">
        <f t="shared" si="46"/>
        <v>100</v>
      </c>
      <c r="P198" s="32">
        <f t="shared" si="47"/>
        <v>0.12434655017428556</v>
      </c>
      <c r="AL198">
        <v>0.11317602096508052</v>
      </c>
      <c r="AM198">
        <v>1</v>
      </c>
      <c r="AN198">
        <v>0</v>
      </c>
      <c r="AO198" s="32">
        <f t="shared" ref="AO198:AO261" si="51">AO197+AM198</f>
        <v>220</v>
      </c>
      <c r="AP198" s="32">
        <f t="shared" ref="AP198:AP261" si="52">AP197+AN198</f>
        <v>32</v>
      </c>
      <c r="AQ198" s="32">
        <f t="shared" si="48"/>
        <v>0.58955223880597019</v>
      </c>
      <c r="AR198" s="32">
        <f t="shared" si="49"/>
        <v>0.90532544378698221</v>
      </c>
      <c r="AS198" s="32">
        <f t="shared" si="50"/>
        <v>1.6890400070652953E-3</v>
      </c>
    </row>
    <row r="199" spans="1:45" x14ac:dyDescent="0.25">
      <c r="A199">
        <v>1</v>
      </c>
      <c r="B199">
        <v>1</v>
      </c>
      <c r="C199">
        <v>49</v>
      </c>
      <c r="D199">
        <v>1</v>
      </c>
      <c r="E199">
        <v>0</v>
      </c>
      <c r="F199">
        <v>17572</v>
      </c>
      <c r="G199" s="82">
        <v>1</v>
      </c>
      <c r="H199" s="83">
        <v>0</v>
      </c>
      <c r="I199" s="84">
        <f t="shared" si="40"/>
        <v>1</v>
      </c>
      <c r="J199" s="32">
        <f t="shared" si="41"/>
        <v>1</v>
      </c>
      <c r="K199" s="32">
        <f t="shared" si="42"/>
        <v>0.85328329362274713</v>
      </c>
      <c r="L199" s="82">
        <f t="shared" si="43"/>
        <v>0.85328329362274713</v>
      </c>
      <c r="M199" s="84">
        <f t="shared" si="44"/>
        <v>0.14671670637725287</v>
      </c>
      <c r="N199" s="82">
        <f t="shared" si="45"/>
        <v>-0.15866367218189056</v>
      </c>
      <c r="O199" s="84">
        <f t="shared" si="46"/>
        <v>100</v>
      </c>
      <c r="P199" s="32">
        <f t="shared" si="47"/>
        <v>0.17194372311491563</v>
      </c>
      <c r="AL199">
        <v>0.11402210186015185</v>
      </c>
      <c r="AM199">
        <v>1</v>
      </c>
      <c r="AN199">
        <v>0</v>
      </c>
      <c r="AO199" s="32">
        <f t="shared" si="51"/>
        <v>221</v>
      </c>
      <c r="AP199" s="32">
        <f t="shared" si="52"/>
        <v>32</v>
      </c>
      <c r="AQ199" s="32">
        <f t="shared" si="48"/>
        <v>0.58768656716417911</v>
      </c>
      <c r="AR199" s="32">
        <f t="shared" si="49"/>
        <v>0.90532544378698221</v>
      </c>
      <c r="AS199" s="32">
        <f t="shared" si="50"/>
        <v>1.6890400070652953E-3</v>
      </c>
    </row>
    <row r="200" spans="1:45" x14ac:dyDescent="0.25">
      <c r="A200">
        <v>1</v>
      </c>
      <c r="B200">
        <v>1</v>
      </c>
      <c r="C200">
        <v>50</v>
      </c>
      <c r="D200">
        <v>0</v>
      </c>
      <c r="E200">
        <v>0</v>
      </c>
      <c r="F200">
        <v>17595</v>
      </c>
      <c r="G200" s="82">
        <v>0</v>
      </c>
      <c r="H200" s="83">
        <v>1</v>
      </c>
      <c r="I200" s="84">
        <f t="shared" si="40"/>
        <v>1</v>
      </c>
      <c r="J200" s="32">
        <f t="shared" si="41"/>
        <v>0</v>
      </c>
      <c r="K200" s="32">
        <f t="shared" si="42"/>
        <v>0.8864845081656948</v>
      </c>
      <c r="L200" s="82">
        <f t="shared" si="43"/>
        <v>0.8864845081656948</v>
      </c>
      <c r="M200" s="84">
        <f t="shared" si="44"/>
        <v>0.1135154918343052</v>
      </c>
      <c r="N200" s="82">
        <f t="shared" si="45"/>
        <v>-2.1758159594426516</v>
      </c>
      <c r="O200" s="84">
        <f t="shared" si="46"/>
        <v>0</v>
      </c>
      <c r="P200" s="32">
        <f t="shared" si="47"/>
        <v>7.8093702792537494</v>
      </c>
      <c r="AL200">
        <v>0.11471598156312771</v>
      </c>
      <c r="AM200">
        <v>1</v>
      </c>
      <c r="AN200">
        <v>0</v>
      </c>
      <c r="AO200" s="32">
        <f t="shared" si="51"/>
        <v>222</v>
      </c>
      <c r="AP200" s="32">
        <f t="shared" si="52"/>
        <v>32</v>
      </c>
      <c r="AQ200" s="32">
        <f t="shared" si="48"/>
        <v>0.58582089552238803</v>
      </c>
      <c r="AR200" s="32">
        <f t="shared" si="49"/>
        <v>0.90532544378698221</v>
      </c>
      <c r="AS200" s="32">
        <f t="shared" si="50"/>
        <v>1.6890400070652953E-3</v>
      </c>
    </row>
    <row r="201" spans="1:45" x14ac:dyDescent="0.25">
      <c r="A201">
        <v>1</v>
      </c>
      <c r="B201">
        <v>1</v>
      </c>
      <c r="C201">
        <v>50</v>
      </c>
      <c r="D201">
        <v>0</v>
      </c>
      <c r="E201">
        <v>1</v>
      </c>
      <c r="F201">
        <v>17558</v>
      </c>
      <c r="G201" s="82">
        <v>1</v>
      </c>
      <c r="H201" s="83">
        <v>0</v>
      </c>
      <c r="I201" s="84">
        <f t="shared" si="40"/>
        <v>1</v>
      </c>
      <c r="J201" s="32">
        <f t="shared" si="41"/>
        <v>1</v>
      </c>
      <c r="K201" s="32">
        <f t="shared" si="42"/>
        <v>0.87756983479959261</v>
      </c>
      <c r="L201" s="82">
        <f t="shared" si="43"/>
        <v>0.87756983479959261</v>
      </c>
      <c r="M201" s="84">
        <f t="shared" si="44"/>
        <v>0.12243016520040739</v>
      </c>
      <c r="N201" s="82">
        <f t="shared" si="45"/>
        <v>-0.13059874299154059</v>
      </c>
      <c r="O201" s="84">
        <f t="shared" si="46"/>
        <v>100</v>
      </c>
      <c r="P201" s="32">
        <f t="shared" si="47"/>
        <v>0.13951045300955031</v>
      </c>
      <c r="AL201">
        <v>0.11528687644087832</v>
      </c>
      <c r="AM201">
        <v>1</v>
      </c>
      <c r="AN201">
        <v>0</v>
      </c>
      <c r="AO201" s="32">
        <f t="shared" si="51"/>
        <v>223</v>
      </c>
      <c r="AP201" s="32">
        <f t="shared" si="52"/>
        <v>32</v>
      </c>
      <c r="AQ201" s="32">
        <f t="shared" si="48"/>
        <v>0.58395522388059695</v>
      </c>
      <c r="AR201" s="32">
        <f t="shared" si="49"/>
        <v>0.90532544378698221</v>
      </c>
      <c r="AS201" s="32">
        <f t="shared" si="50"/>
        <v>1.6890400070651947E-3</v>
      </c>
    </row>
    <row r="202" spans="1:45" x14ac:dyDescent="0.25">
      <c r="A202">
        <v>1</v>
      </c>
      <c r="B202">
        <v>1</v>
      </c>
      <c r="C202">
        <v>51</v>
      </c>
      <c r="D202">
        <v>1</v>
      </c>
      <c r="E202">
        <v>0</v>
      </c>
      <c r="F202">
        <v>77.958299999999994</v>
      </c>
      <c r="G202" s="82">
        <v>1</v>
      </c>
      <c r="H202" s="83">
        <v>0</v>
      </c>
      <c r="I202" s="84">
        <f t="shared" si="40"/>
        <v>1</v>
      </c>
      <c r="J202" s="32">
        <f t="shared" si="41"/>
        <v>1</v>
      </c>
      <c r="K202" s="32">
        <f t="shared" si="42"/>
        <v>0.84155944778417135</v>
      </c>
      <c r="L202" s="82">
        <f t="shared" si="43"/>
        <v>0.84155944778417135</v>
      </c>
      <c r="M202" s="84">
        <f t="shared" si="44"/>
        <v>0.15844055221582865</v>
      </c>
      <c r="N202" s="82">
        <f t="shared" si="45"/>
        <v>-0.17249862282670678</v>
      </c>
      <c r="O202" s="84">
        <f t="shared" si="46"/>
        <v>100</v>
      </c>
      <c r="P202" s="32">
        <f t="shared" si="47"/>
        <v>0.18827018415989877</v>
      </c>
      <c r="AL202">
        <v>0.11648797896952533</v>
      </c>
      <c r="AM202">
        <v>1</v>
      </c>
      <c r="AN202">
        <v>0</v>
      </c>
      <c r="AO202" s="32">
        <f t="shared" si="51"/>
        <v>224</v>
      </c>
      <c r="AP202" s="32">
        <f t="shared" si="52"/>
        <v>32</v>
      </c>
      <c r="AQ202" s="32">
        <f t="shared" si="48"/>
        <v>0.58208955223880599</v>
      </c>
      <c r="AR202" s="32">
        <f t="shared" si="49"/>
        <v>0.90532544378698221</v>
      </c>
      <c r="AS202" s="32">
        <f t="shared" si="50"/>
        <v>1.6890400070652953E-3</v>
      </c>
    </row>
    <row r="203" spans="1:45" x14ac:dyDescent="0.25">
      <c r="A203">
        <v>1</v>
      </c>
      <c r="B203">
        <v>1</v>
      </c>
      <c r="C203">
        <v>52</v>
      </c>
      <c r="D203">
        <v>1</v>
      </c>
      <c r="E203">
        <v>0</v>
      </c>
      <c r="F203">
        <v>78.2667</v>
      </c>
      <c r="G203" s="82">
        <v>1</v>
      </c>
      <c r="H203" s="83">
        <v>0</v>
      </c>
      <c r="I203" s="84">
        <f t="shared" si="40"/>
        <v>1</v>
      </c>
      <c r="J203" s="32">
        <f t="shared" si="41"/>
        <v>1</v>
      </c>
      <c r="K203" s="32">
        <f t="shared" si="42"/>
        <v>0.83614759032753583</v>
      </c>
      <c r="L203" s="82">
        <f t="shared" si="43"/>
        <v>0.83614759032753583</v>
      </c>
      <c r="M203" s="84">
        <f t="shared" si="44"/>
        <v>0.16385240967246417</v>
      </c>
      <c r="N203" s="82">
        <f t="shared" si="45"/>
        <v>-0.17895013802540688</v>
      </c>
      <c r="O203" s="84">
        <f t="shared" si="46"/>
        <v>100</v>
      </c>
      <c r="P203" s="32">
        <f t="shared" si="47"/>
        <v>0.19596110969868358</v>
      </c>
      <c r="AL203">
        <v>0.11648872971125156</v>
      </c>
      <c r="AM203">
        <v>1</v>
      </c>
      <c r="AN203">
        <v>0</v>
      </c>
      <c r="AO203" s="32">
        <f t="shared" si="51"/>
        <v>225</v>
      </c>
      <c r="AP203" s="32">
        <f t="shared" si="52"/>
        <v>32</v>
      </c>
      <c r="AQ203" s="32">
        <f t="shared" si="48"/>
        <v>0.58022388059701491</v>
      </c>
      <c r="AR203" s="32">
        <f t="shared" si="49"/>
        <v>0.90532544378698221</v>
      </c>
      <c r="AS203" s="32">
        <f t="shared" si="50"/>
        <v>0</v>
      </c>
    </row>
    <row r="204" spans="1:45" x14ac:dyDescent="0.25">
      <c r="A204">
        <v>1</v>
      </c>
      <c r="B204">
        <v>1</v>
      </c>
      <c r="C204">
        <v>52</v>
      </c>
      <c r="D204">
        <v>1</v>
      </c>
      <c r="E204">
        <v>1</v>
      </c>
      <c r="F204">
        <v>93.5</v>
      </c>
      <c r="G204" s="82">
        <v>1</v>
      </c>
      <c r="H204" s="83">
        <v>0</v>
      </c>
      <c r="I204" s="84">
        <f t="shared" si="40"/>
        <v>1</v>
      </c>
      <c r="J204" s="32">
        <f t="shared" si="41"/>
        <v>1</v>
      </c>
      <c r="K204" s="32">
        <f t="shared" si="42"/>
        <v>0.82406897638880439</v>
      </c>
      <c r="L204" s="82">
        <f t="shared" si="43"/>
        <v>0.82406897638880439</v>
      </c>
      <c r="M204" s="84">
        <f t="shared" si="44"/>
        <v>0.17593102361119561</v>
      </c>
      <c r="N204" s="82">
        <f t="shared" si="45"/>
        <v>-0.19350104336637167</v>
      </c>
      <c r="O204" s="84">
        <f t="shared" si="46"/>
        <v>100</v>
      </c>
      <c r="P204" s="32">
        <f t="shared" si="47"/>
        <v>0.21349065266617864</v>
      </c>
      <c r="AL204">
        <v>0.11676890128958435</v>
      </c>
      <c r="AM204">
        <v>0</v>
      </c>
      <c r="AN204">
        <v>1</v>
      </c>
      <c r="AO204" s="32">
        <f t="shared" si="51"/>
        <v>225</v>
      </c>
      <c r="AP204" s="32">
        <f t="shared" si="52"/>
        <v>33</v>
      </c>
      <c r="AQ204" s="32">
        <f t="shared" si="48"/>
        <v>0.58022388059701491</v>
      </c>
      <c r="AR204" s="32">
        <f t="shared" si="49"/>
        <v>0.9023668639053255</v>
      </c>
      <c r="AS204" s="32">
        <f t="shared" si="50"/>
        <v>1.6835202684800147E-3</v>
      </c>
    </row>
    <row r="205" spans="1:45" x14ac:dyDescent="0.25">
      <c r="A205">
        <v>1</v>
      </c>
      <c r="B205">
        <v>1</v>
      </c>
      <c r="C205">
        <v>53</v>
      </c>
      <c r="D205">
        <v>2</v>
      </c>
      <c r="E205">
        <v>0</v>
      </c>
      <c r="F205">
        <v>51.479199999999999</v>
      </c>
      <c r="G205" s="82">
        <v>1</v>
      </c>
      <c r="H205" s="83">
        <v>0</v>
      </c>
      <c r="I205" s="84">
        <f t="shared" si="40"/>
        <v>1</v>
      </c>
      <c r="J205" s="32">
        <f t="shared" si="41"/>
        <v>1</v>
      </c>
      <c r="K205" s="32">
        <f t="shared" si="42"/>
        <v>0.77816829698481604</v>
      </c>
      <c r="L205" s="82">
        <f t="shared" si="43"/>
        <v>0.77816829698481604</v>
      </c>
      <c r="M205" s="84">
        <f t="shared" si="44"/>
        <v>0.22183170301518396</v>
      </c>
      <c r="N205" s="82">
        <f t="shared" si="45"/>
        <v>-0.25081245816565267</v>
      </c>
      <c r="O205" s="84">
        <f t="shared" si="46"/>
        <v>100</v>
      </c>
      <c r="P205" s="32">
        <f t="shared" si="47"/>
        <v>0.28506905752228612</v>
      </c>
      <c r="AL205">
        <v>0.11676935581147703</v>
      </c>
      <c r="AM205">
        <v>1</v>
      </c>
      <c r="AN205">
        <v>0</v>
      </c>
      <c r="AO205" s="32">
        <f t="shared" si="51"/>
        <v>226</v>
      </c>
      <c r="AP205" s="32">
        <f t="shared" si="52"/>
        <v>33</v>
      </c>
      <c r="AQ205" s="32">
        <f t="shared" si="48"/>
        <v>0.57835820895522394</v>
      </c>
      <c r="AR205" s="32">
        <f t="shared" si="49"/>
        <v>0.9023668639053255</v>
      </c>
      <c r="AS205" s="32">
        <f t="shared" si="50"/>
        <v>1.6835202684801149E-3</v>
      </c>
    </row>
    <row r="206" spans="1:45" x14ac:dyDescent="0.25">
      <c r="A206">
        <v>1</v>
      </c>
      <c r="B206">
        <v>1</v>
      </c>
      <c r="C206">
        <v>54</v>
      </c>
      <c r="D206">
        <v>1</v>
      </c>
      <c r="E206">
        <v>0</v>
      </c>
      <c r="F206">
        <v>78.2667</v>
      </c>
      <c r="G206" s="82">
        <v>1</v>
      </c>
      <c r="H206" s="83">
        <v>0</v>
      </c>
      <c r="I206" s="84">
        <f t="shared" si="40"/>
        <v>1</v>
      </c>
      <c r="J206" s="32">
        <f t="shared" si="41"/>
        <v>1</v>
      </c>
      <c r="K206" s="32">
        <f t="shared" si="42"/>
        <v>0.82487941336785642</v>
      </c>
      <c r="L206" s="82">
        <f t="shared" si="43"/>
        <v>0.82487941336785642</v>
      </c>
      <c r="M206" s="84">
        <f t="shared" si="44"/>
        <v>0.17512058663214358</v>
      </c>
      <c r="N206" s="82">
        <f t="shared" si="45"/>
        <v>-0.19251806894541004</v>
      </c>
      <c r="O206" s="84">
        <f t="shared" si="46"/>
        <v>100</v>
      </c>
      <c r="P206" s="32">
        <f t="shared" si="47"/>
        <v>0.21229840846330864</v>
      </c>
      <c r="AL206">
        <v>0.11676938088859162</v>
      </c>
      <c r="AM206">
        <v>1</v>
      </c>
      <c r="AN206">
        <v>0</v>
      </c>
      <c r="AO206" s="32">
        <f t="shared" si="51"/>
        <v>227</v>
      </c>
      <c r="AP206" s="32">
        <f t="shared" si="52"/>
        <v>33</v>
      </c>
      <c r="AQ206" s="32">
        <f t="shared" si="48"/>
        <v>0.57649253731343286</v>
      </c>
      <c r="AR206" s="32">
        <f t="shared" si="49"/>
        <v>0.9023668639053255</v>
      </c>
      <c r="AS206" s="32">
        <f t="shared" si="50"/>
        <v>1.6835202684801149E-3</v>
      </c>
    </row>
    <row r="207" spans="1:45" x14ac:dyDescent="0.25">
      <c r="A207">
        <v>1</v>
      </c>
      <c r="B207">
        <v>1</v>
      </c>
      <c r="C207">
        <v>54</v>
      </c>
      <c r="D207">
        <v>1</v>
      </c>
      <c r="E207">
        <v>0</v>
      </c>
      <c r="F207">
        <v>17603</v>
      </c>
      <c r="G207" s="82">
        <v>1</v>
      </c>
      <c r="H207" s="83">
        <v>0</v>
      </c>
      <c r="I207" s="84">
        <f t="shared" si="40"/>
        <v>1</v>
      </c>
      <c r="J207" s="32">
        <f t="shared" si="41"/>
        <v>1</v>
      </c>
      <c r="K207" s="32">
        <f t="shared" si="42"/>
        <v>0.82641293201609145</v>
      </c>
      <c r="L207" s="82">
        <f t="shared" si="43"/>
        <v>0.82641293201609145</v>
      </c>
      <c r="M207" s="84">
        <f t="shared" si="44"/>
        <v>0.17358706798390855</v>
      </c>
      <c r="N207" s="82">
        <f t="shared" si="45"/>
        <v>-0.19066071268335344</v>
      </c>
      <c r="O207" s="84">
        <f t="shared" si="46"/>
        <v>100</v>
      </c>
      <c r="P207" s="32">
        <f t="shared" si="47"/>
        <v>0.21004882820556897</v>
      </c>
      <c r="AL207">
        <v>0.11676938663752084</v>
      </c>
      <c r="AM207">
        <v>1</v>
      </c>
      <c r="AN207">
        <v>0</v>
      </c>
      <c r="AO207" s="32">
        <f t="shared" si="51"/>
        <v>228</v>
      </c>
      <c r="AP207" s="32">
        <f t="shared" si="52"/>
        <v>33</v>
      </c>
      <c r="AQ207" s="32">
        <f t="shared" si="48"/>
        <v>0.57462686567164178</v>
      </c>
      <c r="AR207" s="32">
        <f t="shared" si="49"/>
        <v>0.9023668639053255</v>
      </c>
      <c r="AS207" s="32">
        <f t="shared" si="50"/>
        <v>1.6835202684801149E-3</v>
      </c>
    </row>
    <row r="208" spans="1:45" x14ac:dyDescent="0.25">
      <c r="A208">
        <v>1</v>
      </c>
      <c r="B208">
        <v>1</v>
      </c>
      <c r="C208">
        <v>56</v>
      </c>
      <c r="D208">
        <v>0</v>
      </c>
      <c r="E208">
        <v>1</v>
      </c>
      <c r="F208">
        <v>83.158299999999997</v>
      </c>
      <c r="G208" s="82">
        <v>1</v>
      </c>
      <c r="H208" s="83">
        <v>0</v>
      </c>
      <c r="I208" s="84">
        <f t="shared" si="40"/>
        <v>1</v>
      </c>
      <c r="J208" s="32">
        <f t="shared" si="41"/>
        <v>1</v>
      </c>
      <c r="K208" s="32">
        <f t="shared" si="42"/>
        <v>0.84796946861965405</v>
      </c>
      <c r="L208" s="82">
        <f t="shared" si="43"/>
        <v>0.84796946861965405</v>
      </c>
      <c r="M208" s="84">
        <f t="shared" si="44"/>
        <v>0.15203053138034595</v>
      </c>
      <c r="N208" s="82">
        <f t="shared" si="45"/>
        <v>-0.16491064782465006</v>
      </c>
      <c r="O208" s="84">
        <f t="shared" si="46"/>
        <v>100</v>
      </c>
      <c r="P208" s="32">
        <f t="shared" si="47"/>
        <v>0.17928774207852677</v>
      </c>
      <c r="AL208">
        <v>0.11676939629848093</v>
      </c>
      <c r="AM208">
        <v>1</v>
      </c>
      <c r="AN208">
        <v>0</v>
      </c>
      <c r="AO208" s="32">
        <f t="shared" si="51"/>
        <v>229</v>
      </c>
      <c r="AP208" s="32">
        <f t="shared" si="52"/>
        <v>33</v>
      </c>
      <c r="AQ208" s="32">
        <f t="shared" si="48"/>
        <v>0.57276119402985071</v>
      </c>
      <c r="AR208" s="32">
        <f t="shared" si="49"/>
        <v>0.9023668639053255</v>
      </c>
      <c r="AS208" s="32">
        <f t="shared" si="50"/>
        <v>1.6835202684801149E-3</v>
      </c>
    </row>
    <row r="209" spans="1:45" x14ac:dyDescent="0.25">
      <c r="A209">
        <v>1</v>
      </c>
      <c r="B209">
        <v>1</v>
      </c>
      <c r="C209">
        <v>58</v>
      </c>
      <c r="D209">
        <v>0</v>
      </c>
      <c r="E209">
        <v>0</v>
      </c>
      <c r="F209">
        <v>26.55</v>
      </c>
      <c r="G209" s="82">
        <v>1</v>
      </c>
      <c r="H209" s="83">
        <v>0</v>
      </c>
      <c r="I209" s="84">
        <f t="shared" si="40"/>
        <v>1</v>
      </c>
      <c r="J209" s="32">
        <f t="shared" si="41"/>
        <v>1</v>
      </c>
      <c r="K209" s="32">
        <f t="shared" si="42"/>
        <v>0.84868679239268563</v>
      </c>
      <c r="L209" s="82">
        <f t="shared" si="43"/>
        <v>0.84868679239268563</v>
      </c>
      <c r="M209" s="84">
        <f t="shared" si="44"/>
        <v>0.15131320760731437</v>
      </c>
      <c r="N209" s="82">
        <f t="shared" si="45"/>
        <v>-0.16406507429009828</v>
      </c>
      <c r="O209" s="84">
        <f t="shared" si="46"/>
        <v>100</v>
      </c>
      <c r="P209" s="32">
        <f t="shared" si="47"/>
        <v>0.178290989047585</v>
      </c>
      <c r="AL209">
        <v>0.1172226180273338</v>
      </c>
      <c r="AM209">
        <v>1</v>
      </c>
      <c r="AN209">
        <v>0</v>
      </c>
      <c r="AO209" s="32">
        <f t="shared" si="51"/>
        <v>230</v>
      </c>
      <c r="AP209" s="32">
        <f t="shared" si="52"/>
        <v>33</v>
      </c>
      <c r="AQ209" s="32">
        <f t="shared" si="48"/>
        <v>0.57089552238805963</v>
      </c>
      <c r="AR209" s="32">
        <f t="shared" si="49"/>
        <v>0.9023668639053255</v>
      </c>
      <c r="AS209" s="32">
        <f t="shared" si="50"/>
        <v>1.6835202684800147E-3</v>
      </c>
    </row>
    <row r="210" spans="1:45" x14ac:dyDescent="0.25">
      <c r="A210">
        <v>1</v>
      </c>
      <c r="B210">
        <v>1</v>
      </c>
      <c r="C210">
        <v>58</v>
      </c>
      <c r="D210">
        <v>0</v>
      </c>
      <c r="E210">
        <v>0</v>
      </c>
      <c r="F210">
        <v>17569</v>
      </c>
      <c r="G210" s="82">
        <v>1</v>
      </c>
      <c r="H210" s="83">
        <v>0</v>
      </c>
      <c r="I210" s="84">
        <f t="shared" si="40"/>
        <v>1</v>
      </c>
      <c r="J210" s="32">
        <f t="shared" si="41"/>
        <v>1</v>
      </c>
      <c r="K210" s="32">
        <f t="shared" si="42"/>
        <v>0.85005110257963012</v>
      </c>
      <c r="L210" s="82">
        <f t="shared" si="43"/>
        <v>0.85005110257963012</v>
      </c>
      <c r="M210" s="84">
        <f t="shared" si="44"/>
        <v>0.14994889742036988</v>
      </c>
      <c r="N210" s="82">
        <f t="shared" si="45"/>
        <v>-0.16245881062303288</v>
      </c>
      <c r="O210" s="84">
        <f t="shared" si="46"/>
        <v>100</v>
      </c>
      <c r="P210" s="32">
        <f t="shared" si="47"/>
        <v>0.17639986227336624</v>
      </c>
      <c r="AL210">
        <v>0.11884996101683061</v>
      </c>
      <c r="AM210">
        <v>1</v>
      </c>
      <c r="AN210">
        <v>0</v>
      </c>
      <c r="AO210" s="32">
        <f t="shared" si="51"/>
        <v>231</v>
      </c>
      <c r="AP210" s="32">
        <f t="shared" si="52"/>
        <v>33</v>
      </c>
      <c r="AQ210" s="32">
        <f t="shared" si="48"/>
        <v>0.56902985074626866</v>
      </c>
      <c r="AR210" s="32">
        <f t="shared" si="49"/>
        <v>0.9023668639053255</v>
      </c>
      <c r="AS210" s="32">
        <f t="shared" si="50"/>
        <v>1.6835202684800147E-3</v>
      </c>
    </row>
    <row r="211" spans="1:45" x14ac:dyDescent="0.25">
      <c r="A211">
        <v>1</v>
      </c>
      <c r="B211">
        <v>1</v>
      </c>
      <c r="C211">
        <v>58</v>
      </c>
      <c r="D211">
        <v>0</v>
      </c>
      <c r="E211">
        <v>1</v>
      </c>
      <c r="F211">
        <v>17582</v>
      </c>
      <c r="G211" s="82">
        <v>1</v>
      </c>
      <c r="H211" s="83">
        <v>0</v>
      </c>
      <c r="I211" s="84">
        <f t="shared" si="40"/>
        <v>1</v>
      </c>
      <c r="J211" s="32">
        <f t="shared" si="41"/>
        <v>1</v>
      </c>
      <c r="K211" s="32">
        <f t="shared" si="42"/>
        <v>0.83879962937662489</v>
      </c>
      <c r="L211" s="82">
        <f t="shared" si="43"/>
        <v>0.83879962937662489</v>
      </c>
      <c r="M211" s="84">
        <f t="shared" si="44"/>
        <v>0.16120037062337511</v>
      </c>
      <c r="N211" s="82">
        <f t="shared" si="45"/>
        <v>-0.17578342180398709</v>
      </c>
      <c r="O211" s="84">
        <f t="shared" si="46"/>
        <v>100</v>
      </c>
      <c r="P211" s="32">
        <f t="shared" si="47"/>
        <v>0.19217983053136925</v>
      </c>
      <c r="AL211">
        <v>0.11942079702701577</v>
      </c>
      <c r="AM211">
        <v>1</v>
      </c>
      <c r="AN211">
        <v>0</v>
      </c>
      <c r="AO211" s="32">
        <f t="shared" si="51"/>
        <v>232</v>
      </c>
      <c r="AP211" s="32">
        <f t="shared" si="52"/>
        <v>33</v>
      </c>
      <c r="AQ211" s="32">
        <f t="shared" si="48"/>
        <v>0.56716417910447769</v>
      </c>
      <c r="AR211" s="32">
        <f t="shared" si="49"/>
        <v>0.9023668639053255</v>
      </c>
      <c r="AS211" s="32">
        <f t="shared" si="50"/>
        <v>1.6835202684801149E-3</v>
      </c>
    </row>
    <row r="212" spans="1:45" x14ac:dyDescent="0.25">
      <c r="A212">
        <v>1</v>
      </c>
      <c r="B212">
        <v>1</v>
      </c>
      <c r="C212">
        <v>60</v>
      </c>
      <c r="D212">
        <v>1</v>
      </c>
      <c r="E212">
        <v>0</v>
      </c>
      <c r="F212">
        <v>75.25</v>
      </c>
      <c r="G212" s="82">
        <v>1</v>
      </c>
      <c r="H212" s="83">
        <v>0</v>
      </c>
      <c r="I212" s="84">
        <f t="shared" si="40"/>
        <v>1</v>
      </c>
      <c r="J212" s="32">
        <f t="shared" si="41"/>
        <v>1</v>
      </c>
      <c r="K212" s="32">
        <f t="shared" si="42"/>
        <v>0.78743460034195711</v>
      </c>
      <c r="L212" s="82">
        <f t="shared" si="43"/>
        <v>0.78743460034195711</v>
      </c>
      <c r="M212" s="84">
        <f t="shared" si="44"/>
        <v>0.21256539965804289</v>
      </c>
      <c r="N212" s="82">
        <f t="shared" si="45"/>
        <v>-0.23897495891577367</v>
      </c>
      <c r="O212" s="84">
        <f t="shared" si="46"/>
        <v>100</v>
      </c>
      <c r="P212" s="32">
        <f t="shared" si="47"/>
        <v>0.26994673534250679</v>
      </c>
      <c r="AL212">
        <v>0.12076136904188597</v>
      </c>
      <c r="AM212">
        <v>1</v>
      </c>
      <c r="AN212">
        <v>0</v>
      </c>
      <c r="AO212" s="32">
        <f t="shared" si="51"/>
        <v>233</v>
      </c>
      <c r="AP212" s="32">
        <f t="shared" si="52"/>
        <v>33</v>
      </c>
      <c r="AQ212" s="32">
        <f t="shared" si="48"/>
        <v>0.56529850746268662</v>
      </c>
      <c r="AR212" s="32">
        <f t="shared" si="49"/>
        <v>0.9023668639053255</v>
      </c>
      <c r="AS212" s="32">
        <f t="shared" si="50"/>
        <v>1.6835202684801149E-3</v>
      </c>
    </row>
    <row r="213" spans="1:45" x14ac:dyDescent="0.25">
      <c r="A213">
        <v>1</v>
      </c>
      <c r="B213">
        <v>1</v>
      </c>
      <c r="C213">
        <v>62</v>
      </c>
      <c r="D213">
        <v>0</v>
      </c>
      <c r="E213">
        <v>0</v>
      </c>
      <c r="F213">
        <v>80</v>
      </c>
      <c r="G213" s="82">
        <v>1</v>
      </c>
      <c r="H213" s="83">
        <v>0</v>
      </c>
      <c r="I213" s="84">
        <f t="shared" si="40"/>
        <v>1</v>
      </c>
      <c r="J213" s="32">
        <f t="shared" si="41"/>
        <v>1</v>
      </c>
      <c r="K213" s="32">
        <f t="shared" si="42"/>
        <v>0.82695770114019473</v>
      </c>
      <c r="L213" s="82">
        <f t="shared" si="43"/>
        <v>0.82695770114019473</v>
      </c>
      <c r="M213" s="84">
        <f t="shared" si="44"/>
        <v>0.17304229885980527</v>
      </c>
      <c r="N213" s="82">
        <f t="shared" si="45"/>
        <v>-0.19000173261815489</v>
      </c>
      <c r="O213" s="84">
        <f t="shared" si="46"/>
        <v>100</v>
      </c>
      <c r="P213" s="32">
        <f t="shared" si="47"/>
        <v>0.20925169282687323</v>
      </c>
      <c r="AL213">
        <v>0.12096247383755852</v>
      </c>
      <c r="AM213">
        <v>1</v>
      </c>
      <c r="AN213">
        <v>0</v>
      </c>
      <c r="AO213" s="32">
        <f t="shared" si="51"/>
        <v>234</v>
      </c>
      <c r="AP213" s="32">
        <f t="shared" si="52"/>
        <v>33</v>
      </c>
      <c r="AQ213" s="32">
        <f t="shared" si="48"/>
        <v>0.56343283582089554</v>
      </c>
      <c r="AR213" s="32">
        <f t="shared" si="49"/>
        <v>0.9023668639053255</v>
      </c>
      <c r="AS213" s="32">
        <f t="shared" si="50"/>
        <v>1.6835202684801149E-3</v>
      </c>
    </row>
    <row r="214" spans="1:45" x14ac:dyDescent="0.25">
      <c r="A214">
        <v>1</v>
      </c>
      <c r="B214">
        <v>1</v>
      </c>
      <c r="C214">
        <v>63</v>
      </c>
      <c r="D214">
        <v>1</v>
      </c>
      <c r="E214">
        <v>0</v>
      </c>
      <c r="F214">
        <v>77.958299999999994</v>
      </c>
      <c r="G214" s="82">
        <v>1</v>
      </c>
      <c r="H214" s="83">
        <v>0</v>
      </c>
      <c r="I214" s="84">
        <f t="shared" si="40"/>
        <v>1</v>
      </c>
      <c r="J214" s="32">
        <f t="shared" si="41"/>
        <v>1</v>
      </c>
      <c r="K214" s="32">
        <f t="shared" si="42"/>
        <v>0.76663682967569924</v>
      </c>
      <c r="L214" s="82">
        <f t="shared" si="43"/>
        <v>0.76663682967569924</v>
      </c>
      <c r="M214" s="84">
        <f t="shared" si="44"/>
        <v>0.23336317032430076</v>
      </c>
      <c r="N214" s="82">
        <f t="shared" si="45"/>
        <v>-0.26574208430462881</v>
      </c>
      <c r="O214" s="84">
        <f t="shared" si="46"/>
        <v>100</v>
      </c>
      <c r="P214" s="32">
        <f t="shared" si="47"/>
        <v>0.30439859042907902</v>
      </c>
      <c r="AL214">
        <v>0.1209624932282761</v>
      </c>
      <c r="AM214">
        <v>1</v>
      </c>
      <c r="AN214">
        <v>0</v>
      </c>
      <c r="AO214" s="32">
        <f t="shared" si="51"/>
        <v>235</v>
      </c>
      <c r="AP214" s="32">
        <f t="shared" si="52"/>
        <v>33</v>
      </c>
      <c r="AQ214" s="32">
        <f t="shared" si="48"/>
        <v>0.56156716417910446</v>
      </c>
      <c r="AR214" s="32">
        <f t="shared" si="49"/>
        <v>0.9023668639053255</v>
      </c>
      <c r="AS214" s="32">
        <f t="shared" si="50"/>
        <v>1.6835202684801149E-3</v>
      </c>
    </row>
    <row r="215" spans="1:45" x14ac:dyDescent="0.25">
      <c r="A215">
        <v>2</v>
      </c>
      <c r="B215">
        <v>0</v>
      </c>
      <c r="C215">
        <v>0.67</v>
      </c>
      <c r="D215">
        <v>1</v>
      </c>
      <c r="E215">
        <v>1</v>
      </c>
      <c r="F215">
        <v>14.5</v>
      </c>
      <c r="G215" s="82">
        <v>1</v>
      </c>
      <c r="H215" s="83">
        <v>0</v>
      </c>
      <c r="I215" s="84">
        <f t="shared" si="40"/>
        <v>1</v>
      </c>
      <c r="J215" s="32">
        <f t="shared" si="41"/>
        <v>1</v>
      </c>
      <c r="K215" s="32">
        <f t="shared" si="42"/>
        <v>0.42279274687842283</v>
      </c>
      <c r="L215" s="82">
        <f t="shared" si="43"/>
        <v>0.42279274687842283</v>
      </c>
      <c r="M215" s="84">
        <f t="shared" si="44"/>
        <v>0.57720725312157717</v>
      </c>
      <c r="N215" s="82">
        <f t="shared" si="45"/>
        <v>-0.86087318010382041</v>
      </c>
      <c r="O215" s="84">
        <f t="shared" si="46"/>
        <v>100</v>
      </c>
      <c r="P215" s="32">
        <f t="shared" si="47"/>
        <v>1.3652250597561868</v>
      </c>
      <c r="AL215">
        <v>0.12096249969184922</v>
      </c>
      <c r="AM215">
        <v>1</v>
      </c>
      <c r="AN215">
        <v>0</v>
      </c>
      <c r="AO215" s="32">
        <f t="shared" si="51"/>
        <v>236</v>
      </c>
      <c r="AP215" s="32">
        <f t="shared" si="52"/>
        <v>33</v>
      </c>
      <c r="AQ215" s="32">
        <f t="shared" si="48"/>
        <v>0.55970149253731338</v>
      </c>
      <c r="AR215" s="32">
        <f t="shared" si="49"/>
        <v>0.9023668639053255</v>
      </c>
      <c r="AS215" s="32">
        <f t="shared" si="50"/>
        <v>1.6835202684801149E-3</v>
      </c>
    </row>
    <row r="216" spans="1:45" x14ac:dyDescent="0.25">
      <c r="A216">
        <v>2</v>
      </c>
      <c r="B216">
        <v>0</v>
      </c>
      <c r="C216">
        <v>0.83</v>
      </c>
      <c r="D216">
        <v>0</v>
      </c>
      <c r="E216">
        <v>2</v>
      </c>
      <c r="F216">
        <v>29</v>
      </c>
      <c r="G216" s="82">
        <v>1</v>
      </c>
      <c r="H216" s="83">
        <v>0</v>
      </c>
      <c r="I216" s="84">
        <f t="shared" si="40"/>
        <v>1</v>
      </c>
      <c r="J216" s="32">
        <f t="shared" si="41"/>
        <v>1</v>
      </c>
      <c r="K216" s="32">
        <f t="shared" si="42"/>
        <v>0.48284621634244057</v>
      </c>
      <c r="L216" s="82">
        <f t="shared" si="43"/>
        <v>0.48284621634244057</v>
      </c>
      <c r="M216" s="84">
        <f t="shared" si="44"/>
        <v>0.51715378365755948</v>
      </c>
      <c r="N216" s="82">
        <f t="shared" si="45"/>
        <v>-0.72805706869302511</v>
      </c>
      <c r="O216" s="84">
        <f t="shared" si="46"/>
        <v>100</v>
      </c>
      <c r="P216" s="32">
        <f t="shared" si="47"/>
        <v>1.0710527827576215</v>
      </c>
      <c r="AL216">
        <v>0.12096250965867945</v>
      </c>
      <c r="AM216">
        <v>1</v>
      </c>
      <c r="AN216">
        <v>0</v>
      </c>
      <c r="AO216" s="32">
        <f t="shared" si="51"/>
        <v>237</v>
      </c>
      <c r="AP216" s="32">
        <f t="shared" si="52"/>
        <v>33</v>
      </c>
      <c r="AQ216" s="32">
        <f t="shared" si="48"/>
        <v>0.55783582089552231</v>
      </c>
      <c r="AR216" s="32">
        <f t="shared" si="49"/>
        <v>0.9023668639053255</v>
      </c>
      <c r="AS216" s="32">
        <f t="shared" si="50"/>
        <v>1.6835202684800147E-3</v>
      </c>
    </row>
    <row r="217" spans="1:45" x14ac:dyDescent="0.25">
      <c r="A217">
        <v>2</v>
      </c>
      <c r="B217">
        <v>0</v>
      </c>
      <c r="C217">
        <v>0.83</v>
      </c>
      <c r="D217">
        <v>1</v>
      </c>
      <c r="E217">
        <v>1</v>
      </c>
      <c r="F217">
        <v>18.75</v>
      </c>
      <c r="G217" s="82">
        <v>1</v>
      </c>
      <c r="H217" s="83">
        <v>0</v>
      </c>
      <c r="I217" s="84">
        <f t="shared" si="40"/>
        <v>1</v>
      </c>
      <c r="J217" s="32">
        <f t="shared" si="41"/>
        <v>1</v>
      </c>
      <c r="K217" s="32">
        <f t="shared" si="42"/>
        <v>0.42123080855554429</v>
      </c>
      <c r="L217" s="82">
        <f t="shared" si="43"/>
        <v>0.42123080855554429</v>
      </c>
      <c r="M217" s="84">
        <f t="shared" si="44"/>
        <v>0.57876919144445571</v>
      </c>
      <c r="N217" s="82">
        <f t="shared" si="45"/>
        <v>-0.86457435667849503</v>
      </c>
      <c r="O217" s="84">
        <f t="shared" si="46"/>
        <v>100</v>
      </c>
      <c r="P217" s="32">
        <f t="shared" si="47"/>
        <v>1.3739953956101436</v>
      </c>
      <c r="AL217">
        <v>0.12096260338052983</v>
      </c>
      <c r="AM217">
        <v>1</v>
      </c>
      <c r="AN217">
        <v>0</v>
      </c>
      <c r="AO217" s="32">
        <f t="shared" si="51"/>
        <v>238</v>
      </c>
      <c r="AP217" s="32">
        <f t="shared" si="52"/>
        <v>33</v>
      </c>
      <c r="AQ217" s="32">
        <f t="shared" si="48"/>
        <v>0.55597014925373134</v>
      </c>
      <c r="AR217" s="32">
        <f t="shared" si="49"/>
        <v>0.9023668639053255</v>
      </c>
      <c r="AS217" s="32">
        <f t="shared" si="50"/>
        <v>1.6835202684800147E-3</v>
      </c>
    </row>
    <row r="218" spans="1:45" x14ac:dyDescent="0.25">
      <c r="A218">
        <v>2</v>
      </c>
      <c r="B218">
        <v>0</v>
      </c>
      <c r="C218">
        <v>1</v>
      </c>
      <c r="D218">
        <v>0</v>
      </c>
      <c r="E218">
        <v>2</v>
      </c>
      <c r="F218">
        <v>2079</v>
      </c>
      <c r="G218" s="82">
        <v>1</v>
      </c>
      <c r="H218" s="83">
        <v>0</v>
      </c>
      <c r="I218" s="84">
        <f t="shared" si="40"/>
        <v>1</v>
      </c>
      <c r="J218" s="32">
        <f t="shared" si="41"/>
        <v>1</v>
      </c>
      <c r="K218" s="32">
        <f t="shared" si="42"/>
        <v>0.48145789573578784</v>
      </c>
      <c r="L218" s="82">
        <f t="shared" si="43"/>
        <v>0.48145789573578784</v>
      </c>
      <c r="M218" s="84">
        <f t="shared" si="44"/>
        <v>0.51854210426421221</v>
      </c>
      <c r="N218" s="82">
        <f t="shared" si="45"/>
        <v>-0.73093649552215234</v>
      </c>
      <c r="O218" s="84">
        <f t="shared" si="46"/>
        <v>100</v>
      </c>
      <c r="P218" s="32">
        <f t="shared" si="47"/>
        <v>1.0770248216030407</v>
      </c>
      <c r="AL218">
        <v>0.1220420261811455</v>
      </c>
      <c r="AM218">
        <v>1</v>
      </c>
      <c r="AN218">
        <v>0</v>
      </c>
      <c r="AO218" s="32">
        <f t="shared" si="51"/>
        <v>239</v>
      </c>
      <c r="AP218" s="32">
        <f t="shared" si="52"/>
        <v>33</v>
      </c>
      <c r="AQ218" s="32">
        <f t="shared" si="48"/>
        <v>0.55410447761194037</v>
      </c>
      <c r="AR218" s="32">
        <f t="shared" si="49"/>
        <v>0.9023668639053255</v>
      </c>
      <c r="AS218" s="32">
        <f t="shared" si="50"/>
        <v>1.6835202684801149E-3</v>
      </c>
    </row>
    <row r="219" spans="1:45" x14ac:dyDescent="0.25">
      <c r="A219">
        <v>2</v>
      </c>
      <c r="B219">
        <v>0</v>
      </c>
      <c r="C219">
        <v>1</v>
      </c>
      <c r="D219">
        <v>2</v>
      </c>
      <c r="E219">
        <v>1</v>
      </c>
      <c r="F219">
        <v>39</v>
      </c>
      <c r="G219" s="82">
        <v>1</v>
      </c>
      <c r="H219" s="83">
        <v>0</v>
      </c>
      <c r="I219" s="84">
        <f t="shared" si="40"/>
        <v>1</v>
      </c>
      <c r="J219" s="32">
        <f t="shared" si="41"/>
        <v>1</v>
      </c>
      <c r="K219" s="32">
        <f t="shared" si="42"/>
        <v>0.34090188996175957</v>
      </c>
      <c r="L219" s="82">
        <f t="shared" si="43"/>
        <v>0.34090188996175957</v>
      </c>
      <c r="M219" s="84">
        <f t="shared" si="44"/>
        <v>0.65909811003824048</v>
      </c>
      <c r="N219" s="82">
        <f t="shared" si="45"/>
        <v>-1.0761605558179788</v>
      </c>
      <c r="O219" s="84">
        <f t="shared" si="46"/>
        <v>100</v>
      </c>
      <c r="P219" s="32">
        <f t="shared" si="47"/>
        <v>1.9333952947933917</v>
      </c>
      <c r="AL219">
        <v>0.12204228671133036</v>
      </c>
      <c r="AM219">
        <v>1</v>
      </c>
      <c r="AN219">
        <v>0</v>
      </c>
      <c r="AO219" s="32">
        <f t="shared" si="51"/>
        <v>240</v>
      </c>
      <c r="AP219" s="32">
        <f t="shared" si="52"/>
        <v>33</v>
      </c>
      <c r="AQ219" s="32">
        <f t="shared" si="48"/>
        <v>0.55223880597014929</v>
      </c>
      <c r="AR219" s="32">
        <f t="shared" si="49"/>
        <v>0.9023668639053255</v>
      </c>
      <c r="AS219" s="32">
        <f t="shared" si="50"/>
        <v>0</v>
      </c>
    </row>
    <row r="220" spans="1:45" x14ac:dyDescent="0.25">
      <c r="A220">
        <v>2</v>
      </c>
      <c r="B220">
        <v>0</v>
      </c>
      <c r="C220">
        <v>2</v>
      </c>
      <c r="D220">
        <v>1</v>
      </c>
      <c r="E220">
        <v>1</v>
      </c>
      <c r="F220">
        <v>26</v>
      </c>
      <c r="G220" s="82">
        <v>1</v>
      </c>
      <c r="H220" s="83">
        <v>0</v>
      </c>
      <c r="I220" s="84">
        <f t="shared" si="40"/>
        <v>1</v>
      </c>
      <c r="J220" s="32">
        <f t="shared" si="41"/>
        <v>1</v>
      </c>
      <c r="K220" s="32">
        <f t="shared" si="42"/>
        <v>0.40985537576013592</v>
      </c>
      <c r="L220" s="82">
        <f t="shared" si="43"/>
        <v>0.40985537576013592</v>
      </c>
      <c r="M220" s="84">
        <f t="shared" si="44"/>
        <v>0.59014462423986402</v>
      </c>
      <c r="N220" s="82">
        <f t="shared" si="45"/>
        <v>-0.891950923560343</v>
      </c>
      <c r="O220" s="84">
        <f t="shared" si="46"/>
        <v>100</v>
      </c>
      <c r="P220" s="32">
        <f t="shared" si="47"/>
        <v>1.4398850402909944</v>
      </c>
      <c r="AL220">
        <v>0.12208914364677338</v>
      </c>
      <c r="AM220">
        <v>0</v>
      </c>
      <c r="AN220">
        <v>1</v>
      </c>
      <c r="AO220" s="32">
        <f t="shared" si="51"/>
        <v>240</v>
      </c>
      <c r="AP220" s="32">
        <f t="shared" si="52"/>
        <v>34</v>
      </c>
      <c r="AQ220" s="32">
        <f t="shared" si="48"/>
        <v>0.55223880597014929</v>
      </c>
      <c r="AR220" s="32">
        <f t="shared" si="49"/>
        <v>0.89940828402366868</v>
      </c>
      <c r="AS220" s="32">
        <f t="shared" si="50"/>
        <v>1.6780005298949342E-3</v>
      </c>
    </row>
    <row r="221" spans="1:45" x14ac:dyDescent="0.25">
      <c r="A221">
        <v>2</v>
      </c>
      <c r="B221">
        <v>0</v>
      </c>
      <c r="C221">
        <v>3</v>
      </c>
      <c r="D221">
        <v>1</v>
      </c>
      <c r="E221">
        <v>1</v>
      </c>
      <c r="F221">
        <v>18.75</v>
      </c>
      <c r="G221" s="82">
        <v>1</v>
      </c>
      <c r="H221" s="83">
        <v>0</v>
      </c>
      <c r="I221" s="84">
        <f t="shared" si="40"/>
        <v>1</v>
      </c>
      <c r="J221" s="32">
        <f t="shared" si="41"/>
        <v>1</v>
      </c>
      <c r="K221" s="32">
        <f t="shared" si="42"/>
        <v>0.40020620111176647</v>
      </c>
      <c r="L221" s="82">
        <f t="shared" si="43"/>
        <v>0.40020620111176647</v>
      </c>
      <c r="M221" s="84">
        <f t="shared" si="44"/>
        <v>0.59979379888823359</v>
      </c>
      <c r="N221" s="82">
        <f t="shared" si="45"/>
        <v>-0.91577536192065057</v>
      </c>
      <c r="O221" s="84">
        <f t="shared" si="46"/>
        <v>100</v>
      </c>
      <c r="P221" s="32">
        <f t="shared" si="47"/>
        <v>1.498711907066947</v>
      </c>
      <c r="AL221">
        <v>0.1231073085784942</v>
      </c>
      <c r="AM221">
        <v>1</v>
      </c>
      <c r="AN221">
        <v>0</v>
      </c>
      <c r="AO221" s="32">
        <f t="shared" si="51"/>
        <v>241</v>
      </c>
      <c r="AP221" s="32">
        <f t="shared" si="52"/>
        <v>34</v>
      </c>
      <c r="AQ221" s="32">
        <f t="shared" si="48"/>
        <v>0.55037313432835822</v>
      </c>
      <c r="AR221" s="32">
        <f t="shared" si="49"/>
        <v>0.89940828402366868</v>
      </c>
      <c r="AS221" s="32">
        <f t="shared" si="50"/>
        <v>1.6780005298949342E-3</v>
      </c>
    </row>
    <row r="222" spans="1:45" x14ac:dyDescent="0.25">
      <c r="A222">
        <v>2</v>
      </c>
      <c r="B222">
        <v>0</v>
      </c>
      <c r="C222">
        <v>3</v>
      </c>
      <c r="D222">
        <v>1</v>
      </c>
      <c r="E222">
        <v>1</v>
      </c>
      <c r="F222">
        <v>26</v>
      </c>
      <c r="G222" s="82">
        <v>1</v>
      </c>
      <c r="H222" s="83">
        <v>0</v>
      </c>
      <c r="I222" s="84">
        <f t="shared" si="40"/>
        <v>1</v>
      </c>
      <c r="J222" s="32">
        <f t="shared" si="41"/>
        <v>1</v>
      </c>
      <c r="K222" s="32">
        <f t="shared" si="42"/>
        <v>0.40020725899687309</v>
      </c>
      <c r="L222" s="82">
        <f t="shared" si="43"/>
        <v>0.40020725899687309</v>
      </c>
      <c r="M222" s="84">
        <f t="shared" si="44"/>
        <v>0.59979274100312696</v>
      </c>
      <c r="N222" s="82">
        <f t="shared" si="45"/>
        <v>-0.91577271857403197</v>
      </c>
      <c r="O222" s="84">
        <f t="shared" si="46"/>
        <v>100</v>
      </c>
      <c r="P222" s="32">
        <f t="shared" si="47"/>
        <v>1.498705302114006</v>
      </c>
      <c r="AL222">
        <v>0.1234143648692443</v>
      </c>
      <c r="AM222">
        <v>1</v>
      </c>
      <c r="AN222">
        <v>0</v>
      </c>
      <c r="AO222" s="32">
        <f t="shared" si="51"/>
        <v>242</v>
      </c>
      <c r="AP222" s="32">
        <f t="shared" si="52"/>
        <v>34</v>
      </c>
      <c r="AQ222" s="32">
        <f t="shared" si="48"/>
        <v>0.54850746268656714</v>
      </c>
      <c r="AR222" s="32">
        <f t="shared" si="49"/>
        <v>0.89940828402366868</v>
      </c>
      <c r="AS222" s="32">
        <f t="shared" si="50"/>
        <v>1.6780005298949342E-3</v>
      </c>
    </row>
    <row r="223" spans="1:45" x14ac:dyDescent="0.25">
      <c r="A223">
        <v>2</v>
      </c>
      <c r="B223">
        <v>0</v>
      </c>
      <c r="C223">
        <v>8</v>
      </c>
      <c r="D223">
        <v>1</v>
      </c>
      <c r="E223">
        <v>1</v>
      </c>
      <c r="F223">
        <v>33112</v>
      </c>
      <c r="G223" s="82">
        <v>1</v>
      </c>
      <c r="H223" s="83">
        <v>0</v>
      </c>
      <c r="I223" s="84">
        <f t="shared" si="40"/>
        <v>1</v>
      </c>
      <c r="J223" s="32">
        <f t="shared" si="41"/>
        <v>1</v>
      </c>
      <c r="K223" s="32">
        <f t="shared" si="42"/>
        <v>0.3578561920028826</v>
      </c>
      <c r="L223" s="82">
        <f t="shared" si="43"/>
        <v>0.3578561920028826</v>
      </c>
      <c r="M223" s="84">
        <f t="shared" si="44"/>
        <v>0.64214380799711734</v>
      </c>
      <c r="N223" s="82">
        <f t="shared" si="45"/>
        <v>-1.0276240715997884</v>
      </c>
      <c r="O223" s="84">
        <f t="shared" si="46"/>
        <v>100</v>
      </c>
      <c r="P223" s="32">
        <f t="shared" si="47"/>
        <v>1.7944186026322684</v>
      </c>
      <c r="AL223">
        <v>0.12498571398855866</v>
      </c>
      <c r="AM223">
        <v>1</v>
      </c>
      <c r="AN223">
        <v>0</v>
      </c>
      <c r="AO223" s="32">
        <f t="shared" si="51"/>
        <v>243</v>
      </c>
      <c r="AP223" s="32">
        <f t="shared" si="52"/>
        <v>34</v>
      </c>
      <c r="AQ223" s="32">
        <f t="shared" si="48"/>
        <v>0.54664179104477606</v>
      </c>
      <c r="AR223" s="32">
        <f t="shared" si="49"/>
        <v>0.89940828402366868</v>
      </c>
      <c r="AS223" s="32">
        <f t="shared" si="50"/>
        <v>1.6780005298948342E-3</v>
      </c>
    </row>
    <row r="224" spans="1:45" x14ac:dyDescent="0.25">
      <c r="A224">
        <v>2</v>
      </c>
      <c r="B224">
        <v>0</v>
      </c>
      <c r="C224">
        <v>16</v>
      </c>
      <c r="D224">
        <v>0</v>
      </c>
      <c r="E224">
        <v>0</v>
      </c>
      <c r="F224">
        <v>3</v>
      </c>
      <c r="G224" s="82">
        <v>0</v>
      </c>
      <c r="H224" s="83">
        <v>1</v>
      </c>
      <c r="I224" s="84">
        <f t="shared" si="40"/>
        <v>1</v>
      </c>
      <c r="J224" s="32">
        <f t="shared" si="41"/>
        <v>0</v>
      </c>
      <c r="K224" s="32">
        <f t="shared" si="42"/>
        <v>0.37644451006108581</v>
      </c>
      <c r="L224" s="82">
        <f t="shared" si="43"/>
        <v>0.37644451006108581</v>
      </c>
      <c r="M224" s="84">
        <f t="shared" si="44"/>
        <v>0.62355548993891419</v>
      </c>
      <c r="N224" s="82">
        <f t="shared" si="45"/>
        <v>-0.47231752032583441</v>
      </c>
      <c r="O224" s="84">
        <f t="shared" si="46"/>
        <v>0</v>
      </c>
      <c r="P224" s="32">
        <f t="shared" si="47"/>
        <v>0.60370651230729078</v>
      </c>
      <c r="AL224">
        <v>0.12498574722848808</v>
      </c>
      <c r="AM224">
        <v>1</v>
      </c>
      <c r="AN224">
        <v>0</v>
      </c>
      <c r="AO224" s="32">
        <f t="shared" si="51"/>
        <v>244</v>
      </c>
      <c r="AP224" s="32">
        <f t="shared" si="52"/>
        <v>34</v>
      </c>
      <c r="AQ224" s="32">
        <f t="shared" si="48"/>
        <v>0.54477611940298509</v>
      </c>
      <c r="AR224" s="32">
        <f t="shared" si="49"/>
        <v>0.89940828402366868</v>
      </c>
      <c r="AS224" s="32">
        <f t="shared" si="50"/>
        <v>1.6780005298949342E-3</v>
      </c>
    </row>
    <row r="225" spans="1:45" x14ac:dyDescent="0.25">
      <c r="A225">
        <v>2</v>
      </c>
      <c r="B225">
        <v>0</v>
      </c>
      <c r="C225">
        <v>16</v>
      </c>
      <c r="D225">
        <v>0</v>
      </c>
      <c r="E225">
        <v>0</v>
      </c>
      <c r="F225">
        <v>26</v>
      </c>
      <c r="G225" s="82">
        <v>0</v>
      </c>
      <c r="H225" s="83">
        <v>1</v>
      </c>
      <c r="I225" s="84">
        <f t="shared" si="40"/>
        <v>1</v>
      </c>
      <c r="J225" s="32">
        <f t="shared" si="41"/>
        <v>0</v>
      </c>
      <c r="K225" s="32">
        <f t="shared" si="42"/>
        <v>0.37644779191451927</v>
      </c>
      <c r="L225" s="82">
        <f t="shared" si="43"/>
        <v>0.37644779191451927</v>
      </c>
      <c r="M225" s="84">
        <f t="shared" si="44"/>
        <v>0.62355220808548073</v>
      </c>
      <c r="N225" s="82">
        <f t="shared" si="45"/>
        <v>-0.47232278346940842</v>
      </c>
      <c r="O225" s="84">
        <f t="shared" si="46"/>
        <v>0</v>
      </c>
      <c r="P225" s="32">
        <f t="shared" si="47"/>
        <v>0.6037149528671274</v>
      </c>
      <c r="AL225">
        <v>0.12504733249706687</v>
      </c>
      <c r="AM225">
        <v>1</v>
      </c>
      <c r="AN225">
        <v>0</v>
      </c>
      <c r="AO225" s="32">
        <f t="shared" si="51"/>
        <v>245</v>
      </c>
      <c r="AP225" s="32">
        <f t="shared" si="52"/>
        <v>34</v>
      </c>
      <c r="AQ225" s="32">
        <f t="shared" si="48"/>
        <v>0.54291044776119401</v>
      </c>
      <c r="AR225" s="32">
        <f t="shared" si="49"/>
        <v>0.89940828402366868</v>
      </c>
      <c r="AS225" s="32">
        <f t="shared" si="50"/>
        <v>1.6780005298948342E-3</v>
      </c>
    </row>
    <row r="226" spans="1:45" x14ac:dyDescent="0.25">
      <c r="A226">
        <v>2</v>
      </c>
      <c r="B226">
        <v>0</v>
      </c>
      <c r="C226">
        <v>18</v>
      </c>
      <c r="D226">
        <v>0</v>
      </c>
      <c r="E226">
        <v>0</v>
      </c>
      <c r="F226">
        <v>11.5</v>
      </c>
      <c r="G226" s="82">
        <v>0</v>
      </c>
      <c r="H226" s="83">
        <v>2</v>
      </c>
      <c r="I226" s="84">
        <f t="shared" si="40"/>
        <v>2</v>
      </c>
      <c r="J226" s="32">
        <f t="shared" si="41"/>
        <v>0</v>
      </c>
      <c r="K226" s="32">
        <f t="shared" si="42"/>
        <v>0.35784297425829725</v>
      </c>
      <c r="L226" s="82">
        <f t="shared" si="43"/>
        <v>0.71568594851659451</v>
      </c>
      <c r="M226" s="84">
        <f t="shared" si="44"/>
        <v>1.2843140514834055</v>
      </c>
      <c r="N226" s="82">
        <f t="shared" si="45"/>
        <v>-0.88584483363264666</v>
      </c>
      <c r="O226" s="84">
        <f t="shared" si="46"/>
        <v>0</v>
      </c>
      <c r="P226" s="32">
        <f t="shared" si="47"/>
        <v>1.114503026249638</v>
      </c>
      <c r="AL226">
        <v>0.12528481329399532</v>
      </c>
      <c r="AM226">
        <v>1</v>
      </c>
      <c r="AN226">
        <v>0</v>
      </c>
      <c r="AO226" s="32">
        <f t="shared" si="51"/>
        <v>246</v>
      </c>
      <c r="AP226" s="32">
        <f t="shared" si="52"/>
        <v>34</v>
      </c>
      <c r="AQ226" s="32">
        <f t="shared" si="48"/>
        <v>0.54104477611940305</v>
      </c>
      <c r="AR226" s="32">
        <f t="shared" si="49"/>
        <v>0.89940828402366868</v>
      </c>
      <c r="AS226" s="32">
        <f t="shared" si="50"/>
        <v>1.6780005298949342E-3</v>
      </c>
    </row>
    <row r="227" spans="1:45" x14ac:dyDescent="0.25">
      <c r="A227">
        <v>2</v>
      </c>
      <c r="B227">
        <v>0</v>
      </c>
      <c r="C227">
        <v>18</v>
      </c>
      <c r="D227">
        <v>0</v>
      </c>
      <c r="E227">
        <v>0</v>
      </c>
      <c r="F227">
        <v>13</v>
      </c>
      <c r="G227" s="82">
        <v>0</v>
      </c>
      <c r="H227" s="83">
        <v>1</v>
      </c>
      <c r="I227" s="84">
        <f t="shared" si="40"/>
        <v>1</v>
      </c>
      <c r="J227" s="32">
        <f t="shared" si="41"/>
        <v>0</v>
      </c>
      <c r="K227" s="32">
        <f t="shared" si="42"/>
        <v>0.35784318378509189</v>
      </c>
      <c r="L227" s="82">
        <f t="shared" si="43"/>
        <v>0.35784318378509189</v>
      </c>
      <c r="M227" s="84">
        <f t="shared" si="44"/>
        <v>0.64215681621490805</v>
      </c>
      <c r="N227" s="82">
        <f t="shared" si="45"/>
        <v>-0.44292274310229462</v>
      </c>
      <c r="O227" s="84">
        <f t="shared" si="46"/>
        <v>0</v>
      </c>
      <c r="P227" s="32">
        <f t="shared" si="47"/>
        <v>0.55725202123422446</v>
      </c>
      <c r="AL227">
        <v>0.12528481606522773</v>
      </c>
      <c r="AM227">
        <v>1</v>
      </c>
      <c r="AN227">
        <v>0</v>
      </c>
      <c r="AO227" s="32">
        <f t="shared" si="51"/>
        <v>247</v>
      </c>
      <c r="AP227" s="32">
        <f t="shared" si="52"/>
        <v>34</v>
      </c>
      <c r="AQ227" s="32">
        <f t="shared" si="48"/>
        <v>0.53917910447761197</v>
      </c>
      <c r="AR227" s="32">
        <f t="shared" si="49"/>
        <v>0.89940828402366868</v>
      </c>
      <c r="AS227" s="32">
        <f t="shared" si="50"/>
        <v>1.6780005298949342E-3</v>
      </c>
    </row>
    <row r="228" spans="1:45" x14ac:dyDescent="0.25">
      <c r="A228">
        <v>2</v>
      </c>
      <c r="B228">
        <v>0</v>
      </c>
      <c r="C228">
        <v>18</v>
      </c>
      <c r="D228">
        <v>0</v>
      </c>
      <c r="E228">
        <v>0</v>
      </c>
      <c r="F228">
        <v>14879</v>
      </c>
      <c r="G228" s="82">
        <v>0</v>
      </c>
      <c r="H228" s="83">
        <v>1</v>
      </c>
      <c r="I228" s="84">
        <f t="shared" si="40"/>
        <v>1</v>
      </c>
      <c r="J228" s="32">
        <f t="shared" si="41"/>
        <v>0</v>
      </c>
      <c r="K228" s="32">
        <f t="shared" si="42"/>
        <v>0.35992239112521668</v>
      </c>
      <c r="L228" s="82">
        <f t="shared" si="43"/>
        <v>0.35992239112521668</v>
      </c>
      <c r="M228" s="84">
        <f t="shared" si="44"/>
        <v>0.64007760887478327</v>
      </c>
      <c r="N228" s="82">
        <f t="shared" si="45"/>
        <v>-0.44616584611343901</v>
      </c>
      <c r="O228" s="84">
        <f t="shared" si="46"/>
        <v>0</v>
      </c>
      <c r="P228" s="32">
        <f t="shared" si="47"/>
        <v>0.56231054818170867</v>
      </c>
      <c r="AL228">
        <v>0.12590011438937485</v>
      </c>
      <c r="AM228">
        <v>1</v>
      </c>
      <c r="AN228">
        <v>0</v>
      </c>
      <c r="AO228" s="32">
        <f t="shared" si="51"/>
        <v>248</v>
      </c>
      <c r="AP228" s="32">
        <f t="shared" si="52"/>
        <v>34</v>
      </c>
      <c r="AQ228" s="32">
        <f t="shared" si="48"/>
        <v>0.53731343283582089</v>
      </c>
      <c r="AR228" s="32">
        <f t="shared" si="49"/>
        <v>0.89940828402366868</v>
      </c>
      <c r="AS228" s="32">
        <f t="shared" si="50"/>
        <v>1.6780005298949342E-3</v>
      </c>
    </row>
    <row r="229" spans="1:45" x14ac:dyDescent="0.25">
      <c r="A229">
        <v>2</v>
      </c>
      <c r="B229">
        <v>0</v>
      </c>
      <c r="C229">
        <v>19</v>
      </c>
      <c r="D229">
        <v>0</v>
      </c>
      <c r="E229">
        <v>0</v>
      </c>
      <c r="F229">
        <v>10.5</v>
      </c>
      <c r="G229" s="82">
        <v>0</v>
      </c>
      <c r="H229" s="83">
        <v>1</v>
      </c>
      <c r="I229" s="84">
        <f t="shared" si="40"/>
        <v>1</v>
      </c>
      <c r="J229" s="32">
        <f t="shared" si="41"/>
        <v>0</v>
      </c>
      <c r="K229" s="32">
        <f t="shared" si="42"/>
        <v>0.34869565915900769</v>
      </c>
      <c r="L229" s="82">
        <f t="shared" si="43"/>
        <v>0.34869565915900769</v>
      </c>
      <c r="M229" s="84">
        <f t="shared" si="44"/>
        <v>0.65130434084099231</v>
      </c>
      <c r="N229" s="82">
        <f t="shared" si="45"/>
        <v>-0.42877824856485447</v>
      </c>
      <c r="O229" s="84">
        <f t="shared" si="46"/>
        <v>0</v>
      </c>
      <c r="P229" s="32">
        <f t="shared" si="47"/>
        <v>0.53538052380973966</v>
      </c>
      <c r="AL229">
        <v>0.12726917351775682</v>
      </c>
      <c r="AM229">
        <v>1</v>
      </c>
      <c r="AN229">
        <v>0</v>
      </c>
      <c r="AO229" s="32">
        <f t="shared" si="51"/>
        <v>249</v>
      </c>
      <c r="AP229" s="32">
        <f t="shared" si="52"/>
        <v>34</v>
      </c>
      <c r="AQ229" s="32">
        <f t="shared" si="48"/>
        <v>0.53544776119402981</v>
      </c>
      <c r="AR229" s="32">
        <f t="shared" si="49"/>
        <v>0.89940828402366868</v>
      </c>
      <c r="AS229" s="32">
        <f t="shared" si="50"/>
        <v>0</v>
      </c>
    </row>
    <row r="230" spans="1:45" x14ac:dyDescent="0.25">
      <c r="A230">
        <v>2</v>
      </c>
      <c r="B230">
        <v>0</v>
      </c>
      <c r="C230">
        <v>19</v>
      </c>
      <c r="D230">
        <v>0</v>
      </c>
      <c r="E230">
        <v>0</v>
      </c>
      <c r="F230">
        <v>13</v>
      </c>
      <c r="G230" s="82">
        <v>0</v>
      </c>
      <c r="H230" s="83">
        <v>1</v>
      </c>
      <c r="I230" s="84">
        <f t="shared" si="40"/>
        <v>1</v>
      </c>
      <c r="J230" s="32">
        <f t="shared" si="41"/>
        <v>0</v>
      </c>
      <c r="K230" s="32">
        <f t="shared" si="42"/>
        <v>0.34869600429093967</v>
      </c>
      <c r="L230" s="82">
        <f t="shared" si="43"/>
        <v>0.34869600429093967</v>
      </c>
      <c r="M230" s="84">
        <f t="shared" si="44"/>
        <v>0.65130399570906028</v>
      </c>
      <c r="N230" s="82">
        <f t="shared" si="45"/>
        <v>-0.42877877847384149</v>
      </c>
      <c r="O230" s="84">
        <f t="shared" si="46"/>
        <v>0</v>
      </c>
      <c r="P230" s="32">
        <f t="shared" si="47"/>
        <v>0.5353813374218932</v>
      </c>
      <c r="AL230">
        <v>0.12912389773251101</v>
      </c>
      <c r="AM230">
        <v>0</v>
      </c>
      <c r="AN230">
        <v>1</v>
      </c>
      <c r="AO230" s="32">
        <f t="shared" si="51"/>
        <v>249</v>
      </c>
      <c r="AP230" s="32">
        <f t="shared" si="52"/>
        <v>35</v>
      </c>
      <c r="AQ230" s="32">
        <f t="shared" si="48"/>
        <v>0.53544776119402981</v>
      </c>
      <c r="AR230" s="32">
        <f t="shared" si="49"/>
        <v>0.89644970414201186</v>
      </c>
      <c r="AS230" s="32">
        <f t="shared" si="50"/>
        <v>1.6724807913097532E-3</v>
      </c>
    </row>
    <row r="231" spans="1:45" x14ac:dyDescent="0.25">
      <c r="A231">
        <v>2</v>
      </c>
      <c r="B231">
        <v>0</v>
      </c>
      <c r="C231">
        <v>19</v>
      </c>
      <c r="D231">
        <v>0</v>
      </c>
      <c r="E231">
        <v>0</v>
      </c>
      <c r="F231">
        <v>751</v>
      </c>
      <c r="G231" s="82">
        <v>1</v>
      </c>
      <c r="H231" s="83">
        <v>0</v>
      </c>
      <c r="I231" s="84">
        <f t="shared" si="40"/>
        <v>1</v>
      </c>
      <c r="J231" s="32">
        <f t="shared" si="41"/>
        <v>1</v>
      </c>
      <c r="K231" s="32">
        <f t="shared" si="42"/>
        <v>0.34879789417492685</v>
      </c>
      <c r="L231" s="82">
        <f t="shared" si="43"/>
        <v>0.34879789417492685</v>
      </c>
      <c r="M231" s="84">
        <f t="shared" si="44"/>
        <v>0.65120210582507321</v>
      </c>
      <c r="N231" s="82">
        <f t="shared" si="45"/>
        <v>-1.0532626243080636</v>
      </c>
      <c r="O231" s="84">
        <f t="shared" si="46"/>
        <v>100</v>
      </c>
      <c r="P231" s="32">
        <f t="shared" si="47"/>
        <v>1.8669897860635782</v>
      </c>
      <c r="AL231">
        <v>0.1295096177427065</v>
      </c>
      <c r="AM231">
        <v>1</v>
      </c>
      <c r="AN231">
        <v>0</v>
      </c>
      <c r="AO231" s="32">
        <f t="shared" si="51"/>
        <v>250</v>
      </c>
      <c r="AP231" s="32">
        <f t="shared" si="52"/>
        <v>35</v>
      </c>
      <c r="AQ231" s="32">
        <f t="shared" si="48"/>
        <v>0.53358208955223874</v>
      </c>
      <c r="AR231" s="32">
        <f t="shared" si="49"/>
        <v>0.89644970414201186</v>
      </c>
      <c r="AS231" s="32">
        <f t="shared" si="50"/>
        <v>1.6724807913096537E-3</v>
      </c>
    </row>
    <row r="232" spans="1:45" x14ac:dyDescent="0.25">
      <c r="A232">
        <v>2</v>
      </c>
      <c r="B232">
        <v>0</v>
      </c>
      <c r="C232">
        <v>19</v>
      </c>
      <c r="D232">
        <v>1</v>
      </c>
      <c r="E232">
        <v>1</v>
      </c>
      <c r="F232">
        <v>33112</v>
      </c>
      <c r="G232" s="82">
        <v>0</v>
      </c>
      <c r="H232" s="83">
        <v>1</v>
      </c>
      <c r="I232" s="84">
        <f t="shared" si="40"/>
        <v>1</v>
      </c>
      <c r="J232" s="32">
        <f t="shared" si="41"/>
        <v>0</v>
      </c>
      <c r="K232" s="32">
        <f t="shared" si="42"/>
        <v>0.26403465677149418</v>
      </c>
      <c r="L232" s="82">
        <f t="shared" si="43"/>
        <v>0.26403465677149418</v>
      </c>
      <c r="M232" s="84">
        <f t="shared" si="44"/>
        <v>0.73596534322850582</v>
      </c>
      <c r="N232" s="82">
        <f t="shared" si="45"/>
        <v>-0.30657224936668326</v>
      </c>
      <c r="O232" s="84">
        <f t="shared" si="46"/>
        <v>0</v>
      </c>
      <c r="P232" s="32">
        <f t="shared" si="47"/>
        <v>0.35875963345398387</v>
      </c>
      <c r="AL232">
        <v>0.12973838054209477</v>
      </c>
      <c r="AM232">
        <v>1</v>
      </c>
      <c r="AN232">
        <v>0</v>
      </c>
      <c r="AO232" s="32">
        <f t="shared" si="51"/>
        <v>251</v>
      </c>
      <c r="AP232" s="32">
        <f t="shared" si="52"/>
        <v>35</v>
      </c>
      <c r="AQ232" s="32">
        <f t="shared" si="48"/>
        <v>0.53171641791044777</v>
      </c>
      <c r="AR232" s="32">
        <f t="shared" si="49"/>
        <v>0.89644970414201186</v>
      </c>
      <c r="AS232" s="32">
        <f t="shared" si="50"/>
        <v>1.6724807913097532E-3</v>
      </c>
    </row>
    <row r="233" spans="1:45" x14ac:dyDescent="0.25">
      <c r="A233">
        <v>2</v>
      </c>
      <c r="B233">
        <v>0</v>
      </c>
      <c r="C233">
        <v>21</v>
      </c>
      <c r="D233">
        <v>0</v>
      </c>
      <c r="E233">
        <v>0</v>
      </c>
      <c r="F233">
        <v>14879</v>
      </c>
      <c r="G233" s="82">
        <v>0</v>
      </c>
      <c r="H233" s="83">
        <v>1</v>
      </c>
      <c r="I233" s="84">
        <f t="shared" si="40"/>
        <v>1</v>
      </c>
      <c r="J233" s="32">
        <f t="shared" si="41"/>
        <v>0</v>
      </c>
      <c r="K233" s="32">
        <f t="shared" si="42"/>
        <v>0.33274053005068632</v>
      </c>
      <c r="L233" s="82">
        <f t="shared" si="43"/>
        <v>0.33274053005068632</v>
      </c>
      <c r="M233" s="84">
        <f t="shared" si="44"/>
        <v>0.66725946994931373</v>
      </c>
      <c r="N233" s="82">
        <f t="shared" si="45"/>
        <v>-0.40457629829268793</v>
      </c>
      <c r="O233" s="84">
        <f t="shared" si="46"/>
        <v>0</v>
      </c>
      <c r="P233" s="32">
        <f t="shared" si="47"/>
        <v>0.49866737758845431</v>
      </c>
      <c r="AL233">
        <v>0.12973873943806921</v>
      </c>
      <c r="AM233">
        <v>1</v>
      </c>
      <c r="AN233">
        <v>0</v>
      </c>
      <c r="AO233" s="32">
        <f t="shared" si="51"/>
        <v>252</v>
      </c>
      <c r="AP233" s="32">
        <f t="shared" si="52"/>
        <v>35</v>
      </c>
      <c r="AQ233" s="32">
        <f t="shared" si="48"/>
        <v>0.52985074626865669</v>
      </c>
      <c r="AR233" s="32">
        <f t="shared" si="49"/>
        <v>0.89644970414201186</v>
      </c>
      <c r="AS233" s="32">
        <f t="shared" si="50"/>
        <v>1.6724807913096537E-3</v>
      </c>
    </row>
    <row r="234" spans="1:45" x14ac:dyDescent="0.25">
      <c r="A234">
        <v>2</v>
      </c>
      <c r="B234">
        <v>0</v>
      </c>
      <c r="C234">
        <v>21</v>
      </c>
      <c r="D234">
        <v>1</v>
      </c>
      <c r="E234">
        <v>0</v>
      </c>
      <c r="F234">
        <v>11.5</v>
      </c>
      <c r="G234" s="82">
        <v>0</v>
      </c>
      <c r="H234" s="83">
        <v>1</v>
      </c>
      <c r="I234" s="84">
        <f t="shared" si="40"/>
        <v>1</v>
      </c>
      <c r="J234" s="32">
        <f t="shared" si="41"/>
        <v>0</v>
      </c>
      <c r="K234" s="32">
        <f t="shared" si="42"/>
        <v>0.2612244413972632</v>
      </c>
      <c r="L234" s="82">
        <f t="shared" si="43"/>
        <v>0.2612244413972632</v>
      </c>
      <c r="M234" s="84">
        <f t="shared" si="44"/>
        <v>0.7387755586027368</v>
      </c>
      <c r="N234" s="82">
        <f t="shared" si="45"/>
        <v>-0.30276111376691156</v>
      </c>
      <c r="O234" s="84">
        <f t="shared" si="46"/>
        <v>0</v>
      </c>
      <c r="P234" s="32">
        <f t="shared" si="47"/>
        <v>0.35359107154454728</v>
      </c>
      <c r="AL234">
        <v>0.12973875945149307</v>
      </c>
      <c r="AM234">
        <v>1</v>
      </c>
      <c r="AN234">
        <v>0</v>
      </c>
      <c r="AO234" s="32">
        <f t="shared" si="51"/>
        <v>253</v>
      </c>
      <c r="AP234" s="32">
        <f t="shared" si="52"/>
        <v>35</v>
      </c>
      <c r="AQ234" s="32">
        <f t="shared" si="48"/>
        <v>0.52798507462686572</v>
      </c>
      <c r="AR234" s="32">
        <f t="shared" si="49"/>
        <v>0.89644970414201186</v>
      </c>
      <c r="AS234" s="32">
        <f t="shared" si="50"/>
        <v>1.6724807913097532E-3</v>
      </c>
    </row>
    <row r="235" spans="1:45" x14ac:dyDescent="0.25">
      <c r="A235">
        <v>2</v>
      </c>
      <c r="B235">
        <v>0</v>
      </c>
      <c r="C235">
        <v>21</v>
      </c>
      <c r="D235">
        <v>2</v>
      </c>
      <c r="E235">
        <v>0</v>
      </c>
      <c r="F235">
        <v>14879</v>
      </c>
      <c r="G235" s="82">
        <v>0</v>
      </c>
      <c r="H235" s="83">
        <v>1</v>
      </c>
      <c r="I235" s="84">
        <f t="shared" si="40"/>
        <v>1</v>
      </c>
      <c r="J235" s="32">
        <f t="shared" si="41"/>
        <v>0</v>
      </c>
      <c r="K235" s="32">
        <f t="shared" si="42"/>
        <v>0.2033742299825039</v>
      </c>
      <c r="L235" s="82">
        <f t="shared" si="43"/>
        <v>0.2033742299825039</v>
      </c>
      <c r="M235" s="84">
        <f t="shared" si="44"/>
        <v>0.79662577001749613</v>
      </c>
      <c r="N235" s="82">
        <f t="shared" si="45"/>
        <v>-0.22737025874843331</v>
      </c>
      <c r="O235" s="84">
        <f t="shared" si="46"/>
        <v>0</v>
      </c>
      <c r="P235" s="32">
        <f t="shared" si="47"/>
        <v>0.25529456570057635</v>
      </c>
      <c r="AL235">
        <v>0.12973877832560926</v>
      </c>
      <c r="AM235">
        <v>1</v>
      </c>
      <c r="AN235">
        <v>0</v>
      </c>
      <c r="AO235" s="32">
        <f t="shared" si="51"/>
        <v>254</v>
      </c>
      <c r="AP235" s="32">
        <f t="shared" si="52"/>
        <v>35</v>
      </c>
      <c r="AQ235" s="32">
        <f t="shared" si="48"/>
        <v>0.52611940298507465</v>
      </c>
      <c r="AR235" s="32">
        <f t="shared" si="49"/>
        <v>0.89644970414201186</v>
      </c>
      <c r="AS235" s="32">
        <f t="shared" si="50"/>
        <v>3.3449615826195065E-3</v>
      </c>
    </row>
    <row r="236" spans="1:45" x14ac:dyDescent="0.25">
      <c r="A236">
        <v>2</v>
      </c>
      <c r="B236">
        <v>0</v>
      </c>
      <c r="C236">
        <v>23</v>
      </c>
      <c r="D236">
        <v>0</v>
      </c>
      <c r="E236">
        <v>0</v>
      </c>
      <c r="F236">
        <v>10.5</v>
      </c>
      <c r="G236" s="82">
        <v>0</v>
      </c>
      <c r="H236" s="83">
        <v>1</v>
      </c>
      <c r="I236" s="84">
        <f t="shared" si="40"/>
        <v>1</v>
      </c>
      <c r="J236" s="32">
        <f t="shared" si="41"/>
        <v>0</v>
      </c>
      <c r="K236" s="32">
        <f t="shared" si="42"/>
        <v>0.31325815347597363</v>
      </c>
      <c r="L236" s="82">
        <f t="shared" si="43"/>
        <v>0.31325815347597363</v>
      </c>
      <c r="M236" s="84">
        <f t="shared" si="44"/>
        <v>0.68674184652402637</v>
      </c>
      <c r="N236" s="82">
        <f t="shared" si="45"/>
        <v>-0.37579682663052566</v>
      </c>
      <c r="O236" s="84">
        <f t="shared" si="46"/>
        <v>0</v>
      </c>
      <c r="P236" s="32">
        <f t="shared" si="47"/>
        <v>0.45615125255806582</v>
      </c>
      <c r="AL236">
        <v>0.12973878518892482</v>
      </c>
      <c r="AM236">
        <v>2</v>
      </c>
      <c r="AN236">
        <v>0</v>
      </c>
      <c r="AO236" s="32">
        <f t="shared" si="51"/>
        <v>256</v>
      </c>
      <c r="AP236" s="32">
        <f t="shared" si="52"/>
        <v>35</v>
      </c>
      <c r="AQ236" s="32">
        <f t="shared" si="48"/>
        <v>0.52238805970149249</v>
      </c>
      <c r="AR236" s="32">
        <f t="shared" si="49"/>
        <v>0.89644970414201186</v>
      </c>
      <c r="AS236" s="32">
        <f t="shared" si="50"/>
        <v>3.3449615826194072E-3</v>
      </c>
    </row>
    <row r="237" spans="1:45" x14ac:dyDescent="0.25">
      <c r="A237">
        <v>2</v>
      </c>
      <c r="B237">
        <v>0</v>
      </c>
      <c r="C237">
        <v>23</v>
      </c>
      <c r="D237">
        <v>0</v>
      </c>
      <c r="E237">
        <v>0</v>
      </c>
      <c r="F237">
        <v>13</v>
      </c>
      <c r="G237" s="82">
        <v>0</v>
      </c>
      <c r="H237" s="83">
        <v>3</v>
      </c>
      <c r="I237" s="84">
        <f t="shared" si="40"/>
        <v>3</v>
      </c>
      <c r="J237" s="32">
        <f t="shared" si="41"/>
        <v>0</v>
      </c>
      <c r="K237" s="32">
        <f t="shared" si="42"/>
        <v>0.31325848040279186</v>
      </c>
      <c r="L237" s="82">
        <f t="shared" si="43"/>
        <v>0.93977544120837564</v>
      </c>
      <c r="M237" s="84">
        <f t="shared" si="44"/>
        <v>2.0602245587916244</v>
      </c>
      <c r="N237" s="82">
        <f t="shared" si="45"/>
        <v>-1.1273919080566042</v>
      </c>
      <c r="O237" s="84">
        <f t="shared" si="46"/>
        <v>0</v>
      </c>
      <c r="P237" s="32">
        <f t="shared" si="47"/>
        <v>1.3684558372989863</v>
      </c>
      <c r="AL237">
        <v>0.12973879577215794</v>
      </c>
      <c r="AM237">
        <v>2</v>
      </c>
      <c r="AN237">
        <v>0</v>
      </c>
      <c r="AO237" s="32">
        <f t="shared" si="51"/>
        <v>258</v>
      </c>
      <c r="AP237" s="32">
        <f t="shared" si="52"/>
        <v>35</v>
      </c>
      <c r="AQ237" s="32">
        <f t="shared" si="48"/>
        <v>0.51865671641791045</v>
      </c>
      <c r="AR237" s="32">
        <f t="shared" si="49"/>
        <v>0.89644970414201186</v>
      </c>
      <c r="AS237" s="32">
        <f t="shared" si="50"/>
        <v>1.6724807913096537E-3</v>
      </c>
    </row>
    <row r="238" spans="1:45" x14ac:dyDescent="0.25">
      <c r="A238">
        <v>2</v>
      </c>
      <c r="B238">
        <v>0</v>
      </c>
      <c r="C238">
        <v>23</v>
      </c>
      <c r="D238">
        <v>0</v>
      </c>
      <c r="E238">
        <v>0</v>
      </c>
      <c r="F238">
        <v>2133</v>
      </c>
      <c r="G238" s="82">
        <v>0</v>
      </c>
      <c r="H238" s="83">
        <v>1</v>
      </c>
      <c r="I238" s="84">
        <f t="shared" si="40"/>
        <v>1</v>
      </c>
      <c r="J238" s="32">
        <f t="shared" si="41"/>
        <v>0</v>
      </c>
      <c r="K238" s="32">
        <f t="shared" si="42"/>
        <v>0.3135357811181716</v>
      </c>
      <c r="L238" s="82">
        <f t="shared" si="43"/>
        <v>0.3135357811181716</v>
      </c>
      <c r="M238" s="84">
        <f t="shared" si="44"/>
        <v>0.6864642188818284</v>
      </c>
      <c r="N238" s="82">
        <f t="shared" si="45"/>
        <v>-0.37620117620772991</v>
      </c>
      <c r="O238" s="84">
        <f t="shared" si="46"/>
        <v>0</v>
      </c>
      <c r="P238" s="32">
        <f t="shared" si="47"/>
        <v>0.45674016575676074</v>
      </c>
      <c r="AL238">
        <v>0.12973886097367557</v>
      </c>
      <c r="AM238">
        <v>1</v>
      </c>
      <c r="AN238">
        <v>0</v>
      </c>
      <c r="AO238" s="32">
        <f t="shared" si="51"/>
        <v>259</v>
      </c>
      <c r="AP238" s="32">
        <f t="shared" si="52"/>
        <v>35</v>
      </c>
      <c r="AQ238" s="32">
        <f t="shared" si="48"/>
        <v>0.51679104477611948</v>
      </c>
      <c r="AR238" s="32">
        <f t="shared" si="49"/>
        <v>0.89644970414201186</v>
      </c>
      <c r="AS238" s="32">
        <f t="shared" si="50"/>
        <v>1.6724807913097532E-3</v>
      </c>
    </row>
    <row r="239" spans="1:45" x14ac:dyDescent="0.25">
      <c r="A239">
        <v>2</v>
      </c>
      <c r="B239">
        <v>0</v>
      </c>
      <c r="C239">
        <v>23</v>
      </c>
      <c r="D239">
        <v>2</v>
      </c>
      <c r="E239">
        <v>1</v>
      </c>
      <c r="F239">
        <v>11.5</v>
      </c>
      <c r="G239" s="82">
        <v>0</v>
      </c>
      <c r="H239" s="83">
        <v>1</v>
      </c>
      <c r="I239" s="84">
        <f t="shared" si="40"/>
        <v>1</v>
      </c>
      <c r="J239" s="32">
        <f t="shared" si="41"/>
        <v>0</v>
      </c>
      <c r="K239" s="32">
        <f t="shared" si="42"/>
        <v>0.17651527698040748</v>
      </c>
      <c r="L239" s="82">
        <f t="shared" si="43"/>
        <v>0.17651527698040748</v>
      </c>
      <c r="M239" s="84">
        <f t="shared" si="44"/>
        <v>0.82348472301959252</v>
      </c>
      <c r="N239" s="82">
        <f t="shared" si="45"/>
        <v>-0.19421028081813119</v>
      </c>
      <c r="O239" s="84">
        <f t="shared" si="46"/>
        <v>0</v>
      </c>
      <c r="P239" s="32">
        <f t="shared" si="47"/>
        <v>0.2143516109602531</v>
      </c>
      <c r="AL239">
        <v>0.13003695132914087</v>
      </c>
      <c r="AM239">
        <v>1</v>
      </c>
      <c r="AN239">
        <v>0</v>
      </c>
      <c r="AO239" s="32">
        <f t="shared" si="51"/>
        <v>260</v>
      </c>
      <c r="AP239" s="32">
        <f t="shared" si="52"/>
        <v>35</v>
      </c>
      <c r="AQ239" s="32">
        <f t="shared" si="48"/>
        <v>0.5149253731343284</v>
      </c>
      <c r="AR239" s="32">
        <f t="shared" si="49"/>
        <v>0.89644970414201186</v>
      </c>
      <c r="AS239" s="32">
        <f t="shared" si="50"/>
        <v>0</v>
      </c>
    </row>
    <row r="240" spans="1:45" x14ac:dyDescent="0.25">
      <c r="A240">
        <v>2</v>
      </c>
      <c r="B240">
        <v>0</v>
      </c>
      <c r="C240">
        <v>24</v>
      </c>
      <c r="D240">
        <v>0</v>
      </c>
      <c r="E240">
        <v>0</v>
      </c>
      <c r="F240">
        <v>13</v>
      </c>
      <c r="G240" s="82">
        <v>0</v>
      </c>
      <c r="H240" s="83">
        <v>1</v>
      </c>
      <c r="I240" s="84">
        <f t="shared" si="40"/>
        <v>1</v>
      </c>
      <c r="J240" s="32">
        <f t="shared" si="41"/>
        <v>0</v>
      </c>
      <c r="K240" s="32">
        <f t="shared" si="42"/>
        <v>0.30471018714350534</v>
      </c>
      <c r="L240" s="82">
        <f t="shared" si="43"/>
        <v>0.30471018714350534</v>
      </c>
      <c r="M240" s="84">
        <f t="shared" si="44"/>
        <v>0.6952898128564946</v>
      </c>
      <c r="N240" s="82">
        <f t="shared" si="45"/>
        <v>-0.36342652342057674</v>
      </c>
      <c r="O240" s="84">
        <f t="shared" si="46"/>
        <v>0</v>
      </c>
      <c r="P240" s="32">
        <f t="shared" si="47"/>
        <v>0.43824917539299035</v>
      </c>
      <c r="AL240">
        <v>0.13023492295144484</v>
      </c>
      <c r="AM240">
        <v>0</v>
      </c>
      <c r="AN240">
        <v>1</v>
      </c>
      <c r="AO240" s="32">
        <f t="shared" si="51"/>
        <v>260</v>
      </c>
      <c r="AP240" s="32">
        <f t="shared" si="52"/>
        <v>36</v>
      </c>
      <c r="AQ240" s="32">
        <f t="shared" si="48"/>
        <v>0.5149253731343284</v>
      </c>
      <c r="AR240" s="32">
        <f t="shared" si="49"/>
        <v>0.89349112426035504</v>
      </c>
      <c r="AS240" s="32">
        <f t="shared" si="50"/>
        <v>1.6669610527245725E-3</v>
      </c>
    </row>
    <row r="241" spans="1:45" x14ac:dyDescent="0.25">
      <c r="A241">
        <v>2</v>
      </c>
      <c r="B241">
        <v>0</v>
      </c>
      <c r="C241">
        <v>24</v>
      </c>
      <c r="D241">
        <v>0</v>
      </c>
      <c r="E241">
        <v>0</v>
      </c>
      <c r="F241">
        <v>29566</v>
      </c>
      <c r="G241" s="82">
        <v>0</v>
      </c>
      <c r="H241" s="83">
        <v>1</v>
      </c>
      <c r="I241" s="84">
        <f t="shared" si="40"/>
        <v>1</v>
      </c>
      <c r="J241" s="32">
        <f t="shared" si="41"/>
        <v>0</v>
      </c>
      <c r="K241" s="32">
        <f t="shared" si="42"/>
        <v>0.30852948495707772</v>
      </c>
      <c r="L241" s="82">
        <f t="shared" si="43"/>
        <v>0.30852948495707772</v>
      </c>
      <c r="M241" s="84">
        <f t="shared" si="44"/>
        <v>0.69147051504292234</v>
      </c>
      <c r="N241" s="82">
        <f t="shared" si="45"/>
        <v>-0.36893476791449259</v>
      </c>
      <c r="O241" s="84">
        <f t="shared" si="46"/>
        <v>0</v>
      </c>
      <c r="P241" s="32">
        <f t="shared" si="47"/>
        <v>0.44619326239518114</v>
      </c>
      <c r="AL241">
        <v>0.13119827657543337</v>
      </c>
      <c r="AM241">
        <v>1</v>
      </c>
      <c r="AN241">
        <v>0</v>
      </c>
      <c r="AO241" s="32">
        <f t="shared" si="51"/>
        <v>261</v>
      </c>
      <c r="AP241" s="32">
        <f t="shared" si="52"/>
        <v>36</v>
      </c>
      <c r="AQ241" s="32">
        <f t="shared" si="48"/>
        <v>0.51305970149253732</v>
      </c>
      <c r="AR241" s="32">
        <f t="shared" si="49"/>
        <v>0.89349112426035504</v>
      </c>
      <c r="AS241" s="32">
        <f t="shared" si="50"/>
        <v>1.6669610527245725E-3</v>
      </c>
    </row>
    <row r="242" spans="1:45" x14ac:dyDescent="0.25">
      <c r="A242">
        <v>2</v>
      </c>
      <c r="B242">
        <v>0</v>
      </c>
      <c r="C242">
        <v>24</v>
      </c>
      <c r="D242">
        <v>2</v>
      </c>
      <c r="E242">
        <v>0</v>
      </c>
      <c r="F242">
        <v>14879</v>
      </c>
      <c r="G242" s="82">
        <v>0</v>
      </c>
      <c r="H242" s="83">
        <v>1</v>
      </c>
      <c r="I242" s="84">
        <f t="shared" si="40"/>
        <v>1</v>
      </c>
      <c r="J242" s="32">
        <f t="shared" si="41"/>
        <v>0</v>
      </c>
      <c r="K242" s="32">
        <f t="shared" si="42"/>
        <v>0.18460530581069426</v>
      </c>
      <c r="L242" s="82">
        <f t="shared" si="43"/>
        <v>0.18460530581069426</v>
      </c>
      <c r="M242" s="84">
        <f t="shared" si="44"/>
        <v>0.81539469418930577</v>
      </c>
      <c r="N242" s="82">
        <f t="shared" si="45"/>
        <v>-0.20408299562170412</v>
      </c>
      <c r="O242" s="84">
        <f t="shared" si="46"/>
        <v>0</v>
      </c>
      <c r="P242" s="32">
        <f t="shared" si="47"/>
        <v>0.22639993505750658</v>
      </c>
      <c r="AL242">
        <v>0.13119841515318623</v>
      </c>
      <c r="AM242">
        <v>1</v>
      </c>
      <c r="AN242">
        <v>0</v>
      </c>
      <c r="AO242" s="32">
        <f t="shared" si="51"/>
        <v>262</v>
      </c>
      <c r="AP242" s="32">
        <f t="shared" si="52"/>
        <v>36</v>
      </c>
      <c r="AQ242" s="32">
        <f t="shared" si="48"/>
        <v>0.51119402985074625</v>
      </c>
      <c r="AR242" s="32">
        <f t="shared" si="49"/>
        <v>0.89349112426035504</v>
      </c>
      <c r="AS242" s="32">
        <f t="shared" si="50"/>
        <v>1.6669610527245725E-3</v>
      </c>
    </row>
    <row r="243" spans="1:45" x14ac:dyDescent="0.25">
      <c r="A243">
        <v>2</v>
      </c>
      <c r="B243">
        <v>0</v>
      </c>
      <c r="C243">
        <v>25</v>
      </c>
      <c r="D243">
        <v>0</v>
      </c>
      <c r="E243">
        <v>0</v>
      </c>
      <c r="F243">
        <v>13</v>
      </c>
      <c r="G243" s="82">
        <v>0</v>
      </c>
      <c r="H243" s="83">
        <v>2</v>
      </c>
      <c r="I243" s="84">
        <f t="shared" si="40"/>
        <v>2</v>
      </c>
      <c r="J243" s="32">
        <f t="shared" si="41"/>
        <v>0</v>
      </c>
      <c r="K243" s="32">
        <f t="shared" si="42"/>
        <v>0.29629451869422391</v>
      </c>
      <c r="L243" s="82">
        <f t="shared" si="43"/>
        <v>0.59258903738844781</v>
      </c>
      <c r="M243" s="84">
        <f t="shared" si="44"/>
        <v>1.4074109626115523</v>
      </c>
      <c r="N243" s="82">
        <f t="shared" si="45"/>
        <v>-0.70279072154995237</v>
      </c>
      <c r="O243" s="84">
        <f t="shared" si="46"/>
        <v>0</v>
      </c>
      <c r="P243" s="32">
        <f t="shared" si="47"/>
        <v>0.84209808383026408</v>
      </c>
      <c r="AL243">
        <v>0.13234183004204694</v>
      </c>
      <c r="AM243">
        <v>1</v>
      </c>
      <c r="AN243">
        <v>0</v>
      </c>
      <c r="AO243" s="32">
        <f t="shared" si="51"/>
        <v>263</v>
      </c>
      <c r="AP243" s="32">
        <f t="shared" si="52"/>
        <v>36</v>
      </c>
      <c r="AQ243" s="32">
        <f t="shared" si="48"/>
        <v>0.50932835820895517</v>
      </c>
      <c r="AR243" s="32">
        <f t="shared" si="49"/>
        <v>0.89349112426035504</v>
      </c>
      <c r="AS243" s="32">
        <f t="shared" si="50"/>
        <v>1.6669610527244734E-3</v>
      </c>
    </row>
    <row r="244" spans="1:45" x14ac:dyDescent="0.25">
      <c r="A244">
        <v>2</v>
      </c>
      <c r="B244">
        <v>0</v>
      </c>
      <c r="C244">
        <v>25</v>
      </c>
      <c r="D244">
        <v>0</v>
      </c>
      <c r="E244">
        <v>0</v>
      </c>
      <c r="F244">
        <v>29178</v>
      </c>
      <c r="G244" s="82">
        <v>0</v>
      </c>
      <c r="H244" s="83">
        <v>1</v>
      </c>
      <c r="I244" s="84">
        <f t="shared" si="40"/>
        <v>1</v>
      </c>
      <c r="J244" s="32">
        <f t="shared" si="41"/>
        <v>0</v>
      </c>
      <c r="K244" s="32">
        <f t="shared" si="42"/>
        <v>0.30000432213129918</v>
      </c>
      <c r="L244" s="82">
        <f t="shared" si="43"/>
        <v>0.30000432213129918</v>
      </c>
      <c r="M244" s="84">
        <f t="shared" si="44"/>
        <v>0.69999567786870087</v>
      </c>
      <c r="N244" s="82">
        <f t="shared" si="45"/>
        <v>-0.35668111843107897</v>
      </c>
      <c r="O244" s="84">
        <f t="shared" si="46"/>
        <v>0</v>
      </c>
      <c r="P244" s="32">
        <f t="shared" si="47"/>
        <v>0.42858024930201266</v>
      </c>
      <c r="AL244">
        <v>0.13400939875171158</v>
      </c>
      <c r="AM244">
        <v>1</v>
      </c>
      <c r="AN244">
        <v>0</v>
      </c>
      <c r="AO244" s="32">
        <f t="shared" si="51"/>
        <v>264</v>
      </c>
      <c r="AP244" s="32">
        <f t="shared" si="52"/>
        <v>36</v>
      </c>
      <c r="AQ244" s="32">
        <f t="shared" si="48"/>
        <v>0.5074626865671642</v>
      </c>
      <c r="AR244" s="32">
        <f t="shared" si="49"/>
        <v>0.89349112426035504</v>
      </c>
      <c r="AS244" s="32">
        <f t="shared" si="50"/>
        <v>3.3339221054490462E-3</v>
      </c>
    </row>
    <row r="245" spans="1:45" x14ac:dyDescent="0.25">
      <c r="A245">
        <v>2</v>
      </c>
      <c r="B245">
        <v>0</v>
      </c>
      <c r="C245">
        <v>25</v>
      </c>
      <c r="D245">
        <v>1</v>
      </c>
      <c r="E245">
        <v>0</v>
      </c>
      <c r="F245">
        <v>26</v>
      </c>
      <c r="G245" s="82">
        <v>0</v>
      </c>
      <c r="H245" s="83">
        <v>1</v>
      </c>
      <c r="I245" s="84">
        <f t="shared" si="40"/>
        <v>1</v>
      </c>
      <c r="J245" s="32">
        <f t="shared" si="41"/>
        <v>0</v>
      </c>
      <c r="K245" s="32">
        <f t="shared" si="42"/>
        <v>0.23151814711317006</v>
      </c>
      <c r="L245" s="82">
        <f t="shared" si="43"/>
        <v>0.23151814711317006</v>
      </c>
      <c r="M245" s="84">
        <f t="shared" si="44"/>
        <v>0.76848185288682991</v>
      </c>
      <c r="N245" s="82">
        <f t="shared" si="45"/>
        <v>-0.26333832996241108</v>
      </c>
      <c r="O245" s="84">
        <f t="shared" si="46"/>
        <v>0</v>
      </c>
      <c r="P245" s="32">
        <f t="shared" si="47"/>
        <v>0.30126690206601986</v>
      </c>
      <c r="AL245">
        <v>0.1343263635187783</v>
      </c>
      <c r="AM245">
        <v>2</v>
      </c>
      <c r="AN245">
        <v>0</v>
      </c>
      <c r="AO245" s="32">
        <f t="shared" si="51"/>
        <v>266</v>
      </c>
      <c r="AP245" s="32">
        <f t="shared" si="52"/>
        <v>36</v>
      </c>
      <c r="AQ245" s="32">
        <f t="shared" si="48"/>
        <v>0.50373134328358216</v>
      </c>
      <c r="AR245" s="32">
        <f t="shared" si="49"/>
        <v>0.89349112426035504</v>
      </c>
      <c r="AS245" s="32">
        <f t="shared" si="50"/>
        <v>0</v>
      </c>
    </row>
    <row r="246" spans="1:45" x14ac:dyDescent="0.25">
      <c r="A246">
        <v>2</v>
      </c>
      <c r="B246">
        <v>0</v>
      </c>
      <c r="C246">
        <v>25</v>
      </c>
      <c r="D246">
        <v>1</v>
      </c>
      <c r="E246">
        <v>2</v>
      </c>
      <c r="F246">
        <v>2123</v>
      </c>
      <c r="G246" s="82">
        <v>0</v>
      </c>
      <c r="H246" s="83">
        <v>1</v>
      </c>
      <c r="I246" s="84">
        <f t="shared" si="40"/>
        <v>1</v>
      </c>
      <c r="J246" s="32">
        <f t="shared" si="41"/>
        <v>0</v>
      </c>
      <c r="K246" s="32">
        <f t="shared" si="42"/>
        <v>0.20264308759910185</v>
      </c>
      <c r="L246" s="82">
        <f t="shared" si="43"/>
        <v>0.20264308759910185</v>
      </c>
      <c r="M246" s="84">
        <f t="shared" si="44"/>
        <v>0.79735691240089812</v>
      </c>
      <c r="N246" s="82">
        <f t="shared" si="45"/>
        <v>-0.22645288060782628</v>
      </c>
      <c r="O246" s="84">
        <f t="shared" si="46"/>
        <v>0</v>
      </c>
      <c r="P246" s="32">
        <f t="shared" si="47"/>
        <v>0.25414351396155727</v>
      </c>
      <c r="AL246">
        <v>0.13432677319798292</v>
      </c>
      <c r="AM246">
        <v>0</v>
      </c>
      <c r="AN246">
        <v>1</v>
      </c>
      <c r="AO246" s="32">
        <f t="shared" si="51"/>
        <v>266</v>
      </c>
      <c r="AP246" s="32">
        <f t="shared" si="52"/>
        <v>37</v>
      </c>
      <c r="AQ246" s="32">
        <f t="shared" si="48"/>
        <v>0.50373134328358216</v>
      </c>
      <c r="AR246" s="32">
        <f t="shared" si="49"/>
        <v>0.89053254437869822</v>
      </c>
      <c r="AS246" s="32">
        <f t="shared" si="50"/>
        <v>1.6614413141393918E-3</v>
      </c>
    </row>
    <row r="247" spans="1:45" x14ac:dyDescent="0.25">
      <c r="A247">
        <v>2</v>
      </c>
      <c r="B247">
        <v>0</v>
      </c>
      <c r="C247">
        <v>26</v>
      </c>
      <c r="D247">
        <v>0</v>
      </c>
      <c r="E247">
        <v>0</v>
      </c>
      <c r="F247">
        <v>10.5</v>
      </c>
      <c r="G247" s="82">
        <v>0</v>
      </c>
      <c r="H247" s="83">
        <v>1</v>
      </c>
      <c r="I247" s="84">
        <f t="shared" si="40"/>
        <v>1</v>
      </c>
      <c r="J247" s="32">
        <f t="shared" si="41"/>
        <v>0</v>
      </c>
      <c r="K247" s="32">
        <f t="shared" si="42"/>
        <v>0.28801468682824816</v>
      </c>
      <c r="L247" s="82">
        <f t="shared" si="43"/>
        <v>0.28801468682824816</v>
      </c>
      <c r="M247" s="84">
        <f t="shared" si="44"/>
        <v>0.71198531317175184</v>
      </c>
      <c r="N247" s="82">
        <f t="shared" si="45"/>
        <v>-0.33969799535067674</v>
      </c>
      <c r="O247" s="84">
        <f t="shared" si="46"/>
        <v>0</v>
      </c>
      <c r="P247" s="32">
        <f t="shared" si="47"/>
        <v>0.40452335392313143</v>
      </c>
      <c r="AL247">
        <v>0.13432677732602336</v>
      </c>
      <c r="AM247">
        <v>1</v>
      </c>
      <c r="AN247">
        <v>0</v>
      </c>
      <c r="AO247" s="32">
        <f t="shared" si="51"/>
        <v>267</v>
      </c>
      <c r="AP247" s="32">
        <f t="shared" si="52"/>
        <v>37</v>
      </c>
      <c r="AQ247" s="32">
        <f t="shared" si="48"/>
        <v>0.50186567164179108</v>
      </c>
      <c r="AR247" s="32">
        <f t="shared" si="49"/>
        <v>0.89053254437869822</v>
      </c>
      <c r="AS247" s="32">
        <f t="shared" si="50"/>
        <v>1.6614413141393918E-3</v>
      </c>
    </row>
    <row r="248" spans="1:45" x14ac:dyDescent="0.25">
      <c r="A248">
        <v>2</v>
      </c>
      <c r="B248">
        <v>0</v>
      </c>
      <c r="C248">
        <v>27</v>
      </c>
      <c r="D248">
        <v>0</v>
      </c>
      <c r="E248">
        <v>0</v>
      </c>
      <c r="F248">
        <v>13</v>
      </c>
      <c r="G248" s="82">
        <v>0</v>
      </c>
      <c r="H248" s="83">
        <v>2</v>
      </c>
      <c r="I248" s="84">
        <f t="shared" si="40"/>
        <v>2</v>
      </c>
      <c r="J248" s="32">
        <f t="shared" si="41"/>
        <v>0</v>
      </c>
      <c r="K248" s="32">
        <f t="shared" si="42"/>
        <v>0.27987482218820342</v>
      </c>
      <c r="L248" s="82">
        <f t="shared" si="43"/>
        <v>0.55974964437640684</v>
      </c>
      <c r="M248" s="84">
        <f t="shared" si="44"/>
        <v>1.440250355623593</v>
      </c>
      <c r="N248" s="82">
        <f t="shared" si="45"/>
        <v>-0.65666044802331913</v>
      </c>
      <c r="O248" s="84">
        <f t="shared" si="46"/>
        <v>0</v>
      </c>
      <c r="P248" s="32">
        <f t="shared" si="47"/>
        <v>0.77729492263732025</v>
      </c>
      <c r="AL248">
        <v>0.13432681826007375</v>
      </c>
      <c r="AM248">
        <v>1</v>
      </c>
      <c r="AN248">
        <v>0</v>
      </c>
      <c r="AO248" s="32">
        <f t="shared" si="51"/>
        <v>268</v>
      </c>
      <c r="AP248" s="32">
        <f t="shared" si="52"/>
        <v>37</v>
      </c>
      <c r="AQ248" s="32">
        <f t="shared" si="48"/>
        <v>0.5</v>
      </c>
      <c r="AR248" s="32">
        <f t="shared" si="49"/>
        <v>0.89053254437869822</v>
      </c>
      <c r="AS248" s="32">
        <f t="shared" si="50"/>
        <v>1.6614413141393918E-3</v>
      </c>
    </row>
    <row r="249" spans="1:45" x14ac:dyDescent="0.25">
      <c r="A249">
        <v>2</v>
      </c>
      <c r="B249">
        <v>0</v>
      </c>
      <c r="C249">
        <v>27</v>
      </c>
      <c r="D249">
        <v>0</v>
      </c>
      <c r="E249">
        <v>0</v>
      </c>
      <c r="F249">
        <v>26</v>
      </c>
      <c r="G249" s="82">
        <v>0</v>
      </c>
      <c r="H249" s="83">
        <v>1</v>
      </c>
      <c r="I249" s="84">
        <f t="shared" si="40"/>
        <v>1</v>
      </c>
      <c r="J249" s="32">
        <f t="shared" si="41"/>
        <v>0</v>
      </c>
      <c r="K249" s="32">
        <f t="shared" si="42"/>
        <v>0.27987641487527304</v>
      </c>
      <c r="L249" s="82">
        <f t="shared" si="43"/>
        <v>0.27987641487527304</v>
      </c>
      <c r="M249" s="84">
        <f t="shared" si="44"/>
        <v>0.72012358512472696</v>
      </c>
      <c r="N249" s="82">
        <f t="shared" si="45"/>
        <v>-0.32833243569496112</v>
      </c>
      <c r="O249" s="84">
        <f t="shared" si="46"/>
        <v>0</v>
      </c>
      <c r="P249" s="32">
        <f t="shared" si="47"/>
        <v>0.38865053257045851</v>
      </c>
      <c r="AL249">
        <v>0.1343268344612239</v>
      </c>
      <c r="AM249">
        <v>1</v>
      </c>
      <c r="AN249">
        <v>0</v>
      </c>
      <c r="AO249" s="32">
        <f t="shared" si="51"/>
        <v>269</v>
      </c>
      <c r="AP249" s="32">
        <f t="shared" si="52"/>
        <v>37</v>
      </c>
      <c r="AQ249" s="32">
        <f t="shared" si="48"/>
        <v>0.49813432835820892</v>
      </c>
      <c r="AR249" s="32">
        <f t="shared" si="49"/>
        <v>0.89053254437869822</v>
      </c>
      <c r="AS249" s="32">
        <f t="shared" si="50"/>
        <v>1.661441314139293E-3</v>
      </c>
    </row>
    <row r="250" spans="1:45" x14ac:dyDescent="0.25">
      <c r="A250">
        <v>2</v>
      </c>
      <c r="B250">
        <v>0</v>
      </c>
      <c r="C250">
        <v>28</v>
      </c>
      <c r="D250">
        <v>0</v>
      </c>
      <c r="E250">
        <v>0</v>
      </c>
      <c r="F250">
        <v>13</v>
      </c>
      <c r="G250" s="82">
        <v>0</v>
      </c>
      <c r="H250" s="83">
        <v>1</v>
      </c>
      <c r="I250" s="84">
        <f t="shared" si="40"/>
        <v>1</v>
      </c>
      <c r="J250" s="32">
        <f t="shared" si="41"/>
        <v>0</v>
      </c>
      <c r="K250" s="32">
        <f t="shared" si="42"/>
        <v>0.27187685949846546</v>
      </c>
      <c r="L250" s="82">
        <f t="shared" si="43"/>
        <v>0.27187685949846546</v>
      </c>
      <c r="M250" s="84">
        <f t="shared" si="44"/>
        <v>0.72812314050153448</v>
      </c>
      <c r="N250" s="82">
        <f t="shared" si="45"/>
        <v>-0.31728509604896771</v>
      </c>
      <c r="O250" s="84">
        <f t="shared" si="46"/>
        <v>0</v>
      </c>
      <c r="P250" s="32">
        <f t="shared" si="47"/>
        <v>0.37339406533789804</v>
      </c>
      <c r="AL250">
        <v>0.13432736018661495</v>
      </c>
      <c r="AM250">
        <v>1</v>
      </c>
      <c r="AN250">
        <v>0</v>
      </c>
      <c r="AO250" s="32">
        <f t="shared" si="51"/>
        <v>270</v>
      </c>
      <c r="AP250" s="32">
        <f t="shared" si="52"/>
        <v>37</v>
      </c>
      <c r="AQ250" s="32">
        <f t="shared" si="48"/>
        <v>0.49626865671641796</v>
      </c>
      <c r="AR250" s="32">
        <f t="shared" si="49"/>
        <v>0.89053254437869822</v>
      </c>
      <c r="AS250" s="32">
        <f t="shared" si="50"/>
        <v>1.6614413141393918E-3</v>
      </c>
    </row>
    <row r="251" spans="1:45" x14ac:dyDescent="0.25">
      <c r="A251">
        <v>2</v>
      </c>
      <c r="B251">
        <v>0</v>
      </c>
      <c r="C251">
        <v>28</v>
      </c>
      <c r="D251">
        <v>0</v>
      </c>
      <c r="E251">
        <v>0</v>
      </c>
      <c r="F251">
        <v>13.5</v>
      </c>
      <c r="G251" s="82">
        <v>0</v>
      </c>
      <c r="H251" s="83">
        <v>1</v>
      </c>
      <c r="I251" s="84">
        <f t="shared" si="40"/>
        <v>1</v>
      </c>
      <c r="J251" s="32">
        <f t="shared" si="41"/>
        <v>0</v>
      </c>
      <c r="K251" s="32">
        <f t="shared" si="42"/>
        <v>0.2718769196659192</v>
      </c>
      <c r="L251" s="82">
        <f t="shared" si="43"/>
        <v>0.2718769196659192</v>
      </c>
      <c r="M251" s="84">
        <f t="shared" si="44"/>
        <v>0.7281230803340808</v>
      </c>
      <c r="N251" s="82">
        <f t="shared" si="45"/>
        <v>-0.31728517868259493</v>
      </c>
      <c r="O251" s="84">
        <f t="shared" si="46"/>
        <v>0</v>
      </c>
      <c r="P251" s="32">
        <f t="shared" si="47"/>
        <v>0.373394178826436</v>
      </c>
      <c r="AL251">
        <v>0.1344784098590398</v>
      </c>
      <c r="AM251">
        <v>1</v>
      </c>
      <c r="AN251">
        <v>0</v>
      </c>
      <c r="AO251" s="32">
        <f t="shared" si="51"/>
        <v>271</v>
      </c>
      <c r="AP251" s="32">
        <f t="shared" si="52"/>
        <v>37</v>
      </c>
      <c r="AQ251" s="32">
        <f t="shared" si="48"/>
        <v>0.49440298507462688</v>
      </c>
      <c r="AR251" s="32">
        <f t="shared" si="49"/>
        <v>0.89053254437869822</v>
      </c>
      <c r="AS251" s="32">
        <f t="shared" si="50"/>
        <v>1.6614413141393918E-3</v>
      </c>
    </row>
    <row r="252" spans="1:45" x14ac:dyDescent="0.25">
      <c r="A252">
        <v>2</v>
      </c>
      <c r="B252">
        <v>0</v>
      </c>
      <c r="C252">
        <v>28</v>
      </c>
      <c r="D252">
        <v>0</v>
      </c>
      <c r="E252">
        <v>0</v>
      </c>
      <c r="F252">
        <v>34068</v>
      </c>
      <c r="G252" s="82">
        <v>0</v>
      </c>
      <c r="H252" s="83">
        <v>1</v>
      </c>
      <c r="I252" s="84">
        <f t="shared" si="40"/>
        <v>1</v>
      </c>
      <c r="J252" s="32">
        <f t="shared" si="41"/>
        <v>0</v>
      </c>
      <c r="K252" s="32">
        <f t="shared" si="42"/>
        <v>0.27599416109041425</v>
      </c>
      <c r="L252" s="82">
        <f t="shared" si="43"/>
        <v>0.27599416109041425</v>
      </c>
      <c r="M252" s="84">
        <f t="shared" si="44"/>
        <v>0.72400583890958581</v>
      </c>
      <c r="N252" s="82">
        <f t="shared" si="45"/>
        <v>-0.32295582183669536</v>
      </c>
      <c r="O252" s="84">
        <f t="shared" si="46"/>
        <v>0</v>
      </c>
      <c r="P252" s="32">
        <f t="shared" si="47"/>
        <v>0.38120433048728564</v>
      </c>
      <c r="AL252">
        <v>0.13487675139234348</v>
      </c>
      <c r="AM252">
        <v>1</v>
      </c>
      <c r="AN252">
        <v>0</v>
      </c>
      <c r="AO252" s="32">
        <f t="shared" si="51"/>
        <v>272</v>
      </c>
      <c r="AP252" s="32">
        <f t="shared" si="52"/>
        <v>37</v>
      </c>
      <c r="AQ252" s="32">
        <f t="shared" si="48"/>
        <v>0.4925373134328358</v>
      </c>
      <c r="AR252" s="32">
        <f t="shared" si="49"/>
        <v>0.89053254437869822</v>
      </c>
      <c r="AS252" s="32">
        <f t="shared" si="50"/>
        <v>1.6614413141393918E-3</v>
      </c>
    </row>
    <row r="253" spans="1:45" x14ac:dyDescent="0.25">
      <c r="A253">
        <v>2</v>
      </c>
      <c r="B253">
        <v>0</v>
      </c>
      <c r="C253">
        <v>28</v>
      </c>
      <c r="D253">
        <v>0</v>
      </c>
      <c r="E253">
        <v>1</v>
      </c>
      <c r="F253">
        <v>33</v>
      </c>
      <c r="G253" s="82">
        <v>0</v>
      </c>
      <c r="H253" s="83">
        <v>1</v>
      </c>
      <c r="I253" s="84">
        <f t="shared" si="40"/>
        <v>1</v>
      </c>
      <c r="J253" s="32">
        <f t="shared" si="41"/>
        <v>0</v>
      </c>
      <c r="K253" s="32">
        <f t="shared" si="42"/>
        <v>0.25525195038174792</v>
      </c>
      <c r="L253" s="82">
        <f t="shared" si="43"/>
        <v>0.25525195038174792</v>
      </c>
      <c r="M253" s="84">
        <f t="shared" si="44"/>
        <v>0.74474804961825214</v>
      </c>
      <c r="N253" s="82">
        <f t="shared" si="45"/>
        <v>-0.29470930623305791</v>
      </c>
      <c r="O253" s="84">
        <f t="shared" si="46"/>
        <v>0</v>
      </c>
      <c r="P253" s="32">
        <f t="shared" si="47"/>
        <v>0.34273597696910602</v>
      </c>
      <c r="AL253">
        <v>0.13525006535437831</v>
      </c>
      <c r="AM253">
        <v>1</v>
      </c>
      <c r="AN253">
        <v>0</v>
      </c>
      <c r="AO253" s="32">
        <f t="shared" si="51"/>
        <v>273</v>
      </c>
      <c r="AP253" s="32">
        <f t="shared" si="52"/>
        <v>37</v>
      </c>
      <c r="AQ253" s="32">
        <f t="shared" si="48"/>
        <v>0.49067164179104472</v>
      </c>
      <c r="AR253" s="32">
        <f t="shared" si="49"/>
        <v>0.89053254437869822</v>
      </c>
      <c r="AS253" s="32">
        <f t="shared" si="50"/>
        <v>1.661441314139293E-3</v>
      </c>
    </row>
    <row r="254" spans="1:45" x14ac:dyDescent="0.25">
      <c r="A254">
        <v>2</v>
      </c>
      <c r="B254">
        <v>0</v>
      </c>
      <c r="C254">
        <v>29</v>
      </c>
      <c r="D254">
        <v>0</v>
      </c>
      <c r="E254">
        <v>0</v>
      </c>
      <c r="F254">
        <v>14263</v>
      </c>
      <c r="G254" s="82">
        <v>0</v>
      </c>
      <c r="H254" s="83">
        <v>1</v>
      </c>
      <c r="I254" s="84">
        <f t="shared" si="40"/>
        <v>1</v>
      </c>
      <c r="J254" s="32">
        <f t="shared" si="41"/>
        <v>0</v>
      </c>
      <c r="K254" s="32">
        <f t="shared" si="42"/>
        <v>0.26571029523286377</v>
      </c>
      <c r="L254" s="82">
        <f t="shared" si="43"/>
        <v>0.26571029523286377</v>
      </c>
      <c r="M254" s="84">
        <f t="shared" si="44"/>
        <v>0.73428970476713618</v>
      </c>
      <c r="N254" s="82">
        <f t="shared" si="45"/>
        <v>-0.30885163509523345</v>
      </c>
      <c r="O254" s="84">
        <f t="shared" si="46"/>
        <v>0</v>
      </c>
      <c r="P254" s="32">
        <f t="shared" si="47"/>
        <v>0.36186030323975188</v>
      </c>
      <c r="AL254">
        <v>0.1371706586219624</v>
      </c>
      <c r="AM254">
        <v>1</v>
      </c>
      <c r="AN254">
        <v>0</v>
      </c>
      <c r="AO254" s="32">
        <f t="shared" si="51"/>
        <v>274</v>
      </c>
      <c r="AP254" s="32">
        <f t="shared" si="52"/>
        <v>37</v>
      </c>
      <c r="AQ254" s="32">
        <f t="shared" si="48"/>
        <v>0.48880597014925375</v>
      </c>
      <c r="AR254" s="32">
        <f t="shared" si="49"/>
        <v>0.89053254437869822</v>
      </c>
      <c r="AS254" s="32">
        <f t="shared" si="50"/>
        <v>0</v>
      </c>
    </row>
    <row r="255" spans="1:45" x14ac:dyDescent="0.25">
      <c r="A255">
        <v>2</v>
      </c>
      <c r="B255">
        <v>0</v>
      </c>
      <c r="C255">
        <v>29</v>
      </c>
      <c r="D255">
        <v>1</v>
      </c>
      <c r="E255">
        <v>0</v>
      </c>
      <c r="F255">
        <v>21</v>
      </c>
      <c r="G255" s="82">
        <v>0</v>
      </c>
      <c r="H255" s="83">
        <v>1</v>
      </c>
      <c r="I255" s="84">
        <f t="shared" si="40"/>
        <v>1</v>
      </c>
      <c r="J255" s="32">
        <f t="shared" si="41"/>
        <v>0</v>
      </c>
      <c r="K255" s="32">
        <f t="shared" si="42"/>
        <v>0.20425411191510992</v>
      </c>
      <c r="L255" s="82">
        <f t="shared" si="43"/>
        <v>0.20425411191510992</v>
      </c>
      <c r="M255" s="84">
        <f t="shared" si="44"/>
        <v>0.79574588808489011</v>
      </c>
      <c r="N255" s="82">
        <f t="shared" si="45"/>
        <v>-0.22847538017869548</v>
      </c>
      <c r="O255" s="84">
        <f t="shared" si="46"/>
        <v>0</v>
      </c>
      <c r="P255" s="32">
        <f t="shared" si="47"/>
        <v>0.25668258545034428</v>
      </c>
      <c r="AL255">
        <v>0.13732997398433991</v>
      </c>
      <c r="AM255">
        <v>0</v>
      </c>
      <c r="AN255">
        <v>1</v>
      </c>
      <c r="AO255" s="32">
        <f t="shared" si="51"/>
        <v>274</v>
      </c>
      <c r="AP255" s="32">
        <f t="shared" si="52"/>
        <v>38</v>
      </c>
      <c r="AQ255" s="32">
        <f t="shared" si="48"/>
        <v>0.48880597014925375</v>
      </c>
      <c r="AR255" s="32">
        <f t="shared" si="49"/>
        <v>0.8875739644970414</v>
      </c>
      <c r="AS255" s="32">
        <f t="shared" si="50"/>
        <v>1.6559215755542111E-3</v>
      </c>
    </row>
    <row r="256" spans="1:45" x14ac:dyDescent="0.25">
      <c r="A256">
        <v>2</v>
      </c>
      <c r="B256">
        <v>0</v>
      </c>
      <c r="C256">
        <v>29</v>
      </c>
      <c r="D256">
        <v>1</v>
      </c>
      <c r="E256">
        <v>0</v>
      </c>
      <c r="F256">
        <v>2167</v>
      </c>
      <c r="G256" s="82">
        <v>0</v>
      </c>
      <c r="H256" s="83">
        <v>1</v>
      </c>
      <c r="I256" s="84">
        <f t="shared" si="40"/>
        <v>1</v>
      </c>
      <c r="J256" s="32">
        <f t="shared" si="41"/>
        <v>0</v>
      </c>
      <c r="K256" s="32">
        <f t="shared" si="42"/>
        <v>0.2044662198771045</v>
      </c>
      <c r="L256" s="82">
        <f t="shared" si="43"/>
        <v>0.2044662198771045</v>
      </c>
      <c r="M256" s="84">
        <f t="shared" si="44"/>
        <v>0.79553378012289544</v>
      </c>
      <c r="N256" s="82">
        <f t="shared" si="45"/>
        <v>-0.22874196809216985</v>
      </c>
      <c r="O256" s="84">
        <f t="shared" si="46"/>
        <v>0</v>
      </c>
      <c r="P256" s="32">
        <f t="shared" si="47"/>
        <v>0.25701764649832748</v>
      </c>
      <c r="AL256">
        <v>0.13756640364961148</v>
      </c>
      <c r="AM256">
        <v>1</v>
      </c>
      <c r="AN256">
        <v>0</v>
      </c>
      <c r="AO256" s="32">
        <f t="shared" si="51"/>
        <v>275</v>
      </c>
      <c r="AP256" s="32">
        <f t="shared" si="52"/>
        <v>38</v>
      </c>
      <c r="AQ256" s="32">
        <f t="shared" si="48"/>
        <v>0.48694029850746268</v>
      </c>
      <c r="AR256" s="32">
        <f t="shared" si="49"/>
        <v>0.8875739644970414</v>
      </c>
      <c r="AS256" s="32">
        <f t="shared" si="50"/>
        <v>1.6559215755542111E-3</v>
      </c>
    </row>
    <row r="257" spans="1:45" x14ac:dyDescent="0.25">
      <c r="A257">
        <v>2</v>
      </c>
      <c r="B257">
        <v>0</v>
      </c>
      <c r="C257">
        <v>29.7</v>
      </c>
      <c r="D257">
        <v>0</v>
      </c>
      <c r="E257">
        <v>0</v>
      </c>
      <c r="F257">
        <v>0</v>
      </c>
      <c r="G257" s="82">
        <v>0</v>
      </c>
      <c r="H257" s="83">
        <v>6</v>
      </c>
      <c r="I257" s="84">
        <f t="shared" si="40"/>
        <v>6</v>
      </c>
      <c r="J257" s="32">
        <f t="shared" si="41"/>
        <v>0</v>
      </c>
      <c r="K257" s="32">
        <f t="shared" si="42"/>
        <v>0.25861223727137411</v>
      </c>
      <c r="L257" s="82">
        <f t="shared" si="43"/>
        <v>1.5516734236282446</v>
      </c>
      <c r="M257" s="84">
        <f t="shared" si="44"/>
        <v>4.4483265763717554</v>
      </c>
      <c r="N257" s="82">
        <f t="shared" si="45"/>
        <v>-1.7953889641684331</v>
      </c>
      <c r="O257" s="84">
        <f t="shared" si="46"/>
        <v>0</v>
      </c>
      <c r="P257" s="32">
        <f t="shared" si="47"/>
        <v>2.0929309891997931</v>
      </c>
      <c r="AL257">
        <v>0.13819692945977816</v>
      </c>
      <c r="AM257">
        <v>1</v>
      </c>
      <c r="AN257">
        <v>0</v>
      </c>
      <c r="AO257" s="32">
        <f t="shared" si="51"/>
        <v>276</v>
      </c>
      <c r="AP257" s="32">
        <f t="shared" si="52"/>
        <v>38</v>
      </c>
      <c r="AQ257" s="32">
        <f t="shared" si="48"/>
        <v>0.4850746268656716</v>
      </c>
      <c r="AR257" s="32">
        <f t="shared" si="49"/>
        <v>0.8875739644970414</v>
      </c>
      <c r="AS257" s="32">
        <f t="shared" si="50"/>
        <v>1.6559215755541125E-3</v>
      </c>
    </row>
    <row r="258" spans="1:45" x14ac:dyDescent="0.25">
      <c r="A258">
        <v>2</v>
      </c>
      <c r="B258">
        <v>0</v>
      </c>
      <c r="C258">
        <v>29.7</v>
      </c>
      <c r="D258">
        <v>0</v>
      </c>
      <c r="E258">
        <v>0</v>
      </c>
      <c r="F258">
        <v>13</v>
      </c>
      <c r="G258" s="82">
        <v>1</v>
      </c>
      <c r="H258" s="83">
        <v>0</v>
      </c>
      <c r="I258" s="84">
        <f t="shared" si="40"/>
        <v>1</v>
      </c>
      <c r="J258" s="32">
        <f t="shared" si="41"/>
        <v>1</v>
      </c>
      <c r="K258" s="32">
        <f t="shared" si="42"/>
        <v>0.25861375241284634</v>
      </c>
      <c r="L258" s="82">
        <f t="shared" si="43"/>
        <v>0.25861375241284634</v>
      </c>
      <c r="M258" s="84">
        <f t="shared" si="44"/>
        <v>0.74138624758715366</v>
      </c>
      <c r="N258" s="82">
        <f t="shared" si="45"/>
        <v>-1.3524196338076402</v>
      </c>
      <c r="O258" s="84">
        <f t="shared" si="46"/>
        <v>100</v>
      </c>
      <c r="P258" s="32">
        <f t="shared" si="47"/>
        <v>2.8667703889297349</v>
      </c>
      <c r="AL258">
        <v>0.13905081558669802</v>
      </c>
      <c r="AM258">
        <v>1</v>
      </c>
      <c r="AN258">
        <v>0</v>
      </c>
      <c r="AO258" s="32">
        <f t="shared" si="51"/>
        <v>277</v>
      </c>
      <c r="AP258" s="32">
        <f t="shared" si="52"/>
        <v>38</v>
      </c>
      <c r="AQ258" s="32">
        <f t="shared" si="48"/>
        <v>0.48320895522388063</v>
      </c>
      <c r="AR258" s="32">
        <f t="shared" si="49"/>
        <v>0.8875739644970414</v>
      </c>
      <c r="AS258" s="32">
        <f t="shared" si="50"/>
        <v>0</v>
      </c>
    </row>
    <row r="259" spans="1:45" x14ac:dyDescent="0.25">
      <c r="A259">
        <v>2</v>
      </c>
      <c r="B259">
        <v>0</v>
      </c>
      <c r="C259">
        <v>29.7</v>
      </c>
      <c r="D259">
        <v>0</v>
      </c>
      <c r="E259">
        <v>0</v>
      </c>
      <c r="F259">
        <v>2131</v>
      </c>
      <c r="G259" s="82">
        <v>0</v>
      </c>
      <c r="H259" s="83">
        <v>1</v>
      </c>
      <c r="I259" s="84">
        <f t="shared" si="40"/>
        <v>1</v>
      </c>
      <c r="J259" s="32">
        <f t="shared" si="41"/>
        <v>0</v>
      </c>
      <c r="K259" s="32">
        <f t="shared" si="42"/>
        <v>0.25886068110072974</v>
      </c>
      <c r="L259" s="82">
        <f t="shared" si="43"/>
        <v>0.25886068110072974</v>
      </c>
      <c r="M259" s="84">
        <f t="shared" si="44"/>
        <v>0.74113931889927032</v>
      </c>
      <c r="N259" s="82">
        <f t="shared" si="45"/>
        <v>-0.29956665664973364</v>
      </c>
      <c r="O259" s="84">
        <f t="shared" si="46"/>
        <v>0</v>
      </c>
      <c r="P259" s="32">
        <f t="shared" si="47"/>
        <v>0.34927398196223886</v>
      </c>
      <c r="AL259">
        <v>0.13905104967323959</v>
      </c>
      <c r="AM259">
        <v>0</v>
      </c>
      <c r="AN259">
        <v>1</v>
      </c>
      <c r="AO259" s="32">
        <f t="shared" si="51"/>
        <v>277</v>
      </c>
      <c r="AP259" s="32">
        <f t="shared" si="52"/>
        <v>39</v>
      </c>
      <c r="AQ259" s="32">
        <f t="shared" si="48"/>
        <v>0.48320895522388063</v>
      </c>
      <c r="AR259" s="32">
        <f t="shared" si="49"/>
        <v>0.88461538461538458</v>
      </c>
      <c r="AS259" s="32">
        <f t="shared" si="50"/>
        <v>3.3008036739380609E-3</v>
      </c>
    </row>
    <row r="260" spans="1:45" x14ac:dyDescent="0.25">
      <c r="A260">
        <v>2</v>
      </c>
      <c r="B260">
        <v>0</v>
      </c>
      <c r="C260">
        <v>29.7</v>
      </c>
      <c r="D260">
        <v>0</v>
      </c>
      <c r="E260">
        <v>0</v>
      </c>
      <c r="F260">
        <v>2146</v>
      </c>
      <c r="G260" s="82">
        <v>1</v>
      </c>
      <c r="H260" s="83">
        <v>0</v>
      </c>
      <c r="I260" s="84">
        <f t="shared" si="40"/>
        <v>1</v>
      </c>
      <c r="J260" s="32">
        <f t="shared" si="41"/>
        <v>1</v>
      </c>
      <c r="K260" s="32">
        <f t="shared" si="42"/>
        <v>0.25886243043449086</v>
      </c>
      <c r="L260" s="82">
        <f t="shared" si="43"/>
        <v>0.25886243043449086</v>
      </c>
      <c r="M260" s="84">
        <f t="shared" si="44"/>
        <v>0.74113756956550914</v>
      </c>
      <c r="N260" s="82">
        <f t="shared" si="45"/>
        <v>-1.3514585150198373</v>
      </c>
      <c r="O260" s="84">
        <f t="shared" si="46"/>
        <v>100</v>
      </c>
      <c r="P260" s="32">
        <f t="shared" si="47"/>
        <v>2.8630557486520449</v>
      </c>
      <c r="AL260">
        <v>0.13905109515594294</v>
      </c>
      <c r="AM260">
        <v>2</v>
      </c>
      <c r="AN260">
        <v>0</v>
      </c>
      <c r="AO260" s="32">
        <f t="shared" si="51"/>
        <v>279</v>
      </c>
      <c r="AP260" s="32">
        <f t="shared" si="52"/>
        <v>39</v>
      </c>
      <c r="AQ260" s="32">
        <f t="shared" si="48"/>
        <v>0.47947761194029848</v>
      </c>
      <c r="AR260" s="32">
        <f t="shared" si="49"/>
        <v>0.88461538461538458</v>
      </c>
      <c r="AS260" s="32">
        <f t="shared" si="50"/>
        <v>1.6504018369689322E-3</v>
      </c>
    </row>
    <row r="261" spans="1:45" x14ac:dyDescent="0.25">
      <c r="A261">
        <v>2</v>
      </c>
      <c r="B261">
        <v>0</v>
      </c>
      <c r="C261">
        <v>30</v>
      </c>
      <c r="D261">
        <v>0</v>
      </c>
      <c r="E261">
        <v>0</v>
      </c>
      <c r="F261">
        <v>13</v>
      </c>
      <c r="G261" s="82">
        <v>0</v>
      </c>
      <c r="H261" s="83">
        <v>3</v>
      </c>
      <c r="I261" s="84">
        <f t="shared" ref="I261:I324" si="53">G261+H261</f>
        <v>3</v>
      </c>
      <c r="J261" s="32">
        <f t="shared" ref="J261:J324" si="54">IF(I261=0,"",G261/I261)</f>
        <v>0</v>
      </c>
      <c r="K261" s="32">
        <f t="shared" ref="K261:K324" si="55">1/(1+EXP(-$R$5-MMULT(A261:F261,$R$6:$R$11)))</f>
        <v>0.25631744130035478</v>
      </c>
      <c r="L261" s="82">
        <f t="shared" ref="L261:L324" si="56">I261*K261</f>
        <v>0.76895232390106427</v>
      </c>
      <c r="M261" s="84">
        <f t="shared" ref="M261:M324" si="57">I261-L261</f>
        <v>2.2310476760989357</v>
      </c>
      <c r="N261" s="82">
        <f t="shared" ref="N261:N324" si="58">IFERROR(I261*(J261*LN(K261)+(1-J261)*LN(1-K261)),0)</f>
        <v>-0.88842301083710384</v>
      </c>
      <c r="O261" s="84">
        <f t="shared" ref="O261:O324" si="59">100*IF(K261&gt;=$AH$10,G261/I261,H261/I261)</f>
        <v>0</v>
      </c>
      <c r="P261" s="32">
        <f t="shared" ref="P261:P324" si="60">IFERROR((G261-L261)^2/L261+(H261-M261)^2/M261,0)</f>
        <v>1.0339792360407163</v>
      </c>
      <c r="AL261">
        <v>0.13905115397783194</v>
      </c>
      <c r="AM261">
        <v>1</v>
      </c>
      <c r="AN261">
        <v>0</v>
      </c>
      <c r="AO261" s="32">
        <f t="shared" si="51"/>
        <v>280</v>
      </c>
      <c r="AP261" s="32">
        <f t="shared" si="52"/>
        <v>39</v>
      </c>
      <c r="AQ261" s="32">
        <f t="shared" ref="AQ261:AQ324" si="61">1-AO261/AO$770</f>
        <v>0.47761194029850751</v>
      </c>
      <c r="AR261" s="32">
        <f t="shared" ref="AR261:AR324" si="62">1-AP261/AP$770</f>
        <v>0.88461538461538458</v>
      </c>
      <c r="AS261" s="32">
        <f t="shared" ref="AS261:AS324" si="63">(AQ261-AQ262)*AR261</f>
        <v>1.6504018369690304E-3</v>
      </c>
    </row>
    <row r="262" spans="1:45" x14ac:dyDescent="0.25">
      <c r="A262">
        <v>2</v>
      </c>
      <c r="B262">
        <v>0</v>
      </c>
      <c r="C262">
        <v>30</v>
      </c>
      <c r="D262">
        <v>0</v>
      </c>
      <c r="E262">
        <v>0</v>
      </c>
      <c r="F262">
        <v>14208</v>
      </c>
      <c r="G262" s="82">
        <v>0</v>
      </c>
      <c r="H262" s="83">
        <v>1</v>
      </c>
      <c r="I262" s="84">
        <f t="shared" si="53"/>
        <v>1</v>
      </c>
      <c r="J262" s="32">
        <f t="shared" si="54"/>
        <v>0</v>
      </c>
      <c r="K262" s="32">
        <f t="shared" si="55"/>
        <v>0.25796570661039475</v>
      </c>
      <c r="L262" s="82">
        <f t="shared" si="56"/>
        <v>0.25796570661039475</v>
      </c>
      <c r="M262" s="84">
        <f t="shared" si="57"/>
        <v>0.74203429338960525</v>
      </c>
      <c r="N262" s="82">
        <f t="shared" si="58"/>
        <v>-0.2983598193765461</v>
      </c>
      <c r="O262" s="84">
        <f t="shared" si="59"/>
        <v>0</v>
      </c>
      <c r="P262" s="32">
        <f t="shared" si="60"/>
        <v>0.34764661001314368</v>
      </c>
      <c r="AL262">
        <v>0.1390512149246956</v>
      </c>
      <c r="AM262">
        <v>1</v>
      </c>
      <c r="AN262">
        <v>0</v>
      </c>
      <c r="AO262" s="32">
        <f t="shared" ref="AO262:AO325" si="64">AO261+AM262</f>
        <v>281</v>
      </c>
      <c r="AP262" s="32">
        <f t="shared" ref="AP262:AP325" si="65">AP261+AN262</f>
        <v>39</v>
      </c>
      <c r="AQ262" s="32">
        <f t="shared" si="61"/>
        <v>0.47574626865671643</v>
      </c>
      <c r="AR262" s="32">
        <f t="shared" si="62"/>
        <v>0.88461538461538458</v>
      </c>
      <c r="AS262" s="32">
        <f t="shared" si="63"/>
        <v>1.6504018369690304E-3</v>
      </c>
    </row>
    <row r="263" spans="1:45" x14ac:dyDescent="0.25">
      <c r="A263">
        <v>2</v>
      </c>
      <c r="B263">
        <v>0</v>
      </c>
      <c r="C263">
        <v>30</v>
      </c>
      <c r="D263">
        <v>1</v>
      </c>
      <c r="E263">
        <v>0</v>
      </c>
      <c r="F263">
        <v>3381</v>
      </c>
      <c r="G263" s="82">
        <v>0</v>
      </c>
      <c r="H263" s="83">
        <v>1</v>
      </c>
      <c r="I263" s="84">
        <f t="shared" si="53"/>
        <v>1</v>
      </c>
      <c r="J263" s="32">
        <f t="shared" si="54"/>
        <v>0</v>
      </c>
      <c r="K263" s="32">
        <f t="shared" si="55"/>
        <v>0.19814782957767732</v>
      </c>
      <c r="L263" s="82">
        <f t="shared" si="56"/>
        <v>0.19814782957767732</v>
      </c>
      <c r="M263" s="84">
        <f t="shared" si="57"/>
        <v>0.80185217042232271</v>
      </c>
      <c r="N263" s="82">
        <f t="shared" si="58"/>
        <v>-0.22083101426248128</v>
      </c>
      <c r="O263" s="84">
        <f t="shared" si="59"/>
        <v>0</v>
      </c>
      <c r="P263" s="32">
        <f t="shared" si="60"/>
        <v>0.24711266850261943</v>
      </c>
      <c r="AL263">
        <v>0.13905124008938927</v>
      </c>
      <c r="AM263">
        <v>1</v>
      </c>
      <c r="AN263">
        <v>0</v>
      </c>
      <c r="AO263" s="32">
        <f t="shared" si="64"/>
        <v>282</v>
      </c>
      <c r="AP263" s="32">
        <f t="shared" si="65"/>
        <v>39</v>
      </c>
      <c r="AQ263" s="32">
        <f t="shared" si="61"/>
        <v>0.47388059701492535</v>
      </c>
      <c r="AR263" s="32">
        <f t="shared" si="62"/>
        <v>0.88461538461538458</v>
      </c>
      <c r="AS263" s="32">
        <f t="shared" si="63"/>
        <v>1.6504018369690304E-3</v>
      </c>
    </row>
    <row r="264" spans="1:45" x14ac:dyDescent="0.25">
      <c r="A264">
        <v>2</v>
      </c>
      <c r="B264">
        <v>0</v>
      </c>
      <c r="C264">
        <v>31</v>
      </c>
      <c r="D264">
        <v>0</v>
      </c>
      <c r="E264">
        <v>0</v>
      </c>
      <c r="F264">
        <v>13</v>
      </c>
      <c r="G264" s="82">
        <v>1</v>
      </c>
      <c r="H264" s="83">
        <v>0</v>
      </c>
      <c r="I264" s="84">
        <f t="shared" si="53"/>
        <v>1</v>
      </c>
      <c r="J264" s="32">
        <f t="shared" si="54"/>
        <v>1</v>
      </c>
      <c r="K264" s="32">
        <f t="shared" si="55"/>
        <v>0.24876012673978126</v>
      </c>
      <c r="L264" s="82">
        <f t="shared" si="56"/>
        <v>0.24876012673978126</v>
      </c>
      <c r="M264" s="84">
        <f t="shared" si="57"/>
        <v>0.75123987326021879</v>
      </c>
      <c r="N264" s="82">
        <f t="shared" si="58"/>
        <v>-1.3912661932604018</v>
      </c>
      <c r="O264" s="84">
        <f t="shared" si="59"/>
        <v>100</v>
      </c>
      <c r="P264" s="32">
        <f t="shared" si="60"/>
        <v>3.0199368488265121</v>
      </c>
      <c r="AL264">
        <v>0.13920713023130288</v>
      </c>
      <c r="AM264">
        <v>1</v>
      </c>
      <c r="AN264">
        <v>0</v>
      </c>
      <c r="AO264" s="32">
        <f t="shared" si="64"/>
        <v>283</v>
      </c>
      <c r="AP264" s="32">
        <f t="shared" si="65"/>
        <v>39</v>
      </c>
      <c r="AQ264" s="32">
        <f t="shared" si="61"/>
        <v>0.47201492537313428</v>
      </c>
      <c r="AR264" s="32">
        <f t="shared" si="62"/>
        <v>0.88461538461538458</v>
      </c>
      <c r="AS264" s="32">
        <f t="shared" si="63"/>
        <v>1.6504018369689322E-3</v>
      </c>
    </row>
    <row r="265" spans="1:45" x14ac:dyDescent="0.25">
      <c r="A265">
        <v>2</v>
      </c>
      <c r="B265">
        <v>0</v>
      </c>
      <c r="C265">
        <v>31</v>
      </c>
      <c r="D265">
        <v>0</v>
      </c>
      <c r="E265">
        <v>0</v>
      </c>
      <c r="F265">
        <v>18723</v>
      </c>
      <c r="G265" s="82">
        <v>0</v>
      </c>
      <c r="H265" s="83">
        <v>1</v>
      </c>
      <c r="I265" s="84">
        <f t="shared" si="53"/>
        <v>1</v>
      </c>
      <c r="J265" s="32">
        <f t="shared" si="54"/>
        <v>0</v>
      </c>
      <c r="K265" s="32">
        <f t="shared" si="55"/>
        <v>0.25089162881227917</v>
      </c>
      <c r="L265" s="82">
        <f t="shared" si="56"/>
        <v>0.25089162881227917</v>
      </c>
      <c r="M265" s="84">
        <f t="shared" si="57"/>
        <v>0.74910837118772089</v>
      </c>
      <c r="N265" s="82">
        <f t="shared" si="58"/>
        <v>-0.28887161809711942</v>
      </c>
      <c r="O265" s="84">
        <f t="shared" si="59"/>
        <v>0</v>
      </c>
      <c r="P265" s="32">
        <f t="shared" si="60"/>
        <v>0.33492033791384185</v>
      </c>
      <c r="AL265">
        <v>0.13972320586676987</v>
      </c>
      <c r="AM265">
        <v>1</v>
      </c>
      <c r="AN265">
        <v>0</v>
      </c>
      <c r="AO265" s="32">
        <f t="shared" si="64"/>
        <v>284</v>
      </c>
      <c r="AP265" s="32">
        <f t="shared" si="65"/>
        <v>39</v>
      </c>
      <c r="AQ265" s="32">
        <f t="shared" si="61"/>
        <v>0.47014925373134331</v>
      </c>
      <c r="AR265" s="32">
        <f t="shared" si="62"/>
        <v>0.88461538461538458</v>
      </c>
      <c r="AS265" s="32">
        <f t="shared" si="63"/>
        <v>1.6504018369690304E-3</v>
      </c>
    </row>
    <row r="266" spans="1:45" x14ac:dyDescent="0.25">
      <c r="A266">
        <v>2</v>
      </c>
      <c r="B266">
        <v>0</v>
      </c>
      <c r="C266">
        <v>31</v>
      </c>
      <c r="D266">
        <v>1</v>
      </c>
      <c r="E266">
        <v>1</v>
      </c>
      <c r="F266">
        <v>2079</v>
      </c>
      <c r="G266" s="82">
        <v>0</v>
      </c>
      <c r="H266" s="83">
        <v>1</v>
      </c>
      <c r="I266" s="84">
        <f t="shared" si="53"/>
        <v>1</v>
      </c>
      <c r="J266" s="32">
        <f t="shared" si="54"/>
        <v>0</v>
      </c>
      <c r="K266" s="32">
        <f t="shared" si="55"/>
        <v>0.17881057987858914</v>
      </c>
      <c r="L266" s="82">
        <f t="shared" si="56"/>
        <v>0.17881057987858914</v>
      </c>
      <c r="M266" s="84">
        <f t="shared" si="57"/>
        <v>0.82118942012141083</v>
      </c>
      <c r="N266" s="82">
        <f t="shared" si="58"/>
        <v>-0.19700147735750267</v>
      </c>
      <c r="O266" s="84">
        <f t="shared" si="59"/>
        <v>0</v>
      </c>
      <c r="P266" s="32">
        <f t="shared" si="60"/>
        <v>0.21774583975053216</v>
      </c>
      <c r="AL266">
        <v>0.14115149124865828</v>
      </c>
      <c r="AM266">
        <v>1</v>
      </c>
      <c r="AN266">
        <v>0</v>
      </c>
      <c r="AO266" s="32">
        <f t="shared" si="64"/>
        <v>285</v>
      </c>
      <c r="AP266" s="32">
        <f t="shared" si="65"/>
        <v>39</v>
      </c>
      <c r="AQ266" s="32">
        <f t="shared" si="61"/>
        <v>0.46828358208955223</v>
      </c>
      <c r="AR266" s="32">
        <f t="shared" si="62"/>
        <v>0.88461538461538458</v>
      </c>
      <c r="AS266" s="32">
        <f t="shared" si="63"/>
        <v>1.6504018369690304E-3</v>
      </c>
    </row>
    <row r="267" spans="1:45" x14ac:dyDescent="0.25">
      <c r="A267">
        <v>2</v>
      </c>
      <c r="B267">
        <v>0</v>
      </c>
      <c r="C267">
        <v>31</v>
      </c>
      <c r="D267">
        <v>1</v>
      </c>
      <c r="E267">
        <v>1</v>
      </c>
      <c r="F267">
        <v>31921</v>
      </c>
      <c r="G267" s="82">
        <v>0</v>
      </c>
      <c r="H267" s="83">
        <v>1</v>
      </c>
      <c r="I267" s="84">
        <f t="shared" si="53"/>
        <v>1</v>
      </c>
      <c r="J267" s="32">
        <f t="shared" si="54"/>
        <v>0</v>
      </c>
      <c r="K267" s="32">
        <f t="shared" si="55"/>
        <v>0.18148977792535984</v>
      </c>
      <c r="L267" s="82">
        <f t="shared" si="56"/>
        <v>0.18148977792535984</v>
      </c>
      <c r="M267" s="84">
        <f t="shared" si="57"/>
        <v>0.81851022207464019</v>
      </c>
      <c r="N267" s="82">
        <f t="shared" si="58"/>
        <v>-0.20026939345890096</v>
      </c>
      <c r="O267" s="84">
        <f t="shared" si="59"/>
        <v>0</v>
      </c>
      <c r="P267" s="32">
        <f t="shared" si="60"/>
        <v>0.22173184039821281</v>
      </c>
      <c r="AL267">
        <v>0.14301084770157632</v>
      </c>
      <c r="AM267">
        <v>1</v>
      </c>
      <c r="AN267">
        <v>0</v>
      </c>
      <c r="AO267" s="32">
        <f t="shared" si="64"/>
        <v>286</v>
      </c>
      <c r="AP267" s="32">
        <f t="shared" si="65"/>
        <v>39</v>
      </c>
      <c r="AQ267" s="32">
        <f t="shared" si="61"/>
        <v>0.46641791044776115</v>
      </c>
      <c r="AR267" s="32">
        <f t="shared" si="62"/>
        <v>0.88461538461538458</v>
      </c>
      <c r="AS267" s="32">
        <f t="shared" si="63"/>
        <v>1.6504018369689322E-3</v>
      </c>
    </row>
    <row r="268" spans="1:45" x14ac:dyDescent="0.25">
      <c r="A268">
        <v>2</v>
      </c>
      <c r="B268">
        <v>0</v>
      </c>
      <c r="C268">
        <v>32</v>
      </c>
      <c r="D268">
        <v>0</v>
      </c>
      <c r="E268">
        <v>0</v>
      </c>
      <c r="F268">
        <v>33111</v>
      </c>
      <c r="G268" s="82">
        <v>0</v>
      </c>
      <c r="H268" s="83">
        <v>1</v>
      </c>
      <c r="I268" s="84">
        <f t="shared" si="53"/>
        <v>1</v>
      </c>
      <c r="J268" s="32">
        <f t="shared" si="54"/>
        <v>0</v>
      </c>
      <c r="K268" s="32">
        <f t="shared" si="55"/>
        <v>0.24505637552722306</v>
      </c>
      <c r="L268" s="82">
        <f t="shared" si="56"/>
        <v>0.24505637552722306</v>
      </c>
      <c r="M268" s="84">
        <f t="shared" si="57"/>
        <v>0.75494362447277696</v>
      </c>
      <c r="N268" s="82">
        <f t="shared" si="58"/>
        <v>-0.28111220209350452</v>
      </c>
      <c r="O268" s="84">
        <f t="shared" si="59"/>
        <v>0</v>
      </c>
      <c r="P268" s="32">
        <f t="shared" si="60"/>
        <v>0.32460221873965867</v>
      </c>
      <c r="AL268">
        <v>0.14357767269302182</v>
      </c>
      <c r="AM268">
        <v>1</v>
      </c>
      <c r="AN268">
        <v>0</v>
      </c>
      <c r="AO268" s="32">
        <f t="shared" si="64"/>
        <v>287</v>
      </c>
      <c r="AP268" s="32">
        <f t="shared" si="65"/>
        <v>39</v>
      </c>
      <c r="AQ268" s="32">
        <f t="shared" si="61"/>
        <v>0.46455223880597019</v>
      </c>
      <c r="AR268" s="32">
        <f t="shared" si="62"/>
        <v>0.88461538461538458</v>
      </c>
      <c r="AS268" s="32">
        <f t="shared" si="63"/>
        <v>1.6504018369690304E-3</v>
      </c>
    </row>
    <row r="269" spans="1:45" x14ac:dyDescent="0.25">
      <c r="A269">
        <v>2</v>
      </c>
      <c r="B269">
        <v>0</v>
      </c>
      <c r="C269">
        <v>32</v>
      </c>
      <c r="D269">
        <v>1</v>
      </c>
      <c r="E269">
        <v>0</v>
      </c>
      <c r="F269">
        <v>26</v>
      </c>
      <c r="G269" s="82">
        <v>1</v>
      </c>
      <c r="H269" s="83">
        <v>0</v>
      </c>
      <c r="I269" s="84">
        <f t="shared" si="53"/>
        <v>1</v>
      </c>
      <c r="J269" s="32">
        <f t="shared" si="54"/>
        <v>1</v>
      </c>
      <c r="K269" s="32">
        <f t="shared" si="55"/>
        <v>0.18542334525778989</v>
      </c>
      <c r="L269" s="82">
        <f t="shared" si="56"/>
        <v>0.18542334525778989</v>
      </c>
      <c r="M269" s="84">
        <f t="shared" si="57"/>
        <v>0.81457665474221008</v>
      </c>
      <c r="N269" s="82">
        <f t="shared" si="58"/>
        <v>-1.6851137154506231</v>
      </c>
      <c r="O269" s="84">
        <f t="shared" si="59"/>
        <v>100</v>
      </c>
      <c r="P269" s="32">
        <f t="shared" si="60"/>
        <v>4.3930641722040047</v>
      </c>
      <c r="AL269">
        <v>0.14367984682395857</v>
      </c>
      <c r="AM269">
        <v>1</v>
      </c>
      <c r="AN269">
        <v>0</v>
      </c>
      <c r="AO269" s="32">
        <f t="shared" si="64"/>
        <v>288</v>
      </c>
      <c r="AP269" s="32">
        <f t="shared" si="65"/>
        <v>39</v>
      </c>
      <c r="AQ269" s="32">
        <f t="shared" si="61"/>
        <v>0.46268656716417911</v>
      </c>
      <c r="AR269" s="32">
        <f t="shared" si="62"/>
        <v>0.88461538461538458</v>
      </c>
      <c r="AS269" s="32">
        <f t="shared" si="63"/>
        <v>1.6504018369690304E-3</v>
      </c>
    </row>
    <row r="270" spans="1:45" x14ac:dyDescent="0.25">
      <c r="A270">
        <v>2</v>
      </c>
      <c r="B270">
        <v>0</v>
      </c>
      <c r="C270">
        <v>32</v>
      </c>
      <c r="D270">
        <v>2</v>
      </c>
      <c r="E270">
        <v>0</v>
      </c>
      <c r="F270">
        <v>14879</v>
      </c>
      <c r="G270" s="82">
        <v>0</v>
      </c>
      <c r="H270" s="83">
        <v>1</v>
      </c>
      <c r="I270" s="84">
        <f t="shared" si="53"/>
        <v>1</v>
      </c>
      <c r="J270" s="32">
        <f t="shared" si="54"/>
        <v>0</v>
      </c>
      <c r="K270" s="32">
        <f t="shared" si="55"/>
        <v>0.14115149124865828</v>
      </c>
      <c r="L270" s="82">
        <f t="shared" si="56"/>
        <v>0.14115149124865828</v>
      </c>
      <c r="M270" s="84">
        <f t="shared" si="57"/>
        <v>0.85884850875134178</v>
      </c>
      <c r="N270" s="82">
        <f t="shared" si="58"/>
        <v>-0.15216273023251697</v>
      </c>
      <c r="O270" s="84">
        <f t="shared" si="59"/>
        <v>0</v>
      </c>
      <c r="P270" s="32">
        <f t="shared" si="60"/>
        <v>0.1643496959130486</v>
      </c>
      <c r="AL270">
        <v>0.14391335801657723</v>
      </c>
      <c r="AM270">
        <v>1</v>
      </c>
      <c r="AN270">
        <v>0</v>
      </c>
      <c r="AO270" s="32">
        <f t="shared" si="64"/>
        <v>289</v>
      </c>
      <c r="AP270" s="32">
        <f t="shared" si="65"/>
        <v>39</v>
      </c>
      <c r="AQ270" s="32">
        <f t="shared" si="61"/>
        <v>0.46082089552238803</v>
      </c>
      <c r="AR270" s="32">
        <f t="shared" si="62"/>
        <v>0.88461538461538458</v>
      </c>
      <c r="AS270" s="32">
        <f t="shared" si="63"/>
        <v>1.6504018369689322E-3</v>
      </c>
    </row>
    <row r="271" spans="1:45" x14ac:dyDescent="0.25">
      <c r="A271">
        <v>2</v>
      </c>
      <c r="B271">
        <v>0</v>
      </c>
      <c r="C271">
        <v>32.5</v>
      </c>
      <c r="D271">
        <v>1</v>
      </c>
      <c r="E271">
        <v>0</v>
      </c>
      <c r="F271">
        <v>30.070799999999998</v>
      </c>
      <c r="G271" s="82">
        <v>0</v>
      </c>
      <c r="H271" s="83">
        <v>1</v>
      </c>
      <c r="I271" s="84">
        <f t="shared" si="53"/>
        <v>1</v>
      </c>
      <c r="J271" s="32">
        <f t="shared" si="54"/>
        <v>0</v>
      </c>
      <c r="K271" s="32">
        <f t="shared" si="55"/>
        <v>0.18241901197159169</v>
      </c>
      <c r="L271" s="82">
        <f t="shared" si="56"/>
        <v>0.18241901197159169</v>
      </c>
      <c r="M271" s="84">
        <f t="shared" si="57"/>
        <v>0.81758098802840828</v>
      </c>
      <c r="N271" s="82">
        <f t="shared" si="58"/>
        <v>-0.20140531319297292</v>
      </c>
      <c r="O271" s="84">
        <f t="shared" si="59"/>
        <v>0</v>
      </c>
      <c r="P271" s="32">
        <f t="shared" si="60"/>
        <v>0.22312041821262751</v>
      </c>
      <c r="AL271">
        <v>0.14391386353589383</v>
      </c>
      <c r="AM271">
        <v>1</v>
      </c>
      <c r="AN271">
        <v>0</v>
      </c>
      <c r="AO271" s="32">
        <f t="shared" si="64"/>
        <v>290</v>
      </c>
      <c r="AP271" s="32">
        <f t="shared" si="65"/>
        <v>39</v>
      </c>
      <c r="AQ271" s="32">
        <f t="shared" si="61"/>
        <v>0.45895522388059706</v>
      </c>
      <c r="AR271" s="32">
        <f t="shared" si="62"/>
        <v>0.88461538461538458</v>
      </c>
      <c r="AS271" s="32">
        <f t="shared" si="63"/>
        <v>1.6504018369690304E-3</v>
      </c>
    </row>
    <row r="272" spans="1:45" x14ac:dyDescent="0.25">
      <c r="A272">
        <v>2</v>
      </c>
      <c r="B272">
        <v>0</v>
      </c>
      <c r="C272">
        <v>33</v>
      </c>
      <c r="D272">
        <v>0</v>
      </c>
      <c r="E272">
        <v>0</v>
      </c>
      <c r="F272">
        <v>1585</v>
      </c>
      <c r="G272" s="82">
        <v>0</v>
      </c>
      <c r="H272" s="83">
        <v>1</v>
      </c>
      <c r="I272" s="84">
        <f t="shared" si="53"/>
        <v>1</v>
      </c>
      <c r="J272" s="32">
        <f t="shared" si="54"/>
        <v>0</v>
      </c>
      <c r="K272" s="32">
        <f t="shared" si="55"/>
        <v>0.23426970190838117</v>
      </c>
      <c r="L272" s="82">
        <f t="shared" si="56"/>
        <v>0.23426970190838117</v>
      </c>
      <c r="M272" s="84">
        <f t="shared" si="57"/>
        <v>0.76573029809161886</v>
      </c>
      <c r="N272" s="82">
        <f t="shared" si="58"/>
        <v>-0.26692526250443327</v>
      </c>
      <c r="O272" s="84">
        <f t="shared" si="59"/>
        <v>0</v>
      </c>
      <c r="P272" s="32">
        <f t="shared" si="60"/>
        <v>0.30594283978606662</v>
      </c>
      <c r="AL272">
        <v>0.14391393093858093</v>
      </c>
      <c r="AM272">
        <v>1</v>
      </c>
      <c r="AN272">
        <v>0</v>
      </c>
      <c r="AO272" s="32">
        <f t="shared" si="64"/>
        <v>291</v>
      </c>
      <c r="AP272" s="32">
        <f t="shared" si="65"/>
        <v>39</v>
      </c>
      <c r="AQ272" s="32">
        <f t="shared" si="61"/>
        <v>0.45708955223880599</v>
      </c>
      <c r="AR272" s="32">
        <f t="shared" si="62"/>
        <v>0.88461538461538458</v>
      </c>
      <c r="AS272" s="32">
        <f t="shared" si="63"/>
        <v>4.9512055109069931E-3</v>
      </c>
    </row>
    <row r="273" spans="1:45" x14ac:dyDescent="0.25">
      <c r="A273">
        <v>2</v>
      </c>
      <c r="B273">
        <v>0</v>
      </c>
      <c r="C273">
        <v>34</v>
      </c>
      <c r="D273">
        <v>0</v>
      </c>
      <c r="E273">
        <v>0</v>
      </c>
      <c r="F273">
        <v>13</v>
      </c>
      <c r="G273" s="82">
        <v>1</v>
      </c>
      <c r="H273" s="83">
        <v>2</v>
      </c>
      <c r="I273" s="84">
        <f t="shared" si="53"/>
        <v>3</v>
      </c>
      <c r="J273" s="32">
        <f t="shared" si="54"/>
        <v>0.33333333333333331</v>
      </c>
      <c r="K273" s="32">
        <f t="shared" si="55"/>
        <v>0.22699616287887206</v>
      </c>
      <c r="L273" s="82">
        <f t="shared" si="56"/>
        <v>0.68098848863661621</v>
      </c>
      <c r="M273" s="84">
        <f t="shared" si="57"/>
        <v>2.3190115113633838</v>
      </c>
      <c r="N273" s="82">
        <f t="shared" si="58"/>
        <v>-1.9977646982065989</v>
      </c>
      <c r="O273" s="84">
        <f t="shared" si="59"/>
        <v>33.333333333333329</v>
      </c>
      <c r="P273" s="32">
        <f t="shared" si="60"/>
        <v>0.19332645562928857</v>
      </c>
      <c r="AL273">
        <v>0.1439139493470083</v>
      </c>
      <c r="AM273">
        <v>3</v>
      </c>
      <c r="AN273">
        <v>0</v>
      </c>
      <c r="AO273" s="32">
        <f t="shared" si="64"/>
        <v>294</v>
      </c>
      <c r="AP273" s="32">
        <f t="shared" si="65"/>
        <v>39</v>
      </c>
      <c r="AQ273" s="32">
        <f t="shared" si="61"/>
        <v>0.45149253731343286</v>
      </c>
      <c r="AR273" s="32">
        <f t="shared" si="62"/>
        <v>0.88461538461538458</v>
      </c>
      <c r="AS273" s="32">
        <f t="shared" si="63"/>
        <v>1.6504018369690304E-3</v>
      </c>
    </row>
    <row r="274" spans="1:45" x14ac:dyDescent="0.25">
      <c r="A274">
        <v>2</v>
      </c>
      <c r="B274">
        <v>0</v>
      </c>
      <c r="C274">
        <v>34</v>
      </c>
      <c r="D274">
        <v>1</v>
      </c>
      <c r="E274">
        <v>0</v>
      </c>
      <c r="F274">
        <v>21</v>
      </c>
      <c r="G274" s="82">
        <v>0</v>
      </c>
      <c r="H274" s="83">
        <v>2</v>
      </c>
      <c r="I274" s="84">
        <f t="shared" si="53"/>
        <v>2</v>
      </c>
      <c r="J274" s="32">
        <f t="shared" si="54"/>
        <v>0</v>
      </c>
      <c r="K274" s="32">
        <f t="shared" si="55"/>
        <v>0.17363134189080037</v>
      </c>
      <c r="L274" s="82">
        <f t="shared" si="56"/>
        <v>0.34726268378160075</v>
      </c>
      <c r="M274" s="84">
        <f t="shared" si="57"/>
        <v>1.6527373162183991</v>
      </c>
      <c r="N274" s="82">
        <f t="shared" si="58"/>
        <v>-0.38142857541524805</v>
      </c>
      <c r="O274" s="84">
        <f t="shared" si="59"/>
        <v>0</v>
      </c>
      <c r="P274" s="32">
        <f t="shared" si="60"/>
        <v>0.42022731667506213</v>
      </c>
      <c r="AL274">
        <v>0.14391396089533917</v>
      </c>
      <c r="AM274">
        <v>1</v>
      </c>
      <c r="AN274">
        <v>0</v>
      </c>
      <c r="AO274" s="32">
        <f t="shared" si="64"/>
        <v>295</v>
      </c>
      <c r="AP274" s="32">
        <f t="shared" si="65"/>
        <v>39</v>
      </c>
      <c r="AQ274" s="32">
        <f t="shared" si="61"/>
        <v>0.44962686567164178</v>
      </c>
      <c r="AR274" s="32">
        <f t="shared" si="62"/>
        <v>0.88461538461538458</v>
      </c>
      <c r="AS274" s="32">
        <f t="shared" si="63"/>
        <v>1.6504018369690304E-3</v>
      </c>
    </row>
    <row r="275" spans="1:45" x14ac:dyDescent="0.25">
      <c r="A275">
        <v>2</v>
      </c>
      <c r="B275">
        <v>0</v>
      </c>
      <c r="C275">
        <v>34</v>
      </c>
      <c r="D275">
        <v>1</v>
      </c>
      <c r="E275">
        <v>0</v>
      </c>
      <c r="F275">
        <v>26</v>
      </c>
      <c r="G275" s="82">
        <v>0</v>
      </c>
      <c r="H275" s="83">
        <v>1</v>
      </c>
      <c r="I275" s="84">
        <f t="shared" si="53"/>
        <v>1</v>
      </c>
      <c r="J275" s="32">
        <f t="shared" si="54"/>
        <v>0</v>
      </c>
      <c r="K275" s="32">
        <f t="shared" si="55"/>
        <v>0.17363177799163151</v>
      </c>
      <c r="L275" s="82">
        <f t="shared" si="56"/>
        <v>0.17363177799163151</v>
      </c>
      <c r="M275" s="84">
        <f t="shared" si="57"/>
        <v>0.82636822200836846</v>
      </c>
      <c r="N275" s="82">
        <f t="shared" si="58"/>
        <v>-0.19071481543933541</v>
      </c>
      <c r="O275" s="84">
        <f t="shared" si="59"/>
        <v>0</v>
      </c>
      <c r="P275" s="32">
        <f t="shared" si="60"/>
        <v>0.2101142969530515</v>
      </c>
      <c r="AL275">
        <v>0.1439141197261582</v>
      </c>
      <c r="AM275">
        <v>1</v>
      </c>
      <c r="AN275">
        <v>0</v>
      </c>
      <c r="AO275" s="32">
        <f t="shared" si="64"/>
        <v>296</v>
      </c>
      <c r="AP275" s="32">
        <f t="shared" si="65"/>
        <v>39</v>
      </c>
      <c r="AQ275" s="32">
        <f t="shared" si="61"/>
        <v>0.44776119402985071</v>
      </c>
      <c r="AR275" s="32">
        <f t="shared" si="62"/>
        <v>0.88461538461538458</v>
      </c>
      <c r="AS275" s="32">
        <f t="shared" si="63"/>
        <v>1.6504018369689322E-3</v>
      </c>
    </row>
    <row r="276" spans="1:45" x14ac:dyDescent="0.25">
      <c r="A276">
        <v>2</v>
      </c>
      <c r="B276">
        <v>0</v>
      </c>
      <c r="C276">
        <v>35</v>
      </c>
      <c r="D276">
        <v>0</v>
      </c>
      <c r="E276">
        <v>0</v>
      </c>
      <c r="F276">
        <v>10.5</v>
      </c>
      <c r="G276" s="82">
        <v>0</v>
      </c>
      <c r="H276" s="83">
        <v>1</v>
      </c>
      <c r="I276" s="84">
        <f t="shared" si="53"/>
        <v>1</v>
      </c>
      <c r="J276" s="32">
        <f t="shared" si="54"/>
        <v>0</v>
      </c>
      <c r="K276" s="32">
        <f t="shared" si="55"/>
        <v>0.22004730152716409</v>
      </c>
      <c r="L276" s="82">
        <f t="shared" si="56"/>
        <v>0.22004730152716409</v>
      </c>
      <c r="M276" s="84">
        <f t="shared" si="57"/>
        <v>0.77995269847283588</v>
      </c>
      <c r="N276" s="82">
        <f t="shared" si="58"/>
        <v>-0.24852200412090344</v>
      </c>
      <c r="O276" s="84">
        <f t="shared" si="59"/>
        <v>0</v>
      </c>
      <c r="P276" s="32">
        <f t="shared" si="60"/>
        <v>0.28212903418120283</v>
      </c>
      <c r="AL276">
        <v>0.14391444394878267</v>
      </c>
      <c r="AM276">
        <v>1</v>
      </c>
      <c r="AN276">
        <v>0</v>
      </c>
      <c r="AO276" s="32">
        <f t="shared" si="64"/>
        <v>297</v>
      </c>
      <c r="AP276" s="32">
        <f t="shared" si="65"/>
        <v>39</v>
      </c>
      <c r="AQ276" s="32">
        <f t="shared" si="61"/>
        <v>0.44589552238805974</v>
      </c>
      <c r="AR276" s="32">
        <f t="shared" si="62"/>
        <v>0.88461538461538458</v>
      </c>
      <c r="AS276" s="32">
        <f t="shared" si="63"/>
        <v>1.6504018369690304E-3</v>
      </c>
    </row>
    <row r="277" spans="1:45" x14ac:dyDescent="0.25">
      <c r="A277">
        <v>2</v>
      </c>
      <c r="B277">
        <v>0</v>
      </c>
      <c r="C277">
        <v>35</v>
      </c>
      <c r="D277">
        <v>0</v>
      </c>
      <c r="E277">
        <v>0</v>
      </c>
      <c r="F277">
        <v>26</v>
      </c>
      <c r="G277" s="82">
        <v>0</v>
      </c>
      <c r="H277" s="83">
        <v>1</v>
      </c>
      <c r="I277" s="84">
        <f t="shared" si="53"/>
        <v>1</v>
      </c>
      <c r="J277" s="32">
        <f t="shared" si="54"/>
        <v>0</v>
      </c>
      <c r="K277" s="32">
        <f t="shared" si="55"/>
        <v>0.22004891860779829</v>
      </c>
      <c r="L277" s="82">
        <f t="shared" si="56"/>
        <v>0.22004891860779829</v>
      </c>
      <c r="M277" s="84">
        <f t="shared" si="57"/>
        <v>0.77995108139220171</v>
      </c>
      <c r="N277" s="82">
        <f t="shared" si="58"/>
        <v>-0.24852407742908444</v>
      </c>
      <c r="O277" s="84">
        <f t="shared" si="59"/>
        <v>0</v>
      </c>
      <c r="P277" s="32">
        <f t="shared" si="60"/>
        <v>0.28213169243257419</v>
      </c>
      <c r="AL277">
        <v>0.14417297722936351</v>
      </c>
      <c r="AM277">
        <v>1</v>
      </c>
      <c r="AN277">
        <v>0</v>
      </c>
      <c r="AO277" s="32">
        <f t="shared" si="64"/>
        <v>298</v>
      </c>
      <c r="AP277" s="32">
        <f t="shared" si="65"/>
        <v>39</v>
      </c>
      <c r="AQ277" s="32">
        <f t="shared" si="61"/>
        <v>0.44402985074626866</v>
      </c>
      <c r="AR277" s="32">
        <f t="shared" si="62"/>
        <v>0.88461538461538458</v>
      </c>
      <c r="AS277" s="32">
        <f t="shared" si="63"/>
        <v>0</v>
      </c>
    </row>
    <row r="278" spans="1:45" x14ac:dyDescent="0.25">
      <c r="A278">
        <v>2</v>
      </c>
      <c r="B278">
        <v>0</v>
      </c>
      <c r="C278">
        <v>36</v>
      </c>
      <c r="D278">
        <v>0</v>
      </c>
      <c r="E278">
        <v>0</v>
      </c>
      <c r="F278">
        <v>13</v>
      </c>
      <c r="G278" s="82">
        <v>0</v>
      </c>
      <c r="H278" s="83">
        <v>1</v>
      </c>
      <c r="I278" s="84">
        <f t="shared" si="53"/>
        <v>1</v>
      </c>
      <c r="J278" s="32">
        <f t="shared" si="54"/>
        <v>0</v>
      </c>
      <c r="K278" s="32">
        <f t="shared" si="55"/>
        <v>0.21325298612871113</v>
      </c>
      <c r="L278" s="82">
        <f t="shared" si="56"/>
        <v>0.21325298612871113</v>
      </c>
      <c r="M278" s="84">
        <f t="shared" si="57"/>
        <v>0.78674701387128887</v>
      </c>
      <c r="N278" s="82">
        <f t="shared" si="58"/>
        <v>-0.23984853856908328</v>
      </c>
      <c r="O278" s="84">
        <f t="shared" si="59"/>
        <v>0</v>
      </c>
      <c r="P278" s="32">
        <f t="shared" si="60"/>
        <v>0.27105661968689609</v>
      </c>
      <c r="AL278">
        <v>0.14426308980179883</v>
      </c>
      <c r="AM278">
        <v>0</v>
      </c>
      <c r="AN278">
        <v>1</v>
      </c>
      <c r="AO278" s="32">
        <f t="shared" si="64"/>
        <v>298</v>
      </c>
      <c r="AP278" s="32">
        <f t="shared" si="65"/>
        <v>40</v>
      </c>
      <c r="AQ278" s="32">
        <f t="shared" si="61"/>
        <v>0.44402985074626866</v>
      </c>
      <c r="AR278" s="32">
        <f t="shared" si="62"/>
        <v>0.88165680473372787</v>
      </c>
      <c r="AS278" s="32">
        <f t="shared" si="63"/>
        <v>1.64488209838385E-3</v>
      </c>
    </row>
    <row r="279" spans="1:45" x14ac:dyDescent="0.25">
      <c r="A279">
        <v>2</v>
      </c>
      <c r="B279">
        <v>0</v>
      </c>
      <c r="C279">
        <v>36</v>
      </c>
      <c r="D279">
        <v>0</v>
      </c>
      <c r="E279">
        <v>0</v>
      </c>
      <c r="F279">
        <v>2163</v>
      </c>
      <c r="G279" s="82">
        <v>0</v>
      </c>
      <c r="H279" s="83">
        <v>1</v>
      </c>
      <c r="I279" s="84">
        <f t="shared" si="53"/>
        <v>1</v>
      </c>
      <c r="J279" s="32">
        <f t="shared" si="54"/>
        <v>0</v>
      </c>
      <c r="K279" s="32">
        <f t="shared" si="55"/>
        <v>0.21347234031593137</v>
      </c>
      <c r="L279" s="82">
        <f t="shared" si="56"/>
        <v>0.21347234031593137</v>
      </c>
      <c r="M279" s="84">
        <f t="shared" si="57"/>
        <v>0.78652765968406868</v>
      </c>
      <c r="N279" s="82">
        <f t="shared" si="58"/>
        <v>-0.24012738903598346</v>
      </c>
      <c r="O279" s="84">
        <f t="shared" si="59"/>
        <v>0</v>
      </c>
      <c r="P279" s="32">
        <f t="shared" si="60"/>
        <v>0.27141110384049127</v>
      </c>
      <c r="AL279">
        <v>0.1444966210421493</v>
      </c>
      <c r="AM279">
        <v>1</v>
      </c>
      <c r="AN279">
        <v>0</v>
      </c>
      <c r="AO279" s="32">
        <f t="shared" si="64"/>
        <v>299</v>
      </c>
      <c r="AP279" s="32">
        <f t="shared" si="65"/>
        <v>40</v>
      </c>
      <c r="AQ279" s="32">
        <f t="shared" si="61"/>
        <v>0.44216417910447758</v>
      </c>
      <c r="AR279" s="32">
        <f t="shared" si="62"/>
        <v>0.88165680473372787</v>
      </c>
      <c r="AS279" s="32">
        <f t="shared" si="63"/>
        <v>0</v>
      </c>
    </row>
    <row r="280" spans="1:45" x14ac:dyDescent="0.25">
      <c r="A280">
        <v>2</v>
      </c>
      <c r="B280">
        <v>0</v>
      </c>
      <c r="C280">
        <v>36</v>
      </c>
      <c r="D280">
        <v>0</v>
      </c>
      <c r="E280">
        <v>0</v>
      </c>
      <c r="F280">
        <v>17248</v>
      </c>
      <c r="G280" s="82">
        <v>0</v>
      </c>
      <c r="H280" s="83">
        <v>1</v>
      </c>
      <c r="I280" s="84">
        <f t="shared" si="53"/>
        <v>1</v>
      </c>
      <c r="J280" s="32">
        <f t="shared" si="54"/>
        <v>0</v>
      </c>
      <c r="K280" s="32">
        <f t="shared" si="55"/>
        <v>0.21501601208745746</v>
      </c>
      <c r="L280" s="82">
        <f t="shared" si="56"/>
        <v>0.21501601208745746</v>
      </c>
      <c r="M280" s="84">
        <f t="shared" si="57"/>
        <v>0.78498398791254254</v>
      </c>
      <c r="N280" s="82">
        <f t="shared" si="58"/>
        <v>-0.24209195897140184</v>
      </c>
      <c r="O280" s="84">
        <f t="shared" si="59"/>
        <v>0</v>
      </c>
      <c r="P280" s="32">
        <f t="shared" si="60"/>
        <v>0.27391133500599896</v>
      </c>
      <c r="AL280">
        <v>0.1447001546963492</v>
      </c>
      <c r="AM280">
        <v>0</v>
      </c>
      <c r="AN280">
        <v>1</v>
      </c>
      <c r="AO280" s="32">
        <f t="shared" si="64"/>
        <v>299</v>
      </c>
      <c r="AP280" s="32">
        <f t="shared" si="65"/>
        <v>41</v>
      </c>
      <c r="AQ280" s="32">
        <f t="shared" si="61"/>
        <v>0.44216417910447758</v>
      </c>
      <c r="AR280" s="32">
        <f t="shared" si="62"/>
        <v>0.87869822485207105</v>
      </c>
      <c r="AS280" s="32">
        <f t="shared" si="63"/>
        <v>1.6393623597985717E-3</v>
      </c>
    </row>
    <row r="281" spans="1:45" x14ac:dyDescent="0.25">
      <c r="A281">
        <v>2</v>
      </c>
      <c r="B281">
        <v>0</v>
      </c>
      <c r="C281">
        <v>36</v>
      </c>
      <c r="D281">
        <v>1</v>
      </c>
      <c r="E281">
        <v>2</v>
      </c>
      <c r="F281">
        <v>34651</v>
      </c>
      <c r="G281" s="82">
        <v>0</v>
      </c>
      <c r="H281" s="83">
        <v>1</v>
      </c>
      <c r="I281" s="84">
        <f t="shared" si="53"/>
        <v>1</v>
      </c>
      <c r="J281" s="32">
        <f t="shared" si="54"/>
        <v>0</v>
      </c>
      <c r="K281" s="32">
        <f t="shared" si="55"/>
        <v>0.14301084770157632</v>
      </c>
      <c r="L281" s="82">
        <f t="shared" si="56"/>
        <v>0.14301084770157632</v>
      </c>
      <c r="M281" s="84">
        <f t="shared" si="57"/>
        <v>0.85698915229842365</v>
      </c>
      <c r="N281" s="82">
        <f t="shared" si="58"/>
        <v>-0.1543300182259334</v>
      </c>
      <c r="O281" s="84">
        <f t="shared" si="59"/>
        <v>0</v>
      </c>
      <c r="P281" s="32">
        <f t="shared" si="60"/>
        <v>0.16687591356089487</v>
      </c>
      <c r="AL281">
        <v>0.14857166186759266</v>
      </c>
      <c r="AM281">
        <v>1</v>
      </c>
      <c r="AN281">
        <v>0</v>
      </c>
      <c r="AO281" s="32">
        <f t="shared" si="64"/>
        <v>300</v>
      </c>
      <c r="AP281" s="32">
        <f t="shared" si="65"/>
        <v>41</v>
      </c>
      <c r="AQ281" s="32">
        <f t="shared" si="61"/>
        <v>0.44029850746268662</v>
      </c>
      <c r="AR281" s="32">
        <f t="shared" si="62"/>
        <v>0.87869822485207105</v>
      </c>
      <c r="AS281" s="32">
        <f t="shared" si="63"/>
        <v>1.6393623597986691E-3</v>
      </c>
    </row>
    <row r="282" spans="1:45" x14ac:dyDescent="0.25">
      <c r="A282">
        <v>2</v>
      </c>
      <c r="B282">
        <v>0</v>
      </c>
      <c r="C282">
        <v>36.5</v>
      </c>
      <c r="D282">
        <v>0</v>
      </c>
      <c r="E282">
        <v>2</v>
      </c>
      <c r="F282">
        <v>26</v>
      </c>
      <c r="G282" s="82">
        <v>0</v>
      </c>
      <c r="H282" s="83">
        <v>1</v>
      </c>
      <c r="I282" s="84">
        <f t="shared" si="53"/>
        <v>1</v>
      </c>
      <c r="J282" s="32">
        <f t="shared" si="54"/>
        <v>0</v>
      </c>
      <c r="K282" s="32">
        <f t="shared" si="55"/>
        <v>0.18290163464672446</v>
      </c>
      <c r="L282" s="82">
        <f t="shared" si="56"/>
        <v>0.18290163464672446</v>
      </c>
      <c r="M282" s="84">
        <f t="shared" si="57"/>
        <v>0.81709836535327551</v>
      </c>
      <c r="N282" s="82">
        <f t="shared" si="58"/>
        <v>-0.20199579314019586</v>
      </c>
      <c r="O282" s="84">
        <f t="shared" si="59"/>
        <v>0</v>
      </c>
      <c r="P282" s="32">
        <f t="shared" si="60"/>
        <v>0.22384285956519601</v>
      </c>
      <c r="AL282">
        <v>0.14891743590924458</v>
      </c>
      <c r="AM282">
        <v>1</v>
      </c>
      <c r="AN282">
        <v>0</v>
      </c>
      <c r="AO282" s="32">
        <f t="shared" si="64"/>
        <v>301</v>
      </c>
      <c r="AP282" s="32">
        <f t="shared" si="65"/>
        <v>41</v>
      </c>
      <c r="AQ282" s="32">
        <f t="shared" si="61"/>
        <v>0.43843283582089554</v>
      </c>
      <c r="AR282" s="32">
        <f t="shared" si="62"/>
        <v>0.87869822485207105</v>
      </c>
      <c r="AS282" s="32">
        <f t="shared" si="63"/>
        <v>1.6393623597986691E-3</v>
      </c>
    </row>
    <row r="283" spans="1:45" x14ac:dyDescent="0.25">
      <c r="A283">
        <v>2</v>
      </c>
      <c r="B283">
        <v>0</v>
      </c>
      <c r="C283">
        <v>37</v>
      </c>
      <c r="D283">
        <v>1</v>
      </c>
      <c r="E283">
        <v>0</v>
      </c>
      <c r="F283">
        <v>29037</v>
      </c>
      <c r="G283" s="82">
        <v>0</v>
      </c>
      <c r="H283" s="83">
        <v>1</v>
      </c>
      <c r="I283" s="84">
        <f t="shared" si="53"/>
        <v>1</v>
      </c>
      <c r="J283" s="32">
        <f t="shared" si="54"/>
        <v>0</v>
      </c>
      <c r="K283" s="32">
        <f t="shared" si="55"/>
        <v>0.15941549322840259</v>
      </c>
      <c r="L283" s="82">
        <f t="shared" si="56"/>
        <v>0.15941549322840259</v>
      </c>
      <c r="M283" s="84">
        <f t="shared" si="57"/>
        <v>0.84058450677159735</v>
      </c>
      <c r="N283" s="82">
        <f t="shared" si="58"/>
        <v>-0.1736577877353932</v>
      </c>
      <c r="O283" s="84">
        <f t="shared" si="59"/>
        <v>0</v>
      </c>
      <c r="P283" s="32">
        <f t="shared" si="60"/>
        <v>0.18964838388547506</v>
      </c>
      <c r="AL283">
        <v>0.14891743943780253</v>
      </c>
      <c r="AM283">
        <v>1</v>
      </c>
      <c r="AN283">
        <v>0</v>
      </c>
      <c r="AO283" s="32">
        <f t="shared" si="64"/>
        <v>302</v>
      </c>
      <c r="AP283" s="32">
        <f t="shared" si="65"/>
        <v>41</v>
      </c>
      <c r="AQ283" s="32">
        <f t="shared" si="61"/>
        <v>0.43656716417910446</v>
      </c>
      <c r="AR283" s="32">
        <f t="shared" si="62"/>
        <v>0.87869822485207105</v>
      </c>
      <c r="AS283" s="32">
        <f t="shared" si="63"/>
        <v>1.6393623597986691E-3</v>
      </c>
    </row>
    <row r="284" spans="1:45" x14ac:dyDescent="0.25">
      <c r="A284">
        <v>2</v>
      </c>
      <c r="B284">
        <v>0</v>
      </c>
      <c r="C284">
        <v>39</v>
      </c>
      <c r="D284">
        <v>0</v>
      </c>
      <c r="E284">
        <v>0</v>
      </c>
      <c r="F284">
        <v>13</v>
      </c>
      <c r="G284" s="82">
        <v>0</v>
      </c>
      <c r="H284" s="83">
        <v>2</v>
      </c>
      <c r="I284" s="84">
        <f t="shared" si="53"/>
        <v>2</v>
      </c>
      <c r="J284" s="32">
        <f t="shared" si="54"/>
        <v>0</v>
      </c>
      <c r="K284" s="32">
        <f t="shared" si="55"/>
        <v>0.19379415998088106</v>
      </c>
      <c r="L284" s="82">
        <f t="shared" si="56"/>
        <v>0.38758831996176213</v>
      </c>
      <c r="M284" s="84">
        <f t="shared" si="57"/>
        <v>1.612411680038238</v>
      </c>
      <c r="N284" s="82">
        <f t="shared" si="58"/>
        <v>-0.43083236888301829</v>
      </c>
      <c r="O284" s="84">
        <f t="shared" si="59"/>
        <v>0</v>
      </c>
      <c r="P284" s="32">
        <f t="shared" si="60"/>
        <v>0.48075603118004023</v>
      </c>
      <c r="AL284">
        <v>0.14891747828276078</v>
      </c>
      <c r="AM284">
        <v>1</v>
      </c>
      <c r="AN284">
        <v>0</v>
      </c>
      <c r="AO284" s="32">
        <f t="shared" si="64"/>
        <v>303</v>
      </c>
      <c r="AP284" s="32">
        <f t="shared" si="65"/>
        <v>41</v>
      </c>
      <c r="AQ284" s="32">
        <f t="shared" si="61"/>
        <v>0.43470149253731338</v>
      </c>
      <c r="AR284" s="32">
        <f t="shared" si="62"/>
        <v>0.87869822485207105</v>
      </c>
      <c r="AS284" s="32">
        <f t="shared" si="63"/>
        <v>0</v>
      </c>
    </row>
    <row r="285" spans="1:45" x14ac:dyDescent="0.25">
      <c r="A285">
        <v>2</v>
      </c>
      <c r="B285">
        <v>0</v>
      </c>
      <c r="C285">
        <v>39</v>
      </c>
      <c r="D285">
        <v>0</v>
      </c>
      <c r="E285">
        <v>0</v>
      </c>
      <c r="F285">
        <v>26</v>
      </c>
      <c r="G285" s="82">
        <v>0</v>
      </c>
      <c r="H285" s="83">
        <v>1</v>
      </c>
      <c r="I285" s="84">
        <f t="shared" si="53"/>
        <v>1</v>
      </c>
      <c r="J285" s="32">
        <f t="shared" si="54"/>
        <v>0</v>
      </c>
      <c r="K285" s="32">
        <f t="shared" si="55"/>
        <v>0.19379539463567969</v>
      </c>
      <c r="L285" s="82">
        <f t="shared" si="56"/>
        <v>0.19379539463567969</v>
      </c>
      <c r="M285" s="84">
        <f t="shared" si="57"/>
        <v>0.80620460536432037</v>
      </c>
      <c r="N285" s="82">
        <f t="shared" si="58"/>
        <v>-0.21541771588135086</v>
      </c>
      <c r="O285" s="84">
        <f t="shared" si="59"/>
        <v>0</v>
      </c>
      <c r="P285" s="32">
        <f t="shared" si="60"/>
        <v>0.24037991515578649</v>
      </c>
      <c r="AL285">
        <v>0.14918977534876099</v>
      </c>
      <c r="AM285">
        <v>0</v>
      </c>
      <c r="AN285">
        <v>1</v>
      </c>
      <c r="AO285" s="32">
        <f t="shared" si="64"/>
        <v>303</v>
      </c>
      <c r="AP285" s="32">
        <f t="shared" si="65"/>
        <v>42</v>
      </c>
      <c r="AQ285" s="32">
        <f t="shared" si="61"/>
        <v>0.43470149253731338</v>
      </c>
      <c r="AR285" s="32">
        <f t="shared" si="62"/>
        <v>0.87573964497041423</v>
      </c>
      <c r="AS285" s="32">
        <f t="shared" si="63"/>
        <v>1.6338426212133912E-3</v>
      </c>
    </row>
    <row r="286" spans="1:45" x14ac:dyDescent="0.25">
      <c r="A286">
        <v>2</v>
      </c>
      <c r="B286">
        <v>0</v>
      </c>
      <c r="C286">
        <v>42</v>
      </c>
      <c r="D286">
        <v>0</v>
      </c>
      <c r="E286">
        <v>0</v>
      </c>
      <c r="F286">
        <v>13</v>
      </c>
      <c r="G286" s="82">
        <v>1</v>
      </c>
      <c r="H286" s="83">
        <v>1</v>
      </c>
      <c r="I286" s="84">
        <f t="shared" si="53"/>
        <v>2</v>
      </c>
      <c r="J286" s="32">
        <f t="shared" si="54"/>
        <v>0.5</v>
      </c>
      <c r="K286" s="32">
        <f t="shared" si="55"/>
        <v>0.17571434404602118</v>
      </c>
      <c r="L286" s="82">
        <f t="shared" si="56"/>
        <v>0.35142868809204236</v>
      </c>
      <c r="M286" s="84">
        <f t="shared" si="57"/>
        <v>1.6485713119079577</v>
      </c>
      <c r="N286" s="82">
        <f t="shared" si="58"/>
        <v>-1.9321337870035271</v>
      </c>
      <c r="O286" s="84">
        <f t="shared" si="59"/>
        <v>50</v>
      </c>
      <c r="P286" s="32">
        <f t="shared" si="60"/>
        <v>1.4521133421444099</v>
      </c>
      <c r="AL286">
        <v>0.14951683867393536</v>
      </c>
      <c r="AM286">
        <v>1</v>
      </c>
      <c r="AN286">
        <v>0</v>
      </c>
      <c r="AO286" s="32">
        <f t="shared" si="64"/>
        <v>304</v>
      </c>
      <c r="AP286" s="32">
        <f t="shared" si="65"/>
        <v>42</v>
      </c>
      <c r="AQ286" s="32">
        <f t="shared" si="61"/>
        <v>0.43283582089552242</v>
      </c>
      <c r="AR286" s="32">
        <f t="shared" si="62"/>
        <v>0.87573964497041423</v>
      </c>
      <c r="AS286" s="32">
        <f t="shared" si="63"/>
        <v>1.6338426212134884E-3</v>
      </c>
    </row>
    <row r="287" spans="1:45" x14ac:dyDescent="0.25">
      <c r="A287">
        <v>2</v>
      </c>
      <c r="B287">
        <v>0</v>
      </c>
      <c r="C287">
        <v>42</v>
      </c>
      <c r="D287">
        <v>1</v>
      </c>
      <c r="E287">
        <v>0</v>
      </c>
      <c r="F287">
        <v>27</v>
      </c>
      <c r="G287" s="82">
        <v>0</v>
      </c>
      <c r="H287" s="83">
        <v>1</v>
      </c>
      <c r="I287" s="84">
        <f t="shared" si="53"/>
        <v>1</v>
      </c>
      <c r="J287" s="32">
        <f t="shared" si="54"/>
        <v>0</v>
      </c>
      <c r="K287" s="32">
        <f t="shared" si="55"/>
        <v>0.13234183004204694</v>
      </c>
      <c r="L287" s="82">
        <f t="shared" si="56"/>
        <v>0.13234183004204694</v>
      </c>
      <c r="M287" s="84">
        <f t="shared" si="57"/>
        <v>0.86765816995795308</v>
      </c>
      <c r="N287" s="82">
        <f t="shared" si="58"/>
        <v>-0.14195745529914999</v>
      </c>
      <c r="O287" s="84">
        <f t="shared" si="59"/>
        <v>0</v>
      </c>
      <c r="P287" s="32">
        <f t="shared" si="60"/>
        <v>0.15252761355138308</v>
      </c>
      <c r="AL287">
        <v>0.15370889031545468</v>
      </c>
      <c r="AM287">
        <v>1</v>
      </c>
      <c r="AN287">
        <v>0</v>
      </c>
      <c r="AO287" s="32">
        <f t="shared" si="64"/>
        <v>305</v>
      </c>
      <c r="AP287" s="32">
        <f t="shared" si="65"/>
        <v>42</v>
      </c>
      <c r="AQ287" s="32">
        <f t="shared" si="61"/>
        <v>0.43097014925373134</v>
      </c>
      <c r="AR287" s="32">
        <f t="shared" si="62"/>
        <v>0.87573964497041423</v>
      </c>
      <c r="AS287" s="32">
        <f t="shared" si="63"/>
        <v>1.6338426212134884E-3</v>
      </c>
    </row>
    <row r="288" spans="1:45" x14ac:dyDescent="0.25">
      <c r="A288">
        <v>2</v>
      </c>
      <c r="B288">
        <v>0</v>
      </c>
      <c r="C288">
        <v>43</v>
      </c>
      <c r="D288">
        <v>1</v>
      </c>
      <c r="E288">
        <v>1</v>
      </c>
      <c r="F288">
        <v>13529</v>
      </c>
      <c r="G288" s="82">
        <v>0</v>
      </c>
      <c r="H288" s="83">
        <v>1</v>
      </c>
      <c r="I288" s="84">
        <f t="shared" si="53"/>
        <v>1</v>
      </c>
      <c r="J288" s="32">
        <f t="shared" si="54"/>
        <v>0</v>
      </c>
      <c r="K288" s="32">
        <f t="shared" si="55"/>
        <v>0.11942079702701577</v>
      </c>
      <c r="L288" s="82">
        <f t="shared" si="56"/>
        <v>0.11942079702701577</v>
      </c>
      <c r="M288" s="84">
        <f t="shared" si="57"/>
        <v>0.8805792029729842</v>
      </c>
      <c r="N288" s="82">
        <f t="shared" si="58"/>
        <v>-0.1271754028221917</v>
      </c>
      <c r="O288" s="84">
        <f t="shared" si="59"/>
        <v>0</v>
      </c>
      <c r="P288" s="32">
        <f t="shared" si="60"/>
        <v>0.13561619059799618</v>
      </c>
      <c r="AL288">
        <v>0.15406312993630683</v>
      </c>
      <c r="AM288">
        <v>1</v>
      </c>
      <c r="AN288">
        <v>0</v>
      </c>
      <c r="AO288" s="32">
        <f t="shared" si="64"/>
        <v>306</v>
      </c>
      <c r="AP288" s="32">
        <f t="shared" si="65"/>
        <v>42</v>
      </c>
      <c r="AQ288" s="32">
        <f t="shared" si="61"/>
        <v>0.42910447761194026</v>
      </c>
      <c r="AR288" s="32">
        <f t="shared" si="62"/>
        <v>0.87573964497041423</v>
      </c>
      <c r="AS288" s="32">
        <f t="shared" si="63"/>
        <v>4.9015278636403677E-3</v>
      </c>
    </row>
    <row r="289" spans="1:45" x14ac:dyDescent="0.25">
      <c r="A289">
        <v>2</v>
      </c>
      <c r="B289">
        <v>0</v>
      </c>
      <c r="C289">
        <v>44</v>
      </c>
      <c r="D289">
        <v>1</v>
      </c>
      <c r="E289">
        <v>0</v>
      </c>
      <c r="F289">
        <v>26</v>
      </c>
      <c r="G289" s="82">
        <v>0</v>
      </c>
      <c r="H289" s="83">
        <v>1</v>
      </c>
      <c r="I289" s="84">
        <f t="shared" si="53"/>
        <v>1</v>
      </c>
      <c r="J289" s="32">
        <f t="shared" si="54"/>
        <v>0</v>
      </c>
      <c r="K289" s="32">
        <f t="shared" si="55"/>
        <v>0.1234143648692443</v>
      </c>
      <c r="L289" s="82">
        <f t="shared" si="56"/>
        <v>0.1234143648692443</v>
      </c>
      <c r="M289" s="84">
        <f t="shared" si="57"/>
        <v>0.87658563513075571</v>
      </c>
      <c r="N289" s="82">
        <f t="shared" si="58"/>
        <v>-0.13172087816026687</v>
      </c>
      <c r="O289" s="84">
        <f t="shared" si="59"/>
        <v>0</v>
      </c>
      <c r="P289" s="32">
        <f t="shared" si="60"/>
        <v>0.14078985546099579</v>
      </c>
      <c r="AL289">
        <v>0.1540636577601707</v>
      </c>
      <c r="AM289">
        <v>3</v>
      </c>
      <c r="AN289">
        <v>0</v>
      </c>
      <c r="AO289" s="32">
        <f t="shared" si="64"/>
        <v>309</v>
      </c>
      <c r="AP289" s="32">
        <f t="shared" si="65"/>
        <v>42</v>
      </c>
      <c r="AQ289" s="32">
        <f t="shared" si="61"/>
        <v>0.42350746268656714</v>
      </c>
      <c r="AR289" s="32">
        <f t="shared" si="62"/>
        <v>0.87573964497041423</v>
      </c>
      <c r="AS289" s="32">
        <f t="shared" si="63"/>
        <v>1.6338426212133912E-3</v>
      </c>
    </row>
    <row r="290" spans="1:45" x14ac:dyDescent="0.25">
      <c r="A290">
        <v>2</v>
      </c>
      <c r="B290">
        <v>0</v>
      </c>
      <c r="C290">
        <v>46</v>
      </c>
      <c r="D290">
        <v>0</v>
      </c>
      <c r="E290">
        <v>0</v>
      </c>
      <c r="F290">
        <v>26</v>
      </c>
      <c r="G290" s="82">
        <v>0</v>
      </c>
      <c r="H290" s="83">
        <v>1</v>
      </c>
      <c r="I290" s="84">
        <f t="shared" si="53"/>
        <v>1</v>
      </c>
      <c r="J290" s="32">
        <f t="shared" si="54"/>
        <v>0</v>
      </c>
      <c r="K290" s="32">
        <f t="shared" si="55"/>
        <v>0.15370889031545468</v>
      </c>
      <c r="L290" s="82">
        <f t="shared" si="56"/>
        <v>0.15370889031545468</v>
      </c>
      <c r="M290" s="84">
        <f t="shared" si="57"/>
        <v>0.84629110968454535</v>
      </c>
      <c r="N290" s="82">
        <f t="shared" si="58"/>
        <v>-0.16689187728321372</v>
      </c>
      <c r="O290" s="84">
        <f t="shared" si="59"/>
        <v>0</v>
      </c>
      <c r="P290" s="32">
        <f t="shared" si="60"/>
        <v>0.18162649773403575</v>
      </c>
      <c r="AL290">
        <v>0.15935439281729299</v>
      </c>
      <c r="AM290">
        <v>1</v>
      </c>
      <c r="AN290">
        <v>0</v>
      </c>
      <c r="AO290" s="32">
        <f t="shared" si="64"/>
        <v>310</v>
      </c>
      <c r="AP290" s="32">
        <f t="shared" si="65"/>
        <v>42</v>
      </c>
      <c r="AQ290" s="32">
        <f t="shared" si="61"/>
        <v>0.42164179104477617</v>
      </c>
      <c r="AR290" s="32">
        <f t="shared" si="62"/>
        <v>0.87573964497041423</v>
      </c>
      <c r="AS290" s="32">
        <f t="shared" si="63"/>
        <v>1.6338426212134884E-3</v>
      </c>
    </row>
    <row r="291" spans="1:45" x14ac:dyDescent="0.25">
      <c r="A291">
        <v>2</v>
      </c>
      <c r="B291">
        <v>0</v>
      </c>
      <c r="C291">
        <v>47</v>
      </c>
      <c r="D291">
        <v>0</v>
      </c>
      <c r="E291">
        <v>0</v>
      </c>
      <c r="F291">
        <v>15</v>
      </c>
      <c r="G291" s="82">
        <v>0</v>
      </c>
      <c r="H291" s="83">
        <v>1</v>
      </c>
      <c r="I291" s="84">
        <f t="shared" si="53"/>
        <v>1</v>
      </c>
      <c r="J291" s="32">
        <f t="shared" si="54"/>
        <v>0</v>
      </c>
      <c r="K291" s="32">
        <f t="shared" si="55"/>
        <v>0.14857166186759266</v>
      </c>
      <c r="L291" s="82">
        <f t="shared" si="56"/>
        <v>0.14857166186759266</v>
      </c>
      <c r="M291" s="84">
        <f t="shared" si="57"/>
        <v>0.85142833813240737</v>
      </c>
      <c r="N291" s="82">
        <f t="shared" si="58"/>
        <v>-0.16083994198365426</v>
      </c>
      <c r="O291" s="84">
        <f t="shared" si="59"/>
        <v>0</v>
      </c>
      <c r="P291" s="32">
        <f t="shared" si="60"/>
        <v>0.17449696611400309</v>
      </c>
      <c r="AL291">
        <v>0.15935441588678909</v>
      </c>
      <c r="AM291">
        <v>1</v>
      </c>
      <c r="AN291">
        <v>0</v>
      </c>
      <c r="AO291" s="32">
        <f t="shared" si="64"/>
        <v>311</v>
      </c>
      <c r="AP291" s="32">
        <f t="shared" si="65"/>
        <v>42</v>
      </c>
      <c r="AQ291" s="32">
        <f t="shared" si="61"/>
        <v>0.41977611940298509</v>
      </c>
      <c r="AR291" s="32">
        <f t="shared" si="62"/>
        <v>0.87573964497041423</v>
      </c>
      <c r="AS291" s="32">
        <f t="shared" si="63"/>
        <v>1.6338426212134884E-3</v>
      </c>
    </row>
    <row r="292" spans="1:45" x14ac:dyDescent="0.25">
      <c r="A292">
        <v>2</v>
      </c>
      <c r="B292">
        <v>0</v>
      </c>
      <c r="C292">
        <v>48</v>
      </c>
      <c r="D292">
        <v>0</v>
      </c>
      <c r="E292">
        <v>0</v>
      </c>
      <c r="F292">
        <v>13</v>
      </c>
      <c r="G292" s="82">
        <v>0</v>
      </c>
      <c r="H292" s="83">
        <v>1</v>
      </c>
      <c r="I292" s="84">
        <f t="shared" si="53"/>
        <v>1</v>
      </c>
      <c r="J292" s="32">
        <f t="shared" si="54"/>
        <v>0</v>
      </c>
      <c r="K292" s="32">
        <f t="shared" si="55"/>
        <v>0.14357767269302182</v>
      </c>
      <c r="L292" s="82">
        <f t="shared" si="56"/>
        <v>0.14357767269302182</v>
      </c>
      <c r="M292" s="84">
        <f t="shared" si="57"/>
        <v>0.8564223273069782</v>
      </c>
      <c r="N292" s="82">
        <f t="shared" si="58"/>
        <v>-0.15499165148667668</v>
      </c>
      <c r="O292" s="84">
        <f t="shared" si="59"/>
        <v>0</v>
      </c>
      <c r="P292" s="32">
        <f t="shared" si="60"/>
        <v>0.16764821293777116</v>
      </c>
      <c r="AL292">
        <v>0.15941549322840259</v>
      </c>
      <c r="AM292">
        <v>1</v>
      </c>
      <c r="AN292">
        <v>0</v>
      </c>
      <c r="AO292" s="32">
        <f t="shared" si="64"/>
        <v>312</v>
      </c>
      <c r="AP292" s="32">
        <f t="shared" si="65"/>
        <v>42</v>
      </c>
      <c r="AQ292" s="32">
        <f t="shared" si="61"/>
        <v>0.41791044776119401</v>
      </c>
      <c r="AR292" s="32">
        <f t="shared" si="62"/>
        <v>0.87573964497041423</v>
      </c>
      <c r="AS292" s="32">
        <f t="shared" si="63"/>
        <v>1.6338426212134884E-3</v>
      </c>
    </row>
    <row r="293" spans="1:45" x14ac:dyDescent="0.25">
      <c r="A293">
        <v>2</v>
      </c>
      <c r="B293">
        <v>0</v>
      </c>
      <c r="C293">
        <v>50</v>
      </c>
      <c r="D293">
        <v>0</v>
      </c>
      <c r="E293">
        <v>0</v>
      </c>
      <c r="F293">
        <v>13</v>
      </c>
      <c r="G293" s="82">
        <v>0</v>
      </c>
      <c r="H293" s="83">
        <v>1</v>
      </c>
      <c r="I293" s="84">
        <f t="shared" si="53"/>
        <v>1</v>
      </c>
      <c r="J293" s="32">
        <f t="shared" si="54"/>
        <v>0</v>
      </c>
      <c r="K293" s="32">
        <f t="shared" si="55"/>
        <v>0.13400939875171158</v>
      </c>
      <c r="L293" s="82">
        <f t="shared" si="56"/>
        <v>0.13400939875171158</v>
      </c>
      <c r="M293" s="84">
        <f t="shared" si="57"/>
        <v>0.86599060124828842</v>
      </c>
      <c r="N293" s="82">
        <f t="shared" si="58"/>
        <v>-0.14388122354061941</v>
      </c>
      <c r="O293" s="84">
        <f t="shared" si="59"/>
        <v>0</v>
      </c>
      <c r="P293" s="32">
        <f t="shared" si="60"/>
        <v>0.15474694362564995</v>
      </c>
      <c r="AL293">
        <v>0.15998778821315385</v>
      </c>
      <c r="AM293">
        <v>1</v>
      </c>
      <c r="AN293">
        <v>0</v>
      </c>
      <c r="AO293" s="32">
        <f t="shared" si="64"/>
        <v>313</v>
      </c>
      <c r="AP293" s="32">
        <f t="shared" si="65"/>
        <v>42</v>
      </c>
      <c r="AQ293" s="32">
        <f t="shared" si="61"/>
        <v>0.41604477611940294</v>
      </c>
      <c r="AR293" s="32">
        <f t="shared" si="62"/>
        <v>0.87573964497041423</v>
      </c>
      <c r="AS293" s="32">
        <f t="shared" si="63"/>
        <v>1.6338426212133912E-3</v>
      </c>
    </row>
    <row r="294" spans="1:45" x14ac:dyDescent="0.25">
      <c r="A294">
        <v>2</v>
      </c>
      <c r="B294">
        <v>0</v>
      </c>
      <c r="C294">
        <v>51</v>
      </c>
      <c r="D294">
        <v>0</v>
      </c>
      <c r="E294">
        <v>0</v>
      </c>
      <c r="F294">
        <v>1166</v>
      </c>
      <c r="G294" s="82">
        <v>0</v>
      </c>
      <c r="H294" s="83">
        <v>1</v>
      </c>
      <c r="I294" s="84">
        <f t="shared" si="53"/>
        <v>1</v>
      </c>
      <c r="J294" s="32">
        <f t="shared" si="54"/>
        <v>0</v>
      </c>
      <c r="K294" s="32">
        <f t="shared" si="55"/>
        <v>0.1295096177427065</v>
      </c>
      <c r="L294" s="82">
        <f t="shared" si="56"/>
        <v>0.1295096177427065</v>
      </c>
      <c r="M294" s="84">
        <f t="shared" si="57"/>
        <v>0.87049038225729347</v>
      </c>
      <c r="N294" s="82">
        <f t="shared" si="58"/>
        <v>-0.13869856836187477</v>
      </c>
      <c r="O294" s="84">
        <f t="shared" si="59"/>
        <v>0</v>
      </c>
      <c r="P294" s="32">
        <f t="shared" si="60"/>
        <v>0.14877776984378785</v>
      </c>
      <c r="AL294">
        <v>0.16103738190229774</v>
      </c>
      <c r="AM294">
        <v>1</v>
      </c>
      <c r="AN294">
        <v>0</v>
      </c>
      <c r="AO294" s="32">
        <f t="shared" si="64"/>
        <v>314</v>
      </c>
      <c r="AP294" s="32">
        <f t="shared" si="65"/>
        <v>42</v>
      </c>
      <c r="AQ294" s="32">
        <f t="shared" si="61"/>
        <v>0.41417910447761197</v>
      </c>
      <c r="AR294" s="32">
        <f t="shared" si="62"/>
        <v>0.87573964497041423</v>
      </c>
      <c r="AS294" s="32">
        <f t="shared" si="63"/>
        <v>0</v>
      </c>
    </row>
    <row r="295" spans="1:45" x14ac:dyDescent="0.25">
      <c r="A295">
        <v>2</v>
      </c>
      <c r="B295">
        <v>0</v>
      </c>
      <c r="C295">
        <v>52</v>
      </c>
      <c r="D295">
        <v>0</v>
      </c>
      <c r="E295">
        <v>0</v>
      </c>
      <c r="F295">
        <v>13</v>
      </c>
      <c r="G295" s="82">
        <v>0</v>
      </c>
      <c r="H295" s="83">
        <v>1</v>
      </c>
      <c r="I295" s="84">
        <f t="shared" si="53"/>
        <v>1</v>
      </c>
      <c r="J295" s="32">
        <f t="shared" si="54"/>
        <v>0</v>
      </c>
      <c r="K295" s="32">
        <f t="shared" si="55"/>
        <v>0.12498571398855866</v>
      </c>
      <c r="L295" s="82">
        <f t="shared" si="56"/>
        <v>0.12498571398855866</v>
      </c>
      <c r="M295" s="84">
        <f t="shared" si="57"/>
        <v>0.87501428601144138</v>
      </c>
      <c r="N295" s="82">
        <f t="shared" si="58"/>
        <v>-0.1335150658875858</v>
      </c>
      <c r="O295" s="84">
        <f t="shared" si="59"/>
        <v>0</v>
      </c>
      <c r="P295" s="32">
        <f t="shared" si="60"/>
        <v>0.14283848388153561</v>
      </c>
      <c r="AL295">
        <v>0.16755922478499821</v>
      </c>
      <c r="AM295">
        <v>0</v>
      </c>
      <c r="AN295">
        <v>1</v>
      </c>
      <c r="AO295" s="32">
        <f t="shared" si="64"/>
        <v>314</v>
      </c>
      <c r="AP295" s="32">
        <f t="shared" si="65"/>
        <v>43</v>
      </c>
      <c r="AQ295" s="32">
        <f t="shared" si="61"/>
        <v>0.41417910447761197</v>
      </c>
      <c r="AR295" s="32">
        <f t="shared" si="62"/>
        <v>0.87278106508875741</v>
      </c>
      <c r="AS295" s="32">
        <f t="shared" si="63"/>
        <v>0</v>
      </c>
    </row>
    <row r="296" spans="1:45" x14ac:dyDescent="0.25">
      <c r="A296">
        <v>2</v>
      </c>
      <c r="B296">
        <v>0</v>
      </c>
      <c r="C296">
        <v>52</v>
      </c>
      <c r="D296">
        <v>0</v>
      </c>
      <c r="E296">
        <v>0</v>
      </c>
      <c r="F296">
        <v>13.5</v>
      </c>
      <c r="G296" s="82">
        <v>0</v>
      </c>
      <c r="H296" s="83">
        <v>1</v>
      </c>
      <c r="I296" s="84">
        <f t="shared" si="53"/>
        <v>1</v>
      </c>
      <c r="J296" s="32">
        <f t="shared" si="54"/>
        <v>0</v>
      </c>
      <c r="K296" s="32">
        <f t="shared" si="55"/>
        <v>0.12498574722848808</v>
      </c>
      <c r="L296" s="82">
        <f t="shared" si="56"/>
        <v>0.12498574722848808</v>
      </c>
      <c r="M296" s="84">
        <f t="shared" si="57"/>
        <v>0.8750142527715119</v>
      </c>
      <c r="N296" s="82">
        <f t="shared" si="58"/>
        <v>-0.13351510387545712</v>
      </c>
      <c r="O296" s="84">
        <f t="shared" si="59"/>
        <v>0</v>
      </c>
      <c r="P296" s="32">
        <f t="shared" si="60"/>
        <v>0.14283852729553764</v>
      </c>
      <c r="AL296">
        <v>0.17261651198056543</v>
      </c>
      <c r="AM296">
        <v>0</v>
      </c>
      <c r="AN296">
        <v>1</v>
      </c>
      <c r="AO296" s="32">
        <f t="shared" si="64"/>
        <v>314</v>
      </c>
      <c r="AP296" s="32">
        <f t="shared" si="65"/>
        <v>44</v>
      </c>
      <c r="AQ296" s="32">
        <f t="shared" si="61"/>
        <v>0.41417910447761197</v>
      </c>
      <c r="AR296" s="32">
        <f t="shared" si="62"/>
        <v>0.86982248520710059</v>
      </c>
      <c r="AS296" s="32">
        <f t="shared" si="63"/>
        <v>3.2456062880862539E-3</v>
      </c>
    </row>
    <row r="297" spans="1:45" x14ac:dyDescent="0.25">
      <c r="A297">
        <v>2</v>
      </c>
      <c r="B297">
        <v>0</v>
      </c>
      <c r="C297">
        <v>54</v>
      </c>
      <c r="D297">
        <v>0</v>
      </c>
      <c r="E297">
        <v>0</v>
      </c>
      <c r="F297">
        <v>14</v>
      </c>
      <c r="G297" s="82">
        <v>0</v>
      </c>
      <c r="H297" s="83">
        <v>1</v>
      </c>
      <c r="I297" s="84">
        <f t="shared" si="53"/>
        <v>1</v>
      </c>
      <c r="J297" s="32">
        <f t="shared" si="54"/>
        <v>0</v>
      </c>
      <c r="K297" s="32">
        <f t="shared" si="55"/>
        <v>0.11648797896952533</v>
      </c>
      <c r="L297" s="82">
        <f t="shared" si="56"/>
        <v>0.11648797896952533</v>
      </c>
      <c r="M297" s="84">
        <f t="shared" si="57"/>
        <v>0.88351202103047466</v>
      </c>
      <c r="N297" s="82">
        <f t="shared" si="58"/>
        <v>-0.1238503811684013</v>
      </c>
      <c r="O297" s="84">
        <f t="shared" si="59"/>
        <v>0</v>
      </c>
      <c r="P297" s="32">
        <f t="shared" si="60"/>
        <v>0.13184651277711065</v>
      </c>
      <c r="AL297">
        <v>0.17363134189080037</v>
      </c>
      <c r="AM297">
        <v>2</v>
      </c>
      <c r="AN297">
        <v>0</v>
      </c>
      <c r="AO297" s="32">
        <f t="shared" si="64"/>
        <v>316</v>
      </c>
      <c r="AP297" s="32">
        <f t="shared" si="65"/>
        <v>44</v>
      </c>
      <c r="AQ297" s="32">
        <f t="shared" si="61"/>
        <v>0.41044776119402981</v>
      </c>
      <c r="AR297" s="32">
        <f t="shared" si="62"/>
        <v>0.86982248520710059</v>
      </c>
      <c r="AS297" s="32">
        <f t="shared" si="63"/>
        <v>1.6228031440430305E-3</v>
      </c>
    </row>
    <row r="298" spans="1:45" x14ac:dyDescent="0.25">
      <c r="A298">
        <v>2</v>
      </c>
      <c r="B298">
        <v>0</v>
      </c>
      <c r="C298">
        <v>54</v>
      </c>
      <c r="D298">
        <v>0</v>
      </c>
      <c r="E298">
        <v>0</v>
      </c>
      <c r="F298">
        <v>26</v>
      </c>
      <c r="G298" s="82">
        <v>0</v>
      </c>
      <c r="H298" s="83">
        <v>1</v>
      </c>
      <c r="I298" s="84">
        <f t="shared" si="53"/>
        <v>1</v>
      </c>
      <c r="J298" s="32">
        <f t="shared" si="54"/>
        <v>0</v>
      </c>
      <c r="K298" s="32">
        <f t="shared" si="55"/>
        <v>0.11648872971125156</v>
      </c>
      <c r="L298" s="82">
        <f t="shared" si="56"/>
        <v>0.11648872971125156</v>
      </c>
      <c r="M298" s="84">
        <f t="shared" si="57"/>
        <v>0.88351127028874843</v>
      </c>
      <c r="N298" s="82">
        <f t="shared" si="58"/>
        <v>-0.12385123089316714</v>
      </c>
      <c r="O298" s="84">
        <f t="shared" si="59"/>
        <v>0</v>
      </c>
      <c r="P298" s="32">
        <f t="shared" si="60"/>
        <v>0.13184747453553231</v>
      </c>
      <c r="AL298">
        <v>0.17363177799163151</v>
      </c>
      <c r="AM298">
        <v>1</v>
      </c>
      <c r="AN298">
        <v>0</v>
      </c>
      <c r="AO298" s="32">
        <f t="shared" si="64"/>
        <v>317</v>
      </c>
      <c r="AP298" s="32">
        <f t="shared" si="65"/>
        <v>44</v>
      </c>
      <c r="AQ298" s="32">
        <f t="shared" si="61"/>
        <v>0.40858208955223885</v>
      </c>
      <c r="AR298" s="32">
        <f t="shared" si="62"/>
        <v>0.86982248520710059</v>
      </c>
      <c r="AS298" s="32">
        <f t="shared" si="63"/>
        <v>1.622803144043127E-3</v>
      </c>
    </row>
    <row r="299" spans="1:45" x14ac:dyDescent="0.25">
      <c r="A299">
        <v>2</v>
      </c>
      <c r="B299">
        <v>0</v>
      </c>
      <c r="C299">
        <v>54</v>
      </c>
      <c r="D299">
        <v>1</v>
      </c>
      <c r="E299">
        <v>0</v>
      </c>
      <c r="F299">
        <v>26</v>
      </c>
      <c r="G299" s="82">
        <v>0</v>
      </c>
      <c r="H299" s="83">
        <v>1</v>
      </c>
      <c r="I299" s="84">
        <f t="shared" si="53"/>
        <v>1</v>
      </c>
      <c r="J299" s="32">
        <f t="shared" si="54"/>
        <v>0</v>
      </c>
      <c r="K299" s="32">
        <f t="shared" si="55"/>
        <v>8.6205624494556488E-2</v>
      </c>
      <c r="L299" s="82">
        <f t="shared" si="56"/>
        <v>8.6205624494556488E-2</v>
      </c>
      <c r="M299" s="84">
        <f t="shared" si="57"/>
        <v>0.91379437550544351</v>
      </c>
      <c r="N299" s="82">
        <f t="shared" si="58"/>
        <v>-9.014970493270559E-2</v>
      </c>
      <c r="O299" s="84">
        <f t="shared" si="59"/>
        <v>0</v>
      </c>
      <c r="P299" s="32">
        <f t="shared" si="60"/>
        <v>9.4338099254412583E-2</v>
      </c>
      <c r="AL299">
        <v>0.17571434404602118</v>
      </c>
      <c r="AM299">
        <v>1</v>
      </c>
      <c r="AN299">
        <v>1</v>
      </c>
      <c r="AO299" s="32">
        <f t="shared" si="64"/>
        <v>318</v>
      </c>
      <c r="AP299" s="32">
        <f t="shared" si="65"/>
        <v>45</v>
      </c>
      <c r="AQ299" s="32">
        <f t="shared" si="61"/>
        <v>0.40671641791044777</v>
      </c>
      <c r="AR299" s="32">
        <f t="shared" si="62"/>
        <v>0.86686390532544377</v>
      </c>
      <c r="AS299" s="32">
        <f t="shared" si="63"/>
        <v>0</v>
      </c>
    </row>
    <row r="300" spans="1:45" x14ac:dyDescent="0.25">
      <c r="A300">
        <v>2</v>
      </c>
      <c r="B300">
        <v>0</v>
      </c>
      <c r="C300">
        <v>57</v>
      </c>
      <c r="D300">
        <v>0</v>
      </c>
      <c r="E300">
        <v>0</v>
      </c>
      <c r="F300">
        <v>12.35</v>
      </c>
      <c r="G300" s="82">
        <v>0</v>
      </c>
      <c r="H300" s="83">
        <v>1</v>
      </c>
      <c r="I300" s="84">
        <f t="shared" si="53"/>
        <v>1</v>
      </c>
      <c r="J300" s="32">
        <f t="shared" si="54"/>
        <v>0</v>
      </c>
      <c r="K300" s="32">
        <f t="shared" si="55"/>
        <v>0.104683779129015</v>
      </c>
      <c r="L300" s="82">
        <f t="shared" si="56"/>
        <v>0.104683779129015</v>
      </c>
      <c r="M300" s="84">
        <f t="shared" si="57"/>
        <v>0.89531622087098506</v>
      </c>
      <c r="N300" s="82">
        <f t="shared" si="58"/>
        <v>-0.11057830370096391</v>
      </c>
      <c r="O300" s="84">
        <f t="shared" si="59"/>
        <v>0</v>
      </c>
      <c r="P300" s="32">
        <f t="shared" si="60"/>
        <v>0.11692380489563353</v>
      </c>
      <c r="AL300">
        <v>0.17629228444192704</v>
      </c>
      <c r="AM300">
        <v>0</v>
      </c>
      <c r="AN300">
        <v>1</v>
      </c>
      <c r="AO300" s="32">
        <f t="shared" si="64"/>
        <v>318</v>
      </c>
      <c r="AP300" s="32">
        <f t="shared" si="65"/>
        <v>46</v>
      </c>
      <c r="AQ300" s="32">
        <f t="shared" si="61"/>
        <v>0.40671641791044777</v>
      </c>
      <c r="AR300" s="32">
        <f t="shared" si="62"/>
        <v>0.86390532544378695</v>
      </c>
      <c r="AS300" s="32">
        <f t="shared" si="63"/>
        <v>1.6117636668727656E-3</v>
      </c>
    </row>
    <row r="301" spans="1:45" x14ac:dyDescent="0.25">
      <c r="A301">
        <v>2</v>
      </c>
      <c r="B301">
        <v>0</v>
      </c>
      <c r="C301">
        <v>59</v>
      </c>
      <c r="D301">
        <v>0</v>
      </c>
      <c r="E301">
        <v>0</v>
      </c>
      <c r="F301">
        <v>13.5</v>
      </c>
      <c r="G301" s="82">
        <v>0</v>
      </c>
      <c r="H301" s="83">
        <v>1</v>
      </c>
      <c r="I301" s="84">
        <f t="shared" si="53"/>
        <v>1</v>
      </c>
      <c r="J301" s="32">
        <f t="shared" si="54"/>
        <v>0</v>
      </c>
      <c r="K301" s="32">
        <f t="shared" si="55"/>
        <v>9.7412706563539467E-2</v>
      </c>
      <c r="L301" s="82">
        <f t="shared" si="56"/>
        <v>9.7412706563539467E-2</v>
      </c>
      <c r="M301" s="84">
        <f t="shared" si="57"/>
        <v>0.90258729343646049</v>
      </c>
      <c r="N301" s="82">
        <f t="shared" si="58"/>
        <v>-0.10248986942324927</v>
      </c>
      <c r="O301" s="84">
        <f t="shared" si="59"/>
        <v>0</v>
      </c>
      <c r="P301" s="32">
        <f t="shared" si="60"/>
        <v>0.10792607792278547</v>
      </c>
      <c r="AL301">
        <v>0.17651527698040748</v>
      </c>
      <c r="AM301">
        <v>1</v>
      </c>
      <c r="AN301">
        <v>0</v>
      </c>
      <c r="AO301" s="32">
        <f t="shared" si="64"/>
        <v>319</v>
      </c>
      <c r="AP301" s="32">
        <f t="shared" si="65"/>
        <v>46</v>
      </c>
      <c r="AQ301" s="32">
        <f t="shared" si="61"/>
        <v>0.40485074626865669</v>
      </c>
      <c r="AR301" s="32">
        <f t="shared" si="62"/>
        <v>0.86390532544378695</v>
      </c>
      <c r="AS301" s="32">
        <f t="shared" si="63"/>
        <v>0</v>
      </c>
    </row>
    <row r="302" spans="1:45" x14ac:dyDescent="0.25">
      <c r="A302">
        <v>2</v>
      </c>
      <c r="B302">
        <v>0</v>
      </c>
      <c r="C302">
        <v>60</v>
      </c>
      <c r="D302">
        <v>1</v>
      </c>
      <c r="E302">
        <v>1</v>
      </c>
      <c r="F302">
        <v>39</v>
      </c>
      <c r="G302" s="82">
        <v>0</v>
      </c>
      <c r="H302" s="83">
        <v>1</v>
      </c>
      <c r="I302" s="84">
        <f t="shared" si="53"/>
        <v>1</v>
      </c>
      <c r="J302" s="32">
        <f t="shared" si="54"/>
        <v>0</v>
      </c>
      <c r="K302" s="32">
        <f t="shared" si="55"/>
        <v>6.3758061431764795E-2</v>
      </c>
      <c r="L302" s="82">
        <f t="shared" si="56"/>
        <v>6.3758061431764795E-2</v>
      </c>
      <c r="M302" s="84">
        <f t="shared" si="57"/>
        <v>0.93624193856823523</v>
      </c>
      <c r="N302" s="82">
        <f t="shared" si="58"/>
        <v>-6.5881354528780772E-2</v>
      </c>
      <c r="O302" s="84">
        <f t="shared" si="59"/>
        <v>0</v>
      </c>
      <c r="P302" s="32">
        <f t="shared" si="60"/>
        <v>6.8099984422047954E-2</v>
      </c>
      <c r="AL302">
        <v>0.17652155531804123</v>
      </c>
      <c r="AM302">
        <v>0</v>
      </c>
      <c r="AN302">
        <v>1</v>
      </c>
      <c r="AO302" s="32">
        <f t="shared" si="64"/>
        <v>319</v>
      </c>
      <c r="AP302" s="32">
        <f t="shared" si="65"/>
        <v>47</v>
      </c>
      <c r="AQ302" s="32">
        <f t="shared" si="61"/>
        <v>0.40485074626865669</v>
      </c>
      <c r="AR302" s="32">
        <f t="shared" si="62"/>
        <v>0.86094674556213024</v>
      </c>
      <c r="AS302" s="32">
        <f t="shared" si="63"/>
        <v>1.6062439282874894E-3</v>
      </c>
    </row>
    <row r="303" spans="1:45" x14ac:dyDescent="0.25">
      <c r="A303">
        <v>2</v>
      </c>
      <c r="B303">
        <v>0</v>
      </c>
      <c r="C303">
        <v>62</v>
      </c>
      <c r="D303">
        <v>0</v>
      </c>
      <c r="E303">
        <v>0</v>
      </c>
      <c r="F303">
        <v>752</v>
      </c>
      <c r="G303" s="82">
        <v>1</v>
      </c>
      <c r="H303" s="83">
        <v>0</v>
      </c>
      <c r="I303" s="84">
        <f t="shared" si="53"/>
        <v>1</v>
      </c>
      <c r="J303" s="32">
        <f t="shared" si="54"/>
        <v>1</v>
      </c>
      <c r="K303" s="32">
        <f t="shared" si="55"/>
        <v>8.7386248008801876E-2</v>
      </c>
      <c r="L303" s="82">
        <f t="shared" si="56"/>
        <v>8.7386248008801876E-2</v>
      </c>
      <c r="M303" s="84">
        <f t="shared" si="57"/>
        <v>0.9126137519911981</v>
      </c>
      <c r="N303" s="82">
        <f t="shared" si="58"/>
        <v>-2.4374173541377888</v>
      </c>
      <c r="O303" s="84">
        <f t="shared" si="59"/>
        <v>100</v>
      </c>
      <c r="P303" s="32">
        <f t="shared" si="60"/>
        <v>10.443448171607919</v>
      </c>
      <c r="AL303">
        <v>0.17687037789285595</v>
      </c>
      <c r="AM303">
        <v>1</v>
      </c>
      <c r="AN303">
        <v>0</v>
      </c>
      <c r="AO303" s="32">
        <f t="shared" si="64"/>
        <v>320</v>
      </c>
      <c r="AP303" s="32">
        <f t="shared" si="65"/>
        <v>47</v>
      </c>
      <c r="AQ303" s="32">
        <f t="shared" si="61"/>
        <v>0.40298507462686572</v>
      </c>
      <c r="AR303" s="32">
        <f t="shared" si="62"/>
        <v>0.86094674556213024</v>
      </c>
      <c r="AS303" s="32">
        <f t="shared" si="63"/>
        <v>1.6062439282875849E-3</v>
      </c>
    </row>
    <row r="304" spans="1:45" x14ac:dyDescent="0.25">
      <c r="A304">
        <v>2</v>
      </c>
      <c r="B304">
        <v>0</v>
      </c>
      <c r="C304">
        <v>66</v>
      </c>
      <c r="D304">
        <v>0</v>
      </c>
      <c r="E304">
        <v>0</v>
      </c>
      <c r="F304">
        <v>24579</v>
      </c>
      <c r="G304" s="82">
        <v>0</v>
      </c>
      <c r="H304" s="83">
        <v>1</v>
      </c>
      <c r="I304" s="84">
        <f t="shared" si="53"/>
        <v>1</v>
      </c>
      <c r="J304" s="32">
        <f t="shared" si="54"/>
        <v>0</v>
      </c>
      <c r="K304" s="32">
        <f t="shared" si="55"/>
        <v>7.6446027541201819E-2</v>
      </c>
      <c r="L304" s="82">
        <f t="shared" si="56"/>
        <v>7.6446027541201819E-2</v>
      </c>
      <c r="M304" s="84">
        <f t="shared" si="57"/>
        <v>0.92355397245879822</v>
      </c>
      <c r="N304" s="82">
        <f t="shared" si="58"/>
        <v>-7.9526037673439812E-2</v>
      </c>
      <c r="O304" s="84">
        <f t="shared" si="59"/>
        <v>0</v>
      </c>
      <c r="P304" s="32">
        <f t="shared" si="60"/>
        <v>8.2773752071768861E-2</v>
      </c>
      <c r="AL304">
        <v>0.17688321059831869</v>
      </c>
      <c r="AM304">
        <v>1</v>
      </c>
      <c r="AN304">
        <v>0</v>
      </c>
      <c r="AO304" s="32">
        <f t="shared" si="64"/>
        <v>321</v>
      </c>
      <c r="AP304" s="32">
        <f t="shared" si="65"/>
        <v>47</v>
      </c>
      <c r="AQ304" s="32">
        <f t="shared" si="61"/>
        <v>0.40111940298507465</v>
      </c>
      <c r="AR304" s="32">
        <f t="shared" si="62"/>
        <v>0.86094674556213024</v>
      </c>
      <c r="AS304" s="32">
        <f t="shared" si="63"/>
        <v>0</v>
      </c>
    </row>
    <row r="305" spans="1:45" x14ac:dyDescent="0.25">
      <c r="A305">
        <v>2</v>
      </c>
      <c r="B305">
        <v>0</v>
      </c>
      <c r="C305">
        <v>70</v>
      </c>
      <c r="D305">
        <v>0</v>
      </c>
      <c r="E305">
        <v>0</v>
      </c>
      <c r="F305">
        <v>24580</v>
      </c>
      <c r="G305" s="82">
        <v>0</v>
      </c>
      <c r="H305" s="83">
        <v>1</v>
      </c>
      <c r="I305" s="84">
        <f t="shared" si="53"/>
        <v>1</v>
      </c>
      <c r="J305" s="32">
        <f t="shared" si="54"/>
        <v>0</v>
      </c>
      <c r="K305" s="32">
        <f t="shared" si="55"/>
        <v>6.5878340633833965E-2</v>
      </c>
      <c r="L305" s="82">
        <f t="shared" si="56"/>
        <v>6.5878340633833965E-2</v>
      </c>
      <c r="M305" s="84">
        <f t="shared" si="57"/>
        <v>0.93412165936616609</v>
      </c>
      <c r="N305" s="82">
        <f t="shared" si="58"/>
        <v>-6.8148592955215415E-2</v>
      </c>
      <c r="O305" s="84">
        <f t="shared" si="59"/>
        <v>0</v>
      </c>
      <c r="P305" s="32">
        <f t="shared" si="60"/>
        <v>7.0524369040468132E-2</v>
      </c>
      <c r="AL305">
        <v>0.17823118396254267</v>
      </c>
      <c r="AM305">
        <v>0</v>
      </c>
      <c r="AN305">
        <v>1</v>
      </c>
      <c r="AO305" s="32">
        <f t="shared" si="64"/>
        <v>321</v>
      </c>
      <c r="AP305" s="32">
        <f t="shared" si="65"/>
        <v>48</v>
      </c>
      <c r="AQ305" s="32">
        <f t="shared" si="61"/>
        <v>0.40111940298507465</v>
      </c>
      <c r="AR305" s="32">
        <f t="shared" si="62"/>
        <v>0.85798816568047331</v>
      </c>
      <c r="AS305" s="32">
        <f t="shared" si="63"/>
        <v>1.6007241897024039E-3</v>
      </c>
    </row>
    <row r="306" spans="1:45" x14ac:dyDescent="0.25">
      <c r="A306">
        <v>2</v>
      </c>
      <c r="B306">
        <v>1</v>
      </c>
      <c r="C306">
        <v>2</v>
      </c>
      <c r="D306">
        <v>1</v>
      </c>
      <c r="E306">
        <v>1</v>
      </c>
      <c r="F306">
        <v>26</v>
      </c>
      <c r="G306" s="82">
        <v>1</v>
      </c>
      <c r="H306" s="83">
        <v>0</v>
      </c>
      <c r="I306" s="84">
        <f t="shared" si="53"/>
        <v>1</v>
      </c>
      <c r="J306" s="32">
        <f t="shared" si="54"/>
        <v>1</v>
      </c>
      <c r="K306" s="32">
        <f t="shared" si="55"/>
        <v>0.91588156121851427</v>
      </c>
      <c r="L306" s="82">
        <f t="shared" si="56"/>
        <v>0.91588156121851427</v>
      </c>
      <c r="M306" s="84">
        <f t="shared" si="57"/>
        <v>8.4118438781485727E-2</v>
      </c>
      <c r="N306" s="82">
        <f t="shared" si="58"/>
        <v>-8.7868222647757718E-2</v>
      </c>
      <c r="O306" s="84">
        <f t="shared" si="59"/>
        <v>100</v>
      </c>
      <c r="P306" s="32">
        <f t="shared" si="60"/>
        <v>9.1844232205714693E-2</v>
      </c>
      <c r="AL306">
        <v>0.17881057987858914</v>
      </c>
      <c r="AM306">
        <v>1</v>
      </c>
      <c r="AN306">
        <v>0</v>
      </c>
      <c r="AO306" s="32">
        <f t="shared" si="64"/>
        <v>322</v>
      </c>
      <c r="AP306" s="32">
        <f t="shared" si="65"/>
        <v>48</v>
      </c>
      <c r="AQ306" s="32">
        <f t="shared" si="61"/>
        <v>0.39925373134328357</v>
      </c>
      <c r="AR306" s="32">
        <f t="shared" si="62"/>
        <v>0.85798816568047331</v>
      </c>
      <c r="AS306" s="32">
        <f t="shared" si="63"/>
        <v>1.6007241897024039E-3</v>
      </c>
    </row>
    <row r="307" spans="1:45" x14ac:dyDescent="0.25">
      <c r="A307">
        <v>2</v>
      </c>
      <c r="B307">
        <v>1</v>
      </c>
      <c r="C307">
        <v>3</v>
      </c>
      <c r="D307">
        <v>1</v>
      </c>
      <c r="E307">
        <v>2</v>
      </c>
      <c r="F307">
        <v>2123</v>
      </c>
      <c r="G307" s="82">
        <v>1</v>
      </c>
      <c r="H307" s="83">
        <v>0</v>
      </c>
      <c r="I307" s="84">
        <f t="shared" si="53"/>
        <v>1</v>
      </c>
      <c r="J307" s="32">
        <f t="shared" si="54"/>
        <v>1</v>
      </c>
      <c r="K307" s="32">
        <f t="shared" si="55"/>
        <v>0.90578406096511166</v>
      </c>
      <c r="L307" s="82">
        <f t="shared" si="56"/>
        <v>0.90578406096511166</v>
      </c>
      <c r="M307" s="84">
        <f t="shared" si="57"/>
        <v>9.4215939034888341E-2</v>
      </c>
      <c r="N307" s="82">
        <f t="shared" si="58"/>
        <v>-9.8954344653053694E-2</v>
      </c>
      <c r="O307" s="84">
        <f t="shared" si="59"/>
        <v>100</v>
      </c>
      <c r="P307" s="32">
        <f t="shared" si="60"/>
        <v>0.10401589417957012</v>
      </c>
      <c r="AL307">
        <v>0.18148977792535984</v>
      </c>
      <c r="AM307">
        <v>1</v>
      </c>
      <c r="AN307">
        <v>0</v>
      </c>
      <c r="AO307" s="32">
        <f t="shared" si="64"/>
        <v>323</v>
      </c>
      <c r="AP307" s="32">
        <f t="shared" si="65"/>
        <v>48</v>
      </c>
      <c r="AQ307" s="32">
        <f t="shared" si="61"/>
        <v>0.39738805970149249</v>
      </c>
      <c r="AR307" s="32">
        <f t="shared" si="62"/>
        <v>0.85798816568047331</v>
      </c>
      <c r="AS307" s="32">
        <f t="shared" si="63"/>
        <v>1.6007241897023087E-3</v>
      </c>
    </row>
    <row r="308" spans="1:45" x14ac:dyDescent="0.25">
      <c r="A308">
        <v>2</v>
      </c>
      <c r="B308">
        <v>1</v>
      </c>
      <c r="C308">
        <v>4</v>
      </c>
      <c r="D308">
        <v>1</v>
      </c>
      <c r="E308">
        <v>1</v>
      </c>
      <c r="F308">
        <v>23</v>
      </c>
      <c r="G308" s="82">
        <v>1</v>
      </c>
      <c r="H308" s="83">
        <v>0</v>
      </c>
      <c r="I308" s="84">
        <f t="shared" si="53"/>
        <v>1</v>
      </c>
      <c r="J308" s="32">
        <f t="shared" si="54"/>
        <v>1</v>
      </c>
      <c r="K308" s="32">
        <f t="shared" si="55"/>
        <v>0.90950309824038056</v>
      </c>
      <c r="L308" s="82">
        <f t="shared" si="56"/>
        <v>0.90950309824038056</v>
      </c>
      <c r="M308" s="84">
        <f t="shared" si="57"/>
        <v>9.0496901759619441E-2</v>
      </c>
      <c r="N308" s="82">
        <f t="shared" si="58"/>
        <v>-9.4856874498282881E-2</v>
      </c>
      <c r="O308" s="84">
        <f t="shared" si="59"/>
        <v>100</v>
      </c>
      <c r="P308" s="32">
        <f t="shared" si="60"/>
        <v>9.9501477163413912E-2</v>
      </c>
      <c r="AL308">
        <v>0.18241901197159169</v>
      </c>
      <c r="AM308">
        <v>1</v>
      </c>
      <c r="AN308">
        <v>0</v>
      </c>
      <c r="AO308" s="32">
        <f t="shared" si="64"/>
        <v>324</v>
      </c>
      <c r="AP308" s="32">
        <f t="shared" si="65"/>
        <v>48</v>
      </c>
      <c r="AQ308" s="32">
        <f t="shared" si="61"/>
        <v>0.39552238805970152</v>
      </c>
      <c r="AR308" s="32">
        <f t="shared" si="62"/>
        <v>0.85798816568047331</v>
      </c>
      <c r="AS308" s="32">
        <f t="shared" si="63"/>
        <v>1.6007241897024039E-3</v>
      </c>
    </row>
    <row r="309" spans="1:45" x14ac:dyDescent="0.25">
      <c r="A309">
        <v>2</v>
      </c>
      <c r="B309">
        <v>1</v>
      </c>
      <c r="C309">
        <v>4</v>
      </c>
      <c r="D309">
        <v>2</v>
      </c>
      <c r="E309">
        <v>1</v>
      </c>
      <c r="F309">
        <v>39</v>
      </c>
      <c r="G309" s="82">
        <v>1</v>
      </c>
      <c r="H309" s="83">
        <v>0</v>
      </c>
      <c r="I309" s="84">
        <f t="shared" si="53"/>
        <v>1</v>
      </c>
      <c r="J309" s="32">
        <f t="shared" si="54"/>
        <v>1</v>
      </c>
      <c r="K309" s="32">
        <f t="shared" si="55"/>
        <v>0.87791496053507845</v>
      </c>
      <c r="L309" s="82">
        <f t="shared" si="56"/>
        <v>0.87791496053507845</v>
      </c>
      <c r="M309" s="84">
        <f t="shared" si="57"/>
        <v>0.12208503946492155</v>
      </c>
      <c r="N309" s="82">
        <f t="shared" si="58"/>
        <v>-0.13020554592045286</v>
      </c>
      <c r="O309" s="84">
        <f t="shared" si="59"/>
        <v>100</v>
      </c>
      <c r="P309" s="32">
        <f t="shared" si="60"/>
        <v>0.13906248891181011</v>
      </c>
      <c r="AL309">
        <v>0.18290163464672446</v>
      </c>
      <c r="AM309">
        <v>1</v>
      </c>
      <c r="AN309">
        <v>0</v>
      </c>
      <c r="AO309" s="32">
        <f t="shared" si="64"/>
        <v>325</v>
      </c>
      <c r="AP309" s="32">
        <f t="shared" si="65"/>
        <v>48</v>
      </c>
      <c r="AQ309" s="32">
        <f t="shared" si="61"/>
        <v>0.39365671641791045</v>
      </c>
      <c r="AR309" s="32">
        <f t="shared" si="62"/>
        <v>0.85798816568047331</v>
      </c>
      <c r="AS309" s="32">
        <f t="shared" si="63"/>
        <v>1.6007241897024039E-3</v>
      </c>
    </row>
    <row r="310" spans="1:45" x14ac:dyDescent="0.25">
      <c r="A310">
        <v>2</v>
      </c>
      <c r="B310">
        <v>1</v>
      </c>
      <c r="C310">
        <v>5</v>
      </c>
      <c r="D310">
        <v>1</v>
      </c>
      <c r="E310">
        <v>2</v>
      </c>
      <c r="F310">
        <v>34651</v>
      </c>
      <c r="G310" s="82">
        <v>1</v>
      </c>
      <c r="H310" s="83">
        <v>0</v>
      </c>
      <c r="I310" s="84">
        <f t="shared" si="53"/>
        <v>1</v>
      </c>
      <c r="J310" s="32">
        <f t="shared" si="54"/>
        <v>1</v>
      </c>
      <c r="K310" s="32">
        <f t="shared" si="55"/>
        <v>0.90051033564551297</v>
      </c>
      <c r="L310" s="82">
        <f t="shared" si="56"/>
        <v>0.90051033564551297</v>
      </c>
      <c r="M310" s="84">
        <f t="shared" si="57"/>
        <v>9.9489664354487028E-2</v>
      </c>
      <c r="N310" s="82">
        <f t="shared" si="58"/>
        <v>-0.10479363675790991</v>
      </c>
      <c r="O310" s="84">
        <f t="shared" si="59"/>
        <v>100</v>
      </c>
      <c r="P310" s="32">
        <f t="shared" si="60"/>
        <v>0.11048142416174472</v>
      </c>
      <c r="AL310">
        <v>0.18460530581069426</v>
      </c>
      <c r="AM310">
        <v>1</v>
      </c>
      <c r="AN310">
        <v>0</v>
      </c>
      <c r="AO310" s="32">
        <f t="shared" si="64"/>
        <v>326</v>
      </c>
      <c r="AP310" s="32">
        <f t="shared" si="65"/>
        <v>48</v>
      </c>
      <c r="AQ310" s="32">
        <f t="shared" si="61"/>
        <v>0.39179104477611937</v>
      </c>
      <c r="AR310" s="32">
        <f t="shared" si="62"/>
        <v>0.85798816568047331</v>
      </c>
      <c r="AS310" s="32">
        <f t="shared" si="63"/>
        <v>0</v>
      </c>
    </row>
    <row r="311" spans="1:45" x14ac:dyDescent="0.25">
      <c r="A311">
        <v>2</v>
      </c>
      <c r="B311">
        <v>1</v>
      </c>
      <c r="C311">
        <v>6</v>
      </c>
      <c r="D311">
        <v>0</v>
      </c>
      <c r="E311">
        <v>1</v>
      </c>
      <c r="F311">
        <v>33</v>
      </c>
      <c r="G311" s="82">
        <v>1</v>
      </c>
      <c r="H311" s="83">
        <v>0</v>
      </c>
      <c r="I311" s="84">
        <f t="shared" si="53"/>
        <v>1</v>
      </c>
      <c r="J311" s="32">
        <f t="shared" si="54"/>
        <v>1</v>
      </c>
      <c r="K311" s="32">
        <f t="shared" si="55"/>
        <v>0.92839370096666574</v>
      </c>
      <c r="L311" s="82">
        <f t="shared" si="56"/>
        <v>0.92839370096666574</v>
      </c>
      <c r="M311" s="84">
        <f t="shared" si="57"/>
        <v>7.1606299033334264E-2</v>
      </c>
      <c r="N311" s="82">
        <f t="shared" si="58"/>
        <v>-7.4299389431815535E-2</v>
      </c>
      <c r="O311" s="84">
        <f t="shared" si="59"/>
        <v>100</v>
      </c>
      <c r="P311" s="32">
        <f t="shared" si="60"/>
        <v>7.7129238337976733E-2</v>
      </c>
      <c r="AL311">
        <v>0.18542334525778989</v>
      </c>
      <c r="AM311">
        <v>0</v>
      </c>
      <c r="AN311">
        <v>1</v>
      </c>
      <c r="AO311" s="32">
        <f t="shared" si="64"/>
        <v>326</v>
      </c>
      <c r="AP311" s="32">
        <f t="shared" si="65"/>
        <v>49</v>
      </c>
      <c r="AQ311" s="32">
        <f t="shared" si="61"/>
        <v>0.39179104477611937</v>
      </c>
      <c r="AR311" s="32">
        <f t="shared" si="62"/>
        <v>0.8550295857988166</v>
      </c>
      <c r="AS311" s="32">
        <f t="shared" si="63"/>
        <v>1.5952044511171285E-3</v>
      </c>
    </row>
    <row r="312" spans="1:45" x14ac:dyDescent="0.25">
      <c r="A312">
        <v>2</v>
      </c>
      <c r="B312">
        <v>1</v>
      </c>
      <c r="C312">
        <v>7</v>
      </c>
      <c r="D312">
        <v>0</v>
      </c>
      <c r="E312">
        <v>2</v>
      </c>
      <c r="F312">
        <v>13529</v>
      </c>
      <c r="G312" s="82">
        <v>1</v>
      </c>
      <c r="H312" s="83">
        <v>0</v>
      </c>
      <c r="I312" s="84">
        <f t="shared" si="53"/>
        <v>1</v>
      </c>
      <c r="J312" s="32">
        <f t="shared" si="54"/>
        <v>1</v>
      </c>
      <c r="K312" s="32">
        <f t="shared" si="55"/>
        <v>0.92017684967868341</v>
      </c>
      <c r="L312" s="82">
        <f t="shared" si="56"/>
        <v>0.92017684967868341</v>
      </c>
      <c r="M312" s="84">
        <f t="shared" si="57"/>
        <v>7.9823150321316594E-2</v>
      </c>
      <c r="N312" s="82">
        <f t="shared" si="58"/>
        <v>-8.3189399500856298E-2</v>
      </c>
      <c r="O312" s="84">
        <f t="shared" si="59"/>
        <v>100</v>
      </c>
      <c r="P312" s="32">
        <f t="shared" si="60"/>
        <v>8.6747618513973751E-2</v>
      </c>
      <c r="AL312">
        <v>0.18803301518123897</v>
      </c>
      <c r="AM312">
        <v>1</v>
      </c>
      <c r="AN312">
        <v>0</v>
      </c>
      <c r="AO312" s="32">
        <f t="shared" si="64"/>
        <v>327</v>
      </c>
      <c r="AP312" s="32">
        <f t="shared" si="65"/>
        <v>49</v>
      </c>
      <c r="AQ312" s="32">
        <f t="shared" si="61"/>
        <v>0.3899253731343284</v>
      </c>
      <c r="AR312" s="32">
        <f t="shared" si="62"/>
        <v>0.8550295857988166</v>
      </c>
      <c r="AS312" s="32">
        <f t="shared" si="63"/>
        <v>3.1904089022344469E-3</v>
      </c>
    </row>
    <row r="313" spans="1:45" x14ac:dyDescent="0.25">
      <c r="A313">
        <v>2</v>
      </c>
      <c r="B313">
        <v>1</v>
      </c>
      <c r="C313">
        <v>8</v>
      </c>
      <c r="D313">
        <v>0</v>
      </c>
      <c r="E313">
        <v>2</v>
      </c>
      <c r="F313">
        <v>31921</v>
      </c>
      <c r="G313" s="82">
        <v>1</v>
      </c>
      <c r="H313" s="83">
        <v>0</v>
      </c>
      <c r="I313" s="84">
        <f t="shared" si="53"/>
        <v>1</v>
      </c>
      <c r="J313" s="32">
        <f t="shared" si="54"/>
        <v>1</v>
      </c>
      <c r="K313" s="32">
        <f t="shared" si="55"/>
        <v>0.91803130082156603</v>
      </c>
      <c r="L313" s="82">
        <f t="shared" si="56"/>
        <v>0.91803130082156603</v>
      </c>
      <c r="M313" s="84">
        <f t="shared" si="57"/>
        <v>8.1968699178433968E-2</v>
      </c>
      <c r="N313" s="82">
        <f t="shared" si="58"/>
        <v>-8.5523792187409187E-2</v>
      </c>
      <c r="O313" s="84">
        <f t="shared" si="59"/>
        <v>100</v>
      </c>
      <c r="P313" s="32">
        <f t="shared" si="60"/>
        <v>8.9287477567571397E-2</v>
      </c>
      <c r="AL313">
        <v>0.19379415998088106</v>
      </c>
      <c r="AM313">
        <v>2</v>
      </c>
      <c r="AN313">
        <v>0</v>
      </c>
      <c r="AO313" s="32">
        <f t="shared" si="64"/>
        <v>329</v>
      </c>
      <c r="AP313" s="32">
        <f t="shared" si="65"/>
        <v>49</v>
      </c>
      <c r="AQ313" s="32">
        <f t="shared" si="61"/>
        <v>0.38619402985074625</v>
      </c>
      <c r="AR313" s="32">
        <f t="shared" si="62"/>
        <v>0.8550295857988166</v>
      </c>
      <c r="AS313" s="32">
        <f t="shared" si="63"/>
        <v>1.5952044511171285E-3</v>
      </c>
    </row>
    <row r="314" spans="1:45" x14ac:dyDescent="0.25">
      <c r="A314">
        <v>2</v>
      </c>
      <c r="B314">
        <v>1</v>
      </c>
      <c r="C314">
        <v>13</v>
      </c>
      <c r="D314">
        <v>0</v>
      </c>
      <c r="E314">
        <v>1</v>
      </c>
      <c r="F314">
        <v>19.5</v>
      </c>
      <c r="G314" s="82">
        <v>1</v>
      </c>
      <c r="H314" s="83">
        <v>0</v>
      </c>
      <c r="I314" s="84">
        <f t="shared" si="53"/>
        <v>1</v>
      </c>
      <c r="J314" s="32">
        <f t="shared" si="54"/>
        <v>1</v>
      </c>
      <c r="K314" s="32">
        <f t="shared" si="55"/>
        <v>0.9073749682653095</v>
      </c>
      <c r="L314" s="82">
        <f t="shared" si="56"/>
        <v>0.9073749682653095</v>
      </c>
      <c r="M314" s="84">
        <f t="shared" si="57"/>
        <v>9.2625031734690499E-2</v>
      </c>
      <c r="N314" s="82">
        <f t="shared" si="58"/>
        <v>-9.7199498351306257E-2</v>
      </c>
      <c r="O314" s="84">
        <f t="shared" si="59"/>
        <v>100</v>
      </c>
      <c r="P314" s="32">
        <f t="shared" si="60"/>
        <v>0.10208021487717266</v>
      </c>
      <c r="AL314">
        <v>0.19379539463567969</v>
      </c>
      <c r="AM314">
        <v>1</v>
      </c>
      <c r="AN314">
        <v>0</v>
      </c>
      <c r="AO314" s="32">
        <f t="shared" si="64"/>
        <v>330</v>
      </c>
      <c r="AP314" s="32">
        <f t="shared" si="65"/>
        <v>49</v>
      </c>
      <c r="AQ314" s="32">
        <f t="shared" si="61"/>
        <v>0.38432835820895528</v>
      </c>
      <c r="AR314" s="32">
        <f t="shared" si="62"/>
        <v>0.8550295857988166</v>
      </c>
      <c r="AS314" s="32">
        <f t="shared" si="63"/>
        <v>0</v>
      </c>
    </row>
    <row r="315" spans="1:45" x14ac:dyDescent="0.25">
      <c r="A315">
        <v>2</v>
      </c>
      <c r="B315">
        <v>1</v>
      </c>
      <c r="C315">
        <v>14</v>
      </c>
      <c r="D315">
        <v>1</v>
      </c>
      <c r="E315">
        <v>0</v>
      </c>
      <c r="F315">
        <v>30.070799999999998</v>
      </c>
      <c r="G315" s="82">
        <v>1</v>
      </c>
      <c r="H315" s="83">
        <v>0</v>
      </c>
      <c r="I315" s="84">
        <f t="shared" si="53"/>
        <v>1</v>
      </c>
      <c r="J315" s="32">
        <f t="shared" si="54"/>
        <v>1</v>
      </c>
      <c r="K315" s="32">
        <f t="shared" si="55"/>
        <v>0.88004854123704856</v>
      </c>
      <c r="L315" s="82">
        <f t="shared" si="56"/>
        <v>0.88004854123704856</v>
      </c>
      <c r="M315" s="84">
        <f t="shared" si="57"/>
        <v>0.11995145876295144</v>
      </c>
      <c r="N315" s="82">
        <f t="shared" si="58"/>
        <v>-0.12777821253452304</v>
      </c>
      <c r="O315" s="84">
        <f t="shared" si="59"/>
        <v>100</v>
      </c>
      <c r="P315" s="32">
        <f t="shared" si="60"/>
        <v>0.13630095743848461</v>
      </c>
      <c r="AL315">
        <v>0.19392521315974903</v>
      </c>
      <c r="AM315">
        <v>0</v>
      </c>
      <c r="AN315">
        <v>1</v>
      </c>
      <c r="AO315" s="32">
        <f t="shared" si="64"/>
        <v>330</v>
      </c>
      <c r="AP315" s="32">
        <f t="shared" si="65"/>
        <v>50</v>
      </c>
      <c r="AQ315" s="32">
        <f t="shared" si="61"/>
        <v>0.38432835820895528</v>
      </c>
      <c r="AR315" s="32">
        <f t="shared" si="62"/>
        <v>0.85207100591715978</v>
      </c>
      <c r="AS315" s="32">
        <f t="shared" si="63"/>
        <v>1.5896847125320428E-3</v>
      </c>
    </row>
    <row r="316" spans="1:45" x14ac:dyDescent="0.25">
      <c r="A316">
        <v>2</v>
      </c>
      <c r="B316">
        <v>1</v>
      </c>
      <c r="C316">
        <v>17</v>
      </c>
      <c r="D316">
        <v>0</v>
      </c>
      <c r="E316">
        <v>0</v>
      </c>
      <c r="F316">
        <v>1748</v>
      </c>
      <c r="G316" s="82">
        <v>1</v>
      </c>
      <c r="H316" s="83">
        <v>0</v>
      </c>
      <c r="I316" s="84">
        <f t="shared" si="53"/>
        <v>1</v>
      </c>
      <c r="J316" s="32">
        <f t="shared" si="54"/>
        <v>1</v>
      </c>
      <c r="K316" s="32">
        <f t="shared" si="55"/>
        <v>0.90101734296767921</v>
      </c>
      <c r="L316" s="82">
        <f t="shared" si="56"/>
        <v>0.90101734296767921</v>
      </c>
      <c r="M316" s="84">
        <f t="shared" si="57"/>
        <v>9.8982657032320787E-2</v>
      </c>
      <c r="N316" s="82">
        <f t="shared" si="58"/>
        <v>-0.10423077298227014</v>
      </c>
      <c r="O316" s="84">
        <f t="shared" si="59"/>
        <v>100</v>
      </c>
      <c r="P316" s="32">
        <f t="shared" si="60"/>
        <v>0.10985655027049954</v>
      </c>
      <c r="AL316">
        <v>0.19814782957767732</v>
      </c>
      <c r="AM316">
        <v>1</v>
      </c>
      <c r="AN316">
        <v>0</v>
      </c>
      <c r="AO316" s="32">
        <f t="shared" si="64"/>
        <v>331</v>
      </c>
      <c r="AP316" s="32">
        <f t="shared" si="65"/>
        <v>50</v>
      </c>
      <c r="AQ316" s="32">
        <f t="shared" si="61"/>
        <v>0.3824626865671642</v>
      </c>
      <c r="AR316" s="32">
        <f t="shared" si="62"/>
        <v>0.85207100591715978</v>
      </c>
      <c r="AS316" s="32">
        <f t="shared" si="63"/>
        <v>1.5896847125320428E-3</v>
      </c>
    </row>
    <row r="317" spans="1:45" x14ac:dyDescent="0.25">
      <c r="A317">
        <v>2</v>
      </c>
      <c r="B317">
        <v>1</v>
      </c>
      <c r="C317">
        <v>17</v>
      </c>
      <c r="D317">
        <v>0</v>
      </c>
      <c r="E317">
        <v>0</v>
      </c>
      <c r="F317">
        <v>14885</v>
      </c>
      <c r="G317" s="82">
        <v>1</v>
      </c>
      <c r="H317" s="83">
        <v>0</v>
      </c>
      <c r="I317" s="84">
        <f t="shared" si="53"/>
        <v>1</v>
      </c>
      <c r="J317" s="32">
        <f t="shared" si="54"/>
        <v>1</v>
      </c>
      <c r="K317" s="32">
        <f t="shared" si="55"/>
        <v>0.90172726739643516</v>
      </c>
      <c r="L317" s="82">
        <f t="shared" si="56"/>
        <v>0.90172726739643516</v>
      </c>
      <c r="M317" s="84">
        <f t="shared" si="57"/>
        <v>9.8272732603564839E-2</v>
      </c>
      <c r="N317" s="82">
        <f t="shared" si="58"/>
        <v>-0.10344316894632083</v>
      </c>
      <c r="O317" s="84">
        <f t="shared" si="59"/>
        <v>100</v>
      </c>
      <c r="P317" s="32">
        <f t="shared" si="60"/>
        <v>0.10898276691499918</v>
      </c>
      <c r="AL317">
        <v>0.19879876133772154</v>
      </c>
      <c r="AM317">
        <v>1</v>
      </c>
      <c r="AN317">
        <v>0</v>
      </c>
      <c r="AO317" s="32">
        <f t="shared" si="64"/>
        <v>332</v>
      </c>
      <c r="AP317" s="32">
        <f t="shared" si="65"/>
        <v>50</v>
      </c>
      <c r="AQ317" s="32">
        <f t="shared" si="61"/>
        <v>0.38059701492537312</v>
      </c>
      <c r="AR317" s="32">
        <f t="shared" si="62"/>
        <v>0.85207100591715978</v>
      </c>
      <c r="AS317" s="32">
        <f t="shared" si="63"/>
        <v>1.5896847125320428E-3</v>
      </c>
    </row>
    <row r="318" spans="1:45" x14ac:dyDescent="0.25">
      <c r="A318">
        <v>2</v>
      </c>
      <c r="B318">
        <v>1</v>
      </c>
      <c r="C318">
        <v>18</v>
      </c>
      <c r="D318">
        <v>0</v>
      </c>
      <c r="E318">
        <v>1</v>
      </c>
      <c r="F318">
        <v>23</v>
      </c>
      <c r="G318" s="82">
        <v>1</v>
      </c>
      <c r="H318" s="83">
        <v>0</v>
      </c>
      <c r="I318" s="84">
        <f t="shared" si="53"/>
        <v>1</v>
      </c>
      <c r="J318" s="32">
        <f t="shared" si="54"/>
        <v>1</v>
      </c>
      <c r="K318" s="32">
        <f t="shared" si="55"/>
        <v>0.88912228488522893</v>
      </c>
      <c r="L318" s="82">
        <f t="shared" si="56"/>
        <v>0.88912228488522893</v>
      </c>
      <c r="M318" s="84">
        <f t="shared" si="57"/>
        <v>0.11087771511477107</v>
      </c>
      <c r="N318" s="82">
        <f t="shared" si="58"/>
        <v>-0.11752049962610059</v>
      </c>
      <c r="O318" s="84">
        <f t="shared" si="59"/>
        <v>100</v>
      </c>
      <c r="P318" s="32">
        <f t="shared" si="60"/>
        <v>0.12470468573294567</v>
      </c>
      <c r="AL318">
        <v>0.20264308759910185</v>
      </c>
      <c r="AM318">
        <v>1</v>
      </c>
      <c r="AN318">
        <v>0</v>
      </c>
      <c r="AO318" s="32">
        <f t="shared" si="64"/>
        <v>333</v>
      </c>
      <c r="AP318" s="32">
        <f t="shared" si="65"/>
        <v>50</v>
      </c>
      <c r="AQ318" s="32">
        <f t="shared" si="61"/>
        <v>0.37873134328358204</v>
      </c>
      <c r="AR318" s="32">
        <f t="shared" si="62"/>
        <v>0.85207100591715978</v>
      </c>
      <c r="AS318" s="32">
        <f t="shared" si="63"/>
        <v>0</v>
      </c>
    </row>
    <row r="319" spans="1:45" x14ac:dyDescent="0.25">
      <c r="A319">
        <v>2</v>
      </c>
      <c r="B319">
        <v>1</v>
      </c>
      <c r="C319">
        <v>18</v>
      </c>
      <c r="D319">
        <v>0</v>
      </c>
      <c r="E319">
        <v>2</v>
      </c>
      <c r="F319">
        <v>13</v>
      </c>
      <c r="G319" s="82">
        <v>1</v>
      </c>
      <c r="H319" s="83">
        <v>0</v>
      </c>
      <c r="I319" s="84">
        <f t="shared" si="53"/>
        <v>1</v>
      </c>
      <c r="J319" s="32">
        <f t="shared" si="54"/>
        <v>1</v>
      </c>
      <c r="K319" s="32">
        <f t="shared" si="55"/>
        <v>0.88038854054477245</v>
      </c>
      <c r="L319" s="82">
        <f t="shared" si="56"/>
        <v>0.88038854054477245</v>
      </c>
      <c r="M319" s="84">
        <f t="shared" si="57"/>
        <v>0.11961145945522755</v>
      </c>
      <c r="N319" s="82">
        <f t="shared" si="58"/>
        <v>-0.12739194560630412</v>
      </c>
      <c r="O319" s="84">
        <f t="shared" si="59"/>
        <v>100</v>
      </c>
      <c r="P319" s="32">
        <f t="shared" si="60"/>
        <v>0.13586212671647635</v>
      </c>
      <c r="AL319">
        <v>0.20320020195438362</v>
      </c>
      <c r="AM319">
        <v>0</v>
      </c>
      <c r="AN319">
        <v>1</v>
      </c>
      <c r="AO319" s="32">
        <f t="shared" si="64"/>
        <v>333</v>
      </c>
      <c r="AP319" s="32">
        <f t="shared" si="65"/>
        <v>51</v>
      </c>
      <c r="AQ319" s="32">
        <f t="shared" si="61"/>
        <v>0.37873134328358204</v>
      </c>
      <c r="AR319" s="32">
        <f t="shared" si="62"/>
        <v>0.84911242603550297</v>
      </c>
      <c r="AS319" s="32">
        <f t="shared" si="63"/>
        <v>1.5841649739467677E-3</v>
      </c>
    </row>
    <row r="320" spans="1:45" x14ac:dyDescent="0.25">
      <c r="A320">
        <v>2</v>
      </c>
      <c r="B320">
        <v>1</v>
      </c>
      <c r="C320">
        <v>19</v>
      </c>
      <c r="D320">
        <v>0</v>
      </c>
      <c r="E320">
        <v>0</v>
      </c>
      <c r="F320">
        <v>26</v>
      </c>
      <c r="G320" s="82">
        <v>1</v>
      </c>
      <c r="H320" s="83">
        <v>0</v>
      </c>
      <c r="I320" s="84">
        <f t="shared" si="53"/>
        <v>1</v>
      </c>
      <c r="J320" s="32">
        <f t="shared" si="54"/>
        <v>1</v>
      </c>
      <c r="K320" s="32">
        <f t="shared" si="55"/>
        <v>0.89354329754106654</v>
      </c>
      <c r="L320" s="82">
        <f t="shared" si="56"/>
        <v>0.89354329754106654</v>
      </c>
      <c r="M320" s="84">
        <f t="shared" si="57"/>
        <v>0.10645670245893346</v>
      </c>
      <c r="N320" s="82">
        <f t="shared" si="58"/>
        <v>-0.11256048720074431</v>
      </c>
      <c r="O320" s="84">
        <f t="shared" si="59"/>
        <v>100</v>
      </c>
      <c r="P320" s="32">
        <f t="shared" si="60"/>
        <v>0.11913994850824874</v>
      </c>
      <c r="AL320">
        <v>0.2033742299825039</v>
      </c>
      <c r="AM320">
        <v>1</v>
      </c>
      <c r="AN320">
        <v>0</v>
      </c>
      <c r="AO320" s="32">
        <f t="shared" si="64"/>
        <v>334</v>
      </c>
      <c r="AP320" s="32">
        <f t="shared" si="65"/>
        <v>51</v>
      </c>
      <c r="AQ320" s="32">
        <f t="shared" si="61"/>
        <v>0.37686567164179108</v>
      </c>
      <c r="AR320" s="32">
        <f t="shared" si="62"/>
        <v>0.84911242603550297</v>
      </c>
      <c r="AS320" s="32">
        <f t="shared" si="63"/>
        <v>1.5841649739468621E-3</v>
      </c>
    </row>
    <row r="321" spans="1:45" x14ac:dyDescent="0.25">
      <c r="A321">
        <v>2</v>
      </c>
      <c r="B321">
        <v>1</v>
      </c>
      <c r="C321">
        <v>19</v>
      </c>
      <c r="D321">
        <v>1</v>
      </c>
      <c r="E321">
        <v>0</v>
      </c>
      <c r="F321">
        <v>26</v>
      </c>
      <c r="G321" s="82">
        <v>1</v>
      </c>
      <c r="H321" s="83">
        <v>0</v>
      </c>
      <c r="I321" s="84">
        <f t="shared" si="53"/>
        <v>1</v>
      </c>
      <c r="J321" s="32">
        <f t="shared" si="54"/>
        <v>1</v>
      </c>
      <c r="K321" s="32">
        <f t="shared" si="55"/>
        <v>0.85725747281057341</v>
      </c>
      <c r="L321" s="82">
        <f t="shared" si="56"/>
        <v>0.85725747281057341</v>
      </c>
      <c r="M321" s="84">
        <f t="shared" si="57"/>
        <v>0.14274252718942659</v>
      </c>
      <c r="N321" s="82">
        <f t="shared" si="58"/>
        <v>-0.15401697048774815</v>
      </c>
      <c r="O321" s="84">
        <f t="shared" si="59"/>
        <v>100</v>
      </c>
      <c r="P321" s="32">
        <f t="shared" si="60"/>
        <v>0.16651068286571605</v>
      </c>
      <c r="AL321">
        <v>0.20425411191510992</v>
      </c>
      <c r="AM321">
        <v>1</v>
      </c>
      <c r="AN321">
        <v>0</v>
      </c>
      <c r="AO321" s="32">
        <f t="shared" si="64"/>
        <v>335</v>
      </c>
      <c r="AP321" s="32">
        <f t="shared" si="65"/>
        <v>51</v>
      </c>
      <c r="AQ321" s="32">
        <f t="shared" si="61"/>
        <v>0.375</v>
      </c>
      <c r="AR321" s="32">
        <f t="shared" si="62"/>
        <v>0.84911242603550297</v>
      </c>
      <c r="AS321" s="32">
        <f t="shared" si="63"/>
        <v>1.5841649739468621E-3</v>
      </c>
    </row>
    <row r="322" spans="1:45" x14ac:dyDescent="0.25">
      <c r="A322">
        <v>2</v>
      </c>
      <c r="B322">
        <v>1</v>
      </c>
      <c r="C322">
        <v>21</v>
      </c>
      <c r="D322">
        <v>0</v>
      </c>
      <c r="E322">
        <v>0</v>
      </c>
      <c r="F322">
        <v>31026</v>
      </c>
      <c r="G322" s="82">
        <v>1</v>
      </c>
      <c r="H322" s="83">
        <v>0</v>
      </c>
      <c r="I322" s="84">
        <f t="shared" si="53"/>
        <v>1</v>
      </c>
      <c r="J322" s="32">
        <f t="shared" si="54"/>
        <v>1</v>
      </c>
      <c r="K322" s="32">
        <f t="shared" si="55"/>
        <v>0.88757671926732995</v>
      </c>
      <c r="L322" s="82">
        <f t="shared" si="56"/>
        <v>0.88757671926732995</v>
      </c>
      <c r="M322" s="84">
        <f t="shared" si="57"/>
        <v>0.11242328073267005</v>
      </c>
      <c r="N322" s="82">
        <f t="shared" si="58"/>
        <v>-0.1192603171237758</v>
      </c>
      <c r="O322" s="84">
        <f t="shared" si="59"/>
        <v>100</v>
      </c>
      <c r="P322" s="32">
        <f t="shared" si="60"/>
        <v>0.12666316983333267</v>
      </c>
      <c r="AL322">
        <v>0.2044662198771045</v>
      </c>
      <c r="AM322">
        <v>1</v>
      </c>
      <c r="AN322">
        <v>0</v>
      </c>
      <c r="AO322" s="32">
        <f t="shared" si="64"/>
        <v>336</v>
      </c>
      <c r="AP322" s="32">
        <f t="shared" si="65"/>
        <v>51</v>
      </c>
      <c r="AQ322" s="32">
        <f t="shared" si="61"/>
        <v>0.37313432835820892</v>
      </c>
      <c r="AR322" s="32">
        <f t="shared" si="62"/>
        <v>0.84911242603550297</v>
      </c>
      <c r="AS322" s="32">
        <f t="shared" si="63"/>
        <v>0</v>
      </c>
    </row>
    <row r="323" spans="1:45" x14ac:dyDescent="0.25">
      <c r="A323">
        <v>2</v>
      </c>
      <c r="B323">
        <v>1</v>
      </c>
      <c r="C323">
        <v>22</v>
      </c>
      <c r="D323">
        <v>1</v>
      </c>
      <c r="E323">
        <v>1</v>
      </c>
      <c r="F323">
        <v>29</v>
      </c>
      <c r="G323" s="82">
        <v>1</v>
      </c>
      <c r="H323" s="83">
        <v>0</v>
      </c>
      <c r="I323" s="84">
        <f t="shared" si="53"/>
        <v>1</v>
      </c>
      <c r="J323" s="32">
        <f t="shared" si="54"/>
        <v>1</v>
      </c>
      <c r="K323" s="32">
        <f t="shared" si="55"/>
        <v>0.83017902335245752</v>
      </c>
      <c r="L323" s="82">
        <f t="shared" si="56"/>
        <v>0.83017902335245752</v>
      </c>
      <c r="M323" s="84">
        <f t="shared" si="57"/>
        <v>0.16982097664754248</v>
      </c>
      <c r="N323" s="82">
        <f t="shared" si="58"/>
        <v>-0.18611391066331337</v>
      </c>
      <c r="O323" s="84">
        <f t="shared" si="59"/>
        <v>100</v>
      </c>
      <c r="P323" s="32">
        <f t="shared" si="60"/>
        <v>0.20455946473058975</v>
      </c>
      <c r="AL323">
        <v>0.20738432293882719</v>
      </c>
      <c r="AM323">
        <v>0</v>
      </c>
      <c r="AN323">
        <v>1</v>
      </c>
      <c r="AO323" s="32">
        <f t="shared" si="64"/>
        <v>336</v>
      </c>
      <c r="AP323" s="32">
        <f t="shared" si="65"/>
        <v>52</v>
      </c>
      <c r="AQ323" s="32">
        <f t="shared" si="61"/>
        <v>0.37313432835820892</v>
      </c>
      <c r="AR323" s="32">
        <f t="shared" si="62"/>
        <v>0.84615384615384615</v>
      </c>
      <c r="AS323" s="32">
        <f t="shared" si="63"/>
        <v>1.5786452353615873E-3</v>
      </c>
    </row>
    <row r="324" spans="1:45" x14ac:dyDescent="0.25">
      <c r="A324">
        <v>2</v>
      </c>
      <c r="B324">
        <v>1</v>
      </c>
      <c r="C324">
        <v>22</v>
      </c>
      <c r="D324">
        <v>1</v>
      </c>
      <c r="E324">
        <v>2</v>
      </c>
      <c r="F324">
        <v>2123</v>
      </c>
      <c r="G324" s="82">
        <v>1</v>
      </c>
      <c r="H324" s="83">
        <v>0</v>
      </c>
      <c r="I324" s="84">
        <f t="shared" si="53"/>
        <v>1</v>
      </c>
      <c r="J324" s="32">
        <f t="shared" si="54"/>
        <v>1</v>
      </c>
      <c r="K324" s="32">
        <f t="shared" si="55"/>
        <v>0.81794456921318781</v>
      </c>
      <c r="L324" s="82">
        <f t="shared" si="56"/>
        <v>0.81794456921318781</v>
      </c>
      <c r="M324" s="84">
        <f t="shared" si="57"/>
        <v>0.18205543078681219</v>
      </c>
      <c r="N324" s="82">
        <f t="shared" si="58"/>
        <v>-0.2009607084735188</v>
      </c>
      <c r="O324" s="84">
        <f t="shared" si="59"/>
        <v>100</v>
      </c>
      <c r="P324" s="32">
        <f t="shared" si="60"/>
        <v>0.22257673397347488</v>
      </c>
      <c r="AL324">
        <v>0.2127958215132891</v>
      </c>
      <c r="AM324">
        <v>1</v>
      </c>
      <c r="AN324">
        <v>0</v>
      </c>
      <c r="AO324" s="32">
        <f t="shared" si="64"/>
        <v>337</v>
      </c>
      <c r="AP324" s="32">
        <f t="shared" si="65"/>
        <v>52</v>
      </c>
      <c r="AQ324" s="32">
        <f t="shared" si="61"/>
        <v>0.37126865671641796</v>
      </c>
      <c r="AR324" s="32">
        <f t="shared" si="62"/>
        <v>0.84615384615384615</v>
      </c>
      <c r="AS324" s="32">
        <f t="shared" si="63"/>
        <v>1.5786452353616814E-3</v>
      </c>
    </row>
    <row r="325" spans="1:45" x14ac:dyDescent="0.25">
      <c r="A325">
        <v>2</v>
      </c>
      <c r="B325">
        <v>1</v>
      </c>
      <c r="C325">
        <v>24</v>
      </c>
      <c r="D325">
        <v>0</v>
      </c>
      <c r="E325">
        <v>0</v>
      </c>
      <c r="F325">
        <v>13</v>
      </c>
      <c r="G325" s="82">
        <v>1</v>
      </c>
      <c r="H325" s="83">
        <v>1</v>
      </c>
      <c r="I325" s="84">
        <f t="shared" ref="I325:I388" si="66">G325+H325</f>
        <v>2</v>
      </c>
      <c r="J325" s="32">
        <f t="shared" ref="J325:J388" si="67">IF(I325=0,"",G325/I325)</f>
        <v>0.5</v>
      </c>
      <c r="K325" s="32">
        <f t="shared" ref="K325:K388" si="68">1/(1+EXP(-$R$5-MMULT(A325:F325,$R$6:$R$11)))</f>
        <v>0.87294548983742459</v>
      </c>
      <c r="L325" s="82">
        <f t="shared" ref="L325:L388" si="69">I325*K325</f>
        <v>1.7458909796748492</v>
      </c>
      <c r="M325" s="84">
        <f t="shared" ref="M325:M388" si="70">I325-L325</f>
        <v>0.25410902032515081</v>
      </c>
      <c r="N325" s="82">
        <f t="shared" ref="N325:N388" si="71">IFERROR(I325*(J325*LN(K325)+(1-J325)*LN(1-K325)),0)</f>
        <v>-2.1990212358716925</v>
      </c>
      <c r="O325" s="84">
        <f t="shared" ref="O325:O388" si="72">100*IF(K325&gt;=$AH$10,G325/I325,H325/I325)</f>
        <v>50</v>
      </c>
      <c r="P325" s="32">
        <f t="shared" ref="P325:P388" si="73">IFERROR((G325-L325)^2/L325+(H325-M325)^2/M325,0)</f>
        <v>2.5080922307205276</v>
      </c>
      <c r="AL325">
        <v>0.21325298612871113</v>
      </c>
      <c r="AM325">
        <v>1</v>
      </c>
      <c r="AN325">
        <v>0</v>
      </c>
      <c r="AO325" s="32">
        <f t="shared" si="64"/>
        <v>338</v>
      </c>
      <c r="AP325" s="32">
        <f t="shared" si="65"/>
        <v>52</v>
      </c>
      <c r="AQ325" s="32">
        <f t="shared" ref="AQ325:AQ388" si="74">1-AO325/AO$770</f>
        <v>0.36940298507462688</v>
      </c>
      <c r="AR325" s="32">
        <f t="shared" ref="AR325:AR388" si="75">1-AP325/AP$770</f>
        <v>0.84615384615384615</v>
      </c>
      <c r="AS325" s="32">
        <f t="shared" ref="AS325:AS388" si="76">(AQ325-AQ326)*AR325</f>
        <v>1.5786452353616814E-3</v>
      </c>
    </row>
    <row r="326" spans="1:45" x14ac:dyDescent="0.25">
      <c r="A326">
        <v>2</v>
      </c>
      <c r="B326">
        <v>1</v>
      </c>
      <c r="C326">
        <v>24</v>
      </c>
      <c r="D326">
        <v>0</v>
      </c>
      <c r="E326">
        <v>2</v>
      </c>
      <c r="F326">
        <v>14.5</v>
      </c>
      <c r="G326" s="82">
        <v>1</v>
      </c>
      <c r="H326" s="83">
        <v>0</v>
      </c>
      <c r="I326" s="84">
        <f t="shared" si="66"/>
        <v>1</v>
      </c>
      <c r="J326" s="32">
        <f t="shared" si="67"/>
        <v>1</v>
      </c>
      <c r="K326" s="32">
        <f t="shared" si="68"/>
        <v>0.85269361599352367</v>
      </c>
      <c r="L326" s="82">
        <f t="shared" si="69"/>
        <v>0.85269361599352367</v>
      </c>
      <c r="M326" s="84">
        <f t="shared" si="70"/>
        <v>0.14730638400647633</v>
      </c>
      <c r="N326" s="82">
        <f t="shared" si="71"/>
        <v>-0.15935498007636886</v>
      </c>
      <c r="O326" s="84">
        <f t="shared" si="72"/>
        <v>100</v>
      </c>
      <c r="P326" s="32">
        <f t="shared" si="73"/>
        <v>0.1727541771669546</v>
      </c>
      <c r="AL326">
        <v>0.21347234031593137</v>
      </c>
      <c r="AM326">
        <v>1</v>
      </c>
      <c r="AN326">
        <v>0</v>
      </c>
      <c r="AO326" s="32">
        <f t="shared" ref="AO326:AO389" si="77">AO325+AM326</f>
        <v>339</v>
      </c>
      <c r="AP326" s="32">
        <f t="shared" ref="AP326:AP389" si="78">AP325+AN326</f>
        <v>52</v>
      </c>
      <c r="AQ326" s="32">
        <f t="shared" si="74"/>
        <v>0.3675373134328358</v>
      </c>
      <c r="AR326" s="32">
        <f t="shared" si="75"/>
        <v>0.84615384615384615</v>
      </c>
      <c r="AS326" s="32">
        <f t="shared" si="76"/>
        <v>1.5786452353616814E-3</v>
      </c>
    </row>
    <row r="327" spans="1:45" x14ac:dyDescent="0.25">
      <c r="A327">
        <v>2</v>
      </c>
      <c r="B327">
        <v>1</v>
      </c>
      <c r="C327">
        <v>24</v>
      </c>
      <c r="D327">
        <v>1</v>
      </c>
      <c r="E327">
        <v>0</v>
      </c>
      <c r="F327">
        <v>26</v>
      </c>
      <c r="G327" s="82">
        <v>1</v>
      </c>
      <c r="H327" s="83">
        <v>0</v>
      </c>
      <c r="I327" s="84">
        <f t="shared" si="66"/>
        <v>1</v>
      </c>
      <c r="J327" s="32">
        <f t="shared" si="67"/>
        <v>1</v>
      </c>
      <c r="K327" s="32">
        <f t="shared" si="68"/>
        <v>0.83096813190272145</v>
      </c>
      <c r="L327" s="82">
        <f t="shared" si="69"/>
        <v>0.83096813190272145</v>
      </c>
      <c r="M327" s="84">
        <f t="shared" si="70"/>
        <v>0.16903186809727855</v>
      </c>
      <c r="N327" s="82">
        <f t="shared" si="71"/>
        <v>-0.18516383395623218</v>
      </c>
      <c r="O327" s="84">
        <f t="shared" si="72"/>
        <v>100</v>
      </c>
      <c r="P327" s="32">
        <f t="shared" si="73"/>
        <v>0.20341558431396803</v>
      </c>
      <c r="AL327">
        <v>0.21501601208745746</v>
      </c>
      <c r="AM327">
        <v>1</v>
      </c>
      <c r="AN327">
        <v>0</v>
      </c>
      <c r="AO327" s="32">
        <f t="shared" si="77"/>
        <v>340</v>
      </c>
      <c r="AP327" s="32">
        <f t="shared" si="78"/>
        <v>52</v>
      </c>
      <c r="AQ327" s="32">
        <f t="shared" si="74"/>
        <v>0.36567164179104472</v>
      </c>
      <c r="AR327" s="32">
        <f t="shared" si="75"/>
        <v>0.84615384615384615</v>
      </c>
      <c r="AS327" s="32">
        <f t="shared" si="76"/>
        <v>1.5786452353615873E-3</v>
      </c>
    </row>
    <row r="328" spans="1:45" x14ac:dyDescent="0.25">
      <c r="A328">
        <v>2</v>
      </c>
      <c r="B328">
        <v>1</v>
      </c>
      <c r="C328">
        <v>24</v>
      </c>
      <c r="D328">
        <v>1</v>
      </c>
      <c r="E328">
        <v>2</v>
      </c>
      <c r="F328">
        <v>65</v>
      </c>
      <c r="G328" s="82">
        <v>1</v>
      </c>
      <c r="H328" s="83">
        <v>0</v>
      </c>
      <c r="I328" s="84">
        <f t="shared" si="66"/>
        <v>1</v>
      </c>
      <c r="J328" s="32">
        <f t="shared" si="67"/>
        <v>1</v>
      </c>
      <c r="K328" s="32">
        <f t="shared" si="68"/>
        <v>0.80551953059129466</v>
      </c>
      <c r="L328" s="82">
        <f t="shared" si="69"/>
        <v>0.80551953059129466</v>
      </c>
      <c r="M328" s="84">
        <f t="shared" si="70"/>
        <v>0.19448046940870534</v>
      </c>
      <c r="N328" s="82">
        <f t="shared" si="71"/>
        <v>-0.21626783011492323</v>
      </c>
      <c r="O328" s="84">
        <f t="shared" si="72"/>
        <v>100</v>
      </c>
      <c r="P328" s="32">
        <f t="shared" si="73"/>
        <v>0.24143482811142544</v>
      </c>
      <c r="AL328">
        <v>0.21957983979727685</v>
      </c>
      <c r="AM328">
        <v>1</v>
      </c>
      <c r="AN328">
        <v>0</v>
      </c>
      <c r="AO328" s="32">
        <f t="shared" si="77"/>
        <v>341</v>
      </c>
      <c r="AP328" s="32">
        <f t="shared" si="78"/>
        <v>52</v>
      </c>
      <c r="AQ328" s="32">
        <f t="shared" si="74"/>
        <v>0.36380597014925375</v>
      </c>
      <c r="AR328" s="32">
        <f t="shared" si="75"/>
        <v>0.84615384615384615</v>
      </c>
      <c r="AS328" s="32">
        <f t="shared" si="76"/>
        <v>1.5786452353616814E-3</v>
      </c>
    </row>
    <row r="329" spans="1:45" x14ac:dyDescent="0.25">
      <c r="A329">
        <v>2</v>
      </c>
      <c r="B329">
        <v>1</v>
      </c>
      <c r="C329">
        <v>24</v>
      </c>
      <c r="D329">
        <v>2</v>
      </c>
      <c r="E329">
        <v>1</v>
      </c>
      <c r="F329">
        <v>27</v>
      </c>
      <c r="G329" s="82">
        <v>1</v>
      </c>
      <c r="H329" s="83">
        <v>0</v>
      </c>
      <c r="I329" s="84">
        <f t="shared" si="66"/>
        <v>1</v>
      </c>
      <c r="J329" s="32">
        <f t="shared" si="67"/>
        <v>1</v>
      </c>
      <c r="K329" s="32">
        <f t="shared" si="68"/>
        <v>0.7635168196709714</v>
      </c>
      <c r="L329" s="82">
        <f t="shared" si="69"/>
        <v>0.7635168196709714</v>
      </c>
      <c r="M329" s="84">
        <f t="shared" si="70"/>
        <v>0.2364831803290286</v>
      </c>
      <c r="N329" s="82">
        <f t="shared" si="71"/>
        <v>-0.2698201248726208</v>
      </c>
      <c r="O329" s="84">
        <f t="shared" si="72"/>
        <v>100</v>
      </c>
      <c r="P329" s="32">
        <f t="shared" si="73"/>
        <v>0.30972884190152911</v>
      </c>
      <c r="AL329">
        <v>0.22004730152716409</v>
      </c>
      <c r="AM329">
        <v>1</v>
      </c>
      <c r="AN329">
        <v>0</v>
      </c>
      <c r="AO329" s="32">
        <f t="shared" si="77"/>
        <v>342</v>
      </c>
      <c r="AP329" s="32">
        <f t="shared" si="78"/>
        <v>52</v>
      </c>
      <c r="AQ329" s="32">
        <f t="shared" si="74"/>
        <v>0.36194029850746268</v>
      </c>
      <c r="AR329" s="32">
        <f t="shared" si="75"/>
        <v>0.84615384615384615</v>
      </c>
      <c r="AS329" s="32">
        <f t="shared" si="76"/>
        <v>1.5786452353616814E-3</v>
      </c>
    </row>
    <row r="330" spans="1:45" x14ac:dyDescent="0.25">
      <c r="A330">
        <v>2</v>
      </c>
      <c r="B330">
        <v>1</v>
      </c>
      <c r="C330">
        <v>24</v>
      </c>
      <c r="D330">
        <v>2</v>
      </c>
      <c r="E330">
        <v>3</v>
      </c>
      <c r="F330">
        <v>18.75</v>
      </c>
      <c r="G330" s="82">
        <v>1</v>
      </c>
      <c r="H330" s="83">
        <v>0</v>
      </c>
      <c r="I330" s="84">
        <f t="shared" si="66"/>
        <v>1</v>
      </c>
      <c r="J330" s="32">
        <f t="shared" si="67"/>
        <v>1</v>
      </c>
      <c r="K330" s="32">
        <f t="shared" si="68"/>
        <v>0.73119242506097348</v>
      </c>
      <c r="L330" s="82">
        <f t="shared" si="69"/>
        <v>0.73119242506097348</v>
      </c>
      <c r="M330" s="84">
        <f t="shared" si="70"/>
        <v>0.26880757493902652</v>
      </c>
      <c r="N330" s="82">
        <f t="shared" si="71"/>
        <v>-0.31307861849518293</v>
      </c>
      <c r="O330" s="84">
        <f t="shared" si="72"/>
        <v>100</v>
      </c>
      <c r="P330" s="32">
        <f t="shared" si="73"/>
        <v>0.36762904773885052</v>
      </c>
      <c r="AL330">
        <v>0.22004891860779829</v>
      </c>
      <c r="AM330">
        <v>1</v>
      </c>
      <c r="AN330">
        <v>0</v>
      </c>
      <c r="AO330" s="32">
        <f t="shared" si="77"/>
        <v>343</v>
      </c>
      <c r="AP330" s="32">
        <f t="shared" si="78"/>
        <v>52</v>
      </c>
      <c r="AQ330" s="32">
        <f t="shared" si="74"/>
        <v>0.3600746268656716</v>
      </c>
      <c r="AR330" s="32">
        <f t="shared" si="75"/>
        <v>0.84615384615384615</v>
      </c>
      <c r="AS330" s="32">
        <f t="shared" si="76"/>
        <v>3.1572904707232686E-3</v>
      </c>
    </row>
    <row r="331" spans="1:45" x14ac:dyDescent="0.25">
      <c r="A331">
        <v>2</v>
      </c>
      <c r="B331">
        <v>1</v>
      </c>
      <c r="C331">
        <v>25</v>
      </c>
      <c r="D331">
        <v>0</v>
      </c>
      <c r="E331">
        <v>1</v>
      </c>
      <c r="F331">
        <v>26</v>
      </c>
      <c r="G331" s="82">
        <v>1</v>
      </c>
      <c r="H331" s="83">
        <v>0</v>
      </c>
      <c r="I331" s="84">
        <f t="shared" si="66"/>
        <v>1</v>
      </c>
      <c r="J331" s="32">
        <f t="shared" si="67"/>
        <v>1</v>
      </c>
      <c r="K331" s="32">
        <f t="shared" si="68"/>
        <v>0.85833634247287272</v>
      </c>
      <c r="L331" s="82">
        <f t="shared" si="69"/>
        <v>0.85833634247287272</v>
      </c>
      <c r="M331" s="84">
        <f t="shared" si="70"/>
        <v>0.14166365752712728</v>
      </c>
      <c r="N331" s="82">
        <f t="shared" si="71"/>
        <v>-0.15275924876491739</v>
      </c>
      <c r="O331" s="84">
        <f t="shared" si="72"/>
        <v>100</v>
      </c>
      <c r="P331" s="32">
        <f t="shared" si="73"/>
        <v>0.16504445928386691</v>
      </c>
      <c r="AL331">
        <v>0.22699616287887206</v>
      </c>
      <c r="AM331">
        <v>2</v>
      </c>
      <c r="AN331">
        <v>1</v>
      </c>
      <c r="AO331" s="32">
        <f t="shared" si="77"/>
        <v>345</v>
      </c>
      <c r="AP331" s="32">
        <f t="shared" si="78"/>
        <v>53</v>
      </c>
      <c r="AQ331" s="32">
        <f t="shared" si="74"/>
        <v>0.35634328358208955</v>
      </c>
      <c r="AR331" s="32">
        <f t="shared" si="75"/>
        <v>0.84319526627218933</v>
      </c>
      <c r="AS331" s="32">
        <f t="shared" si="76"/>
        <v>1.5731254967765007E-3</v>
      </c>
    </row>
    <row r="332" spans="1:45" x14ac:dyDescent="0.25">
      <c r="A332">
        <v>2</v>
      </c>
      <c r="B332">
        <v>1</v>
      </c>
      <c r="C332">
        <v>25</v>
      </c>
      <c r="D332">
        <v>1</v>
      </c>
      <c r="E332">
        <v>1</v>
      </c>
      <c r="F332">
        <v>30</v>
      </c>
      <c r="G332" s="82">
        <v>1</v>
      </c>
      <c r="H332" s="83">
        <v>0</v>
      </c>
      <c r="I332" s="84">
        <f t="shared" si="66"/>
        <v>1</v>
      </c>
      <c r="J332" s="32">
        <f t="shared" si="67"/>
        <v>1</v>
      </c>
      <c r="K332" s="32">
        <f t="shared" si="68"/>
        <v>0.8125678026045301</v>
      </c>
      <c r="L332" s="82">
        <f t="shared" si="69"/>
        <v>0.8125678026045301</v>
      </c>
      <c r="M332" s="84">
        <f t="shared" si="70"/>
        <v>0.1874321973954699</v>
      </c>
      <c r="N332" s="82">
        <f t="shared" si="71"/>
        <v>-0.20755591890052694</v>
      </c>
      <c r="O332" s="84">
        <f t="shared" si="72"/>
        <v>100</v>
      </c>
      <c r="P332" s="32">
        <f t="shared" si="73"/>
        <v>0.23066653243543736</v>
      </c>
      <c r="AL332">
        <v>0.230042590565806</v>
      </c>
      <c r="AM332">
        <v>1</v>
      </c>
      <c r="AN332">
        <v>0</v>
      </c>
      <c r="AO332" s="32">
        <f t="shared" si="77"/>
        <v>346</v>
      </c>
      <c r="AP332" s="32">
        <f t="shared" si="78"/>
        <v>53</v>
      </c>
      <c r="AQ332" s="32">
        <f t="shared" si="74"/>
        <v>0.35447761194029848</v>
      </c>
      <c r="AR332" s="32">
        <f t="shared" si="75"/>
        <v>0.84319526627218933</v>
      </c>
      <c r="AS332" s="32">
        <f t="shared" si="76"/>
        <v>1.573125496776407E-3</v>
      </c>
    </row>
    <row r="333" spans="1:45" x14ac:dyDescent="0.25">
      <c r="A333">
        <v>2</v>
      </c>
      <c r="B333">
        <v>1</v>
      </c>
      <c r="C333">
        <v>26</v>
      </c>
      <c r="D333">
        <v>1</v>
      </c>
      <c r="E333">
        <v>1</v>
      </c>
      <c r="F333">
        <v>26</v>
      </c>
      <c r="G333" s="82">
        <v>0</v>
      </c>
      <c r="H333" s="83">
        <v>1</v>
      </c>
      <c r="I333" s="84">
        <f t="shared" si="66"/>
        <v>1</v>
      </c>
      <c r="J333" s="32">
        <f t="shared" si="67"/>
        <v>0</v>
      </c>
      <c r="K333" s="32">
        <f t="shared" si="68"/>
        <v>0.8063930859844336</v>
      </c>
      <c r="L333" s="82">
        <f t="shared" si="69"/>
        <v>0.8063930859844336</v>
      </c>
      <c r="M333" s="84">
        <f t="shared" si="70"/>
        <v>0.1936069140155664</v>
      </c>
      <c r="N333" s="82">
        <f t="shared" si="71"/>
        <v>-1.6419253918870282</v>
      </c>
      <c r="O333" s="84">
        <f t="shared" si="72"/>
        <v>0</v>
      </c>
      <c r="P333" s="32">
        <f t="shared" si="73"/>
        <v>4.1651047953772862</v>
      </c>
      <c r="AL333">
        <v>0.23151814711317006</v>
      </c>
      <c r="AM333">
        <v>1</v>
      </c>
      <c r="AN333">
        <v>0</v>
      </c>
      <c r="AO333" s="32">
        <f t="shared" si="77"/>
        <v>347</v>
      </c>
      <c r="AP333" s="32">
        <f t="shared" si="78"/>
        <v>53</v>
      </c>
      <c r="AQ333" s="32">
        <f t="shared" si="74"/>
        <v>0.35261194029850751</v>
      </c>
      <c r="AR333" s="32">
        <f t="shared" si="75"/>
        <v>0.84319526627218933</v>
      </c>
      <c r="AS333" s="32">
        <f t="shared" si="76"/>
        <v>3.1462509935530013E-3</v>
      </c>
    </row>
    <row r="334" spans="1:45" x14ac:dyDescent="0.25">
      <c r="A334">
        <v>2</v>
      </c>
      <c r="B334">
        <v>1</v>
      </c>
      <c r="C334">
        <v>27</v>
      </c>
      <c r="D334">
        <v>0</v>
      </c>
      <c r="E334">
        <v>0</v>
      </c>
      <c r="F334">
        <v>10.5</v>
      </c>
      <c r="G334" s="82">
        <v>1</v>
      </c>
      <c r="H334" s="83">
        <v>0</v>
      </c>
      <c r="I334" s="84">
        <f t="shared" si="66"/>
        <v>1</v>
      </c>
      <c r="J334" s="32">
        <f t="shared" si="67"/>
        <v>1</v>
      </c>
      <c r="K334" s="32">
        <f t="shared" si="68"/>
        <v>0.85901591134188227</v>
      </c>
      <c r="L334" s="82">
        <f t="shared" si="69"/>
        <v>0.85901591134188227</v>
      </c>
      <c r="M334" s="84">
        <f t="shared" si="70"/>
        <v>0.14098408865811773</v>
      </c>
      <c r="N334" s="82">
        <f t="shared" si="71"/>
        <v>-0.15196783407061695</v>
      </c>
      <c r="O334" s="84">
        <f t="shared" si="72"/>
        <v>100</v>
      </c>
      <c r="P334" s="32">
        <f t="shared" si="73"/>
        <v>0.16412279073839769</v>
      </c>
      <c r="AL334">
        <v>0.23360974338195156</v>
      </c>
      <c r="AM334">
        <v>2</v>
      </c>
      <c r="AN334">
        <v>0</v>
      </c>
      <c r="AO334" s="32">
        <f t="shared" si="77"/>
        <v>349</v>
      </c>
      <c r="AP334" s="32">
        <f t="shared" si="78"/>
        <v>53</v>
      </c>
      <c r="AQ334" s="32">
        <f t="shared" si="74"/>
        <v>0.34888059701492535</v>
      </c>
      <c r="AR334" s="32">
        <f t="shared" si="75"/>
        <v>0.84319526627218933</v>
      </c>
      <c r="AS334" s="32">
        <f t="shared" si="76"/>
        <v>1.5731254967765007E-3</v>
      </c>
    </row>
    <row r="335" spans="1:45" x14ac:dyDescent="0.25">
      <c r="A335">
        <v>2</v>
      </c>
      <c r="B335">
        <v>1</v>
      </c>
      <c r="C335">
        <v>27</v>
      </c>
      <c r="D335">
        <v>1</v>
      </c>
      <c r="E335">
        <v>0</v>
      </c>
      <c r="F335">
        <v>21</v>
      </c>
      <c r="G335" s="82">
        <v>0</v>
      </c>
      <c r="H335" s="83">
        <v>1</v>
      </c>
      <c r="I335" s="84">
        <f t="shared" si="66"/>
        <v>1</v>
      </c>
      <c r="J335" s="32">
        <f t="shared" si="67"/>
        <v>0</v>
      </c>
      <c r="K335" s="32">
        <f t="shared" si="68"/>
        <v>0.81341979989226543</v>
      </c>
      <c r="L335" s="82">
        <f t="shared" si="69"/>
        <v>0.81341979989226543</v>
      </c>
      <c r="M335" s="84">
        <f t="shared" si="70"/>
        <v>0.18658020010773457</v>
      </c>
      <c r="N335" s="82">
        <f t="shared" si="71"/>
        <v>-1.678894104946228</v>
      </c>
      <c r="O335" s="84">
        <f t="shared" si="72"/>
        <v>0</v>
      </c>
      <c r="P335" s="32">
        <f t="shared" si="73"/>
        <v>4.3596255091514697</v>
      </c>
      <c r="AL335">
        <v>0.23426970190838117</v>
      </c>
      <c r="AM335">
        <v>1</v>
      </c>
      <c r="AN335">
        <v>0</v>
      </c>
      <c r="AO335" s="32">
        <f t="shared" si="77"/>
        <v>350</v>
      </c>
      <c r="AP335" s="32">
        <f t="shared" si="78"/>
        <v>53</v>
      </c>
      <c r="AQ335" s="32">
        <f t="shared" si="74"/>
        <v>0.34701492537313428</v>
      </c>
      <c r="AR335" s="32">
        <f t="shared" si="75"/>
        <v>0.84319526627218933</v>
      </c>
      <c r="AS335" s="32">
        <f t="shared" si="76"/>
        <v>1.573125496776407E-3</v>
      </c>
    </row>
    <row r="336" spans="1:45" x14ac:dyDescent="0.25">
      <c r="A336">
        <v>2</v>
      </c>
      <c r="B336">
        <v>1</v>
      </c>
      <c r="C336">
        <v>27</v>
      </c>
      <c r="D336">
        <v>1</v>
      </c>
      <c r="E336">
        <v>0</v>
      </c>
      <c r="F336">
        <v>2149</v>
      </c>
      <c r="G336" s="82">
        <v>1</v>
      </c>
      <c r="H336" s="83">
        <v>0</v>
      </c>
      <c r="I336" s="84">
        <f t="shared" si="66"/>
        <v>1</v>
      </c>
      <c r="J336" s="32">
        <f t="shared" si="67"/>
        <v>1</v>
      </c>
      <c r="K336" s="32">
        <f t="shared" si="68"/>
        <v>0.81361604115898567</v>
      </c>
      <c r="L336" s="82">
        <f t="shared" si="69"/>
        <v>0.81361604115898567</v>
      </c>
      <c r="M336" s="84">
        <f t="shared" si="70"/>
        <v>0.18638395884101433</v>
      </c>
      <c r="N336" s="82">
        <f t="shared" si="71"/>
        <v>-0.20626671817004372</v>
      </c>
      <c r="O336" s="84">
        <f t="shared" si="72"/>
        <v>100</v>
      </c>
      <c r="P336" s="32">
        <f t="shared" si="73"/>
        <v>0.22908097851108342</v>
      </c>
      <c r="AL336">
        <v>0.24085499777370226</v>
      </c>
      <c r="AM336">
        <v>1</v>
      </c>
      <c r="AN336">
        <v>0</v>
      </c>
      <c r="AO336" s="32">
        <f t="shared" si="77"/>
        <v>351</v>
      </c>
      <c r="AP336" s="32">
        <f t="shared" si="78"/>
        <v>53</v>
      </c>
      <c r="AQ336" s="32">
        <f t="shared" si="74"/>
        <v>0.34514925373134331</v>
      </c>
      <c r="AR336" s="32">
        <f t="shared" si="75"/>
        <v>0.84319526627218933</v>
      </c>
      <c r="AS336" s="32">
        <f t="shared" si="76"/>
        <v>1.5731254967765007E-3</v>
      </c>
    </row>
    <row r="337" spans="1:45" x14ac:dyDescent="0.25">
      <c r="A337">
        <v>2</v>
      </c>
      <c r="B337">
        <v>1</v>
      </c>
      <c r="C337">
        <v>28</v>
      </c>
      <c r="D337">
        <v>0</v>
      </c>
      <c r="E337">
        <v>0</v>
      </c>
      <c r="F337">
        <v>12.65</v>
      </c>
      <c r="G337" s="82">
        <v>1</v>
      </c>
      <c r="H337" s="83">
        <v>0</v>
      </c>
      <c r="I337" s="84">
        <f t="shared" si="66"/>
        <v>1</v>
      </c>
      <c r="J337" s="32">
        <f t="shared" si="67"/>
        <v>1</v>
      </c>
      <c r="K337" s="32">
        <f t="shared" si="68"/>
        <v>0.85409707911790111</v>
      </c>
      <c r="L337" s="82">
        <f t="shared" si="69"/>
        <v>0.85409707911790111</v>
      </c>
      <c r="M337" s="84">
        <f t="shared" si="70"/>
        <v>0.14590292088209889</v>
      </c>
      <c r="N337" s="82">
        <f t="shared" si="71"/>
        <v>-0.15771041587208368</v>
      </c>
      <c r="O337" s="84">
        <f t="shared" si="72"/>
        <v>100</v>
      </c>
      <c r="P337" s="32">
        <f t="shared" si="73"/>
        <v>0.17082709266818391</v>
      </c>
      <c r="AL337">
        <v>0.24085512883741639</v>
      </c>
      <c r="AM337">
        <v>1</v>
      </c>
      <c r="AN337">
        <v>0</v>
      </c>
      <c r="AO337" s="32">
        <f t="shared" si="77"/>
        <v>352</v>
      </c>
      <c r="AP337" s="32">
        <f t="shared" si="78"/>
        <v>53</v>
      </c>
      <c r="AQ337" s="32">
        <f t="shared" si="74"/>
        <v>0.34328358208955223</v>
      </c>
      <c r="AR337" s="32">
        <f t="shared" si="75"/>
        <v>0.84319526627218933</v>
      </c>
      <c r="AS337" s="32">
        <f t="shared" si="76"/>
        <v>1.5731254967765007E-3</v>
      </c>
    </row>
    <row r="338" spans="1:45" x14ac:dyDescent="0.25">
      <c r="A338">
        <v>2</v>
      </c>
      <c r="B338">
        <v>1</v>
      </c>
      <c r="C338">
        <v>28</v>
      </c>
      <c r="D338">
        <v>0</v>
      </c>
      <c r="E338">
        <v>0</v>
      </c>
      <c r="F338">
        <v>13</v>
      </c>
      <c r="G338" s="82">
        <v>2</v>
      </c>
      <c r="H338" s="83">
        <v>0</v>
      </c>
      <c r="I338" s="84">
        <f t="shared" si="66"/>
        <v>2</v>
      </c>
      <c r="J338" s="32">
        <f t="shared" si="67"/>
        <v>1</v>
      </c>
      <c r="K338" s="32">
        <f t="shared" si="68"/>
        <v>0.85409710563058872</v>
      </c>
      <c r="L338" s="82">
        <f t="shared" si="69"/>
        <v>1.7081942112611774</v>
      </c>
      <c r="M338" s="84">
        <f t="shared" si="70"/>
        <v>0.29180578873882257</v>
      </c>
      <c r="N338" s="82">
        <f t="shared" si="71"/>
        <v>-0.31542076966062244</v>
      </c>
      <c r="O338" s="84">
        <f t="shared" si="72"/>
        <v>100</v>
      </c>
      <c r="P338" s="32">
        <f t="shared" si="73"/>
        <v>0.34165411264727252</v>
      </c>
      <c r="AL338">
        <v>0.24290241633200063</v>
      </c>
      <c r="AM338">
        <v>1</v>
      </c>
      <c r="AN338">
        <v>0</v>
      </c>
      <c r="AO338" s="32">
        <f t="shared" si="77"/>
        <v>353</v>
      </c>
      <c r="AP338" s="32">
        <f t="shared" si="78"/>
        <v>53</v>
      </c>
      <c r="AQ338" s="32">
        <f t="shared" si="74"/>
        <v>0.34141791044776115</v>
      </c>
      <c r="AR338" s="32">
        <f t="shared" si="75"/>
        <v>0.84319526627218933</v>
      </c>
      <c r="AS338" s="32">
        <f t="shared" si="76"/>
        <v>1.573125496776407E-3</v>
      </c>
    </row>
    <row r="339" spans="1:45" x14ac:dyDescent="0.25">
      <c r="A339">
        <v>2</v>
      </c>
      <c r="B339">
        <v>1</v>
      </c>
      <c r="C339">
        <v>28</v>
      </c>
      <c r="D339">
        <v>1</v>
      </c>
      <c r="E339">
        <v>0</v>
      </c>
      <c r="F339">
        <v>26</v>
      </c>
      <c r="G339" s="82">
        <v>1</v>
      </c>
      <c r="H339" s="83">
        <v>0</v>
      </c>
      <c r="I339" s="84">
        <f t="shared" si="66"/>
        <v>1</v>
      </c>
      <c r="J339" s="32">
        <f t="shared" si="67"/>
        <v>1</v>
      </c>
      <c r="K339" s="32">
        <f t="shared" si="68"/>
        <v>0.80726734498122521</v>
      </c>
      <c r="L339" s="82">
        <f t="shared" si="69"/>
        <v>0.80726734498122521</v>
      </c>
      <c r="M339" s="84">
        <f t="shared" si="70"/>
        <v>0.19273265501877479</v>
      </c>
      <c r="N339" s="82">
        <f t="shared" si="71"/>
        <v>-0.21410038306950488</v>
      </c>
      <c r="O339" s="84">
        <f t="shared" si="72"/>
        <v>100</v>
      </c>
      <c r="P339" s="32">
        <f t="shared" si="73"/>
        <v>0.23874699777835959</v>
      </c>
      <c r="AL339">
        <v>0.24408406268926738</v>
      </c>
      <c r="AM339">
        <v>1</v>
      </c>
      <c r="AN339">
        <v>0</v>
      </c>
      <c r="AO339" s="32">
        <f t="shared" si="77"/>
        <v>354</v>
      </c>
      <c r="AP339" s="32">
        <f t="shared" si="78"/>
        <v>53</v>
      </c>
      <c r="AQ339" s="32">
        <f t="shared" si="74"/>
        <v>0.33955223880597019</v>
      </c>
      <c r="AR339" s="32">
        <f t="shared" si="75"/>
        <v>0.84319526627218933</v>
      </c>
      <c r="AS339" s="32">
        <f t="shared" si="76"/>
        <v>1.5731254967765007E-3</v>
      </c>
    </row>
    <row r="340" spans="1:45" x14ac:dyDescent="0.25">
      <c r="A340">
        <v>2</v>
      </c>
      <c r="B340">
        <v>1</v>
      </c>
      <c r="C340">
        <v>28</v>
      </c>
      <c r="D340">
        <v>1</v>
      </c>
      <c r="E340">
        <v>0</v>
      </c>
      <c r="F340">
        <v>3381</v>
      </c>
      <c r="G340" s="82">
        <v>1</v>
      </c>
      <c r="H340" s="83">
        <v>0</v>
      </c>
      <c r="I340" s="84">
        <f t="shared" si="66"/>
        <v>1</v>
      </c>
      <c r="J340" s="32">
        <f t="shared" si="67"/>
        <v>1</v>
      </c>
      <c r="K340" s="32">
        <f t="shared" si="68"/>
        <v>0.80758445321534555</v>
      </c>
      <c r="L340" s="82">
        <f t="shared" si="69"/>
        <v>0.80758445321534555</v>
      </c>
      <c r="M340" s="84">
        <f t="shared" si="70"/>
        <v>0.19241554678465445</v>
      </c>
      <c r="N340" s="82">
        <f t="shared" si="71"/>
        <v>-0.21370764332886674</v>
      </c>
      <c r="O340" s="84">
        <f t="shared" si="72"/>
        <v>100</v>
      </c>
      <c r="P340" s="32">
        <f t="shared" si="73"/>
        <v>0.23826058812618833</v>
      </c>
      <c r="AL340">
        <v>0.24505637552722306</v>
      </c>
      <c r="AM340">
        <v>1</v>
      </c>
      <c r="AN340">
        <v>0</v>
      </c>
      <c r="AO340" s="32">
        <f t="shared" si="77"/>
        <v>355</v>
      </c>
      <c r="AP340" s="32">
        <f t="shared" si="78"/>
        <v>53</v>
      </c>
      <c r="AQ340" s="32">
        <f t="shared" si="74"/>
        <v>0.33768656716417911</v>
      </c>
      <c r="AR340" s="32">
        <f t="shared" si="75"/>
        <v>0.84319526627218933</v>
      </c>
      <c r="AS340" s="32">
        <f t="shared" si="76"/>
        <v>0</v>
      </c>
    </row>
    <row r="341" spans="1:45" x14ac:dyDescent="0.25">
      <c r="A341">
        <v>2</v>
      </c>
      <c r="B341">
        <v>1</v>
      </c>
      <c r="C341">
        <v>29</v>
      </c>
      <c r="D341">
        <v>0</v>
      </c>
      <c r="E341">
        <v>0</v>
      </c>
      <c r="F341">
        <v>29395</v>
      </c>
      <c r="G341" s="82">
        <v>1</v>
      </c>
      <c r="H341" s="83">
        <v>0</v>
      </c>
      <c r="I341" s="84">
        <f t="shared" si="66"/>
        <v>1</v>
      </c>
      <c r="J341" s="32">
        <f t="shared" si="67"/>
        <v>1</v>
      </c>
      <c r="K341" s="32">
        <f t="shared" si="68"/>
        <v>0.85131166197394348</v>
      </c>
      <c r="L341" s="82">
        <f t="shared" si="69"/>
        <v>0.85131166197394348</v>
      </c>
      <c r="M341" s="84">
        <f t="shared" si="70"/>
        <v>0.14868833802605652</v>
      </c>
      <c r="N341" s="82">
        <f t="shared" si="71"/>
        <v>-0.16097698716805026</v>
      </c>
      <c r="O341" s="84">
        <f t="shared" si="72"/>
        <v>100</v>
      </c>
      <c r="P341" s="32">
        <f t="shared" si="73"/>
        <v>0.17465793629713897</v>
      </c>
      <c r="AL341">
        <v>0.24509815653414729</v>
      </c>
      <c r="AM341">
        <v>0</v>
      </c>
      <c r="AN341">
        <v>1</v>
      </c>
      <c r="AO341" s="32">
        <f t="shared" si="77"/>
        <v>355</v>
      </c>
      <c r="AP341" s="32">
        <f t="shared" si="78"/>
        <v>54</v>
      </c>
      <c r="AQ341" s="32">
        <f t="shared" si="74"/>
        <v>0.33768656716417911</v>
      </c>
      <c r="AR341" s="32">
        <f t="shared" si="75"/>
        <v>0.84023668639053251</v>
      </c>
      <c r="AS341" s="32">
        <f t="shared" si="76"/>
        <v>1.5676057581913198E-3</v>
      </c>
    </row>
    <row r="342" spans="1:45" x14ac:dyDescent="0.25">
      <c r="A342">
        <v>2</v>
      </c>
      <c r="B342">
        <v>1</v>
      </c>
      <c r="C342">
        <v>29</v>
      </c>
      <c r="D342">
        <v>1</v>
      </c>
      <c r="E342">
        <v>0</v>
      </c>
      <c r="F342">
        <v>26</v>
      </c>
      <c r="G342" s="82">
        <v>2</v>
      </c>
      <c r="H342" s="83">
        <v>0</v>
      </c>
      <c r="I342" s="84">
        <f t="shared" si="66"/>
        <v>2</v>
      </c>
      <c r="J342" s="32">
        <f t="shared" si="67"/>
        <v>1</v>
      </c>
      <c r="K342" s="32">
        <f t="shared" si="68"/>
        <v>0.80096117168634418</v>
      </c>
      <c r="L342" s="82">
        <f t="shared" si="69"/>
        <v>1.6019223433726884</v>
      </c>
      <c r="M342" s="84">
        <f t="shared" si="70"/>
        <v>0.39807765662731165</v>
      </c>
      <c r="N342" s="82">
        <f t="shared" si="71"/>
        <v>-0.44388561577458086</v>
      </c>
      <c r="O342" s="84">
        <f t="shared" si="72"/>
        <v>100</v>
      </c>
      <c r="P342" s="32">
        <f t="shared" si="73"/>
        <v>0.49699994294255068</v>
      </c>
      <c r="AL342">
        <v>0.2482508617686372</v>
      </c>
      <c r="AM342">
        <v>1</v>
      </c>
      <c r="AN342">
        <v>0</v>
      </c>
      <c r="AO342" s="32">
        <f t="shared" si="77"/>
        <v>356</v>
      </c>
      <c r="AP342" s="32">
        <f t="shared" si="78"/>
        <v>54</v>
      </c>
      <c r="AQ342" s="32">
        <f t="shared" si="74"/>
        <v>0.33582089552238803</v>
      </c>
      <c r="AR342" s="32">
        <f t="shared" si="75"/>
        <v>0.84023668639053251</v>
      </c>
      <c r="AS342" s="32">
        <f t="shared" si="76"/>
        <v>0</v>
      </c>
    </row>
    <row r="343" spans="1:45" x14ac:dyDescent="0.25">
      <c r="A343">
        <v>2</v>
      </c>
      <c r="B343">
        <v>1</v>
      </c>
      <c r="C343">
        <v>29.7</v>
      </c>
      <c r="D343">
        <v>0</v>
      </c>
      <c r="E343">
        <v>0</v>
      </c>
      <c r="F343">
        <v>12.35</v>
      </c>
      <c r="G343" s="82">
        <v>1</v>
      </c>
      <c r="H343" s="83">
        <v>0</v>
      </c>
      <c r="I343" s="84">
        <f t="shared" si="66"/>
        <v>1</v>
      </c>
      <c r="J343" s="32">
        <f t="shared" si="67"/>
        <v>1</v>
      </c>
      <c r="K343" s="32">
        <f t="shared" si="68"/>
        <v>0.84540905710084158</v>
      </c>
      <c r="L343" s="82">
        <f t="shared" si="69"/>
        <v>0.84540905710084158</v>
      </c>
      <c r="M343" s="84">
        <f t="shared" si="70"/>
        <v>0.15459094289915842</v>
      </c>
      <c r="N343" s="82">
        <f t="shared" si="71"/>
        <v>-0.16793467751572883</v>
      </c>
      <c r="O343" s="84">
        <f t="shared" si="72"/>
        <v>100</v>
      </c>
      <c r="P343" s="32">
        <f t="shared" si="73"/>
        <v>0.18285934081342425</v>
      </c>
      <c r="AL343">
        <v>0.24876012673978126</v>
      </c>
      <c r="AM343">
        <v>0</v>
      </c>
      <c r="AN343">
        <v>1</v>
      </c>
      <c r="AO343" s="32">
        <f t="shared" si="77"/>
        <v>356</v>
      </c>
      <c r="AP343" s="32">
        <f t="shared" si="78"/>
        <v>55</v>
      </c>
      <c r="AQ343" s="32">
        <f t="shared" si="74"/>
        <v>0.33582089552238803</v>
      </c>
      <c r="AR343" s="32">
        <f t="shared" si="75"/>
        <v>0.83727810650887569</v>
      </c>
      <c r="AS343" s="32">
        <f t="shared" si="76"/>
        <v>1.5620860196060462E-3</v>
      </c>
    </row>
    <row r="344" spans="1:45" x14ac:dyDescent="0.25">
      <c r="A344">
        <v>2</v>
      </c>
      <c r="B344">
        <v>1</v>
      </c>
      <c r="C344">
        <v>29.7</v>
      </c>
      <c r="D344">
        <v>0</v>
      </c>
      <c r="E344">
        <v>0</v>
      </c>
      <c r="F344">
        <v>33</v>
      </c>
      <c r="G344" s="82">
        <v>1</v>
      </c>
      <c r="H344" s="83">
        <v>0</v>
      </c>
      <c r="I344" s="84">
        <f t="shared" si="66"/>
        <v>1</v>
      </c>
      <c r="J344" s="32">
        <f t="shared" si="67"/>
        <v>1</v>
      </c>
      <c r="K344" s="32">
        <f t="shared" si="68"/>
        <v>0.84541069762879784</v>
      </c>
      <c r="L344" s="82">
        <f t="shared" si="69"/>
        <v>0.84541069762879784</v>
      </c>
      <c r="M344" s="84">
        <f t="shared" si="70"/>
        <v>0.15458930237120216</v>
      </c>
      <c r="N344" s="82">
        <f t="shared" si="71"/>
        <v>-0.16793273700379469</v>
      </c>
      <c r="O344" s="84">
        <f t="shared" si="72"/>
        <v>100</v>
      </c>
      <c r="P344" s="32">
        <f t="shared" si="73"/>
        <v>0.18285704546298406</v>
      </c>
      <c r="AL344">
        <v>0.25089162881227917</v>
      </c>
      <c r="AM344">
        <v>1</v>
      </c>
      <c r="AN344">
        <v>0</v>
      </c>
      <c r="AO344" s="32">
        <f t="shared" si="77"/>
        <v>357</v>
      </c>
      <c r="AP344" s="32">
        <f t="shared" si="78"/>
        <v>55</v>
      </c>
      <c r="AQ344" s="32">
        <f t="shared" si="74"/>
        <v>0.33395522388059706</v>
      </c>
      <c r="AR344" s="32">
        <f t="shared" si="75"/>
        <v>0.83727810650887569</v>
      </c>
      <c r="AS344" s="32">
        <f t="shared" si="76"/>
        <v>1.5620860196061391E-3</v>
      </c>
    </row>
    <row r="345" spans="1:45" x14ac:dyDescent="0.25">
      <c r="A345">
        <v>2</v>
      </c>
      <c r="B345">
        <v>1</v>
      </c>
      <c r="C345">
        <v>30</v>
      </c>
      <c r="D345">
        <v>0</v>
      </c>
      <c r="E345">
        <v>0</v>
      </c>
      <c r="F345">
        <v>12.35</v>
      </c>
      <c r="G345" s="82">
        <v>1</v>
      </c>
      <c r="H345" s="83">
        <v>0</v>
      </c>
      <c r="I345" s="84">
        <f t="shared" si="66"/>
        <v>1</v>
      </c>
      <c r="J345" s="32">
        <f t="shared" si="67"/>
        <v>1</v>
      </c>
      <c r="K345" s="32">
        <f t="shared" si="68"/>
        <v>0.84383272234474238</v>
      </c>
      <c r="L345" s="82">
        <f t="shared" si="69"/>
        <v>0.84383272234474238</v>
      </c>
      <c r="M345" s="84">
        <f t="shared" si="70"/>
        <v>0.15616727765525762</v>
      </c>
      <c r="N345" s="82">
        <f t="shared" si="71"/>
        <v>-0.16980100030365891</v>
      </c>
      <c r="O345" s="84">
        <f t="shared" si="72"/>
        <v>100</v>
      </c>
      <c r="P345" s="32">
        <f t="shared" si="73"/>
        <v>0.1850689994828815</v>
      </c>
      <c r="AL345">
        <v>0.2520069974654513</v>
      </c>
      <c r="AM345">
        <v>1</v>
      </c>
      <c r="AN345">
        <v>0</v>
      </c>
      <c r="AO345" s="32">
        <f t="shared" si="77"/>
        <v>358</v>
      </c>
      <c r="AP345" s="32">
        <f t="shared" si="78"/>
        <v>55</v>
      </c>
      <c r="AQ345" s="32">
        <f t="shared" si="74"/>
        <v>0.33208955223880599</v>
      </c>
      <c r="AR345" s="32">
        <f t="shared" si="75"/>
        <v>0.83727810650887569</v>
      </c>
      <c r="AS345" s="32">
        <f t="shared" si="76"/>
        <v>1.5620860196061391E-3</v>
      </c>
    </row>
    <row r="346" spans="1:45" x14ac:dyDescent="0.25">
      <c r="A346">
        <v>2</v>
      </c>
      <c r="B346">
        <v>1</v>
      </c>
      <c r="C346">
        <v>30</v>
      </c>
      <c r="D346">
        <v>0</v>
      </c>
      <c r="E346">
        <v>0</v>
      </c>
      <c r="F346">
        <v>13</v>
      </c>
      <c r="G346" s="82">
        <v>1</v>
      </c>
      <c r="H346" s="83">
        <v>0</v>
      </c>
      <c r="I346" s="84">
        <f t="shared" si="66"/>
        <v>1</v>
      </c>
      <c r="J346" s="32">
        <f t="shared" si="67"/>
        <v>1</v>
      </c>
      <c r="K346" s="32">
        <f t="shared" si="68"/>
        <v>0.84383277441314086</v>
      </c>
      <c r="L346" s="82">
        <f t="shared" si="69"/>
        <v>0.84383277441314086</v>
      </c>
      <c r="M346" s="84">
        <f t="shared" si="70"/>
        <v>0.15616722558685914</v>
      </c>
      <c r="N346" s="82">
        <f t="shared" si="71"/>
        <v>-0.16980093859901593</v>
      </c>
      <c r="O346" s="84">
        <f t="shared" si="72"/>
        <v>100</v>
      </c>
      <c r="P346" s="32">
        <f t="shared" si="73"/>
        <v>0.18506892635862424</v>
      </c>
      <c r="AL346">
        <v>0.25525195038174792</v>
      </c>
      <c r="AM346">
        <v>1</v>
      </c>
      <c r="AN346">
        <v>0</v>
      </c>
      <c r="AO346" s="32">
        <f t="shared" si="77"/>
        <v>359</v>
      </c>
      <c r="AP346" s="32">
        <f t="shared" si="78"/>
        <v>55</v>
      </c>
      <c r="AQ346" s="32">
        <f t="shared" si="74"/>
        <v>0.33022388059701491</v>
      </c>
      <c r="AR346" s="32">
        <f t="shared" si="75"/>
        <v>0.83727810650887569</v>
      </c>
      <c r="AS346" s="32">
        <f t="shared" si="76"/>
        <v>4.6862580588183248E-3</v>
      </c>
    </row>
    <row r="347" spans="1:45" x14ac:dyDescent="0.25">
      <c r="A347">
        <v>2</v>
      </c>
      <c r="B347">
        <v>1</v>
      </c>
      <c r="C347">
        <v>30</v>
      </c>
      <c r="D347">
        <v>3</v>
      </c>
      <c r="E347">
        <v>0</v>
      </c>
      <c r="F347">
        <v>21</v>
      </c>
      <c r="G347" s="82">
        <v>1</v>
      </c>
      <c r="H347" s="83">
        <v>0</v>
      </c>
      <c r="I347" s="84">
        <f t="shared" si="66"/>
        <v>1</v>
      </c>
      <c r="J347" s="32">
        <f t="shared" si="67"/>
        <v>1</v>
      </c>
      <c r="K347" s="32">
        <f t="shared" si="68"/>
        <v>0.66435217561016091</v>
      </c>
      <c r="L347" s="82">
        <f t="shared" si="69"/>
        <v>0.66435217561016091</v>
      </c>
      <c r="M347" s="84">
        <f t="shared" si="70"/>
        <v>0.33564782438983909</v>
      </c>
      <c r="N347" s="82">
        <f t="shared" si="71"/>
        <v>-0.40894288515502775</v>
      </c>
      <c r="O347" s="84">
        <f t="shared" si="72"/>
        <v>100</v>
      </c>
      <c r="P347" s="32">
        <f t="shared" si="73"/>
        <v>0.50522574729520542</v>
      </c>
      <c r="AL347">
        <v>0.25631744130035478</v>
      </c>
      <c r="AM347">
        <v>3</v>
      </c>
      <c r="AN347">
        <v>0</v>
      </c>
      <c r="AO347" s="32">
        <f t="shared" si="77"/>
        <v>362</v>
      </c>
      <c r="AP347" s="32">
        <f t="shared" si="78"/>
        <v>55</v>
      </c>
      <c r="AQ347" s="32">
        <f t="shared" si="74"/>
        <v>0.32462686567164178</v>
      </c>
      <c r="AR347" s="32">
        <f t="shared" si="75"/>
        <v>0.83727810650887569</v>
      </c>
      <c r="AS347" s="32">
        <f t="shared" si="76"/>
        <v>1.5620860196061391E-3</v>
      </c>
    </row>
    <row r="348" spans="1:45" x14ac:dyDescent="0.25">
      <c r="A348">
        <v>2</v>
      </c>
      <c r="B348">
        <v>1</v>
      </c>
      <c r="C348">
        <v>31</v>
      </c>
      <c r="D348">
        <v>1</v>
      </c>
      <c r="E348">
        <v>1</v>
      </c>
      <c r="F348">
        <v>31921</v>
      </c>
      <c r="G348" s="82">
        <v>1</v>
      </c>
      <c r="H348" s="83">
        <v>0</v>
      </c>
      <c r="I348" s="84">
        <f t="shared" si="66"/>
        <v>1</v>
      </c>
      <c r="J348" s="32">
        <f t="shared" si="67"/>
        <v>1</v>
      </c>
      <c r="K348" s="32">
        <f t="shared" si="68"/>
        <v>0.77659591567091779</v>
      </c>
      <c r="L348" s="82">
        <f t="shared" si="69"/>
        <v>0.77659591567091779</v>
      </c>
      <c r="M348" s="84">
        <f t="shared" si="70"/>
        <v>0.22340408432908221</v>
      </c>
      <c r="N348" s="82">
        <f t="shared" si="71"/>
        <v>-0.25283512094264698</v>
      </c>
      <c r="O348" s="84">
        <f t="shared" si="72"/>
        <v>100</v>
      </c>
      <c r="P348" s="32">
        <f t="shared" si="73"/>
        <v>0.2876709493586232</v>
      </c>
      <c r="AL348">
        <v>0.25796570661039475</v>
      </c>
      <c r="AM348">
        <v>1</v>
      </c>
      <c r="AN348">
        <v>0</v>
      </c>
      <c r="AO348" s="32">
        <f t="shared" si="77"/>
        <v>363</v>
      </c>
      <c r="AP348" s="32">
        <f t="shared" si="78"/>
        <v>55</v>
      </c>
      <c r="AQ348" s="32">
        <f t="shared" si="74"/>
        <v>0.32276119402985071</v>
      </c>
      <c r="AR348" s="32">
        <f t="shared" si="75"/>
        <v>0.83727810650887569</v>
      </c>
      <c r="AS348" s="32">
        <f t="shared" si="76"/>
        <v>9.3725161176366496E-3</v>
      </c>
    </row>
    <row r="349" spans="1:45" x14ac:dyDescent="0.25">
      <c r="A349">
        <v>2</v>
      </c>
      <c r="B349">
        <v>1</v>
      </c>
      <c r="C349">
        <v>32</v>
      </c>
      <c r="D349">
        <v>0</v>
      </c>
      <c r="E349">
        <v>0</v>
      </c>
      <c r="F349">
        <v>13</v>
      </c>
      <c r="G349" s="82">
        <v>1</v>
      </c>
      <c r="H349" s="83">
        <v>0</v>
      </c>
      <c r="I349" s="84">
        <f t="shared" si="66"/>
        <v>1</v>
      </c>
      <c r="J349" s="32">
        <f t="shared" si="67"/>
        <v>1</v>
      </c>
      <c r="K349" s="32">
        <f t="shared" si="68"/>
        <v>0.83298754449609802</v>
      </c>
      <c r="L349" s="82">
        <f t="shared" si="69"/>
        <v>0.83298754449609802</v>
      </c>
      <c r="M349" s="84">
        <f t="shared" si="70"/>
        <v>0.16701245550390198</v>
      </c>
      <c r="N349" s="82">
        <f t="shared" si="71"/>
        <v>-0.18273658951280206</v>
      </c>
      <c r="O349" s="84">
        <f t="shared" si="72"/>
        <v>100</v>
      </c>
      <c r="P349" s="32">
        <f t="shared" si="73"/>
        <v>0.20049814262821108</v>
      </c>
      <c r="AL349">
        <v>0.25861223727137411</v>
      </c>
      <c r="AM349">
        <v>6</v>
      </c>
      <c r="AN349">
        <v>0</v>
      </c>
      <c r="AO349" s="32">
        <f t="shared" si="77"/>
        <v>369</v>
      </c>
      <c r="AP349" s="32">
        <f t="shared" si="78"/>
        <v>55</v>
      </c>
      <c r="AQ349" s="32">
        <f t="shared" si="74"/>
        <v>0.31156716417910446</v>
      </c>
      <c r="AR349" s="32">
        <f t="shared" si="75"/>
        <v>0.83727810650887569</v>
      </c>
      <c r="AS349" s="32">
        <f t="shared" si="76"/>
        <v>0</v>
      </c>
    </row>
    <row r="350" spans="1:45" x14ac:dyDescent="0.25">
      <c r="A350">
        <v>2</v>
      </c>
      <c r="B350">
        <v>1</v>
      </c>
      <c r="C350">
        <v>32.5</v>
      </c>
      <c r="D350">
        <v>0</v>
      </c>
      <c r="E350">
        <v>0</v>
      </c>
      <c r="F350">
        <v>13</v>
      </c>
      <c r="G350" s="82">
        <v>1</v>
      </c>
      <c r="H350" s="83">
        <v>0</v>
      </c>
      <c r="I350" s="84">
        <f t="shared" si="66"/>
        <v>1</v>
      </c>
      <c r="J350" s="32">
        <f t="shared" si="67"/>
        <v>1</v>
      </c>
      <c r="K350" s="32">
        <f t="shared" si="68"/>
        <v>0.83018389678265292</v>
      </c>
      <c r="L350" s="82">
        <f t="shared" si="69"/>
        <v>0.83018389678265292</v>
      </c>
      <c r="M350" s="84">
        <f t="shared" si="70"/>
        <v>0.16981610321734708</v>
      </c>
      <c r="N350" s="82">
        <f t="shared" si="71"/>
        <v>-0.18610804034407616</v>
      </c>
      <c r="O350" s="84">
        <f t="shared" si="72"/>
        <v>100</v>
      </c>
      <c r="P350" s="32">
        <f t="shared" si="73"/>
        <v>0.20455239360274649</v>
      </c>
      <c r="AL350">
        <v>0.25861375241284634</v>
      </c>
      <c r="AM350">
        <v>0</v>
      </c>
      <c r="AN350">
        <v>1</v>
      </c>
      <c r="AO350" s="32">
        <f t="shared" si="77"/>
        <v>369</v>
      </c>
      <c r="AP350" s="32">
        <f t="shared" si="78"/>
        <v>56</v>
      </c>
      <c r="AQ350" s="32">
        <f t="shared" si="74"/>
        <v>0.31156716417910446</v>
      </c>
      <c r="AR350" s="32">
        <f t="shared" si="75"/>
        <v>0.83431952662721898</v>
      </c>
      <c r="AS350" s="32">
        <f t="shared" si="76"/>
        <v>1.5565662810209586E-3</v>
      </c>
    </row>
    <row r="351" spans="1:45" x14ac:dyDescent="0.25">
      <c r="A351">
        <v>2</v>
      </c>
      <c r="B351">
        <v>1</v>
      </c>
      <c r="C351">
        <v>33</v>
      </c>
      <c r="D351">
        <v>0</v>
      </c>
      <c r="E351">
        <v>2</v>
      </c>
      <c r="F351">
        <v>26</v>
      </c>
      <c r="G351" s="82">
        <v>1</v>
      </c>
      <c r="H351" s="83">
        <v>0</v>
      </c>
      <c r="I351" s="84">
        <f t="shared" si="66"/>
        <v>1</v>
      </c>
      <c r="J351" s="32">
        <f t="shared" si="67"/>
        <v>1</v>
      </c>
      <c r="K351" s="32">
        <f t="shared" si="68"/>
        <v>0.80147642368949945</v>
      </c>
      <c r="L351" s="82">
        <f t="shared" si="69"/>
        <v>0.80147642368949945</v>
      </c>
      <c r="M351" s="84">
        <f t="shared" si="70"/>
        <v>0.19852357631050055</v>
      </c>
      <c r="N351" s="82">
        <f t="shared" si="71"/>
        <v>-0.2212997225997268</v>
      </c>
      <c r="O351" s="84">
        <f t="shared" si="72"/>
        <v>100</v>
      </c>
      <c r="P351" s="32">
        <f t="shared" si="73"/>
        <v>0.24769733761677151</v>
      </c>
      <c r="AL351">
        <v>0.25886068110072974</v>
      </c>
      <c r="AM351">
        <v>1</v>
      </c>
      <c r="AN351">
        <v>0</v>
      </c>
      <c r="AO351" s="32">
        <f t="shared" si="77"/>
        <v>370</v>
      </c>
      <c r="AP351" s="32">
        <f t="shared" si="78"/>
        <v>56</v>
      </c>
      <c r="AQ351" s="32">
        <f t="shared" si="74"/>
        <v>0.30970149253731338</v>
      </c>
      <c r="AR351" s="32">
        <f t="shared" si="75"/>
        <v>0.83431952662721898</v>
      </c>
      <c r="AS351" s="32">
        <f t="shared" si="76"/>
        <v>0</v>
      </c>
    </row>
    <row r="352" spans="1:45" x14ac:dyDescent="0.25">
      <c r="A352">
        <v>2</v>
      </c>
      <c r="B352">
        <v>1</v>
      </c>
      <c r="C352">
        <v>33</v>
      </c>
      <c r="D352">
        <v>1</v>
      </c>
      <c r="E352">
        <v>2</v>
      </c>
      <c r="F352">
        <v>34651</v>
      </c>
      <c r="G352" s="82">
        <v>1</v>
      </c>
      <c r="H352" s="83">
        <v>0</v>
      </c>
      <c r="I352" s="84">
        <f t="shared" si="66"/>
        <v>1</v>
      </c>
      <c r="J352" s="32">
        <f t="shared" si="67"/>
        <v>1</v>
      </c>
      <c r="K352" s="32">
        <f t="shared" si="68"/>
        <v>0.74684103486524467</v>
      </c>
      <c r="L352" s="82">
        <f t="shared" si="69"/>
        <v>0.74684103486524467</v>
      </c>
      <c r="M352" s="84">
        <f t="shared" si="70"/>
        <v>0.25315896513475533</v>
      </c>
      <c r="N352" s="82">
        <f t="shared" si="71"/>
        <v>-0.29190292122739442</v>
      </c>
      <c r="O352" s="84">
        <f t="shared" si="72"/>
        <v>100</v>
      </c>
      <c r="P352" s="32">
        <f t="shared" si="73"/>
        <v>0.33897302547179098</v>
      </c>
      <c r="AL352">
        <v>0.25886243043449086</v>
      </c>
      <c r="AM352">
        <v>0</v>
      </c>
      <c r="AN352">
        <v>1</v>
      </c>
      <c r="AO352" s="32">
        <f t="shared" si="77"/>
        <v>370</v>
      </c>
      <c r="AP352" s="32">
        <f t="shared" si="78"/>
        <v>57</v>
      </c>
      <c r="AQ352" s="32">
        <f t="shared" si="74"/>
        <v>0.30970149253731338</v>
      </c>
      <c r="AR352" s="32">
        <f t="shared" si="75"/>
        <v>0.83136094674556216</v>
      </c>
      <c r="AS352" s="32">
        <f t="shared" si="76"/>
        <v>1.5510465424356855E-3</v>
      </c>
    </row>
    <row r="353" spans="1:45" x14ac:dyDescent="0.25">
      <c r="A353">
        <v>2</v>
      </c>
      <c r="B353">
        <v>1</v>
      </c>
      <c r="C353">
        <v>34</v>
      </c>
      <c r="D353">
        <v>0</v>
      </c>
      <c r="E353">
        <v>0</v>
      </c>
      <c r="F353">
        <v>13</v>
      </c>
      <c r="G353" s="82">
        <v>1</v>
      </c>
      <c r="H353" s="83">
        <v>0</v>
      </c>
      <c r="I353" s="84">
        <f t="shared" si="66"/>
        <v>1</v>
      </c>
      <c r="J353" s="32">
        <f t="shared" si="67"/>
        <v>1</v>
      </c>
      <c r="K353" s="32">
        <f t="shared" si="68"/>
        <v>0.82154843037839687</v>
      </c>
      <c r="L353" s="82">
        <f t="shared" si="69"/>
        <v>0.82154843037839687</v>
      </c>
      <c r="M353" s="84">
        <f t="shared" si="70"/>
        <v>0.17845156962160313</v>
      </c>
      <c r="N353" s="82">
        <f t="shared" si="71"/>
        <v>-0.19656438964738213</v>
      </c>
      <c r="O353" s="84">
        <f t="shared" si="72"/>
        <v>100</v>
      </c>
      <c r="P353" s="32">
        <f t="shared" si="73"/>
        <v>0.21721369431551363</v>
      </c>
      <c r="AL353">
        <v>0.26070212873895338</v>
      </c>
      <c r="AM353">
        <v>1</v>
      </c>
      <c r="AN353">
        <v>0</v>
      </c>
      <c r="AO353" s="32">
        <f t="shared" si="77"/>
        <v>371</v>
      </c>
      <c r="AP353" s="32">
        <f t="shared" si="78"/>
        <v>57</v>
      </c>
      <c r="AQ353" s="32">
        <f t="shared" si="74"/>
        <v>0.30783582089552242</v>
      </c>
      <c r="AR353" s="32">
        <f t="shared" si="75"/>
        <v>0.83136094674556216</v>
      </c>
      <c r="AS353" s="32">
        <f t="shared" si="76"/>
        <v>1.5510465424357779E-3</v>
      </c>
    </row>
    <row r="354" spans="1:45" x14ac:dyDescent="0.25">
      <c r="A354">
        <v>2</v>
      </c>
      <c r="B354">
        <v>1</v>
      </c>
      <c r="C354">
        <v>34</v>
      </c>
      <c r="D354">
        <v>0</v>
      </c>
      <c r="E354">
        <v>0</v>
      </c>
      <c r="F354">
        <v>34260</v>
      </c>
      <c r="G354" s="82">
        <v>1</v>
      </c>
      <c r="H354" s="83">
        <v>0</v>
      </c>
      <c r="I354" s="84">
        <f t="shared" si="66"/>
        <v>1</v>
      </c>
      <c r="J354" s="32">
        <f t="shared" si="67"/>
        <v>1</v>
      </c>
      <c r="K354" s="32">
        <f t="shared" si="68"/>
        <v>0.82458006983955356</v>
      </c>
      <c r="L354" s="82">
        <f t="shared" si="69"/>
        <v>0.82458006983955356</v>
      </c>
      <c r="M354" s="84">
        <f t="shared" si="70"/>
        <v>0.17541993016044644</v>
      </c>
      <c r="N354" s="82">
        <f t="shared" si="71"/>
        <v>-0.19288102849020233</v>
      </c>
      <c r="O354" s="84">
        <f t="shared" si="72"/>
        <v>100</v>
      </c>
      <c r="P354" s="32">
        <f t="shared" si="73"/>
        <v>0.21273850360533159</v>
      </c>
      <c r="AL354">
        <v>0.2612244413972632</v>
      </c>
      <c r="AM354">
        <v>1</v>
      </c>
      <c r="AN354">
        <v>0</v>
      </c>
      <c r="AO354" s="32">
        <f t="shared" si="77"/>
        <v>372</v>
      </c>
      <c r="AP354" s="32">
        <f t="shared" si="78"/>
        <v>57</v>
      </c>
      <c r="AQ354" s="32">
        <f t="shared" si="74"/>
        <v>0.30597014925373134</v>
      </c>
      <c r="AR354" s="32">
        <f t="shared" si="75"/>
        <v>0.83136094674556216</v>
      </c>
      <c r="AS354" s="32">
        <f t="shared" si="76"/>
        <v>1.5510465424357779E-3</v>
      </c>
    </row>
    <row r="355" spans="1:45" x14ac:dyDescent="0.25">
      <c r="A355">
        <v>2</v>
      </c>
      <c r="B355">
        <v>1</v>
      </c>
      <c r="C355">
        <v>34</v>
      </c>
      <c r="D355">
        <v>0</v>
      </c>
      <c r="E355">
        <v>1</v>
      </c>
      <c r="F355">
        <v>23</v>
      </c>
      <c r="G355" s="82">
        <v>1</v>
      </c>
      <c r="H355" s="83">
        <v>0</v>
      </c>
      <c r="I355" s="84">
        <f t="shared" si="66"/>
        <v>1</v>
      </c>
      <c r="J355" s="32">
        <f t="shared" si="67"/>
        <v>1</v>
      </c>
      <c r="K355" s="32">
        <f t="shared" si="68"/>
        <v>0.8086394240975846</v>
      </c>
      <c r="L355" s="82">
        <f t="shared" si="69"/>
        <v>0.8086394240975846</v>
      </c>
      <c r="M355" s="84">
        <f t="shared" si="70"/>
        <v>0.1913605759024154</v>
      </c>
      <c r="N355" s="82">
        <f t="shared" si="71"/>
        <v>-0.21240216696896733</v>
      </c>
      <c r="O355" s="84">
        <f t="shared" si="72"/>
        <v>100</v>
      </c>
      <c r="P355" s="32">
        <f t="shared" si="73"/>
        <v>0.23664512290625406</v>
      </c>
      <c r="AL355">
        <v>0.26278179036128091</v>
      </c>
      <c r="AM355">
        <v>1</v>
      </c>
      <c r="AN355">
        <v>0</v>
      </c>
      <c r="AO355" s="32">
        <f t="shared" si="77"/>
        <v>373</v>
      </c>
      <c r="AP355" s="32">
        <f t="shared" si="78"/>
        <v>57</v>
      </c>
      <c r="AQ355" s="32">
        <f t="shared" si="74"/>
        <v>0.30410447761194026</v>
      </c>
      <c r="AR355" s="32">
        <f t="shared" si="75"/>
        <v>0.83136094674556216</v>
      </c>
      <c r="AS355" s="32">
        <f t="shared" si="76"/>
        <v>1.5510465424356855E-3</v>
      </c>
    </row>
    <row r="356" spans="1:45" x14ac:dyDescent="0.25">
      <c r="A356">
        <v>2</v>
      </c>
      <c r="B356">
        <v>1</v>
      </c>
      <c r="C356">
        <v>34</v>
      </c>
      <c r="D356">
        <v>1</v>
      </c>
      <c r="E356">
        <v>1</v>
      </c>
      <c r="F356">
        <v>32.5</v>
      </c>
      <c r="G356" s="82">
        <v>1</v>
      </c>
      <c r="H356" s="83">
        <v>0</v>
      </c>
      <c r="I356" s="84">
        <f t="shared" si="66"/>
        <v>1</v>
      </c>
      <c r="J356" s="32">
        <f t="shared" si="67"/>
        <v>1</v>
      </c>
      <c r="K356" s="32">
        <f t="shared" si="68"/>
        <v>0.75146459358629725</v>
      </c>
      <c r="L356" s="82">
        <f t="shared" si="69"/>
        <v>0.75146459358629725</v>
      </c>
      <c r="M356" s="84">
        <f t="shared" si="70"/>
        <v>0.24853540641370275</v>
      </c>
      <c r="N356" s="82">
        <f t="shared" si="71"/>
        <v>-0.28573118522198021</v>
      </c>
      <c r="O356" s="84">
        <f t="shared" si="72"/>
        <v>100</v>
      </c>
      <c r="P356" s="32">
        <f t="shared" si="73"/>
        <v>0.33073468601839223</v>
      </c>
      <c r="AL356">
        <v>0.26349447568658213</v>
      </c>
      <c r="AM356">
        <v>1</v>
      </c>
      <c r="AN356">
        <v>0</v>
      </c>
      <c r="AO356" s="32">
        <f t="shared" si="77"/>
        <v>374</v>
      </c>
      <c r="AP356" s="32">
        <f t="shared" si="78"/>
        <v>57</v>
      </c>
      <c r="AQ356" s="32">
        <f t="shared" si="74"/>
        <v>0.30223880597014929</v>
      </c>
      <c r="AR356" s="32">
        <f t="shared" si="75"/>
        <v>0.83136094674556216</v>
      </c>
      <c r="AS356" s="32">
        <f t="shared" si="76"/>
        <v>1.5510465424357779E-3</v>
      </c>
    </row>
    <row r="357" spans="1:45" x14ac:dyDescent="0.25">
      <c r="A357">
        <v>2</v>
      </c>
      <c r="B357">
        <v>1</v>
      </c>
      <c r="C357">
        <v>35</v>
      </c>
      <c r="D357">
        <v>0</v>
      </c>
      <c r="E357">
        <v>0</v>
      </c>
      <c r="F357">
        <v>13528</v>
      </c>
      <c r="G357" s="82">
        <v>1</v>
      </c>
      <c r="H357" s="83">
        <v>0</v>
      </c>
      <c r="I357" s="84">
        <f t="shared" si="66"/>
        <v>1</v>
      </c>
      <c r="J357" s="32">
        <f t="shared" si="67"/>
        <v>1</v>
      </c>
      <c r="K357" s="32">
        <f t="shared" si="68"/>
        <v>0.81683515296239406</v>
      </c>
      <c r="L357" s="82">
        <f t="shared" si="69"/>
        <v>0.81683515296239406</v>
      </c>
      <c r="M357" s="84">
        <f t="shared" si="70"/>
        <v>0.18316484703760594</v>
      </c>
      <c r="N357" s="82">
        <f t="shared" si="71"/>
        <v>-0.20231797564053358</v>
      </c>
      <c r="O357" s="84">
        <f t="shared" si="72"/>
        <v>100</v>
      </c>
      <c r="P357" s="32">
        <f t="shared" si="73"/>
        <v>0.22423722384293443</v>
      </c>
      <c r="AL357">
        <v>0.26403465677149418</v>
      </c>
      <c r="AM357">
        <v>1</v>
      </c>
      <c r="AN357">
        <v>0</v>
      </c>
      <c r="AO357" s="32">
        <f t="shared" si="77"/>
        <v>375</v>
      </c>
      <c r="AP357" s="32">
        <f t="shared" si="78"/>
        <v>57</v>
      </c>
      <c r="AQ357" s="32">
        <f t="shared" si="74"/>
        <v>0.30037313432835822</v>
      </c>
      <c r="AR357" s="32">
        <f t="shared" si="75"/>
        <v>0.83136094674556216</v>
      </c>
      <c r="AS357" s="32">
        <f t="shared" si="76"/>
        <v>1.5510465424357779E-3</v>
      </c>
    </row>
    <row r="358" spans="1:45" x14ac:dyDescent="0.25">
      <c r="A358">
        <v>2</v>
      </c>
      <c r="B358">
        <v>1</v>
      </c>
      <c r="C358">
        <v>36</v>
      </c>
      <c r="D358">
        <v>0</v>
      </c>
      <c r="E358">
        <v>0</v>
      </c>
      <c r="F358">
        <v>13</v>
      </c>
      <c r="G358" s="82">
        <v>2</v>
      </c>
      <c r="H358" s="83">
        <v>0</v>
      </c>
      <c r="I358" s="84">
        <f t="shared" si="66"/>
        <v>2</v>
      </c>
      <c r="J358" s="32">
        <f t="shared" si="67"/>
        <v>1</v>
      </c>
      <c r="K358" s="32">
        <f t="shared" si="68"/>
        <v>0.80950499829206402</v>
      </c>
      <c r="L358" s="82">
        <f t="shared" si="69"/>
        <v>1.619009996584128</v>
      </c>
      <c r="M358" s="84">
        <f t="shared" si="70"/>
        <v>0.38099000341587197</v>
      </c>
      <c r="N358" s="82">
        <f t="shared" si="71"/>
        <v>-0.42266466268224101</v>
      </c>
      <c r="O358" s="84">
        <f t="shared" si="72"/>
        <v>100</v>
      </c>
      <c r="P358" s="32">
        <f t="shared" si="73"/>
        <v>0.47064564668495512</v>
      </c>
      <c r="AL358">
        <v>0.26571029523286377</v>
      </c>
      <c r="AM358">
        <v>1</v>
      </c>
      <c r="AN358">
        <v>0</v>
      </c>
      <c r="AO358" s="32">
        <f t="shared" si="77"/>
        <v>376</v>
      </c>
      <c r="AP358" s="32">
        <f t="shared" si="78"/>
        <v>57</v>
      </c>
      <c r="AQ358" s="32">
        <f t="shared" si="74"/>
        <v>0.29850746268656714</v>
      </c>
      <c r="AR358" s="32">
        <f t="shared" si="75"/>
        <v>0.83136094674556216</v>
      </c>
      <c r="AS358" s="32">
        <f t="shared" si="76"/>
        <v>0</v>
      </c>
    </row>
    <row r="359" spans="1:45" x14ac:dyDescent="0.25">
      <c r="A359">
        <v>2</v>
      </c>
      <c r="B359">
        <v>1</v>
      </c>
      <c r="C359">
        <v>36</v>
      </c>
      <c r="D359">
        <v>1</v>
      </c>
      <c r="E359">
        <v>0</v>
      </c>
      <c r="F359">
        <v>26</v>
      </c>
      <c r="G359" s="82">
        <v>1</v>
      </c>
      <c r="H359" s="83">
        <v>0</v>
      </c>
      <c r="I359" s="84">
        <f t="shared" si="66"/>
        <v>1</v>
      </c>
      <c r="J359" s="32">
        <f t="shared" si="67"/>
        <v>1</v>
      </c>
      <c r="K359" s="32">
        <f t="shared" si="68"/>
        <v>0.7525100291313519</v>
      </c>
      <c r="L359" s="82">
        <f t="shared" si="69"/>
        <v>0.7525100291313519</v>
      </c>
      <c r="M359" s="84">
        <f t="shared" si="70"/>
        <v>0.2474899708686481</v>
      </c>
      <c r="N359" s="82">
        <f t="shared" si="71"/>
        <v>-0.28434095469861509</v>
      </c>
      <c r="O359" s="84">
        <f t="shared" si="72"/>
        <v>100</v>
      </c>
      <c r="P359" s="32">
        <f t="shared" si="73"/>
        <v>0.32888594342634114</v>
      </c>
      <c r="AL359">
        <v>0.26849654126295042</v>
      </c>
      <c r="AM359">
        <v>0</v>
      </c>
      <c r="AN359">
        <v>1</v>
      </c>
      <c r="AO359" s="32">
        <f t="shared" si="77"/>
        <v>376</v>
      </c>
      <c r="AP359" s="32">
        <f t="shared" si="78"/>
        <v>58</v>
      </c>
      <c r="AQ359" s="32">
        <f t="shared" si="74"/>
        <v>0.29850746268656714</v>
      </c>
      <c r="AR359" s="32">
        <f t="shared" si="75"/>
        <v>0.82840236686390534</v>
      </c>
      <c r="AS359" s="32">
        <f t="shared" si="76"/>
        <v>0</v>
      </c>
    </row>
    <row r="360" spans="1:45" x14ac:dyDescent="0.25">
      <c r="A360">
        <v>2</v>
      </c>
      <c r="B360">
        <v>1</v>
      </c>
      <c r="C360">
        <v>38</v>
      </c>
      <c r="D360">
        <v>0</v>
      </c>
      <c r="E360">
        <v>0</v>
      </c>
      <c r="F360">
        <v>13</v>
      </c>
      <c r="G360" s="82">
        <v>0</v>
      </c>
      <c r="H360" s="83">
        <v>1</v>
      </c>
      <c r="I360" s="84">
        <f t="shared" si="66"/>
        <v>1</v>
      </c>
      <c r="J360" s="32">
        <f t="shared" si="67"/>
        <v>0</v>
      </c>
      <c r="K360" s="32">
        <f t="shared" si="68"/>
        <v>0.79684975813441161</v>
      </c>
      <c r="L360" s="82">
        <f t="shared" si="69"/>
        <v>0.79684975813441161</v>
      </c>
      <c r="M360" s="84">
        <f t="shared" si="70"/>
        <v>0.20315024186558839</v>
      </c>
      <c r="N360" s="82">
        <f t="shared" si="71"/>
        <v>-1.5938094659727458</v>
      </c>
      <c r="O360" s="84">
        <f t="shared" si="72"/>
        <v>0</v>
      </c>
      <c r="P360" s="32">
        <f t="shared" si="73"/>
        <v>3.9224652199116576</v>
      </c>
      <c r="AL360">
        <v>0.27057852251781866</v>
      </c>
      <c r="AM360">
        <v>0</v>
      </c>
      <c r="AN360">
        <v>1</v>
      </c>
      <c r="AO360" s="32">
        <f t="shared" si="77"/>
        <v>376</v>
      </c>
      <c r="AP360" s="32">
        <f t="shared" si="78"/>
        <v>59</v>
      </c>
      <c r="AQ360" s="32">
        <f t="shared" si="74"/>
        <v>0.29850746268656714</v>
      </c>
      <c r="AR360" s="32">
        <f t="shared" si="75"/>
        <v>0.82544378698224852</v>
      </c>
      <c r="AS360" s="32">
        <f t="shared" si="76"/>
        <v>1.5400070652653247E-3</v>
      </c>
    </row>
    <row r="361" spans="1:45" x14ac:dyDescent="0.25">
      <c r="A361">
        <v>2</v>
      </c>
      <c r="B361">
        <v>1</v>
      </c>
      <c r="C361">
        <v>40</v>
      </c>
      <c r="D361">
        <v>0</v>
      </c>
      <c r="E361">
        <v>0</v>
      </c>
      <c r="F361">
        <v>13</v>
      </c>
      <c r="G361" s="82">
        <v>1</v>
      </c>
      <c r="H361" s="83">
        <v>0</v>
      </c>
      <c r="I361" s="84">
        <f t="shared" si="66"/>
        <v>1</v>
      </c>
      <c r="J361" s="32">
        <f t="shared" si="67"/>
        <v>1</v>
      </c>
      <c r="K361" s="32">
        <f t="shared" si="68"/>
        <v>0.78357855650974817</v>
      </c>
      <c r="L361" s="82">
        <f t="shared" si="69"/>
        <v>0.78357855650974817</v>
      </c>
      <c r="M361" s="84">
        <f t="shared" si="70"/>
        <v>0.21642144349025183</v>
      </c>
      <c r="N361" s="82">
        <f t="shared" si="71"/>
        <v>-0.24388395863873136</v>
      </c>
      <c r="O361" s="84">
        <f t="shared" si="72"/>
        <v>100</v>
      </c>
      <c r="P361" s="32">
        <f t="shared" si="73"/>
        <v>0.27619623034893431</v>
      </c>
      <c r="AL361">
        <v>0.27187685949846546</v>
      </c>
      <c r="AM361">
        <v>1</v>
      </c>
      <c r="AN361">
        <v>0</v>
      </c>
      <c r="AO361" s="32">
        <f t="shared" si="77"/>
        <v>377</v>
      </c>
      <c r="AP361" s="32">
        <f t="shared" si="78"/>
        <v>59</v>
      </c>
      <c r="AQ361" s="32">
        <f t="shared" si="74"/>
        <v>0.29664179104477617</v>
      </c>
      <c r="AR361" s="32">
        <f t="shared" si="75"/>
        <v>0.82544378698224852</v>
      </c>
      <c r="AS361" s="32">
        <f t="shared" si="76"/>
        <v>1.5400070652654165E-3</v>
      </c>
    </row>
    <row r="362" spans="1:45" x14ac:dyDescent="0.25">
      <c r="A362">
        <v>2</v>
      </c>
      <c r="B362">
        <v>1</v>
      </c>
      <c r="C362">
        <v>40</v>
      </c>
      <c r="D362">
        <v>0</v>
      </c>
      <c r="E362">
        <v>0</v>
      </c>
      <c r="F362">
        <v>33595</v>
      </c>
      <c r="G362" s="82">
        <v>1</v>
      </c>
      <c r="H362" s="83">
        <v>0</v>
      </c>
      <c r="I362" s="84">
        <f t="shared" si="66"/>
        <v>1</v>
      </c>
      <c r="J362" s="32">
        <f t="shared" si="67"/>
        <v>1</v>
      </c>
      <c r="K362" s="32">
        <f t="shared" si="68"/>
        <v>0.7870203284206353</v>
      </c>
      <c r="L362" s="82">
        <f t="shared" si="69"/>
        <v>0.7870203284206353</v>
      </c>
      <c r="M362" s="84">
        <f t="shared" si="70"/>
        <v>0.2129796715793647</v>
      </c>
      <c r="N362" s="82">
        <f t="shared" si="71"/>
        <v>-0.23950120063068611</v>
      </c>
      <c r="O362" s="84">
        <f t="shared" si="72"/>
        <v>100</v>
      </c>
      <c r="P362" s="32">
        <f t="shared" si="73"/>
        <v>0.27061521016460249</v>
      </c>
      <c r="AL362">
        <v>0.2718769196659192</v>
      </c>
      <c r="AM362">
        <v>1</v>
      </c>
      <c r="AN362">
        <v>0</v>
      </c>
      <c r="AO362" s="32">
        <f t="shared" si="77"/>
        <v>378</v>
      </c>
      <c r="AP362" s="32">
        <f t="shared" si="78"/>
        <v>59</v>
      </c>
      <c r="AQ362" s="32">
        <f t="shared" si="74"/>
        <v>0.29477611940298509</v>
      </c>
      <c r="AR362" s="32">
        <f t="shared" si="75"/>
        <v>0.82544378698224852</v>
      </c>
      <c r="AS362" s="32">
        <f t="shared" si="76"/>
        <v>1.5400070652654165E-3</v>
      </c>
    </row>
    <row r="363" spans="1:45" x14ac:dyDescent="0.25">
      <c r="A363">
        <v>2</v>
      </c>
      <c r="B363">
        <v>1</v>
      </c>
      <c r="C363">
        <v>40</v>
      </c>
      <c r="D363">
        <v>1</v>
      </c>
      <c r="E363">
        <v>1</v>
      </c>
      <c r="F363">
        <v>39</v>
      </c>
      <c r="G363" s="82">
        <v>1</v>
      </c>
      <c r="H363" s="83">
        <v>0</v>
      </c>
      <c r="I363" s="84">
        <f t="shared" si="66"/>
        <v>1</v>
      </c>
      <c r="J363" s="32">
        <f t="shared" si="67"/>
        <v>1</v>
      </c>
      <c r="K363" s="32">
        <f t="shared" si="68"/>
        <v>0.70395704399604808</v>
      </c>
      <c r="L363" s="82">
        <f t="shared" si="69"/>
        <v>0.70395704399604808</v>
      </c>
      <c r="M363" s="84">
        <f t="shared" si="70"/>
        <v>0.29604295600395192</v>
      </c>
      <c r="N363" s="82">
        <f t="shared" si="71"/>
        <v>-0.35103794173677871</v>
      </c>
      <c r="O363" s="84">
        <f t="shared" si="72"/>
        <v>100</v>
      </c>
      <c r="P363" s="32">
        <f t="shared" si="73"/>
        <v>0.42054122269087468</v>
      </c>
      <c r="AL363">
        <v>0.27599416109041425</v>
      </c>
      <c r="AM363">
        <v>1</v>
      </c>
      <c r="AN363">
        <v>0</v>
      </c>
      <c r="AO363" s="32">
        <f t="shared" si="77"/>
        <v>379</v>
      </c>
      <c r="AP363" s="32">
        <f t="shared" si="78"/>
        <v>59</v>
      </c>
      <c r="AQ363" s="32">
        <f t="shared" si="74"/>
        <v>0.29291044776119401</v>
      </c>
      <c r="AR363" s="32">
        <f t="shared" si="75"/>
        <v>0.82544378698224852</v>
      </c>
      <c r="AS363" s="32">
        <f t="shared" si="76"/>
        <v>0</v>
      </c>
    </row>
    <row r="364" spans="1:45" x14ac:dyDescent="0.25">
      <c r="A364">
        <v>2</v>
      </c>
      <c r="B364">
        <v>1</v>
      </c>
      <c r="C364">
        <v>41</v>
      </c>
      <c r="D364">
        <v>0</v>
      </c>
      <c r="E364">
        <v>1</v>
      </c>
      <c r="F364">
        <v>19.5</v>
      </c>
      <c r="G364" s="82">
        <v>1</v>
      </c>
      <c r="H364" s="83">
        <v>0</v>
      </c>
      <c r="I364" s="84">
        <f t="shared" si="66"/>
        <v>1</v>
      </c>
      <c r="J364" s="32">
        <f t="shared" si="67"/>
        <v>1</v>
      </c>
      <c r="K364" s="32">
        <f t="shared" si="68"/>
        <v>0.7615004283907697</v>
      </c>
      <c r="L364" s="82">
        <f t="shared" si="69"/>
        <v>0.7615004283907697</v>
      </c>
      <c r="M364" s="84">
        <f t="shared" si="70"/>
        <v>0.2384995716092303</v>
      </c>
      <c r="N364" s="82">
        <f t="shared" si="71"/>
        <v>-0.27246454408533261</v>
      </c>
      <c r="O364" s="84">
        <f t="shared" si="72"/>
        <v>100</v>
      </c>
      <c r="P364" s="32">
        <f t="shared" si="73"/>
        <v>0.31319689748991508</v>
      </c>
      <c r="AL364">
        <v>0.27642830463293139</v>
      </c>
      <c r="AM364">
        <v>0</v>
      </c>
      <c r="AN364">
        <v>1</v>
      </c>
      <c r="AO364" s="32">
        <f t="shared" si="77"/>
        <v>379</v>
      </c>
      <c r="AP364" s="32">
        <f t="shared" si="78"/>
        <v>60</v>
      </c>
      <c r="AQ364" s="32">
        <f t="shared" si="74"/>
        <v>0.29291044776119401</v>
      </c>
      <c r="AR364" s="32">
        <f t="shared" si="75"/>
        <v>0.8224852071005917</v>
      </c>
      <c r="AS364" s="32">
        <f t="shared" si="76"/>
        <v>1.5344873266802356E-3</v>
      </c>
    </row>
    <row r="365" spans="1:45" x14ac:dyDescent="0.25">
      <c r="A365">
        <v>2</v>
      </c>
      <c r="B365">
        <v>1</v>
      </c>
      <c r="C365">
        <v>42</v>
      </c>
      <c r="D365">
        <v>0</v>
      </c>
      <c r="E365">
        <v>0</v>
      </c>
      <c r="F365">
        <v>13</v>
      </c>
      <c r="G365" s="82">
        <v>1</v>
      </c>
      <c r="H365" s="83">
        <v>0</v>
      </c>
      <c r="I365" s="84">
        <f t="shared" si="66"/>
        <v>1</v>
      </c>
      <c r="J365" s="32">
        <f t="shared" si="67"/>
        <v>1</v>
      </c>
      <c r="K365" s="32">
        <f t="shared" si="68"/>
        <v>0.76969096168965934</v>
      </c>
      <c r="L365" s="82">
        <f t="shared" si="69"/>
        <v>0.76969096168965934</v>
      </c>
      <c r="M365" s="84">
        <f t="shared" si="70"/>
        <v>0.23030903831034066</v>
      </c>
      <c r="N365" s="82">
        <f t="shared" si="71"/>
        <v>-0.26176619315124283</v>
      </c>
      <c r="O365" s="84">
        <f t="shared" si="72"/>
        <v>100</v>
      </c>
      <c r="P365" s="32">
        <f t="shared" si="73"/>
        <v>0.29922273974057867</v>
      </c>
      <c r="AL365">
        <v>0.27820393984309477</v>
      </c>
      <c r="AM365">
        <v>1</v>
      </c>
      <c r="AN365">
        <v>0</v>
      </c>
      <c r="AO365" s="32">
        <f t="shared" si="77"/>
        <v>380</v>
      </c>
      <c r="AP365" s="32">
        <f t="shared" si="78"/>
        <v>60</v>
      </c>
      <c r="AQ365" s="32">
        <f t="shared" si="74"/>
        <v>0.29104477611940294</v>
      </c>
      <c r="AR365" s="32">
        <f t="shared" si="75"/>
        <v>0.8224852071005917</v>
      </c>
      <c r="AS365" s="32">
        <f t="shared" si="76"/>
        <v>0</v>
      </c>
    </row>
    <row r="366" spans="1:45" x14ac:dyDescent="0.25">
      <c r="A366">
        <v>2</v>
      </c>
      <c r="B366">
        <v>1</v>
      </c>
      <c r="C366">
        <v>42</v>
      </c>
      <c r="D366">
        <v>1</v>
      </c>
      <c r="E366">
        <v>0</v>
      </c>
      <c r="F366">
        <v>3085</v>
      </c>
      <c r="G366" s="82">
        <v>1</v>
      </c>
      <c r="H366" s="83">
        <v>0</v>
      </c>
      <c r="I366" s="84">
        <f t="shared" si="66"/>
        <v>1</v>
      </c>
      <c r="J366" s="32">
        <f t="shared" si="67"/>
        <v>1</v>
      </c>
      <c r="K366" s="32">
        <f t="shared" si="68"/>
        <v>0.70550956356594507</v>
      </c>
      <c r="L366" s="82">
        <f t="shared" si="69"/>
        <v>0.70550956356594507</v>
      </c>
      <c r="M366" s="84">
        <f t="shared" si="70"/>
        <v>0.29449043643405493</v>
      </c>
      <c r="N366" s="82">
        <f t="shared" si="71"/>
        <v>-0.34883495205337167</v>
      </c>
      <c r="O366" s="84">
        <f t="shared" si="72"/>
        <v>100</v>
      </c>
      <c r="P366" s="32">
        <f t="shared" si="73"/>
        <v>0.41741522956198518</v>
      </c>
      <c r="AL366">
        <v>0.27856353083456215</v>
      </c>
      <c r="AM366">
        <v>0</v>
      </c>
      <c r="AN366">
        <v>1</v>
      </c>
      <c r="AO366" s="32">
        <f t="shared" si="77"/>
        <v>380</v>
      </c>
      <c r="AP366" s="32">
        <f t="shared" si="78"/>
        <v>61</v>
      </c>
      <c r="AQ366" s="32">
        <f t="shared" si="74"/>
        <v>0.29104477611940294</v>
      </c>
      <c r="AR366" s="32">
        <f t="shared" si="75"/>
        <v>0.81952662721893488</v>
      </c>
      <c r="AS366" s="32">
        <f t="shared" si="76"/>
        <v>1.528967588094964E-3</v>
      </c>
    </row>
    <row r="367" spans="1:45" x14ac:dyDescent="0.25">
      <c r="A367">
        <v>2</v>
      </c>
      <c r="B367">
        <v>1</v>
      </c>
      <c r="C367">
        <v>44</v>
      </c>
      <c r="D367">
        <v>1</v>
      </c>
      <c r="E367">
        <v>0</v>
      </c>
      <c r="F367">
        <v>26</v>
      </c>
      <c r="G367" s="82">
        <v>0</v>
      </c>
      <c r="H367" s="83">
        <v>1</v>
      </c>
      <c r="I367" s="84">
        <f t="shared" si="66"/>
        <v>1</v>
      </c>
      <c r="J367" s="32">
        <f t="shared" si="67"/>
        <v>0</v>
      </c>
      <c r="K367" s="32">
        <f t="shared" si="68"/>
        <v>0.68820431702386142</v>
      </c>
      <c r="L367" s="82">
        <f t="shared" si="69"/>
        <v>0.68820431702386142</v>
      </c>
      <c r="M367" s="84">
        <f t="shared" si="70"/>
        <v>0.31179568297613858</v>
      </c>
      <c r="N367" s="82">
        <f t="shared" si="71"/>
        <v>-1.1654071679445652</v>
      </c>
      <c r="O367" s="84">
        <f t="shared" si="72"/>
        <v>0</v>
      </c>
      <c r="P367" s="32">
        <f t="shared" si="73"/>
        <v>2.2072284980178161</v>
      </c>
      <c r="AL367">
        <v>0.27932554311046914</v>
      </c>
      <c r="AM367">
        <v>1</v>
      </c>
      <c r="AN367">
        <v>0</v>
      </c>
      <c r="AO367" s="32">
        <f t="shared" si="77"/>
        <v>381</v>
      </c>
      <c r="AP367" s="32">
        <f t="shared" si="78"/>
        <v>61</v>
      </c>
      <c r="AQ367" s="32">
        <f t="shared" si="74"/>
        <v>0.28917910447761197</v>
      </c>
      <c r="AR367" s="32">
        <f t="shared" si="75"/>
        <v>0.81952662721893488</v>
      </c>
      <c r="AS367" s="32">
        <f t="shared" si="76"/>
        <v>1.5289675880950549E-3</v>
      </c>
    </row>
    <row r="368" spans="1:45" x14ac:dyDescent="0.25">
      <c r="A368">
        <v>2</v>
      </c>
      <c r="B368">
        <v>1</v>
      </c>
      <c r="C368">
        <v>45</v>
      </c>
      <c r="D368">
        <v>0</v>
      </c>
      <c r="E368">
        <v>0</v>
      </c>
      <c r="F368">
        <v>13.5</v>
      </c>
      <c r="G368" s="82">
        <v>1</v>
      </c>
      <c r="H368" s="83">
        <v>0</v>
      </c>
      <c r="I368" s="84">
        <f t="shared" si="66"/>
        <v>1</v>
      </c>
      <c r="J368" s="32">
        <f t="shared" si="67"/>
        <v>1</v>
      </c>
      <c r="K368" s="32">
        <f t="shared" si="68"/>
        <v>0.74771308925370217</v>
      </c>
      <c r="L368" s="82">
        <f t="shared" si="69"/>
        <v>0.74771308925370217</v>
      </c>
      <c r="M368" s="84">
        <f t="shared" si="70"/>
        <v>0.25228691074629783</v>
      </c>
      <c r="N368" s="82">
        <f t="shared" si="71"/>
        <v>-0.2907359451060878</v>
      </c>
      <c r="O368" s="84">
        <f t="shared" si="72"/>
        <v>100</v>
      </c>
      <c r="P368" s="32">
        <f t="shared" si="73"/>
        <v>0.33741138729844522</v>
      </c>
      <c r="AL368">
        <v>0.27932605041984687</v>
      </c>
      <c r="AM368">
        <v>1</v>
      </c>
      <c r="AN368">
        <v>0</v>
      </c>
      <c r="AO368" s="32">
        <f t="shared" si="77"/>
        <v>382</v>
      </c>
      <c r="AP368" s="32">
        <f t="shared" si="78"/>
        <v>61</v>
      </c>
      <c r="AQ368" s="32">
        <f t="shared" si="74"/>
        <v>0.28731343283582089</v>
      </c>
      <c r="AR368" s="32">
        <f t="shared" si="75"/>
        <v>0.81952662721893488</v>
      </c>
      <c r="AS368" s="32">
        <f t="shared" si="76"/>
        <v>0</v>
      </c>
    </row>
    <row r="369" spans="1:45" x14ac:dyDescent="0.25">
      <c r="A369">
        <v>2</v>
      </c>
      <c r="B369">
        <v>1</v>
      </c>
      <c r="C369">
        <v>45</v>
      </c>
      <c r="D369">
        <v>1</v>
      </c>
      <c r="E369">
        <v>1</v>
      </c>
      <c r="F369">
        <v>13529</v>
      </c>
      <c r="G369" s="82">
        <v>1</v>
      </c>
      <c r="H369" s="83">
        <v>0</v>
      </c>
      <c r="I369" s="84">
        <f t="shared" si="66"/>
        <v>1</v>
      </c>
      <c r="J369" s="32">
        <f t="shared" si="67"/>
        <v>1</v>
      </c>
      <c r="K369" s="32">
        <f t="shared" si="68"/>
        <v>0.66244775119993649</v>
      </c>
      <c r="L369" s="82">
        <f t="shared" si="69"/>
        <v>0.66244775119993649</v>
      </c>
      <c r="M369" s="84">
        <f t="shared" si="70"/>
        <v>0.33755224880006351</v>
      </c>
      <c r="N369" s="82">
        <f t="shared" si="71"/>
        <v>-0.41181359034515863</v>
      </c>
      <c r="O369" s="84">
        <f t="shared" si="72"/>
        <v>100</v>
      </c>
      <c r="P369" s="32">
        <f t="shared" si="73"/>
        <v>0.5095530148432571</v>
      </c>
      <c r="AL369">
        <v>0.27932663829640592</v>
      </c>
      <c r="AM369">
        <v>0</v>
      </c>
      <c r="AN369">
        <v>1</v>
      </c>
      <c r="AO369" s="32">
        <f t="shared" si="77"/>
        <v>382</v>
      </c>
      <c r="AP369" s="32">
        <f t="shared" si="78"/>
        <v>62</v>
      </c>
      <c r="AQ369" s="32">
        <f t="shared" si="74"/>
        <v>0.28731343283582089</v>
      </c>
      <c r="AR369" s="32">
        <f t="shared" si="75"/>
        <v>0.81656804733727806</v>
      </c>
      <c r="AS369" s="32">
        <f t="shared" si="76"/>
        <v>3.0468956990196577E-3</v>
      </c>
    </row>
    <row r="370" spans="1:45" x14ac:dyDescent="0.25">
      <c r="A370">
        <v>2</v>
      </c>
      <c r="B370">
        <v>1</v>
      </c>
      <c r="C370">
        <v>48</v>
      </c>
      <c r="D370">
        <v>1</v>
      </c>
      <c r="E370">
        <v>2</v>
      </c>
      <c r="F370">
        <v>65</v>
      </c>
      <c r="G370" s="82">
        <v>1</v>
      </c>
      <c r="H370" s="83">
        <v>0</v>
      </c>
      <c r="I370" s="84">
        <f t="shared" si="66"/>
        <v>1</v>
      </c>
      <c r="J370" s="32">
        <f t="shared" si="67"/>
        <v>1</v>
      </c>
      <c r="K370" s="32">
        <f t="shared" si="68"/>
        <v>0.61307013107779362</v>
      </c>
      <c r="L370" s="82">
        <f t="shared" si="69"/>
        <v>0.61307013107779362</v>
      </c>
      <c r="M370" s="84">
        <f t="shared" si="70"/>
        <v>0.38692986892220638</v>
      </c>
      <c r="N370" s="82">
        <f t="shared" si="71"/>
        <v>-0.48927594326390267</v>
      </c>
      <c r="O370" s="84">
        <f t="shared" si="72"/>
        <v>100</v>
      </c>
      <c r="P370" s="32">
        <f t="shared" si="73"/>
        <v>0.63113475817517539</v>
      </c>
      <c r="AL370">
        <v>0.27987482218820342</v>
      </c>
      <c r="AM370">
        <v>2</v>
      </c>
      <c r="AN370">
        <v>0</v>
      </c>
      <c r="AO370" s="32">
        <f t="shared" si="77"/>
        <v>384</v>
      </c>
      <c r="AP370" s="32">
        <f t="shared" si="78"/>
        <v>62</v>
      </c>
      <c r="AQ370" s="32">
        <f t="shared" si="74"/>
        <v>0.28358208955223885</v>
      </c>
      <c r="AR370" s="32">
        <f t="shared" si="75"/>
        <v>0.81656804733727806</v>
      </c>
      <c r="AS370" s="32">
        <f t="shared" si="76"/>
        <v>1.5234478495098742E-3</v>
      </c>
    </row>
    <row r="371" spans="1:45" x14ac:dyDescent="0.25">
      <c r="A371">
        <v>2</v>
      </c>
      <c r="B371">
        <v>1</v>
      </c>
      <c r="C371">
        <v>50</v>
      </c>
      <c r="D371">
        <v>0</v>
      </c>
      <c r="E371">
        <v>0</v>
      </c>
      <c r="F371">
        <v>13531</v>
      </c>
      <c r="G371" s="82">
        <v>1</v>
      </c>
      <c r="H371" s="83">
        <v>0</v>
      </c>
      <c r="I371" s="84">
        <f t="shared" si="66"/>
        <v>1</v>
      </c>
      <c r="J371" s="32">
        <f t="shared" si="67"/>
        <v>1</v>
      </c>
      <c r="K371" s="32">
        <f t="shared" si="68"/>
        <v>0.70981334414693997</v>
      </c>
      <c r="L371" s="82">
        <f t="shared" si="69"/>
        <v>0.70981334414693997</v>
      </c>
      <c r="M371" s="84">
        <f t="shared" si="70"/>
        <v>0.29018665585306003</v>
      </c>
      <c r="N371" s="82">
        <f t="shared" si="71"/>
        <v>-0.34275323907756367</v>
      </c>
      <c r="O371" s="84">
        <f t="shared" si="72"/>
        <v>100</v>
      </c>
      <c r="P371" s="32">
        <f t="shared" si="73"/>
        <v>0.40882107704217502</v>
      </c>
      <c r="AL371">
        <v>0.27987641487527304</v>
      </c>
      <c r="AM371">
        <v>1</v>
      </c>
      <c r="AN371">
        <v>0</v>
      </c>
      <c r="AO371" s="32">
        <f t="shared" si="77"/>
        <v>385</v>
      </c>
      <c r="AP371" s="32">
        <f t="shared" si="78"/>
        <v>62</v>
      </c>
      <c r="AQ371" s="32">
        <f t="shared" si="74"/>
        <v>0.28171641791044777</v>
      </c>
      <c r="AR371" s="32">
        <f t="shared" si="75"/>
        <v>0.81656804733727806</v>
      </c>
      <c r="AS371" s="32">
        <f t="shared" si="76"/>
        <v>1.5234478495098742E-3</v>
      </c>
    </row>
    <row r="372" spans="1:45" x14ac:dyDescent="0.25">
      <c r="A372">
        <v>2</v>
      </c>
      <c r="B372">
        <v>1</v>
      </c>
      <c r="C372">
        <v>50</v>
      </c>
      <c r="D372">
        <v>0</v>
      </c>
      <c r="E372">
        <v>0</v>
      </c>
      <c r="F372">
        <v>14258</v>
      </c>
      <c r="G372" s="82">
        <v>1</v>
      </c>
      <c r="H372" s="83">
        <v>0</v>
      </c>
      <c r="I372" s="84">
        <f t="shared" si="66"/>
        <v>1</v>
      </c>
      <c r="J372" s="32">
        <f t="shared" si="67"/>
        <v>1</v>
      </c>
      <c r="K372" s="32">
        <f t="shared" si="68"/>
        <v>0.709904362768639</v>
      </c>
      <c r="L372" s="82">
        <f t="shared" si="69"/>
        <v>0.709904362768639</v>
      </c>
      <c r="M372" s="84">
        <f t="shared" si="70"/>
        <v>0.290095637231361</v>
      </c>
      <c r="N372" s="82">
        <f t="shared" si="71"/>
        <v>-0.34262501834554016</v>
      </c>
      <c r="O372" s="84">
        <f t="shared" si="72"/>
        <v>100</v>
      </c>
      <c r="P372" s="32">
        <f t="shared" si="73"/>
        <v>0.40864044855279258</v>
      </c>
      <c r="AL372">
        <v>0.28745661252269467</v>
      </c>
      <c r="AM372">
        <v>1</v>
      </c>
      <c r="AN372">
        <v>0</v>
      </c>
      <c r="AO372" s="32">
        <f t="shared" si="77"/>
        <v>386</v>
      </c>
      <c r="AP372" s="32">
        <f t="shared" si="78"/>
        <v>62</v>
      </c>
      <c r="AQ372" s="32">
        <f t="shared" si="74"/>
        <v>0.27985074626865669</v>
      </c>
      <c r="AR372" s="32">
        <f t="shared" si="75"/>
        <v>0.81656804733727806</v>
      </c>
      <c r="AS372" s="32">
        <f t="shared" si="76"/>
        <v>1.5234478495097835E-3</v>
      </c>
    </row>
    <row r="373" spans="1:45" x14ac:dyDescent="0.25">
      <c r="A373">
        <v>2</v>
      </c>
      <c r="B373">
        <v>1</v>
      </c>
      <c r="C373">
        <v>50</v>
      </c>
      <c r="D373">
        <v>0</v>
      </c>
      <c r="E373">
        <v>1</v>
      </c>
      <c r="F373">
        <v>26</v>
      </c>
      <c r="G373" s="82">
        <v>1</v>
      </c>
      <c r="H373" s="83">
        <v>0</v>
      </c>
      <c r="I373" s="84">
        <f t="shared" si="66"/>
        <v>1</v>
      </c>
      <c r="J373" s="32">
        <f t="shared" si="67"/>
        <v>1</v>
      </c>
      <c r="K373" s="32">
        <f t="shared" si="68"/>
        <v>0.69009901330428369</v>
      </c>
      <c r="L373" s="82">
        <f t="shared" si="69"/>
        <v>0.69009901330428369</v>
      </c>
      <c r="M373" s="84">
        <f t="shared" si="70"/>
        <v>0.30990098669571631</v>
      </c>
      <c r="N373" s="82">
        <f t="shared" si="71"/>
        <v>-0.37092019414317934</v>
      </c>
      <c r="O373" s="84">
        <f t="shared" si="72"/>
        <v>100</v>
      </c>
      <c r="P373" s="32">
        <f t="shared" si="73"/>
        <v>0.4490674247045654</v>
      </c>
      <c r="AL373">
        <v>0.28801468682824816</v>
      </c>
      <c r="AM373">
        <v>1</v>
      </c>
      <c r="AN373">
        <v>0</v>
      </c>
      <c r="AO373" s="32">
        <f t="shared" si="77"/>
        <v>387</v>
      </c>
      <c r="AP373" s="32">
        <f t="shared" si="78"/>
        <v>62</v>
      </c>
      <c r="AQ373" s="32">
        <f t="shared" si="74"/>
        <v>0.27798507462686572</v>
      </c>
      <c r="AR373" s="32">
        <f t="shared" si="75"/>
        <v>0.81656804733727806</v>
      </c>
      <c r="AS373" s="32">
        <f t="shared" si="76"/>
        <v>1.5234478495098742E-3</v>
      </c>
    </row>
    <row r="374" spans="1:45" x14ac:dyDescent="0.25">
      <c r="A374">
        <v>2</v>
      </c>
      <c r="B374">
        <v>1</v>
      </c>
      <c r="C374">
        <v>54</v>
      </c>
      <c r="D374">
        <v>1</v>
      </c>
      <c r="E374">
        <v>3</v>
      </c>
      <c r="F374">
        <v>23</v>
      </c>
      <c r="G374" s="82">
        <v>1</v>
      </c>
      <c r="H374" s="83">
        <v>0</v>
      </c>
      <c r="I374" s="84">
        <f t="shared" si="66"/>
        <v>1</v>
      </c>
      <c r="J374" s="32">
        <f t="shared" si="67"/>
        <v>1</v>
      </c>
      <c r="K374" s="32">
        <f t="shared" si="68"/>
        <v>0.53352320711607271</v>
      </c>
      <c r="L374" s="82">
        <f t="shared" si="69"/>
        <v>0.53352320711607271</v>
      </c>
      <c r="M374" s="84">
        <f t="shared" si="70"/>
        <v>0.46647679288392729</v>
      </c>
      <c r="N374" s="82">
        <f t="shared" si="71"/>
        <v>-0.62825270943745082</v>
      </c>
      <c r="O374" s="84">
        <f t="shared" si="72"/>
        <v>100</v>
      </c>
      <c r="P374" s="32">
        <f t="shared" si="73"/>
        <v>0.87433271254579392</v>
      </c>
      <c r="AL374">
        <v>0.29344360555237592</v>
      </c>
      <c r="AM374">
        <v>1</v>
      </c>
      <c r="AN374">
        <v>0</v>
      </c>
      <c r="AO374" s="32">
        <f t="shared" si="77"/>
        <v>388</v>
      </c>
      <c r="AP374" s="32">
        <f t="shared" si="78"/>
        <v>62</v>
      </c>
      <c r="AQ374" s="32">
        <f t="shared" si="74"/>
        <v>0.27611940298507465</v>
      </c>
      <c r="AR374" s="32">
        <f t="shared" si="75"/>
        <v>0.81656804733727806</v>
      </c>
      <c r="AS374" s="32">
        <f t="shared" si="76"/>
        <v>1.5234478495098742E-3</v>
      </c>
    </row>
    <row r="375" spans="1:45" x14ac:dyDescent="0.25">
      <c r="A375">
        <v>2</v>
      </c>
      <c r="B375">
        <v>1</v>
      </c>
      <c r="C375">
        <v>55</v>
      </c>
      <c r="D375">
        <v>0</v>
      </c>
      <c r="E375">
        <v>0</v>
      </c>
      <c r="F375">
        <v>16</v>
      </c>
      <c r="G375" s="82">
        <v>1</v>
      </c>
      <c r="H375" s="83">
        <v>0</v>
      </c>
      <c r="I375" s="84">
        <f t="shared" si="66"/>
        <v>1</v>
      </c>
      <c r="J375" s="32">
        <f t="shared" si="67"/>
        <v>1</v>
      </c>
      <c r="K375" s="32">
        <f t="shared" si="68"/>
        <v>0.66509224663626587</v>
      </c>
      <c r="L375" s="82">
        <f t="shared" si="69"/>
        <v>0.66509224663626587</v>
      </c>
      <c r="M375" s="84">
        <f t="shared" si="70"/>
        <v>0.33490775336373413</v>
      </c>
      <c r="N375" s="82">
        <f t="shared" si="71"/>
        <v>-0.40782953120029664</v>
      </c>
      <c r="O375" s="84">
        <f t="shared" si="72"/>
        <v>100</v>
      </c>
      <c r="P375" s="32">
        <f t="shared" si="73"/>
        <v>0.50355083081714636</v>
      </c>
      <c r="AL375">
        <v>0.29572945271917206</v>
      </c>
      <c r="AM375">
        <v>1</v>
      </c>
      <c r="AN375">
        <v>0</v>
      </c>
      <c r="AO375" s="32">
        <f t="shared" si="77"/>
        <v>389</v>
      </c>
      <c r="AP375" s="32">
        <f t="shared" si="78"/>
        <v>62</v>
      </c>
      <c r="AQ375" s="32">
        <f t="shared" si="74"/>
        <v>0.27425373134328357</v>
      </c>
      <c r="AR375" s="32">
        <f t="shared" si="75"/>
        <v>0.81656804733727806</v>
      </c>
      <c r="AS375" s="32">
        <f t="shared" si="76"/>
        <v>3.0468956990196577E-3</v>
      </c>
    </row>
    <row r="376" spans="1:45" x14ac:dyDescent="0.25">
      <c r="A376">
        <v>2</v>
      </c>
      <c r="B376">
        <v>1</v>
      </c>
      <c r="C376">
        <v>57</v>
      </c>
      <c r="D376">
        <v>0</v>
      </c>
      <c r="E376">
        <v>0</v>
      </c>
      <c r="F376">
        <v>3</v>
      </c>
      <c r="G376" s="82">
        <v>0</v>
      </c>
      <c r="H376" s="83">
        <v>1</v>
      </c>
      <c r="I376" s="84">
        <f t="shared" si="66"/>
        <v>1</v>
      </c>
      <c r="J376" s="32">
        <f t="shared" si="67"/>
        <v>0</v>
      </c>
      <c r="K376" s="32">
        <f t="shared" si="68"/>
        <v>0.64702462578233377</v>
      </c>
      <c r="L376" s="82">
        <f t="shared" si="69"/>
        <v>0.64702462578233377</v>
      </c>
      <c r="M376" s="84">
        <f t="shared" si="70"/>
        <v>0.35297537421766623</v>
      </c>
      <c r="N376" s="82">
        <f t="shared" si="71"/>
        <v>-1.0413569859053233</v>
      </c>
      <c r="O376" s="84">
        <f t="shared" si="72"/>
        <v>0</v>
      </c>
      <c r="P376" s="32">
        <f t="shared" si="73"/>
        <v>1.8330588280171034</v>
      </c>
      <c r="AL376">
        <v>0.29629451869422391</v>
      </c>
      <c r="AM376">
        <v>2</v>
      </c>
      <c r="AN376">
        <v>0</v>
      </c>
      <c r="AO376" s="32">
        <f t="shared" si="77"/>
        <v>391</v>
      </c>
      <c r="AP376" s="32">
        <f t="shared" si="78"/>
        <v>62</v>
      </c>
      <c r="AQ376" s="32">
        <f t="shared" si="74"/>
        <v>0.27052238805970152</v>
      </c>
      <c r="AR376" s="32">
        <f t="shared" si="75"/>
        <v>0.81656804733727806</v>
      </c>
      <c r="AS376" s="32">
        <f t="shared" si="76"/>
        <v>1.5234478495098742E-3</v>
      </c>
    </row>
    <row r="377" spans="1:45" x14ac:dyDescent="0.25">
      <c r="A377">
        <v>3</v>
      </c>
      <c r="B377">
        <v>0</v>
      </c>
      <c r="C377">
        <v>0.42</v>
      </c>
      <c r="D377">
        <v>0</v>
      </c>
      <c r="E377">
        <v>1</v>
      </c>
      <c r="F377">
        <v>8.5167000000000002</v>
      </c>
      <c r="G377" s="82">
        <v>1</v>
      </c>
      <c r="H377" s="83">
        <v>0</v>
      </c>
      <c r="I377" s="84">
        <f t="shared" si="66"/>
        <v>1</v>
      </c>
      <c r="J377" s="32">
        <f t="shared" si="67"/>
        <v>1</v>
      </c>
      <c r="K377" s="32">
        <f t="shared" si="68"/>
        <v>0.24509815653414729</v>
      </c>
      <c r="L377" s="82">
        <f t="shared" si="69"/>
        <v>0.24509815653414729</v>
      </c>
      <c r="M377" s="84">
        <f t="shared" si="70"/>
        <v>0.75490184346585276</v>
      </c>
      <c r="N377" s="82">
        <f t="shared" si="71"/>
        <v>-1.4060965097568638</v>
      </c>
      <c r="O377" s="84">
        <f t="shared" si="72"/>
        <v>100</v>
      </c>
      <c r="P377" s="32">
        <f t="shared" si="73"/>
        <v>3.0799980470709061</v>
      </c>
      <c r="AL377">
        <v>0.30000432213129918</v>
      </c>
      <c r="AM377">
        <v>1</v>
      </c>
      <c r="AN377">
        <v>0</v>
      </c>
      <c r="AO377" s="32">
        <f t="shared" si="77"/>
        <v>392</v>
      </c>
      <c r="AP377" s="32">
        <f t="shared" si="78"/>
        <v>62</v>
      </c>
      <c r="AQ377" s="32">
        <f t="shared" si="74"/>
        <v>0.26865671641791045</v>
      </c>
      <c r="AR377" s="32">
        <f t="shared" si="75"/>
        <v>0.81656804733727806</v>
      </c>
      <c r="AS377" s="32">
        <f t="shared" si="76"/>
        <v>1.5234478495098742E-3</v>
      </c>
    </row>
    <row r="378" spans="1:45" x14ac:dyDescent="0.25">
      <c r="A378">
        <v>3</v>
      </c>
      <c r="B378">
        <v>0</v>
      </c>
      <c r="C378">
        <v>1</v>
      </c>
      <c r="D378">
        <v>1</v>
      </c>
      <c r="E378">
        <v>2</v>
      </c>
      <c r="F378">
        <v>2315</v>
      </c>
      <c r="G378" s="82">
        <v>1</v>
      </c>
      <c r="H378" s="83">
        <v>0</v>
      </c>
      <c r="I378" s="84">
        <f t="shared" si="66"/>
        <v>1</v>
      </c>
      <c r="J378" s="32">
        <f t="shared" si="67"/>
        <v>1</v>
      </c>
      <c r="K378" s="32">
        <f t="shared" si="68"/>
        <v>0.17261651198056543</v>
      </c>
      <c r="L378" s="82">
        <f t="shared" si="69"/>
        <v>0.17261651198056543</v>
      </c>
      <c r="M378" s="84">
        <f t="shared" si="70"/>
        <v>0.82738348801943462</v>
      </c>
      <c r="N378" s="82">
        <f t="shared" si="71"/>
        <v>-1.7566828387407072</v>
      </c>
      <c r="O378" s="84">
        <f t="shared" si="72"/>
        <v>100</v>
      </c>
      <c r="P378" s="32">
        <f t="shared" si="73"/>
        <v>4.7931885456739405</v>
      </c>
      <c r="AL378">
        <v>0.30165498850931816</v>
      </c>
      <c r="AM378">
        <v>1</v>
      </c>
      <c r="AN378">
        <v>0</v>
      </c>
      <c r="AO378" s="32">
        <f t="shared" si="77"/>
        <v>393</v>
      </c>
      <c r="AP378" s="32">
        <f t="shared" si="78"/>
        <v>62</v>
      </c>
      <c r="AQ378" s="32">
        <f t="shared" si="74"/>
        <v>0.26679104477611937</v>
      </c>
      <c r="AR378" s="32">
        <f t="shared" si="75"/>
        <v>0.81656804733727806</v>
      </c>
      <c r="AS378" s="32">
        <f t="shared" si="76"/>
        <v>1.5234478495097835E-3</v>
      </c>
    </row>
    <row r="379" spans="1:45" x14ac:dyDescent="0.25">
      <c r="A379">
        <v>3</v>
      </c>
      <c r="B379">
        <v>0</v>
      </c>
      <c r="C379">
        <v>1</v>
      </c>
      <c r="D379">
        <v>4</v>
      </c>
      <c r="E379">
        <v>1</v>
      </c>
      <c r="F379">
        <v>39.6875</v>
      </c>
      <c r="G379" s="82">
        <v>0</v>
      </c>
      <c r="H379" s="83">
        <v>1</v>
      </c>
      <c r="I379" s="84">
        <f t="shared" si="66"/>
        <v>1</v>
      </c>
      <c r="J379" s="32">
        <f t="shared" si="67"/>
        <v>0</v>
      </c>
      <c r="K379" s="32">
        <f t="shared" si="68"/>
        <v>7.6762182208983509E-2</v>
      </c>
      <c r="L379" s="82">
        <f t="shared" si="69"/>
        <v>7.6762182208983509E-2</v>
      </c>
      <c r="M379" s="84">
        <f t="shared" si="70"/>
        <v>0.92323781779101655</v>
      </c>
      <c r="N379" s="82">
        <f t="shared" si="71"/>
        <v>-7.9868420255536268E-2</v>
      </c>
      <c r="O379" s="84">
        <f t="shared" si="72"/>
        <v>0</v>
      </c>
      <c r="P379" s="32">
        <f t="shared" si="73"/>
        <v>8.3144538416600411E-2</v>
      </c>
      <c r="AL379">
        <v>0.30471018714350534</v>
      </c>
      <c r="AM379">
        <v>1</v>
      </c>
      <c r="AN379">
        <v>0</v>
      </c>
      <c r="AO379" s="32">
        <f t="shared" si="77"/>
        <v>394</v>
      </c>
      <c r="AP379" s="32">
        <f t="shared" si="78"/>
        <v>62</v>
      </c>
      <c r="AQ379" s="32">
        <f t="shared" si="74"/>
        <v>0.2649253731343284</v>
      </c>
      <c r="AR379" s="32">
        <f t="shared" si="75"/>
        <v>0.81656804733727806</v>
      </c>
      <c r="AS379" s="32">
        <f t="shared" si="76"/>
        <v>1.5234478495098742E-3</v>
      </c>
    </row>
    <row r="380" spans="1:45" x14ac:dyDescent="0.25">
      <c r="A380">
        <v>3</v>
      </c>
      <c r="B380">
        <v>0</v>
      </c>
      <c r="C380">
        <v>1</v>
      </c>
      <c r="D380">
        <v>5</v>
      </c>
      <c r="E380">
        <v>2</v>
      </c>
      <c r="F380">
        <v>2144</v>
      </c>
      <c r="G380" s="82">
        <v>0</v>
      </c>
      <c r="H380" s="83">
        <v>1</v>
      </c>
      <c r="I380" s="84">
        <f t="shared" si="66"/>
        <v>1</v>
      </c>
      <c r="J380" s="32">
        <f t="shared" si="67"/>
        <v>0</v>
      </c>
      <c r="K380" s="32">
        <f t="shared" si="68"/>
        <v>5.1840928682030982E-2</v>
      </c>
      <c r="L380" s="82">
        <f t="shared" si="69"/>
        <v>5.1840928682030982E-2</v>
      </c>
      <c r="M380" s="84">
        <f t="shared" si="70"/>
        <v>0.94815907131796906</v>
      </c>
      <c r="N380" s="82">
        <f t="shared" si="71"/>
        <v>-5.3232994054502596E-2</v>
      </c>
      <c r="O380" s="84">
        <f t="shared" si="72"/>
        <v>0</v>
      </c>
      <c r="P380" s="32">
        <f t="shared" si="73"/>
        <v>5.4675349580287788E-2</v>
      </c>
      <c r="AL380">
        <v>0.30520706609364817</v>
      </c>
      <c r="AM380">
        <v>1</v>
      </c>
      <c r="AN380">
        <v>0</v>
      </c>
      <c r="AO380" s="32">
        <f t="shared" si="77"/>
        <v>395</v>
      </c>
      <c r="AP380" s="32">
        <f t="shared" si="78"/>
        <v>62</v>
      </c>
      <c r="AQ380" s="32">
        <f t="shared" si="74"/>
        <v>0.26305970149253732</v>
      </c>
      <c r="AR380" s="32">
        <f t="shared" si="75"/>
        <v>0.81656804733727806</v>
      </c>
      <c r="AS380" s="32">
        <f t="shared" si="76"/>
        <v>1.5234478495098742E-3</v>
      </c>
    </row>
    <row r="381" spans="1:45" x14ac:dyDescent="0.25">
      <c r="A381">
        <v>3</v>
      </c>
      <c r="B381">
        <v>0</v>
      </c>
      <c r="C381">
        <v>2</v>
      </c>
      <c r="D381">
        <v>3</v>
      </c>
      <c r="E381">
        <v>1</v>
      </c>
      <c r="F381">
        <v>21075</v>
      </c>
      <c r="G381" s="82">
        <v>0</v>
      </c>
      <c r="H381" s="83">
        <v>1</v>
      </c>
      <c r="I381" s="84">
        <f t="shared" si="66"/>
        <v>1</v>
      </c>
      <c r="J381" s="32">
        <f t="shared" si="67"/>
        <v>0</v>
      </c>
      <c r="K381" s="32">
        <f t="shared" si="68"/>
        <v>0.10159144391499587</v>
      </c>
      <c r="L381" s="82">
        <f t="shared" si="69"/>
        <v>0.10159144391499587</v>
      </c>
      <c r="M381" s="84">
        <f t="shared" si="70"/>
        <v>0.89840855608500414</v>
      </c>
      <c r="N381" s="82">
        <f t="shared" si="71"/>
        <v>-0.10713035191112977</v>
      </c>
      <c r="O381" s="84">
        <f t="shared" si="72"/>
        <v>0</v>
      </c>
      <c r="P381" s="32">
        <f t="shared" si="73"/>
        <v>0.11307933704204801</v>
      </c>
      <c r="AL381">
        <v>0.30852948495707772</v>
      </c>
      <c r="AM381">
        <v>1</v>
      </c>
      <c r="AN381">
        <v>0</v>
      </c>
      <c r="AO381" s="32">
        <f t="shared" si="77"/>
        <v>396</v>
      </c>
      <c r="AP381" s="32">
        <f t="shared" si="78"/>
        <v>62</v>
      </c>
      <c r="AQ381" s="32">
        <f t="shared" si="74"/>
        <v>0.26119402985074625</v>
      </c>
      <c r="AR381" s="32">
        <f t="shared" si="75"/>
        <v>0.81656804733727806</v>
      </c>
      <c r="AS381" s="32">
        <f t="shared" si="76"/>
        <v>0</v>
      </c>
    </row>
    <row r="382" spans="1:45" x14ac:dyDescent="0.25">
      <c r="A382">
        <v>3</v>
      </c>
      <c r="B382">
        <v>0</v>
      </c>
      <c r="C382">
        <v>2</v>
      </c>
      <c r="D382">
        <v>4</v>
      </c>
      <c r="E382">
        <v>1</v>
      </c>
      <c r="F382">
        <v>39.6875</v>
      </c>
      <c r="G382" s="82">
        <v>0</v>
      </c>
      <c r="H382" s="83">
        <v>1</v>
      </c>
      <c r="I382" s="84">
        <f t="shared" si="66"/>
        <v>1</v>
      </c>
      <c r="J382" s="32">
        <f t="shared" si="67"/>
        <v>0</v>
      </c>
      <c r="K382" s="32">
        <f t="shared" si="68"/>
        <v>7.3972324920189583E-2</v>
      </c>
      <c r="L382" s="82">
        <f t="shared" si="69"/>
        <v>7.3972324920189583E-2</v>
      </c>
      <c r="M382" s="84">
        <f t="shared" si="70"/>
        <v>0.92602767507981043</v>
      </c>
      <c r="N382" s="82">
        <f t="shared" si="71"/>
        <v>-7.6851158087296409E-2</v>
      </c>
      <c r="O382" s="84">
        <f t="shared" si="72"/>
        <v>0</v>
      </c>
      <c r="P382" s="32">
        <f t="shared" si="73"/>
        <v>7.9881332827136317E-2</v>
      </c>
      <c r="AL382">
        <v>0.31160721120498119</v>
      </c>
      <c r="AM382">
        <v>0</v>
      </c>
      <c r="AN382">
        <v>1</v>
      </c>
      <c r="AO382" s="32">
        <f t="shared" si="77"/>
        <v>396</v>
      </c>
      <c r="AP382" s="32">
        <f t="shared" si="78"/>
        <v>63</v>
      </c>
      <c r="AQ382" s="32">
        <f t="shared" si="74"/>
        <v>0.26119402985074625</v>
      </c>
      <c r="AR382" s="32">
        <f t="shared" si="75"/>
        <v>0.81360946745562135</v>
      </c>
      <c r="AS382" s="32">
        <f t="shared" si="76"/>
        <v>1.5179281109246033E-3</v>
      </c>
    </row>
    <row r="383" spans="1:45" x14ac:dyDescent="0.25">
      <c r="A383">
        <v>3</v>
      </c>
      <c r="B383">
        <v>0</v>
      </c>
      <c r="C383">
        <v>2</v>
      </c>
      <c r="D383">
        <v>4</v>
      </c>
      <c r="E383">
        <v>1</v>
      </c>
      <c r="F383">
        <v>29125</v>
      </c>
      <c r="G383" s="82">
        <v>0</v>
      </c>
      <c r="H383" s="83">
        <v>1</v>
      </c>
      <c r="I383" s="84">
        <f t="shared" si="66"/>
        <v>1</v>
      </c>
      <c r="J383" s="32">
        <f t="shared" si="67"/>
        <v>0</v>
      </c>
      <c r="K383" s="32">
        <f t="shared" si="68"/>
        <v>7.5192588635010174E-2</v>
      </c>
      <c r="L383" s="82">
        <f t="shared" si="69"/>
        <v>7.5192588635010174E-2</v>
      </c>
      <c r="M383" s="84">
        <f t="shared" si="70"/>
        <v>0.92480741136498978</v>
      </c>
      <c r="N383" s="82">
        <f t="shared" si="71"/>
        <v>-7.8169767076899752E-2</v>
      </c>
      <c r="O383" s="84">
        <f t="shared" si="72"/>
        <v>0</v>
      </c>
      <c r="P383" s="32">
        <f t="shared" si="73"/>
        <v>8.1306213283939874E-2</v>
      </c>
      <c r="AL383">
        <v>0.31186333791703574</v>
      </c>
      <c r="AM383">
        <v>1</v>
      </c>
      <c r="AN383">
        <v>0</v>
      </c>
      <c r="AO383" s="32">
        <f t="shared" si="77"/>
        <v>397</v>
      </c>
      <c r="AP383" s="32">
        <f t="shared" si="78"/>
        <v>63</v>
      </c>
      <c r="AQ383" s="32">
        <f t="shared" si="74"/>
        <v>0.25932835820895528</v>
      </c>
      <c r="AR383" s="32">
        <f t="shared" si="75"/>
        <v>0.81360946745562135</v>
      </c>
      <c r="AS383" s="32">
        <f t="shared" si="76"/>
        <v>0</v>
      </c>
    </row>
    <row r="384" spans="1:45" x14ac:dyDescent="0.25">
      <c r="A384">
        <v>3</v>
      </c>
      <c r="B384">
        <v>0</v>
      </c>
      <c r="C384">
        <v>3</v>
      </c>
      <c r="D384">
        <v>1</v>
      </c>
      <c r="E384">
        <v>1</v>
      </c>
      <c r="F384">
        <v>37671</v>
      </c>
      <c r="G384" s="82">
        <v>1</v>
      </c>
      <c r="H384" s="83">
        <v>0</v>
      </c>
      <c r="I384" s="84">
        <f t="shared" si="66"/>
        <v>1</v>
      </c>
      <c r="J384" s="32">
        <f t="shared" si="67"/>
        <v>1</v>
      </c>
      <c r="K384" s="32">
        <f t="shared" si="68"/>
        <v>0.17652155531804123</v>
      </c>
      <c r="L384" s="82">
        <f t="shared" si="69"/>
        <v>0.17652155531804123</v>
      </c>
      <c r="M384" s="84">
        <f t="shared" si="70"/>
        <v>0.82347844468195874</v>
      </c>
      <c r="N384" s="82">
        <f t="shared" si="71"/>
        <v>-1.7343122836177876</v>
      </c>
      <c r="O384" s="84">
        <f t="shared" si="72"/>
        <v>100</v>
      </c>
      <c r="P384" s="32">
        <f t="shared" si="73"/>
        <v>4.6650305295480017</v>
      </c>
      <c r="AL384">
        <v>0.31267264647760357</v>
      </c>
      <c r="AM384">
        <v>0</v>
      </c>
      <c r="AN384">
        <v>1</v>
      </c>
      <c r="AO384" s="32">
        <f t="shared" si="77"/>
        <v>397</v>
      </c>
      <c r="AP384" s="32">
        <f t="shared" si="78"/>
        <v>64</v>
      </c>
      <c r="AQ384" s="32">
        <f t="shared" si="74"/>
        <v>0.25932835820895528</v>
      </c>
      <c r="AR384" s="32">
        <f t="shared" si="75"/>
        <v>0.81065088757396453</v>
      </c>
      <c r="AS384" s="32">
        <f t="shared" si="76"/>
        <v>1.512408372339513E-3</v>
      </c>
    </row>
    <row r="385" spans="1:45" x14ac:dyDescent="0.25">
      <c r="A385">
        <v>3</v>
      </c>
      <c r="B385">
        <v>0</v>
      </c>
      <c r="C385">
        <v>3</v>
      </c>
      <c r="D385">
        <v>4</v>
      </c>
      <c r="E385">
        <v>2</v>
      </c>
      <c r="F385">
        <v>31.387499999999999</v>
      </c>
      <c r="G385" s="82">
        <v>1</v>
      </c>
      <c r="H385" s="83">
        <v>0</v>
      </c>
      <c r="I385" s="84">
        <f t="shared" si="66"/>
        <v>1</v>
      </c>
      <c r="J385" s="32">
        <f t="shared" si="67"/>
        <v>1</v>
      </c>
      <c r="K385" s="32">
        <f t="shared" si="68"/>
        <v>6.5807878625258234E-2</v>
      </c>
      <c r="L385" s="82">
        <f t="shared" si="69"/>
        <v>6.5807878625258234E-2</v>
      </c>
      <c r="M385" s="84">
        <f t="shared" si="70"/>
        <v>0.93419212137474172</v>
      </c>
      <c r="N385" s="82">
        <f t="shared" si="71"/>
        <v>-2.721015711872468</v>
      </c>
      <c r="O385" s="84">
        <f t="shared" si="72"/>
        <v>100</v>
      </c>
      <c r="P385" s="32">
        <f t="shared" si="73"/>
        <v>14.195748911683989</v>
      </c>
      <c r="AL385">
        <v>0.31325815347597363</v>
      </c>
      <c r="AM385">
        <v>1</v>
      </c>
      <c r="AN385">
        <v>0</v>
      </c>
      <c r="AO385" s="32">
        <f t="shared" si="77"/>
        <v>398</v>
      </c>
      <c r="AP385" s="32">
        <f t="shared" si="78"/>
        <v>64</v>
      </c>
      <c r="AQ385" s="32">
        <f t="shared" si="74"/>
        <v>0.2574626865671642</v>
      </c>
      <c r="AR385" s="32">
        <f t="shared" si="75"/>
        <v>0.81065088757396453</v>
      </c>
      <c r="AS385" s="32">
        <f t="shared" si="76"/>
        <v>4.5372251170184485E-3</v>
      </c>
    </row>
    <row r="386" spans="1:45" x14ac:dyDescent="0.25">
      <c r="A386">
        <v>3</v>
      </c>
      <c r="B386">
        <v>0</v>
      </c>
      <c r="C386">
        <v>4</v>
      </c>
      <c r="D386">
        <v>1</v>
      </c>
      <c r="E386">
        <v>1</v>
      </c>
      <c r="F386">
        <v>11.1333</v>
      </c>
      <c r="G386" s="82">
        <v>1</v>
      </c>
      <c r="H386" s="83">
        <v>0</v>
      </c>
      <c r="I386" s="84">
        <f t="shared" si="66"/>
        <v>1</v>
      </c>
      <c r="J386" s="32">
        <f t="shared" si="67"/>
        <v>1</v>
      </c>
      <c r="K386" s="32">
        <f t="shared" si="68"/>
        <v>0.16755922478499821</v>
      </c>
      <c r="L386" s="82">
        <f t="shared" si="69"/>
        <v>0.16755922478499821</v>
      </c>
      <c r="M386" s="84">
        <f t="shared" si="70"/>
        <v>0.83244077521500182</v>
      </c>
      <c r="N386" s="82">
        <f t="shared" si="71"/>
        <v>-1.7864184094060187</v>
      </c>
      <c r="O386" s="84">
        <f t="shared" si="72"/>
        <v>100</v>
      </c>
      <c r="P386" s="32">
        <f t="shared" si="73"/>
        <v>4.9680390696670926</v>
      </c>
      <c r="AL386">
        <v>0.31325848040279186</v>
      </c>
      <c r="AM386">
        <v>3</v>
      </c>
      <c r="AN386">
        <v>0</v>
      </c>
      <c r="AO386" s="32">
        <f t="shared" si="77"/>
        <v>401</v>
      </c>
      <c r="AP386" s="32">
        <f t="shared" si="78"/>
        <v>64</v>
      </c>
      <c r="AQ386" s="32">
        <f t="shared" si="74"/>
        <v>0.25186567164179108</v>
      </c>
      <c r="AR386" s="32">
        <f t="shared" si="75"/>
        <v>0.81065088757396453</v>
      </c>
      <c r="AS386" s="32">
        <f t="shared" si="76"/>
        <v>1.512408372339513E-3</v>
      </c>
    </row>
    <row r="387" spans="1:45" x14ac:dyDescent="0.25">
      <c r="A387">
        <v>3</v>
      </c>
      <c r="B387">
        <v>0</v>
      </c>
      <c r="C387">
        <v>4</v>
      </c>
      <c r="D387">
        <v>3</v>
      </c>
      <c r="E387">
        <v>2</v>
      </c>
      <c r="F387">
        <v>27.9</v>
      </c>
      <c r="G387" s="82">
        <v>0</v>
      </c>
      <c r="H387" s="83">
        <v>1</v>
      </c>
      <c r="I387" s="84">
        <f t="shared" si="66"/>
        <v>1</v>
      </c>
      <c r="J387" s="32">
        <f t="shared" si="67"/>
        <v>0</v>
      </c>
      <c r="K387" s="32">
        <f t="shared" si="68"/>
        <v>8.6414430279567508E-2</v>
      </c>
      <c r="L387" s="82">
        <f t="shared" si="69"/>
        <v>8.6414430279567508E-2</v>
      </c>
      <c r="M387" s="84">
        <f t="shared" si="70"/>
        <v>0.91358556972043248</v>
      </c>
      <c r="N387" s="82">
        <f t="shared" si="71"/>
        <v>-9.0378235169633406E-2</v>
      </c>
      <c r="O387" s="84">
        <f t="shared" si="72"/>
        <v>0</v>
      </c>
      <c r="P387" s="32">
        <f t="shared" si="73"/>
        <v>9.4588217178179931E-2</v>
      </c>
      <c r="AL387">
        <v>0.3135357811181716</v>
      </c>
      <c r="AM387">
        <v>1</v>
      </c>
      <c r="AN387">
        <v>0</v>
      </c>
      <c r="AO387" s="32">
        <f t="shared" si="77"/>
        <v>402</v>
      </c>
      <c r="AP387" s="32">
        <f t="shared" si="78"/>
        <v>64</v>
      </c>
      <c r="AQ387" s="32">
        <f t="shared" si="74"/>
        <v>0.25</v>
      </c>
      <c r="AR387" s="32">
        <f t="shared" si="75"/>
        <v>0.81065088757396453</v>
      </c>
      <c r="AS387" s="32">
        <f t="shared" si="76"/>
        <v>1.512408372339513E-3</v>
      </c>
    </row>
    <row r="388" spans="1:45" x14ac:dyDescent="0.25">
      <c r="A388">
        <v>3</v>
      </c>
      <c r="B388">
        <v>0</v>
      </c>
      <c r="C388">
        <v>4</v>
      </c>
      <c r="D388">
        <v>4</v>
      </c>
      <c r="E388">
        <v>1</v>
      </c>
      <c r="F388">
        <v>29125</v>
      </c>
      <c r="G388" s="82">
        <v>0</v>
      </c>
      <c r="H388" s="83">
        <v>1</v>
      </c>
      <c r="I388" s="84">
        <f t="shared" si="66"/>
        <v>1</v>
      </c>
      <c r="J388" s="32">
        <f t="shared" si="67"/>
        <v>0</v>
      </c>
      <c r="K388" s="32">
        <f t="shared" si="68"/>
        <v>6.9810136807098841E-2</v>
      </c>
      <c r="L388" s="82">
        <f t="shared" si="69"/>
        <v>6.9810136807098841E-2</v>
      </c>
      <c r="M388" s="84">
        <f t="shared" si="70"/>
        <v>0.9301898631929012</v>
      </c>
      <c r="N388" s="82">
        <f t="shared" si="71"/>
        <v>-7.2366559700559968E-2</v>
      </c>
      <c r="O388" s="84">
        <f t="shared" si="72"/>
        <v>0</v>
      </c>
      <c r="P388" s="32">
        <f t="shared" si="73"/>
        <v>7.5049341612338907E-2</v>
      </c>
      <c r="AL388">
        <v>0.31435240333845027</v>
      </c>
      <c r="AM388">
        <v>1</v>
      </c>
      <c r="AN388">
        <v>0</v>
      </c>
      <c r="AO388" s="32">
        <f t="shared" si="77"/>
        <v>403</v>
      </c>
      <c r="AP388" s="32">
        <f t="shared" si="78"/>
        <v>64</v>
      </c>
      <c r="AQ388" s="32">
        <f t="shared" si="74"/>
        <v>0.24813432835820892</v>
      </c>
      <c r="AR388" s="32">
        <f t="shared" si="75"/>
        <v>0.81065088757396453</v>
      </c>
      <c r="AS388" s="32">
        <f t="shared" si="76"/>
        <v>1.512408372339423E-3</v>
      </c>
    </row>
    <row r="389" spans="1:45" x14ac:dyDescent="0.25">
      <c r="A389">
        <v>3</v>
      </c>
      <c r="B389">
        <v>0</v>
      </c>
      <c r="C389">
        <v>4</v>
      </c>
      <c r="D389">
        <v>4</v>
      </c>
      <c r="E389">
        <v>2</v>
      </c>
      <c r="F389">
        <v>31275</v>
      </c>
      <c r="G389" s="82">
        <v>0</v>
      </c>
      <c r="H389" s="83">
        <v>1</v>
      </c>
      <c r="I389" s="84">
        <f t="shared" ref="I389:I452" si="79">G389+H389</f>
        <v>1</v>
      </c>
      <c r="J389" s="32">
        <f t="shared" ref="J389:J452" si="80">IF(I389=0,"",G389/I389)</f>
        <v>0</v>
      </c>
      <c r="K389" s="32">
        <f t="shared" ref="K389:K452" si="81">1/(1+EXP(-$R$5-MMULT(A389:F389,$R$6:$R$11)))</f>
        <v>6.452578614385604E-2</v>
      </c>
      <c r="L389" s="82">
        <f t="shared" ref="L389:L452" si="82">I389*K389</f>
        <v>6.452578614385604E-2</v>
      </c>
      <c r="M389" s="84">
        <f t="shared" ref="M389:M452" si="83">I389-L389</f>
        <v>0.93547421385614393</v>
      </c>
      <c r="N389" s="82">
        <f t="shared" ref="N389:N452" si="84">IFERROR(I389*(J389*LN(K389)+(1-J389)*LN(1-K389)),0)</f>
        <v>-6.6701697671250393E-2</v>
      </c>
      <c r="O389" s="84">
        <f t="shared" ref="O389:O452" si="85">100*IF(K389&gt;=$AH$10,G389/I389,H389/I389)</f>
        <v>0</v>
      </c>
      <c r="P389" s="32">
        <f t="shared" ref="P389:P452" si="86">IFERROR((G389-L389)^2/L389+(H389-M389)^2/M389,0)</f>
        <v>6.8976552413852782E-2</v>
      </c>
      <c r="AL389">
        <v>0.31979965257766219</v>
      </c>
      <c r="AM389">
        <v>1</v>
      </c>
      <c r="AN389">
        <v>0</v>
      </c>
      <c r="AO389" s="32">
        <f t="shared" si="77"/>
        <v>404</v>
      </c>
      <c r="AP389" s="32">
        <f t="shared" si="78"/>
        <v>64</v>
      </c>
      <c r="AQ389" s="32">
        <f t="shared" ref="AQ389:AQ452" si="87">1-AO389/AO$770</f>
        <v>0.24626865671641796</v>
      </c>
      <c r="AR389" s="32">
        <f t="shared" ref="AR389:AR452" si="88">1-AP389/AP$770</f>
        <v>0.81065088757396453</v>
      </c>
      <c r="AS389" s="32">
        <f t="shared" ref="AS389:AS452" si="89">(AQ389-AQ390)*AR389</f>
        <v>1.512408372339513E-3</v>
      </c>
    </row>
    <row r="390" spans="1:45" x14ac:dyDescent="0.25">
      <c r="A390">
        <v>3</v>
      </c>
      <c r="B390">
        <v>0</v>
      </c>
      <c r="C390">
        <v>6</v>
      </c>
      <c r="D390">
        <v>0</v>
      </c>
      <c r="E390">
        <v>1</v>
      </c>
      <c r="F390">
        <v>12475</v>
      </c>
      <c r="G390" s="82">
        <v>1</v>
      </c>
      <c r="H390" s="83">
        <v>0</v>
      </c>
      <c r="I390" s="84">
        <f t="shared" si="79"/>
        <v>1</v>
      </c>
      <c r="J390" s="32">
        <f t="shared" si="80"/>
        <v>1</v>
      </c>
      <c r="K390" s="32">
        <f t="shared" si="81"/>
        <v>0.20738432293882719</v>
      </c>
      <c r="L390" s="82">
        <f t="shared" si="82"/>
        <v>0.20738432293882719</v>
      </c>
      <c r="M390" s="84">
        <f t="shared" si="83"/>
        <v>0.79261567706117275</v>
      </c>
      <c r="N390" s="82">
        <f t="shared" si="84"/>
        <v>-1.5731815745739119</v>
      </c>
      <c r="O390" s="84">
        <f t="shared" si="85"/>
        <v>100</v>
      </c>
      <c r="P390" s="32">
        <f t="shared" si="86"/>
        <v>3.8219652567227715</v>
      </c>
      <c r="AL390">
        <v>0.32094766679303482</v>
      </c>
      <c r="AM390">
        <v>1</v>
      </c>
      <c r="AN390">
        <v>0</v>
      </c>
      <c r="AO390" s="32">
        <f t="shared" ref="AO390:AO453" si="90">AO389+AM390</f>
        <v>405</v>
      </c>
      <c r="AP390" s="32">
        <f t="shared" ref="AP390:AP453" si="91">AP389+AN390</f>
        <v>64</v>
      </c>
      <c r="AQ390" s="32">
        <f t="shared" si="87"/>
        <v>0.24440298507462688</v>
      </c>
      <c r="AR390" s="32">
        <f t="shared" si="88"/>
        <v>0.81065088757396453</v>
      </c>
      <c r="AS390" s="32">
        <f t="shared" si="89"/>
        <v>0</v>
      </c>
    </row>
    <row r="391" spans="1:45" x14ac:dyDescent="0.25">
      <c r="A391">
        <v>3</v>
      </c>
      <c r="B391">
        <v>0</v>
      </c>
      <c r="C391">
        <v>7</v>
      </c>
      <c r="D391">
        <v>4</v>
      </c>
      <c r="E391">
        <v>1</v>
      </c>
      <c r="F391">
        <v>39.6875</v>
      </c>
      <c r="G391" s="82">
        <v>0</v>
      </c>
      <c r="H391" s="83">
        <v>1</v>
      </c>
      <c r="I391" s="84">
        <f t="shared" si="79"/>
        <v>1</v>
      </c>
      <c r="J391" s="32">
        <f t="shared" si="80"/>
        <v>0</v>
      </c>
      <c r="K391" s="32">
        <f t="shared" si="81"/>
        <v>6.1375503271635559E-2</v>
      </c>
      <c r="L391" s="82">
        <f t="shared" si="82"/>
        <v>6.1375503271635559E-2</v>
      </c>
      <c r="M391" s="84">
        <f t="shared" si="83"/>
        <v>0.93862449672836445</v>
      </c>
      <c r="N391" s="82">
        <f t="shared" si="84"/>
        <v>-6.3339776741895143E-2</v>
      </c>
      <c r="O391" s="84">
        <f t="shared" si="85"/>
        <v>0</v>
      </c>
      <c r="P391" s="32">
        <f t="shared" si="86"/>
        <v>6.5388772065467921E-2</v>
      </c>
      <c r="AL391">
        <v>0.32134055561406238</v>
      </c>
      <c r="AM391">
        <v>0</v>
      </c>
      <c r="AN391">
        <v>1</v>
      </c>
      <c r="AO391" s="32">
        <f t="shared" si="90"/>
        <v>405</v>
      </c>
      <c r="AP391" s="32">
        <f t="shared" si="91"/>
        <v>65</v>
      </c>
      <c r="AQ391" s="32">
        <f t="shared" si="87"/>
        <v>0.24440298507462688</v>
      </c>
      <c r="AR391" s="32">
        <f t="shared" si="88"/>
        <v>0.80769230769230771</v>
      </c>
      <c r="AS391" s="32">
        <f t="shared" si="89"/>
        <v>1.5068886337543323E-3</v>
      </c>
    </row>
    <row r="392" spans="1:45" x14ac:dyDescent="0.25">
      <c r="A392">
        <v>3</v>
      </c>
      <c r="B392">
        <v>0</v>
      </c>
      <c r="C392">
        <v>7</v>
      </c>
      <c r="D392">
        <v>4</v>
      </c>
      <c r="E392">
        <v>1</v>
      </c>
      <c r="F392">
        <v>29125</v>
      </c>
      <c r="G392" s="82">
        <v>0</v>
      </c>
      <c r="H392" s="83">
        <v>1</v>
      </c>
      <c r="I392" s="84">
        <f t="shared" si="79"/>
        <v>1</v>
      </c>
      <c r="J392" s="32">
        <f t="shared" si="80"/>
        <v>0</v>
      </c>
      <c r="K392" s="32">
        <f t="shared" si="81"/>
        <v>6.2401970007143051E-2</v>
      </c>
      <c r="L392" s="82">
        <f t="shared" si="82"/>
        <v>6.2401970007143051E-2</v>
      </c>
      <c r="M392" s="84">
        <f t="shared" si="83"/>
        <v>0.93759802999285691</v>
      </c>
      <c r="N392" s="82">
        <f t="shared" si="84"/>
        <v>-6.4433961278429736E-2</v>
      </c>
      <c r="O392" s="84">
        <f t="shared" si="85"/>
        <v>0</v>
      </c>
      <c r="P392" s="32">
        <f t="shared" si="86"/>
        <v>6.6555141980853424E-2</v>
      </c>
      <c r="AL392">
        <v>0.32694871911269197</v>
      </c>
      <c r="AM392">
        <v>1</v>
      </c>
      <c r="AN392">
        <v>0</v>
      </c>
      <c r="AO392" s="32">
        <f t="shared" si="90"/>
        <v>406</v>
      </c>
      <c r="AP392" s="32">
        <f t="shared" si="91"/>
        <v>65</v>
      </c>
      <c r="AQ392" s="32">
        <f t="shared" si="87"/>
        <v>0.2425373134328358</v>
      </c>
      <c r="AR392" s="32">
        <f t="shared" si="88"/>
        <v>0.80769230769230771</v>
      </c>
      <c r="AS392" s="32">
        <f t="shared" si="89"/>
        <v>0</v>
      </c>
    </row>
    <row r="393" spans="1:45" x14ac:dyDescent="0.25">
      <c r="A393">
        <v>3</v>
      </c>
      <c r="B393">
        <v>0</v>
      </c>
      <c r="C393">
        <v>8</v>
      </c>
      <c r="D393">
        <v>4</v>
      </c>
      <c r="E393">
        <v>1</v>
      </c>
      <c r="F393">
        <v>29125</v>
      </c>
      <c r="G393" s="82">
        <v>0</v>
      </c>
      <c r="H393" s="83">
        <v>1</v>
      </c>
      <c r="I393" s="84">
        <f t="shared" si="79"/>
        <v>1</v>
      </c>
      <c r="J393" s="32">
        <f t="shared" si="80"/>
        <v>0</v>
      </c>
      <c r="K393" s="32">
        <f t="shared" si="81"/>
        <v>6.0100047827507184E-2</v>
      </c>
      <c r="L393" s="82">
        <f t="shared" si="82"/>
        <v>6.0100047827507184E-2</v>
      </c>
      <c r="M393" s="84">
        <f t="shared" si="83"/>
        <v>0.93989995217249278</v>
      </c>
      <c r="N393" s="82">
        <f t="shared" si="84"/>
        <v>-6.1981843241622814E-2</v>
      </c>
      <c r="O393" s="84">
        <f t="shared" si="85"/>
        <v>0</v>
      </c>
      <c r="P393" s="32">
        <f t="shared" si="86"/>
        <v>6.3943026796194027E-2</v>
      </c>
      <c r="AL393">
        <v>0.3269487932452288</v>
      </c>
      <c r="AM393">
        <v>0</v>
      </c>
      <c r="AN393">
        <v>1</v>
      </c>
      <c r="AO393" s="32">
        <f t="shared" si="90"/>
        <v>406</v>
      </c>
      <c r="AP393" s="32">
        <f t="shared" si="91"/>
        <v>66</v>
      </c>
      <c r="AQ393" s="32">
        <f t="shared" si="87"/>
        <v>0.2425373134328358</v>
      </c>
      <c r="AR393" s="32">
        <f t="shared" si="88"/>
        <v>0.80473372781065089</v>
      </c>
      <c r="AS393" s="32">
        <f t="shared" si="89"/>
        <v>1.5013688951691514E-3</v>
      </c>
    </row>
    <row r="394" spans="1:45" x14ac:dyDescent="0.25">
      <c r="A394">
        <v>3</v>
      </c>
      <c r="B394">
        <v>0</v>
      </c>
      <c r="C394">
        <v>9</v>
      </c>
      <c r="D394">
        <v>0</v>
      </c>
      <c r="E394">
        <v>2</v>
      </c>
      <c r="F394">
        <v>20525</v>
      </c>
      <c r="G394" s="82">
        <v>1</v>
      </c>
      <c r="H394" s="83">
        <v>0</v>
      </c>
      <c r="I394" s="84">
        <f t="shared" si="79"/>
        <v>1</v>
      </c>
      <c r="J394" s="32">
        <f t="shared" si="80"/>
        <v>1</v>
      </c>
      <c r="K394" s="32">
        <f t="shared" si="81"/>
        <v>0.17629228444192704</v>
      </c>
      <c r="L394" s="82">
        <f t="shared" si="82"/>
        <v>0.17629228444192704</v>
      </c>
      <c r="M394" s="84">
        <f t="shared" si="83"/>
        <v>0.82370771555807298</v>
      </c>
      <c r="N394" s="82">
        <f t="shared" si="84"/>
        <v>-1.7356119543367297</v>
      </c>
      <c r="O394" s="84">
        <f t="shared" si="85"/>
        <v>100</v>
      </c>
      <c r="P394" s="32">
        <f t="shared" si="86"/>
        <v>4.6723979904487143</v>
      </c>
      <c r="AL394">
        <v>0.33274053005068632</v>
      </c>
      <c r="AM394">
        <v>1</v>
      </c>
      <c r="AN394">
        <v>0</v>
      </c>
      <c r="AO394" s="32">
        <f t="shared" si="90"/>
        <v>407</v>
      </c>
      <c r="AP394" s="32">
        <f t="shared" si="91"/>
        <v>66</v>
      </c>
      <c r="AQ394" s="32">
        <f t="shared" si="87"/>
        <v>0.24067164179104472</v>
      </c>
      <c r="AR394" s="32">
        <f t="shared" si="88"/>
        <v>0.80473372781065089</v>
      </c>
      <c r="AS394" s="32">
        <f t="shared" si="89"/>
        <v>0</v>
      </c>
    </row>
    <row r="395" spans="1:45" x14ac:dyDescent="0.25">
      <c r="A395">
        <v>3</v>
      </c>
      <c r="B395">
        <v>0</v>
      </c>
      <c r="C395">
        <v>9</v>
      </c>
      <c r="D395">
        <v>1</v>
      </c>
      <c r="E395">
        <v>1</v>
      </c>
      <c r="F395">
        <v>37671</v>
      </c>
      <c r="G395" s="82">
        <v>1</v>
      </c>
      <c r="H395" s="83">
        <v>0</v>
      </c>
      <c r="I395" s="84">
        <f t="shared" si="79"/>
        <v>1</v>
      </c>
      <c r="J395" s="32">
        <f t="shared" si="80"/>
        <v>1</v>
      </c>
      <c r="K395" s="32">
        <f t="shared" si="81"/>
        <v>0.14426308980179883</v>
      </c>
      <c r="L395" s="82">
        <f t="shared" si="82"/>
        <v>0.14426308980179883</v>
      </c>
      <c r="M395" s="84">
        <f t="shared" si="83"/>
        <v>0.85573691019820119</v>
      </c>
      <c r="N395" s="82">
        <f t="shared" si="84"/>
        <v>-1.9361166338509459</v>
      </c>
      <c r="O395" s="84">
        <f t="shared" si="85"/>
        <v>100</v>
      </c>
      <c r="P395" s="32">
        <f t="shared" si="86"/>
        <v>5.9317799956585358</v>
      </c>
      <c r="AL395">
        <v>0.34090188996175957</v>
      </c>
      <c r="AM395">
        <v>0</v>
      </c>
      <c r="AN395">
        <v>1</v>
      </c>
      <c r="AO395" s="32">
        <f t="shared" si="90"/>
        <v>407</v>
      </c>
      <c r="AP395" s="32">
        <f t="shared" si="91"/>
        <v>67</v>
      </c>
      <c r="AQ395" s="32">
        <f t="shared" si="87"/>
        <v>0.24067164179104472</v>
      </c>
      <c r="AR395" s="32">
        <f t="shared" si="88"/>
        <v>0.80177514792899407</v>
      </c>
      <c r="AS395" s="32">
        <f t="shared" si="89"/>
        <v>0</v>
      </c>
    </row>
    <row r="396" spans="1:45" x14ac:dyDescent="0.25">
      <c r="A396">
        <v>3</v>
      </c>
      <c r="B396">
        <v>0</v>
      </c>
      <c r="C396">
        <v>9</v>
      </c>
      <c r="D396">
        <v>4</v>
      </c>
      <c r="E396">
        <v>2</v>
      </c>
      <c r="F396">
        <v>31.387499999999999</v>
      </c>
      <c r="G396" s="82">
        <v>0</v>
      </c>
      <c r="H396" s="83">
        <v>1</v>
      </c>
      <c r="I396" s="84">
        <f t="shared" si="79"/>
        <v>1</v>
      </c>
      <c r="J396" s="32">
        <f t="shared" si="80"/>
        <v>0</v>
      </c>
      <c r="K396" s="32">
        <f t="shared" si="81"/>
        <v>5.249210437630613E-2</v>
      </c>
      <c r="L396" s="82">
        <f t="shared" si="82"/>
        <v>5.249210437630613E-2</v>
      </c>
      <c r="M396" s="84">
        <f t="shared" si="83"/>
        <v>0.94750789562369386</v>
      </c>
      <c r="N396" s="82">
        <f t="shared" si="84"/>
        <v>-5.3920008948197866E-2</v>
      </c>
      <c r="O396" s="84">
        <f t="shared" si="85"/>
        <v>0</v>
      </c>
      <c r="P396" s="32">
        <f t="shared" si="86"/>
        <v>5.5400176208297854E-2</v>
      </c>
      <c r="AL396">
        <v>0.3422870052195483</v>
      </c>
      <c r="AM396">
        <v>0</v>
      </c>
      <c r="AN396">
        <v>1</v>
      </c>
      <c r="AO396" s="32">
        <f t="shared" si="90"/>
        <v>407</v>
      </c>
      <c r="AP396" s="32">
        <f t="shared" si="91"/>
        <v>68</v>
      </c>
      <c r="AQ396" s="32">
        <f t="shared" si="87"/>
        <v>0.24067164179104472</v>
      </c>
      <c r="AR396" s="32">
        <f t="shared" si="88"/>
        <v>0.79881656804733725</v>
      </c>
      <c r="AS396" s="32">
        <f t="shared" si="89"/>
        <v>1.4903294179987013E-3</v>
      </c>
    </row>
    <row r="397" spans="1:45" x14ac:dyDescent="0.25">
      <c r="A397">
        <v>3</v>
      </c>
      <c r="B397">
        <v>0</v>
      </c>
      <c r="C397">
        <v>9</v>
      </c>
      <c r="D397">
        <v>5</v>
      </c>
      <c r="E397">
        <v>2</v>
      </c>
      <c r="F397">
        <v>2144</v>
      </c>
      <c r="G397" s="82">
        <v>0</v>
      </c>
      <c r="H397" s="83">
        <v>1</v>
      </c>
      <c r="I397" s="84">
        <f t="shared" si="79"/>
        <v>1</v>
      </c>
      <c r="J397" s="32">
        <f t="shared" si="80"/>
        <v>0</v>
      </c>
      <c r="K397" s="32">
        <f t="shared" si="81"/>
        <v>3.8175100682396171E-2</v>
      </c>
      <c r="L397" s="82">
        <f t="shared" si="82"/>
        <v>3.8175100682396171E-2</v>
      </c>
      <c r="M397" s="84">
        <f t="shared" si="83"/>
        <v>0.96182489931760384</v>
      </c>
      <c r="N397" s="82">
        <f t="shared" si="84"/>
        <v>-3.8922862224965361E-2</v>
      </c>
      <c r="O397" s="84">
        <f t="shared" si="85"/>
        <v>0</v>
      </c>
      <c r="P397" s="32">
        <f t="shared" si="86"/>
        <v>3.9690281161862899E-2</v>
      </c>
      <c r="AL397">
        <v>0.34481674747681063</v>
      </c>
      <c r="AM397">
        <v>1</v>
      </c>
      <c r="AN397">
        <v>0</v>
      </c>
      <c r="AO397" s="32">
        <f t="shared" si="90"/>
        <v>408</v>
      </c>
      <c r="AP397" s="32">
        <f t="shared" si="91"/>
        <v>68</v>
      </c>
      <c r="AQ397" s="32">
        <f t="shared" si="87"/>
        <v>0.23880597014925375</v>
      </c>
      <c r="AR397" s="32">
        <f t="shared" si="88"/>
        <v>0.79881656804733725</v>
      </c>
      <c r="AS397" s="32">
        <f t="shared" si="89"/>
        <v>0</v>
      </c>
    </row>
    <row r="398" spans="1:45" x14ac:dyDescent="0.25">
      <c r="A398">
        <v>3</v>
      </c>
      <c r="B398">
        <v>0</v>
      </c>
      <c r="C398">
        <v>10</v>
      </c>
      <c r="D398">
        <v>3</v>
      </c>
      <c r="E398">
        <v>2</v>
      </c>
      <c r="F398">
        <v>27.9</v>
      </c>
      <c r="G398" s="82">
        <v>0</v>
      </c>
      <c r="H398" s="83">
        <v>1</v>
      </c>
      <c r="I398" s="84">
        <f t="shared" si="79"/>
        <v>1</v>
      </c>
      <c r="J398" s="32">
        <f t="shared" si="80"/>
        <v>0</v>
      </c>
      <c r="K398" s="32">
        <f t="shared" si="81"/>
        <v>6.9238092710117938E-2</v>
      </c>
      <c r="L398" s="82">
        <f t="shared" si="82"/>
        <v>6.9238092710117938E-2</v>
      </c>
      <c r="M398" s="84">
        <f t="shared" si="83"/>
        <v>0.93076190728988206</v>
      </c>
      <c r="N398" s="82">
        <f t="shared" si="84"/>
        <v>-7.1751773090748941E-2</v>
      </c>
      <c r="O398" s="84">
        <f t="shared" si="85"/>
        <v>0</v>
      </c>
      <c r="P398" s="32">
        <f t="shared" si="86"/>
        <v>7.4388618794810665E-2</v>
      </c>
      <c r="AL398">
        <v>0.34807694334267769</v>
      </c>
      <c r="AM398">
        <v>0</v>
      </c>
      <c r="AN398">
        <v>1</v>
      </c>
      <c r="AO398" s="32">
        <f t="shared" si="90"/>
        <v>408</v>
      </c>
      <c r="AP398" s="32">
        <f t="shared" si="91"/>
        <v>69</v>
      </c>
      <c r="AQ398" s="32">
        <f t="shared" si="87"/>
        <v>0.23880597014925375</v>
      </c>
      <c r="AR398" s="32">
        <f t="shared" si="88"/>
        <v>0.79585798816568043</v>
      </c>
      <c r="AS398" s="32">
        <f t="shared" si="89"/>
        <v>1.4848096794136093E-3</v>
      </c>
    </row>
    <row r="399" spans="1:45" x14ac:dyDescent="0.25">
      <c r="A399">
        <v>3</v>
      </c>
      <c r="B399">
        <v>0</v>
      </c>
      <c r="C399">
        <v>11</v>
      </c>
      <c r="D399">
        <v>0</v>
      </c>
      <c r="E399">
        <v>0</v>
      </c>
      <c r="F399">
        <v>18.787500000000001</v>
      </c>
      <c r="G399" s="82">
        <v>0</v>
      </c>
      <c r="H399" s="83">
        <v>1</v>
      </c>
      <c r="I399" s="84">
        <f t="shared" si="79"/>
        <v>1</v>
      </c>
      <c r="J399" s="32">
        <f t="shared" si="80"/>
        <v>0</v>
      </c>
      <c r="K399" s="32">
        <f t="shared" si="81"/>
        <v>0.18803301518123897</v>
      </c>
      <c r="L399" s="82">
        <f t="shared" si="82"/>
        <v>0.18803301518123897</v>
      </c>
      <c r="M399" s="84">
        <f t="shared" si="83"/>
        <v>0.81196698481876106</v>
      </c>
      <c r="N399" s="82">
        <f t="shared" si="84"/>
        <v>-0.20829559873725806</v>
      </c>
      <c r="O399" s="84">
        <f t="shared" si="85"/>
        <v>0</v>
      </c>
      <c r="P399" s="32">
        <f t="shared" si="86"/>
        <v>0.23157716840323225</v>
      </c>
      <c r="AL399">
        <v>0.34869565915900769</v>
      </c>
      <c r="AM399">
        <v>1</v>
      </c>
      <c r="AN399">
        <v>0</v>
      </c>
      <c r="AO399" s="32">
        <f t="shared" si="90"/>
        <v>409</v>
      </c>
      <c r="AP399" s="32">
        <f t="shared" si="91"/>
        <v>69</v>
      </c>
      <c r="AQ399" s="32">
        <f t="shared" si="87"/>
        <v>0.23694029850746268</v>
      </c>
      <c r="AR399" s="32">
        <f t="shared" si="88"/>
        <v>0.79585798816568043</v>
      </c>
      <c r="AS399" s="32">
        <f t="shared" si="89"/>
        <v>1.4848096794136093E-3</v>
      </c>
    </row>
    <row r="400" spans="1:45" x14ac:dyDescent="0.25">
      <c r="A400">
        <v>3</v>
      </c>
      <c r="B400">
        <v>0</v>
      </c>
      <c r="C400">
        <v>11</v>
      </c>
      <c r="D400">
        <v>5</v>
      </c>
      <c r="E400">
        <v>2</v>
      </c>
      <c r="F400">
        <v>2144</v>
      </c>
      <c r="G400" s="82">
        <v>0</v>
      </c>
      <c r="H400" s="83">
        <v>1</v>
      </c>
      <c r="I400" s="84">
        <f t="shared" si="79"/>
        <v>1</v>
      </c>
      <c r="J400" s="32">
        <f t="shared" si="80"/>
        <v>0</v>
      </c>
      <c r="K400" s="32">
        <f t="shared" si="81"/>
        <v>3.5341181619075089E-2</v>
      </c>
      <c r="L400" s="82">
        <f t="shared" si="82"/>
        <v>3.5341181619075089E-2</v>
      </c>
      <c r="M400" s="84">
        <f t="shared" si="83"/>
        <v>0.96465881838092493</v>
      </c>
      <c r="N400" s="82">
        <f t="shared" si="84"/>
        <v>-3.5980796240781376E-2</v>
      </c>
      <c r="O400" s="84">
        <f t="shared" si="85"/>
        <v>0</v>
      </c>
      <c r="P400" s="32">
        <f t="shared" si="86"/>
        <v>3.6635938992805171E-2</v>
      </c>
      <c r="AL400">
        <v>0.34869600429093967</v>
      </c>
      <c r="AM400">
        <v>1</v>
      </c>
      <c r="AN400">
        <v>0</v>
      </c>
      <c r="AO400" s="32">
        <f t="shared" si="90"/>
        <v>410</v>
      </c>
      <c r="AP400" s="32">
        <f t="shared" si="91"/>
        <v>69</v>
      </c>
      <c r="AQ400" s="32">
        <f t="shared" si="87"/>
        <v>0.2350746268656716</v>
      </c>
      <c r="AR400" s="32">
        <f t="shared" si="88"/>
        <v>0.79585798816568043</v>
      </c>
      <c r="AS400" s="32">
        <f t="shared" si="89"/>
        <v>0</v>
      </c>
    </row>
    <row r="401" spans="1:45" x14ac:dyDescent="0.25">
      <c r="A401">
        <v>3</v>
      </c>
      <c r="B401">
        <v>0</v>
      </c>
      <c r="C401">
        <v>12</v>
      </c>
      <c r="D401">
        <v>1</v>
      </c>
      <c r="E401">
        <v>0</v>
      </c>
      <c r="F401">
        <v>11.2417</v>
      </c>
      <c r="G401" s="82">
        <v>1</v>
      </c>
      <c r="H401" s="83">
        <v>0</v>
      </c>
      <c r="I401" s="84">
        <f t="shared" si="79"/>
        <v>1</v>
      </c>
      <c r="J401" s="32">
        <f t="shared" si="80"/>
        <v>1</v>
      </c>
      <c r="K401" s="32">
        <f t="shared" si="81"/>
        <v>0.13732997398433991</v>
      </c>
      <c r="L401" s="82">
        <f t="shared" si="82"/>
        <v>0.13732997398433991</v>
      </c>
      <c r="M401" s="84">
        <f t="shared" si="83"/>
        <v>0.86267002601566012</v>
      </c>
      <c r="N401" s="82">
        <f t="shared" si="84"/>
        <v>-1.9853686798789807</v>
      </c>
      <c r="O401" s="84">
        <f t="shared" si="85"/>
        <v>100</v>
      </c>
      <c r="P401" s="32">
        <f t="shared" si="86"/>
        <v>6.2817315185251008</v>
      </c>
      <c r="AL401">
        <v>0.34879789417492685</v>
      </c>
      <c r="AM401">
        <v>0</v>
      </c>
      <c r="AN401">
        <v>1</v>
      </c>
      <c r="AO401" s="32">
        <f t="shared" si="90"/>
        <v>410</v>
      </c>
      <c r="AP401" s="32">
        <f t="shared" si="91"/>
        <v>70</v>
      </c>
      <c r="AQ401" s="32">
        <f t="shared" si="87"/>
        <v>0.2350746268656716</v>
      </c>
      <c r="AR401" s="32">
        <f t="shared" si="88"/>
        <v>0.79289940828402372</v>
      </c>
      <c r="AS401" s="32">
        <f t="shared" si="89"/>
        <v>0</v>
      </c>
    </row>
    <row r="402" spans="1:45" x14ac:dyDescent="0.25">
      <c r="A402">
        <v>3</v>
      </c>
      <c r="B402">
        <v>0</v>
      </c>
      <c r="C402">
        <v>14</v>
      </c>
      <c r="D402">
        <v>4</v>
      </c>
      <c r="E402">
        <v>1</v>
      </c>
      <c r="F402">
        <v>39.6875</v>
      </c>
      <c r="G402" s="82">
        <v>0</v>
      </c>
      <c r="H402" s="83">
        <v>1</v>
      </c>
      <c r="I402" s="84">
        <f t="shared" si="79"/>
        <v>1</v>
      </c>
      <c r="J402" s="32">
        <f t="shared" si="80"/>
        <v>0</v>
      </c>
      <c r="K402" s="32">
        <f t="shared" si="81"/>
        <v>4.7080433951858042E-2</v>
      </c>
      <c r="L402" s="82">
        <f t="shared" si="82"/>
        <v>4.7080433951858042E-2</v>
      </c>
      <c r="M402" s="84">
        <f t="shared" si="83"/>
        <v>0.95291956604814199</v>
      </c>
      <c r="N402" s="82">
        <f t="shared" si="84"/>
        <v>-4.8224779678820051E-2</v>
      </c>
      <c r="O402" s="84">
        <f t="shared" si="85"/>
        <v>0</v>
      </c>
      <c r="P402" s="32">
        <f t="shared" si="86"/>
        <v>4.9406514074535765E-2</v>
      </c>
      <c r="AL402">
        <v>0.35262688213812154</v>
      </c>
      <c r="AM402">
        <v>0</v>
      </c>
      <c r="AN402">
        <v>1</v>
      </c>
      <c r="AO402" s="32">
        <f t="shared" si="90"/>
        <v>410</v>
      </c>
      <c r="AP402" s="32">
        <f t="shared" si="91"/>
        <v>71</v>
      </c>
      <c r="AQ402" s="32">
        <f t="shared" si="87"/>
        <v>0.2350746268656716</v>
      </c>
      <c r="AR402" s="32">
        <f t="shared" si="88"/>
        <v>0.7899408284023669</v>
      </c>
      <c r="AS402" s="32">
        <f t="shared" si="89"/>
        <v>0</v>
      </c>
    </row>
    <row r="403" spans="1:45" x14ac:dyDescent="0.25">
      <c r="A403">
        <v>3</v>
      </c>
      <c r="B403">
        <v>0</v>
      </c>
      <c r="C403">
        <v>14</v>
      </c>
      <c r="D403">
        <v>5</v>
      </c>
      <c r="E403">
        <v>2</v>
      </c>
      <c r="F403">
        <v>2144</v>
      </c>
      <c r="G403" s="82">
        <v>0</v>
      </c>
      <c r="H403" s="83">
        <v>1</v>
      </c>
      <c r="I403" s="84">
        <f t="shared" si="79"/>
        <v>1</v>
      </c>
      <c r="J403" s="32">
        <f t="shared" si="80"/>
        <v>0</v>
      </c>
      <c r="K403" s="32">
        <f t="shared" si="81"/>
        <v>3.1467079808414393E-2</v>
      </c>
      <c r="L403" s="82">
        <f t="shared" si="82"/>
        <v>3.1467079808414393E-2</v>
      </c>
      <c r="M403" s="84">
        <f t="shared" si="83"/>
        <v>0.96853292019158566</v>
      </c>
      <c r="N403" s="82">
        <f t="shared" si="84"/>
        <v>-3.1972805807668023E-2</v>
      </c>
      <c r="O403" s="84">
        <f t="shared" si="85"/>
        <v>0</v>
      </c>
      <c r="P403" s="32">
        <f t="shared" si="86"/>
        <v>3.2489427207275393E-2</v>
      </c>
      <c r="AL403">
        <v>0.35531790443284927</v>
      </c>
      <c r="AM403">
        <v>0</v>
      </c>
      <c r="AN403">
        <v>1</v>
      </c>
      <c r="AO403" s="32">
        <f t="shared" si="90"/>
        <v>410</v>
      </c>
      <c r="AP403" s="32">
        <f t="shared" si="91"/>
        <v>72</v>
      </c>
      <c r="AQ403" s="32">
        <f t="shared" si="87"/>
        <v>0.2350746268656716</v>
      </c>
      <c r="AR403" s="32">
        <f t="shared" si="88"/>
        <v>0.78698224852071008</v>
      </c>
      <c r="AS403" s="32">
        <f t="shared" si="89"/>
        <v>1.46825046365798E-3</v>
      </c>
    </row>
    <row r="404" spans="1:45" x14ac:dyDescent="0.25">
      <c r="A404">
        <v>3</v>
      </c>
      <c r="B404">
        <v>0</v>
      </c>
      <c r="C404">
        <v>15</v>
      </c>
      <c r="D404">
        <v>1</v>
      </c>
      <c r="E404">
        <v>1</v>
      </c>
      <c r="F404">
        <v>7.2291999999999996</v>
      </c>
      <c r="G404" s="82">
        <v>0</v>
      </c>
      <c r="H404" s="83">
        <v>1</v>
      </c>
      <c r="I404" s="84">
        <f t="shared" si="79"/>
        <v>1</v>
      </c>
      <c r="J404" s="32">
        <f t="shared" si="80"/>
        <v>0</v>
      </c>
      <c r="K404" s="32">
        <f t="shared" si="81"/>
        <v>0.11471598156312771</v>
      </c>
      <c r="L404" s="82">
        <f t="shared" si="82"/>
        <v>0.11471598156312771</v>
      </c>
      <c r="M404" s="84">
        <f t="shared" si="83"/>
        <v>0.88528401843687232</v>
      </c>
      <c r="N404" s="82">
        <f t="shared" si="84"/>
        <v>-0.12184676067212578</v>
      </c>
      <c r="O404" s="84">
        <f t="shared" si="85"/>
        <v>0</v>
      </c>
      <c r="P404" s="32">
        <f t="shared" si="86"/>
        <v>0.12958099228502887</v>
      </c>
      <c r="AL404">
        <v>0.35721665575926531</v>
      </c>
      <c r="AM404">
        <v>1</v>
      </c>
      <c r="AN404">
        <v>0</v>
      </c>
      <c r="AO404" s="32">
        <f t="shared" si="90"/>
        <v>411</v>
      </c>
      <c r="AP404" s="32">
        <f t="shared" si="91"/>
        <v>72</v>
      </c>
      <c r="AQ404" s="32">
        <f t="shared" si="87"/>
        <v>0.23320895522388063</v>
      </c>
      <c r="AR404" s="32">
        <f t="shared" si="88"/>
        <v>0.78698224852071008</v>
      </c>
      <c r="AS404" s="32">
        <f t="shared" si="89"/>
        <v>1.4682504636580672E-3</v>
      </c>
    </row>
    <row r="405" spans="1:45" x14ac:dyDescent="0.25">
      <c r="A405">
        <v>3</v>
      </c>
      <c r="B405">
        <v>0</v>
      </c>
      <c r="C405">
        <v>16</v>
      </c>
      <c r="D405">
        <v>0</v>
      </c>
      <c r="E405">
        <v>0</v>
      </c>
      <c r="F405">
        <v>9.2166999999999994</v>
      </c>
      <c r="G405" s="82">
        <v>0</v>
      </c>
      <c r="H405" s="83">
        <v>1</v>
      </c>
      <c r="I405" s="84">
        <f t="shared" si="79"/>
        <v>1</v>
      </c>
      <c r="J405" s="32">
        <f t="shared" si="80"/>
        <v>0</v>
      </c>
      <c r="K405" s="32">
        <f t="shared" si="81"/>
        <v>0.15935439281729299</v>
      </c>
      <c r="L405" s="82">
        <f t="shared" si="82"/>
        <v>0.15935439281729299</v>
      </c>
      <c r="M405" s="84">
        <f t="shared" si="83"/>
        <v>0.84064560718270698</v>
      </c>
      <c r="N405" s="82">
        <f t="shared" si="84"/>
        <v>-0.17358510237170696</v>
      </c>
      <c r="O405" s="84">
        <f t="shared" si="85"/>
        <v>0</v>
      </c>
      <c r="P405" s="32">
        <f t="shared" si="86"/>
        <v>0.1895619170025101</v>
      </c>
      <c r="AL405">
        <v>0.3572178328466446</v>
      </c>
      <c r="AM405">
        <v>1</v>
      </c>
      <c r="AN405">
        <v>0</v>
      </c>
      <c r="AO405" s="32">
        <f t="shared" si="90"/>
        <v>412</v>
      </c>
      <c r="AP405" s="32">
        <f t="shared" si="91"/>
        <v>72</v>
      </c>
      <c r="AQ405" s="32">
        <f t="shared" si="87"/>
        <v>0.23134328358208955</v>
      </c>
      <c r="AR405" s="32">
        <f t="shared" si="88"/>
        <v>0.78698224852071008</v>
      </c>
      <c r="AS405" s="32">
        <f t="shared" si="89"/>
        <v>1.4682504636580672E-3</v>
      </c>
    </row>
    <row r="406" spans="1:45" x14ac:dyDescent="0.25">
      <c r="A406">
        <v>3</v>
      </c>
      <c r="B406">
        <v>0</v>
      </c>
      <c r="C406">
        <v>16</v>
      </c>
      <c r="D406">
        <v>0</v>
      </c>
      <c r="E406">
        <v>0</v>
      </c>
      <c r="F406">
        <v>9.5</v>
      </c>
      <c r="G406" s="82">
        <v>0</v>
      </c>
      <c r="H406" s="83">
        <v>1</v>
      </c>
      <c r="I406" s="84">
        <f t="shared" si="79"/>
        <v>1</v>
      </c>
      <c r="J406" s="32">
        <f t="shared" si="80"/>
        <v>0</v>
      </c>
      <c r="K406" s="32">
        <f t="shared" si="81"/>
        <v>0.15935441588678909</v>
      </c>
      <c r="L406" s="82">
        <f t="shared" si="82"/>
        <v>0.15935441588678909</v>
      </c>
      <c r="M406" s="84">
        <f t="shared" si="83"/>
        <v>0.84064558411321089</v>
      </c>
      <c r="N406" s="82">
        <f t="shared" si="84"/>
        <v>-0.17358512981430133</v>
      </c>
      <c r="O406" s="84">
        <f t="shared" si="85"/>
        <v>0</v>
      </c>
      <c r="P406" s="32">
        <f t="shared" si="86"/>
        <v>0.18956194964717571</v>
      </c>
      <c r="AL406">
        <v>0.35721845803674784</v>
      </c>
      <c r="AM406">
        <v>1</v>
      </c>
      <c r="AN406">
        <v>0</v>
      </c>
      <c r="AO406" s="32">
        <f t="shared" si="90"/>
        <v>413</v>
      </c>
      <c r="AP406" s="32">
        <f t="shared" si="91"/>
        <v>72</v>
      </c>
      <c r="AQ406" s="32">
        <f t="shared" si="87"/>
        <v>0.22947761194029848</v>
      </c>
      <c r="AR406" s="32">
        <f t="shared" si="88"/>
        <v>0.78698224852071008</v>
      </c>
      <c r="AS406" s="32">
        <f t="shared" si="89"/>
        <v>1.46825046365798E-3</v>
      </c>
    </row>
    <row r="407" spans="1:45" x14ac:dyDescent="0.25">
      <c r="A407">
        <v>3</v>
      </c>
      <c r="B407">
        <v>0</v>
      </c>
      <c r="C407">
        <v>16</v>
      </c>
      <c r="D407">
        <v>0</v>
      </c>
      <c r="E407">
        <v>0</v>
      </c>
      <c r="F407">
        <v>7775</v>
      </c>
      <c r="G407" s="82">
        <v>0</v>
      </c>
      <c r="H407" s="83">
        <v>1</v>
      </c>
      <c r="I407" s="84">
        <f t="shared" si="79"/>
        <v>1</v>
      </c>
      <c r="J407" s="32">
        <f t="shared" si="80"/>
        <v>0</v>
      </c>
      <c r="K407" s="32">
        <f t="shared" si="81"/>
        <v>0.15998778821315385</v>
      </c>
      <c r="L407" s="82">
        <f t="shared" si="82"/>
        <v>0.15998778821315385</v>
      </c>
      <c r="M407" s="84">
        <f t="shared" si="83"/>
        <v>0.84001221178684615</v>
      </c>
      <c r="N407" s="82">
        <f t="shared" si="84"/>
        <v>-0.17433884940896763</v>
      </c>
      <c r="O407" s="84">
        <f t="shared" si="85"/>
        <v>0</v>
      </c>
      <c r="P407" s="32">
        <f t="shared" si="86"/>
        <v>0.19045888377364553</v>
      </c>
      <c r="AL407">
        <v>0.3572203423195584</v>
      </c>
      <c r="AM407">
        <v>1</v>
      </c>
      <c r="AN407">
        <v>0</v>
      </c>
      <c r="AO407" s="32">
        <f t="shared" si="90"/>
        <v>414</v>
      </c>
      <c r="AP407" s="32">
        <f t="shared" si="91"/>
        <v>72</v>
      </c>
      <c r="AQ407" s="32">
        <f t="shared" si="87"/>
        <v>0.22761194029850751</v>
      </c>
      <c r="AR407" s="32">
        <f t="shared" si="88"/>
        <v>0.78698224852071008</v>
      </c>
      <c r="AS407" s="32">
        <f t="shared" si="89"/>
        <v>2.9365009273161343E-3</v>
      </c>
    </row>
    <row r="408" spans="1:45" x14ac:dyDescent="0.25">
      <c r="A408">
        <v>3</v>
      </c>
      <c r="B408">
        <v>0</v>
      </c>
      <c r="C408">
        <v>16</v>
      </c>
      <c r="D408">
        <v>0</v>
      </c>
      <c r="E408">
        <v>0</v>
      </c>
      <c r="F408">
        <v>20589</v>
      </c>
      <c r="G408" s="82">
        <v>0</v>
      </c>
      <c r="H408" s="83">
        <v>1</v>
      </c>
      <c r="I408" s="84">
        <f t="shared" si="79"/>
        <v>1</v>
      </c>
      <c r="J408" s="32">
        <f t="shared" si="80"/>
        <v>0</v>
      </c>
      <c r="K408" s="32">
        <f t="shared" si="81"/>
        <v>0.16103738190229774</v>
      </c>
      <c r="L408" s="82">
        <f t="shared" si="82"/>
        <v>0.16103738190229774</v>
      </c>
      <c r="M408" s="84">
        <f t="shared" si="83"/>
        <v>0.83896261809770223</v>
      </c>
      <c r="N408" s="82">
        <f t="shared" si="84"/>
        <v>-0.17558912881421998</v>
      </c>
      <c r="O408" s="84">
        <f t="shared" si="85"/>
        <v>0</v>
      </c>
      <c r="P408" s="32">
        <f t="shared" si="86"/>
        <v>0.19194822084855273</v>
      </c>
      <c r="AL408">
        <v>0.35784297425829725</v>
      </c>
      <c r="AM408">
        <v>2</v>
      </c>
      <c r="AN408">
        <v>0</v>
      </c>
      <c r="AO408" s="32">
        <f t="shared" si="90"/>
        <v>416</v>
      </c>
      <c r="AP408" s="32">
        <f t="shared" si="91"/>
        <v>72</v>
      </c>
      <c r="AQ408" s="32">
        <f t="shared" si="87"/>
        <v>0.22388059701492535</v>
      </c>
      <c r="AR408" s="32">
        <f t="shared" si="88"/>
        <v>0.78698224852071008</v>
      </c>
      <c r="AS408" s="32">
        <f t="shared" si="89"/>
        <v>1.4682504636580672E-3</v>
      </c>
    </row>
    <row r="409" spans="1:45" x14ac:dyDescent="0.25">
      <c r="A409">
        <v>3</v>
      </c>
      <c r="B409">
        <v>0</v>
      </c>
      <c r="C409">
        <v>16</v>
      </c>
      <c r="D409">
        <v>0</v>
      </c>
      <c r="E409">
        <v>0</v>
      </c>
      <c r="F409">
        <v>392089</v>
      </c>
      <c r="G409" s="82">
        <v>1</v>
      </c>
      <c r="H409" s="83">
        <v>0</v>
      </c>
      <c r="I409" s="84">
        <f t="shared" si="79"/>
        <v>1</v>
      </c>
      <c r="J409" s="32">
        <f t="shared" si="80"/>
        <v>1</v>
      </c>
      <c r="K409" s="32">
        <f t="shared" si="81"/>
        <v>0.19392521315974903</v>
      </c>
      <c r="L409" s="82">
        <f t="shared" si="82"/>
        <v>0.19392521315974903</v>
      </c>
      <c r="M409" s="84">
        <f t="shared" si="83"/>
        <v>0.80607478684025091</v>
      </c>
      <c r="N409" s="82">
        <f t="shared" si="84"/>
        <v>-1.6402826934192696</v>
      </c>
      <c r="O409" s="84">
        <f t="shared" si="85"/>
        <v>100</v>
      </c>
      <c r="P409" s="32">
        <f t="shared" si="86"/>
        <v>4.1566270507395737</v>
      </c>
      <c r="AL409">
        <v>0.35784318378509189</v>
      </c>
      <c r="AM409">
        <v>1</v>
      </c>
      <c r="AN409">
        <v>0</v>
      </c>
      <c r="AO409" s="32">
        <f t="shared" si="90"/>
        <v>417</v>
      </c>
      <c r="AP409" s="32">
        <f t="shared" si="91"/>
        <v>72</v>
      </c>
      <c r="AQ409" s="32">
        <f t="shared" si="87"/>
        <v>0.22201492537313428</v>
      </c>
      <c r="AR409" s="32">
        <f t="shared" si="88"/>
        <v>0.78698224852071008</v>
      </c>
      <c r="AS409" s="32">
        <f t="shared" si="89"/>
        <v>0</v>
      </c>
    </row>
    <row r="410" spans="1:45" x14ac:dyDescent="0.25">
      <c r="A410">
        <v>3</v>
      </c>
      <c r="B410">
        <v>0</v>
      </c>
      <c r="C410">
        <v>16</v>
      </c>
      <c r="D410">
        <v>1</v>
      </c>
      <c r="E410">
        <v>1</v>
      </c>
      <c r="F410">
        <v>2673</v>
      </c>
      <c r="G410" s="82">
        <v>0</v>
      </c>
      <c r="H410" s="83">
        <v>1</v>
      </c>
      <c r="I410" s="84">
        <f t="shared" si="79"/>
        <v>1</v>
      </c>
      <c r="J410" s="32">
        <f t="shared" si="80"/>
        <v>0</v>
      </c>
      <c r="K410" s="32">
        <f t="shared" si="81"/>
        <v>0.11087178156876805</v>
      </c>
      <c r="L410" s="82">
        <f t="shared" si="82"/>
        <v>0.11087178156876805</v>
      </c>
      <c r="M410" s="84">
        <f t="shared" si="83"/>
        <v>0.88912821843123191</v>
      </c>
      <c r="N410" s="82">
        <f t="shared" si="84"/>
        <v>-0.11751382616137565</v>
      </c>
      <c r="O410" s="84">
        <f t="shared" si="85"/>
        <v>0</v>
      </c>
      <c r="P410" s="32">
        <f t="shared" si="86"/>
        <v>0.1246971800809438</v>
      </c>
      <c r="AL410">
        <v>0.3578561920028826</v>
      </c>
      <c r="AM410">
        <v>0</v>
      </c>
      <c r="AN410">
        <v>1</v>
      </c>
      <c r="AO410" s="32">
        <f t="shared" si="90"/>
        <v>417</v>
      </c>
      <c r="AP410" s="32">
        <f t="shared" si="91"/>
        <v>73</v>
      </c>
      <c r="AQ410" s="32">
        <f t="shared" si="87"/>
        <v>0.22201492537313428</v>
      </c>
      <c r="AR410" s="32">
        <f t="shared" si="88"/>
        <v>0.78402366863905326</v>
      </c>
      <c r="AS410" s="32">
        <f t="shared" si="89"/>
        <v>1.4627307250727995E-3</v>
      </c>
    </row>
    <row r="411" spans="1:45" x14ac:dyDescent="0.25">
      <c r="A411">
        <v>3</v>
      </c>
      <c r="B411">
        <v>0</v>
      </c>
      <c r="C411">
        <v>16</v>
      </c>
      <c r="D411">
        <v>1</v>
      </c>
      <c r="E411">
        <v>3</v>
      </c>
      <c r="F411">
        <v>6608</v>
      </c>
      <c r="G411" s="82">
        <v>0</v>
      </c>
      <c r="H411" s="83">
        <v>1</v>
      </c>
      <c r="I411" s="84">
        <f t="shared" si="79"/>
        <v>1</v>
      </c>
      <c r="J411" s="32">
        <f t="shared" si="80"/>
        <v>0</v>
      </c>
      <c r="K411" s="32">
        <f t="shared" si="81"/>
        <v>9.5276409464058118E-2</v>
      </c>
      <c r="L411" s="82">
        <f t="shared" si="82"/>
        <v>9.5276409464058118E-2</v>
      </c>
      <c r="M411" s="84">
        <f t="shared" si="83"/>
        <v>0.90472359053594187</v>
      </c>
      <c r="N411" s="82">
        <f t="shared" si="84"/>
        <v>-0.1001258067560349</v>
      </c>
      <c r="O411" s="84">
        <f t="shared" si="85"/>
        <v>0</v>
      </c>
      <c r="P411" s="32">
        <f t="shared" si="86"/>
        <v>0.10530996479003947</v>
      </c>
      <c r="AL411">
        <v>0.35988071497977603</v>
      </c>
      <c r="AM411">
        <v>1</v>
      </c>
      <c r="AN411">
        <v>0</v>
      </c>
      <c r="AO411" s="32">
        <f t="shared" si="90"/>
        <v>418</v>
      </c>
      <c r="AP411" s="32">
        <f t="shared" si="91"/>
        <v>73</v>
      </c>
      <c r="AQ411" s="32">
        <f t="shared" si="87"/>
        <v>0.22014925373134331</v>
      </c>
      <c r="AR411" s="32">
        <f t="shared" si="88"/>
        <v>0.78402366863905326</v>
      </c>
      <c r="AS411" s="32">
        <f t="shared" si="89"/>
        <v>1.4627307250728865E-3</v>
      </c>
    </row>
    <row r="412" spans="1:45" x14ac:dyDescent="0.25">
      <c r="A412">
        <v>3</v>
      </c>
      <c r="B412">
        <v>0</v>
      </c>
      <c r="C412">
        <v>16</v>
      </c>
      <c r="D412">
        <v>2</v>
      </c>
      <c r="E412">
        <v>0</v>
      </c>
      <c r="F412">
        <v>18</v>
      </c>
      <c r="G412" s="82">
        <v>0</v>
      </c>
      <c r="H412" s="83">
        <v>1</v>
      </c>
      <c r="I412" s="84">
        <f t="shared" si="79"/>
        <v>1</v>
      </c>
      <c r="J412" s="32">
        <f t="shared" si="80"/>
        <v>0</v>
      </c>
      <c r="K412" s="32">
        <f t="shared" si="81"/>
        <v>8.8462380136985777E-2</v>
      </c>
      <c r="L412" s="82">
        <f t="shared" si="82"/>
        <v>8.8462380136985777E-2</v>
      </c>
      <c r="M412" s="84">
        <f t="shared" si="83"/>
        <v>0.91153761986301418</v>
      </c>
      <c r="N412" s="82">
        <f t="shared" si="84"/>
        <v>-9.2622413237853696E-2</v>
      </c>
      <c r="O412" s="84">
        <f t="shared" si="85"/>
        <v>0</v>
      </c>
      <c r="P412" s="32">
        <f t="shared" si="86"/>
        <v>9.7047426468564096E-2</v>
      </c>
      <c r="AL412">
        <v>0.35992239112521668</v>
      </c>
      <c r="AM412">
        <v>1</v>
      </c>
      <c r="AN412">
        <v>0</v>
      </c>
      <c r="AO412" s="32">
        <f t="shared" si="90"/>
        <v>419</v>
      </c>
      <c r="AP412" s="32">
        <f t="shared" si="91"/>
        <v>73</v>
      </c>
      <c r="AQ412" s="32">
        <f t="shared" si="87"/>
        <v>0.21828358208955223</v>
      </c>
      <c r="AR412" s="32">
        <f t="shared" si="88"/>
        <v>0.78402366863905326</v>
      </c>
      <c r="AS412" s="32">
        <f t="shared" si="89"/>
        <v>0</v>
      </c>
    </row>
    <row r="413" spans="1:45" x14ac:dyDescent="0.25">
      <c r="A413">
        <v>3</v>
      </c>
      <c r="B413">
        <v>0</v>
      </c>
      <c r="C413">
        <v>16</v>
      </c>
      <c r="D413">
        <v>4</v>
      </c>
      <c r="E413">
        <v>1</v>
      </c>
      <c r="F413">
        <v>39.6875</v>
      </c>
      <c r="G413" s="82">
        <v>0</v>
      </c>
      <c r="H413" s="83">
        <v>1</v>
      </c>
      <c r="I413" s="84">
        <f t="shared" si="79"/>
        <v>1</v>
      </c>
      <c r="J413" s="32">
        <f t="shared" si="80"/>
        <v>0</v>
      </c>
      <c r="K413" s="32">
        <f t="shared" si="81"/>
        <v>4.3615407607543163E-2</v>
      </c>
      <c r="L413" s="82">
        <f t="shared" si="82"/>
        <v>4.3615407607543163E-2</v>
      </c>
      <c r="M413" s="84">
        <f t="shared" si="83"/>
        <v>0.95638459239245688</v>
      </c>
      <c r="N413" s="82">
        <f t="shared" si="84"/>
        <v>-4.4595153531439537E-2</v>
      </c>
      <c r="O413" s="84">
        <f t="shared" si="85"/>
        <v>0</v>
      </c>
      <c r="P413" s="32">
        <f t="shared" si="86"/>
        <v>4.5604464934380057E-2</v>
      </c>
      <c r="AL413">
        <v>0.36312141367505713</v>
      </c>
      <c r="AM413">
        <v>0</v>
      </c>
      <c r="AN413">
        <v>1</v>
      </c>
      <c r="AO413" s="32">
        <f t="shared" si="90"/>
        <v>419</v>
      </c>
      <c r="AP413" s="32">
        <f t="shared" si="91"/>
        <v>74</v>
      </c>
      <c r="AQ413" s="32">
        <f t="shared" si="87"/>
        <v>0.21828358208955223</v>
      </c>
      <c r="AR413" s="32">
        <f t="shared" si="88"/>
        <v>0.78106508875739644</v>
      </c>
      <c r="AS413" s="32">
        <f t="shared" si="89"/>
        <v>0</v>
      </c>
    </row>
    <row r="414" spans="1:45" x14ac:dyDescent="0.25">
      <c r="A414">
        <v>3</v>
      </c>
      <c r="B414">
        <v>0</v>
      </c>
      <c r="C414">
        <v>17</v>
      </c>
      <c r="D414">
        <v>0</v>
      </c>
      <c r="E414">
        <v>0</v>
      </c>
      <c r="F414">
        <v>2</v>
      </c>
      <c r="G414" s="82">
        <v>0</v>
      </c>
      <c r="H414" s="83">
        <v>1</v>
      </c>
      <c r="I414" s="84">
        <f t="shared" si="79"/>
        <v>1</v>
      </c>
      <c r="J414" s="32">
        <f t="shared" si="80"/>
        <v>0</v>
      </c>
      <c r="K414" s="32">
        <f t="shared" si="81"/>
        <v>0.15406312993630683</v>
      </c>
      <c r="L414" s="82">
        <f t="shared" si="82"/>
        <v>0.15406312993630683</v>
      </c>
      <c r="M414" s="84">
        <f t="shared" si="83"/>
        <v>0.84593687006369311</v>
      </c>
      <c r="N414" s="82">
        <f t="shared" si="84"/>
        <v>-0.16731054383437102</v>
      </c>
      <c r="O414" s="84">
        <f t="shared" si="85"/>
        <v>0</v>
      </c>
      <c r="P414" s="32">
        <f t="shared" si="86"/>
        <v>0.1821213087977912</v>
      </c>
      <c r="AL414">
        <v>0.3647431941046288</v>
      </c>
      <c r="AM414">
        <v>0</v>
      </c>
      <c r="AN414">
        <v>1</v>
      </c>
      <c r="AO414" s="32">
        <f t="shared" si="90"/>
        <v>419</v>
      </c>
      <c r="AP414" s="32">
        <f t="shared" si="91"/>
        <v>75</v>
      </c>
      <c r="AQ414" s="32">
        <f t="shared" si="87"/>
        <v>0.21828358208955223</v>
      </c>
      <c r="AR414" s="32">
        <f t="shared" si="88"/>
        <v>0.77810650887573962</v>
      </c>
      <c r="AS414" s="32">
        <f t="shared" si="89"/>
        <v>4.3550737437074889E-3</v>
      </c>
    </row>
    <row r="415" spans="1:45" x14ac:dyDescent="0.25">
      <c r="A415">
        <v>3</v>
      </c>
      <c r="B415">
        <v>0</v>
      </c>
      <c r="C415">
        <v>17</v>
      </c>
      <c r="D415">
        <v>0</v>
      </c>
      <c r="E415">
        <v>0</v>
      </c>
      <c r="F415">
        <v>8.6624999999999996</v>
      </c>
      <c r="G415" s="82">
        <v>0</v>
      </c>
      <c r="H415" s="83">
        <v>3</v>
      </c>
      <c r="I415" s="84">
        <f t="shared" si="79"/>
        <v>3</v>
      </c>
      <c r="J415" s="32">
        <f t="shared" si="80"/>
        <v>0</v>
      </c>
      <c r="K415" s="32">
        <f t="shared" si="81"/>
        <v>0.1540636577601707</v>
      </c>
      <c r="L415" s="82">
        <f t="shared" si="82"/>
        <v>0.46219097328051206</v>
      </c>
      <c r="M415" s="84">
        <f t="shared" si="83"/>
        <v>2.5378090267194882</v>
      </c>
      <c r="N415" s="82">
        <f t="shared" si="84"/>
        <v>-0.50193350335920728</v>
      </c>
      <c r="O415" s="84">
        <f t="shared" si="85"/>
        <v>0</v>
      </c>
      <c r="P415" s="32">
        <f t="shared" si="86"/>
        <v>0.54636613915503984</v>
      </c>
      <c r="AL415">
        <v>0.36602724857832447</v>
      </c>
      <c r="AM415">
        <v>3</v>
      </c>
      <c r="AN415">
        <v>0</v>
      </c>
      <c r="AO415" s="32">
        <f t="shared" si="90"/>
        <v>422</v>
      </c>
      <c r="AP415" s="32">
        <f t="shared" si="91"/>
        <v>75</v>
      </c>
      <c r="AQ415" s="32">
        <f t="shared" si="87"/>
        <v>0.21268656716417911</v>
      </c>
      <c r="AR415" s="32">
        <f t="shared" si="88"/>
        <v>0.77810650887573962</v>
      </c>
      <c r="AS415" s="32">
        <f t="shared" si="89"/>
        <v>1.4516912479025251E-3</v>
      </c>
    </row>
    <row r="416" spans="1:45" x14ac:dyDescent="0.25">
      <c r="A416">
        <v>3</v>
      </c>
      <c r="B416">
        <v>0</v>
      </c>
      <c r="C416">
        <v>17</v>
      </c>
      <c r="D416">
        <v>1</v>
      </c>
      <c r="E416">
        <v>0</v>
      </c>
      <c r="F416">
        <v>7.0541999999999998</v>
      </c>
      <c r="G416" s="82">
        <v>0</v>
      </c>
      <c r="H416" s="83">
        <v>1</v>
      </c>
      <c r="I416" s="84">
        <f t="shared" si="79"/>
        <v>1</v>
      </c>
      <c r="J416" s="32">
        <f t="shared" si="80"/>
        <v>0</v>
      </c>
      <c r="K416" s="32">
        <f t="shared" si="81"/>
        <v>0.11528687644087832</v>
      </c>
      <c r="L416" s="82">
        <f t="shared" si="82"/>
        <v>0.11528687644087832</v>
      </c>
      <c r="M416" s="84">
        <f t="shared" si="83"/>
        <v>0.88471312355912168</v>
      </c>
      <c r="N416" s="82">
        <f t="shared" si="84"/>
        <v>-0.12249184069401099</v>
      </c>
      <c r="O416" s="84">
        <f t="shared" si="85"/>
        <v>0</v>
      </c>
      <c r="P416" s="32">
        <f t="shared" si="86"/>
        <v>0.13030989749207011</v>
      </c>
      <c r="AL416">
        <v>0.36894437551131848</v>
      </c>
      <c r="AM416">
        <v>1</v>
      </c>
      <c r="AN416">
        <v>0</v>
      </c>
      <c r="AO416" s="32">
        <f t="shared" si="90"/>
        <v>423</v>
      </c>
      <c r="AP416" s="32">
        <f t="shared" si="91"/>
        <v>75</v>
      </c>
      <c r="AQ416" s="32">
        <f t="shared" si="87"/>
        <v>0.21082089552238803</v>
      </c>
      <c r="AR416" s="32">
        <f t="shared" si="88"/>
        <v>0.77810650887573962</v>
      </c>
      <c r="AS416" s="32">
        <f t="shared" si="89"/>
        <v>1.4516912479024388E-3</v>
      </c>
    </row>
    <row r="417" spans="1:45" x14ac:dyDescent="0.25">
      <c r="A417">
        <v>3</v>
      </c>
      <c r="B417">
        <v>0</v>
      </c>
      <c r="C417">
        <v>17</v>
      </c>
      <c r="D417">
        <v>1</v>
      </c>
      <c r="E417">
        <v>1</v>
      </c>
      <c r="F417">
        <v>7.2291999999999996</v>
      </c>
      <c r="G417" s="82">
        <v>0</v>
      </c>
      <c r="H417" s="83">
        <v>1</v>
      </c>
      <c r="I417" s="84">
        <f t="shared" si="79"/>
        <v>1</v>
      </c>
      <c r="J417" s="32">
        <f t="shared" si="80"/>
        <v>0</v>
      </c>
      <c r="K417" s="32">
        <f t="shared" si="81"/>
        <v>0.10683117589582859</v>
      </c>
      <c r="L417" s="82">
        <f t="shared" si="82"/>
        <v>0.10683117589582859</v>
      </c>
      <c r="M417" s="84">
        <f t="shared" si="83"/>
        <v>0.89316882410417142</v>
      </c>
      <c r="N417" s="82">
        <f t="shared" si="84"/>
        <v>-0.11297966322562455</v>
      </c>
      <c r="O417" s="84">
        <f t="shared" si="85"/>
        <v>0</v>
      </c>
      <c r="P417" s="32">
        <f t="shared" si="86"/>
        <v>0.11960916347811165</v>
      </c>
      <c r="AL417">
        <v>0.37112210356848024</v>
      </c>
      <c r="AM417">
        <v>1</v>
      </c>
      <c r="AN417">
        <v>0</v>
      </c>
      <c r="AO417" s="32">
        <f t="shared" si="90"/>
        <v>424</v>
      </c>
      <c r="AP417" s="32">
        <f t="shared" si="91"/>
        <v>75</v>
      </c>
      <c r="AQ417" s="32">
        <f t="shared" si="87"/>
        <v>0.20895522388059706</v>
      </c>
      <c r="AR417" s="32">
        <f t="shared" si="88"/>
        <v>0.77810650887573962</v>
      </c>
      <c r="AS417" s="32">
        <f t="shared" si="89"/>
        <v>1.4516912479025251E-3</v>
      </c>
    </row>
    <row r="418" spans="1:45" x14ac:dyDescent="0.25">
      <c r="A418">
        <v>3</v>
      </c>
      <c r="B418">
        <v>0</v>
      </c>
      <c r="C418">
        <v>18</v>
      </c>
      <c r="D418">
        <v>0</v>
      </c>
      <c r="E418">
        <v>0</v>
      </c>
      <c r="F418">
        <v>7.75</v>
      </c>
      <c r="G418" s="82">
        <v>0</v>
      </c>
      <c r="H418" s="83">
        <v>1</v>
      </c>
      <c r="I418" s="84">
        <f t="shared" si="79"/>
        <v>1</v>
      </c>
      <c r="J418" s="32">
        <f t="shared" si="80"/>
        <v>0</v>
      </c>
      <c r="K418" s="32">
        <f t="shared" si="81"/>
        <v>0.14891743590924458</v>
      </c>
      <c r="L418" s="82">
        <f t="shared" si="82"/>
        <v>0.14891743590924458</v>
      </c>
      <c r="M418" s="84">
        <f t="shared" si="83"/>
        <v>0.85108256409075544</v>
      </c>
      <c r="N418" s="82">
        <f t="shared" si="84"/>
        <v>-0.16124613503176291</v>
      </c>
      <c r="O418" s="84">
        <f t="shared" si="85"/>
        <v>0</v>
      </c>
      <c r="P418" s="32">
        <f t="shared" si="86"/>
        <v>0.17497413552155056</v>
      </c>
      <c r="AL418">
        <v>0.37242537917103119</v>
      </c>
      <c r="AM418">
        <v>1</v>
      </c>
      <c r="AN418">
        <v>0</v>
      </c>
      <c r="AO418" s="32">
        <f t="shared" si="90"/>
        <v>425</v>
      </c>
      <c r="AP418" s="32">
        <f t="shared" si="91"/>
        <v>75</v>
      </c>
      <c r="AQ418" s="32">
        <f t="shared" si="87"/>
        <v>0.20708955223880599</v>
      </c>
      <c r="AR418" s="32">
        <f t="shared" si="88"/>
        <v>0.77810650887573962</v>
      </c>
      <c r="AS418" s="32">
        <f t="shared" si="89"/>
        <v>1.4516912479025251E-3</v>
      </c>
    </row>
    <row r="419" spans="1:45" x14ac:dyDescent="0.25">
      <c r="A419">
        <v>3</v>
      </c>
      <c r="B419">
        <v>0</v>
      </c>
      <c r="C419">
        <v>18</v>
      </c>
      <c r="D419">
        <v>0</v>
      </c>
      <c r="E419">
        <v>0</v>
      </c>
      <c r="F419">
        <v>7.7957999999999998</v>
      </c>
      <c r="G419" s="82">
        <v>0</v>
      </c>
      <c r="H419" s="83">
        <v>1</v>
      </c>
      <c r="I419" s="84">
        <f t="shared" si="79"/>
        <v>1</v>
      </c>
      <c r="J419" s="32">
        <f t="shared" si="80"/>
        <v>0</v>
      </c>
      <c r="K419" s="32">
        <f t="shared" si="81"/>
        <v>0.14891743943780253</v>
      </c>
      <c r="L419" s="82">
        <f t="shared" si="82"/>
        <v>0.14891743943780253</v>
      </c>
      <c r="M419" s="84">
        <f t="shared" si="83"/>
        <v>0.85108256056219744</v>
      </c>
      <c r="N419" s="82">
        <f t="shared" si="84"/>
        <v>-0.16124613917772732</v>
      </c>
      <c r="O419" s="84">
        <f t="shared" si="85"/>
        <v>0</v>
      </c>
      <c r="P419" s="32">
        <f t="shared" si="86"/>
        <v>0.17497414039295145</v>
      </c>
      <c r="AL419">
        <v>0.37580603670960916</v>
      </c>
      <c r="AM419">
        <v>1</v>
      </c>
      <c r="AN419">
        <v>1</v>
      </c>
      <c r="AO419" s="32">
        <f t="shared" si="90"/>
        <v>426</v>
      </c>
      <c r="AP419" s="32">
        <f t="shared" si="91"/>
        <v>76</v>
      </c>
      <c r="AQ419" s="32">
        <f t="shared" si="87"/>
        <v>0.20522388059701491</v>
      </c>
      <c r="AR419" s="32">
        <f t="shared" si="88"/>
        <v>0.7751479289940828</v>
      </c>
      <c r="AS419" s="32">
        <f t="shared" si="89"/>
        <v>1.4461715093173444E-3</v>
      </c>
    </row>
    <row r="420" spans="1:45" x14ac:dyDescent="0.25">
      <c r="A420">
        <v>3</v>
      </c>
      <c r="B420">
        <v>0</v>
      </c>
      <c r="C420">
        <v>18</v>
      </c>
      <c r="D420">
        <v>0</v>
      </c>
      <c r="E420">
        <v>0</v>
      </c>
      <c r="F420">
        <v>8.3000000000000007</v>
      </c>
      <c r="G420" s="82">
        <v>0</v>
      </c>
      <c r="H420" s="83">
        <v>1</v>
      </c>
      <c r="I420" s="84">
        <f t="shared" si="79"/>
        <v>1</v>
      </c>
      <c r="J420" s="32">
        <f t="shared" si="80"/>
        <v>0</v>
      </c>
      <c r="K420" s="32">
        <f t="shared" si="81"/>
        <v>0.14891747828276078</v>
      </c>
      <c r="L420" s="82">
        <f t="shared" si="82"/>
        <v>0.14891747828276078</v>
      </c>
      <c r="M420" s="84">
        <f t="shared" si="83"/>
        <v>0.85108252171723919</v>
      </c>
      <c r="N420" s="82">
        <f t="shared" si="84"/>
        <v>-0.16124618481954978</v>
      </c>
      <c r="O420" s="84">
        <f t="shared" si="85"/>
        <v>0</v>
      </c>
      <c r="P420" s="32">
        <f t="shared" si="86"/>
        <v>0.1749741940209138</v>
      </c>
      <c r="AL420">
        <v>0.37580731291673536</v>
      </c>
      <c r="AM420">
        <v>1</v>
      </c>
      <c r="AN420">
        <v>0</v>
      </c>
      <c r="AO420" s="32">
        <f t="shared" si="90"/>
        <v>427</v>
      </c>
      <c r="AP420" s="32">
        <f t="shared" si="91"/>
        <v>76</v>
      </c>
      <c r="AQ420" s="32">
        <f t="shared" si="87"/>
        <v>0.20335820895522383</v>
      </c>
      <c r="AR420" s="32">
        <f t="shared" si="88"/>
        <v>0.7751479289940828</v>
      </c>
      <c r="AS420" s="32">
        <f t="shared" si="89"/>
        <v>1.4461715093172583E-3</v>
      </c>
    </row>
    <row r="421" spans="1:45" x14ac:dyDescent="0.25">
      <c r="A421">
        <v>3</v>
      </c>
      <c r="B421">
        <v>0</v>
      </c>
      <c r="C421">
        <v>18</v>
      </c>
      <c r="D421">
        <v>0</v>
      </c>
      <c r="E421">
        <v>0</v>
      </c>
      <c r="F421">
        <v>3540</v>
      </c>
      <c r="G421" s="82">
        <v>1</v>
      </c>
      <c r="H421" s="83">
        <v>0</v>
      </c>
      <c r="I421" s="84">
        <f t="shared" si="79"/>
        <v>1</v>
      </c>
      <c r="J421" s="32">
        <f t="shared" si="80"/>
        <v>1</v>
      </c>
      <c r="K421" s="32">
        <f t="shared" si="81"/>
        <v>0.14918977534876099</v>
      </c>
      <c r="L421" s="82">
        <f t="shared" si="82"/>
        <v>0.14918977534876099</v>
      </c>
      <c r="M421" s="84">
        <f t="shared" si="83"/>
        <v>0.85081022465123901</v>
      </c>
      <c r="N421" s="82">
        <f t="shared" si="84"/>
        <v>-1.9025361233947946</v>
      </c>
      <c r="O421" s="84">
        <f t="shared" si="85"/>
        <v>100</v>
      </c>
      <c r="P421" s="32">
        <f t="shared" si="86"/>
        <v>5.7028722153532279</v>
      </c>
      <c r="AL421">
        <v>0.37644451006108581</v>
      </c>
      <c r="AM421">
        <v>1</v>
      </c>
      <c r="AN421">
        <v>0</v>
      </c>
      <c r="AO421" s="32">
        <f t="shared" si="90"/>
        <v>428</v>
      </c>
      <c r="AP421" s="32">
        <f t="shared" si="91"/>
        <v>76</v>
      </c>
      <c r="AQ421" s="32">
        <f t="shared" si="87"/>
        <v>0.20149253731343286</v>
      </c>
      <c r="AR421" s="32">
        <f t="shared" si="88"/>
        <v>0.7751479289940828</v>
      </c>
      <c r="AS421" s="32">
        <f t="shared" si="89"/>
        <v>1.4461715093173444E-3</v>
      </c>
    </row>
    <row r="422" spans="1:45" x14ac:dyDescent="0.25">
      <c r="A422">
        <v>3</v>
      </c>
      <c r="B422">
        <v>0</v>
      </c>
      <c r="C422">
        <v>18</v>
      </c>
      <c r="D422">
        <v>0</v>
      </c>
      <c r="E422">
        <v>0</v>
      </c>
      <c r="F422">
        <v>7775</v>
      </c>
      <c r="G422" s="82">
        <v>0</v>
      </c>
      <c r="H422" s="83">
        <v>1</v>
      </c>
      <c r="I422" s="84">
        <f t="shared" si="79"/>
        <v>1</v>
      </c>
      <c r="J422" s="32">
        <f t="shared" si="80"/>
        <v>0</v>
      </c>
      <c r="K422" s="32">
        <f t="shared" si="81"/>
        <v>0.14951683867393536</v>
      </c>
      <c r="L422" s="82">
        <f t="shared" si="82"/>
        <v>0.14951683867393536</v>
      </c>
      <c r="M422" s="84">
        <f t="shared" si="83"/>
        <v>0.85048316132606461</v>
      </c>
      <c r="N422" s="82">
        <f t="shared" si="84"/>
        <v>-0.16195066590063367</v>
      </c>
      <c r="O422" s="84">
        <f t="shared" si="85"/>
        <v>0</v>
      </c>
      <c r="P422" s="32">
        <f t="shared" si="86"/>
        <v>0.17580223274592557</v>
      </c>
      <c r="AL422">
        <v>0.37644779191451927</v>
      </c>
      <c r="AM422">
        <v>1</v>
      </c>
      <c r="AN422">
        <v>0</v>
      </c>
      <c r="AO422" s="32">
        <f t="shared" si="90"/>
        <v>429</v>
      </c>
      <c r="AP422" s="32">
        <f t="shared" si="91"/>
        <v>76</v>
      </c>
      <c r="AQ422" s="32">
        <f t="shared" si="87"/>
        <v>0.19962686567164178</v>
      </c>
      <c r="AR422" s="32">
        <f t="shared" si="88"/>
        <v>0.7751479289940828</v>
      </c>
      <c r="AS422" s="32">
        <f t="shared" si="89"/>
        <v>1.4461715093173444E-3</v>
      </c>
    </row>
    <row r="423" spans="1:45" x14ac:dyDescent="0.25">
      <c r="A423">
        <v>3</v>
      </c>
      <c r="B423">
        <v>0</v>
      </c>
      <c r="C423">
        <v>18</v>
      </c>
      <c r="D423">
        <v>1</v>
      </c>
      <c r="E423">
        <v>0</v>
      </c>
      <c r="F423">
        <v>6.4958</v>
      </c>
      <c r="G423" s="82">
        <v>0</v>
      </c>
      <c r="H423" s="83">
        <v>1</v>
      </c>
      <c r="I423" s="84">
        <f t="shared" si="79"/>
        <v>1</v>
      </c>
      <c r="J423" s="32">
        <f t="shared" si="80"/>
        <v>0</v>
      </c>
      <c r="K423" s="32">
        <f t="shared" si="81"/>
        <v>0.1112655790535161</v>
      </c>
      <c r="L423" s="82">
        <f t="shared" si="82"/>
        <v>0.1112655790535161</v>
      </c>
      <c r="M423" s="84">
        <f t="shared" si="83"/>
        <v>0.88873442094648392</v>
      </c>
      <c r="N423" s="82">
        <f t="shared" si="84"/>
        <v>-0.11795682719246324</v>
      </c>
      <c r="O423" s="84">
        <f t="shared" si="85"/>
        <v>0</v>
      </c>
      <c r="P423" s="32">
        <f t="shared" si="86"/>
        <v>0.12519553246854165</v>
      </c>
      <c r="AL423">
        <v>0.38113325971641365</v>
      </c>
      <c r="AM423">
        <v>1</v>
      </c>
      <c r="AN423">
        <v>0</v>
      </c>
      <c r="AO423" s="32">
        <f t="shared" si="90"/>
        <v>430</v>
      </c>
      <c r="AP423" s="32">
        <f t="shared" si="91"/>
        <v>76</v>
      </c>
      <c r="AQ423" s="32">
        <f t="shared" si="87"/>
        <v>0.19776119402985071</v>
      </c>
      <c r="AR423" s="32">
        <f t="shared" si="88"/>
        <v>0.7751479289940828</v>
      </c>
      <c r="AS423" s="32">
        <f t="shared" si="89"/>
        <v>1.4461715093172583E-3</v>
      </c>
    </row>
    <row r="424" spans="1:45" x14ac:dyDescent="0.25">
      <c r="A424">
        <v>3</v>
      </c>
      <c r="B424">
        <v>0</v>
      </c>
      <c r="C424">
        <v>18</v>
      </c>
      <c r="D424">
        <v>1</v>
      </c>
      <c r="E424">
        <v>1</v>
      </c>
      <c r="F424">
        <v>7.8541999999999996</v>
      </c>
      <c r="G424" s="82">
        <v>0</v>
      </c>
      <c r="H424" s="83">
        <v>1</v>
      </c>
      <c r="I424" s="84">
        <f t="shared" si="79"/>
        <v>1</v>
      </c>
      <c r="J424" s="32">
        <f t="shared" si="80"/>
        <v>0</v>
      </c>
      <c r="K424" s="32">
        <f t="shared" si="81"/>
        <v>0.10307052538346585</v>
      </c>
      <c r="L424" s="82">
        <f t="shared" si="82"/>
        <v>0.10307052538346585</v>
      </c>
      <c r="M424" s="84">
        <f t="shared" si="83"/>
        <v>0.89692947461653416</v>
      </c>
      <c r="N424" s="82">
        <f t="shared" si="84"/>
        <v>-0.10877804363024339</v>
      </c>
      <c r="O424" s="84">
        <f t="shared" si="85"/>
        <v>0</v>
      </c>
      <c r="P424" s="32">
        <f t="shared" si="86"/>
        <v>0.11491486042147492</v>
      </c>
      <c r="AL424">
        <v>0.3818338020585022</v>
      </c>
      <c r="AM424">
        <v>1</v>
      </c>
      <c r="AN424">
        <v>0</v>
      </c>
      <c r="AO424" s="32">
        <f t="shared" si="90"/>
        <v>431</v>
      </c>
      <c r="AP424" s="32">
        <f t="shared" si="91"/>
        <v>76</v>
      </c>
      <c r="AQ424" s="32">
        <f t="shared" si="87"/>
        <v>0.19589552238805974</v>
      </c>
      <c r="AR424" s="32">
        <f t="shared" si="88"/>
        <v>0.7751479289940828</v>
      </c>
      <c r="AS424" s="32">
        <f t="shared" si="89"/>
        <v>0</v>
      </c>
    </row>
    <row r="425" spans="1:45" x14ac:dyDescent="0.25">
      <c r="A425">
        <v>3</v>
      </c>
      <c r="B425">
        <v>0</v>
      </c>
      <c r="C425">
        <v>18</v>
      </c>
      <c r="D425">
        <v>1</v>
      </c>
      <c r="E425">
        <v>1</v>
      </c>
      <c r="F425">
        <v>20.212499999999999</v>
      </c>
      <c r="G425" s="82">
        <v>0</v>
      </c>
      <c r="H425" s="83">
        <v>1</v>
      </c>
      <c r="I425" s="84">
        <f t="shared" si="79"/>
        <v>1</v>
      </c>
      <c r="J425" s="32">
        <f t="shared" si="80"/>
        <v>0</v>
      </c>
      <c r="K425" s="32">
        <f t="shared" si="81"/>
        <v>0.10307121987560534</v>
      </c>
      <c r="L425" s="82">
        <f t="shared" si="82"/>
        <v>0.10307121987560534</v>
      </c>
      <c r="M425" s="84">
        <f t="shared" si="83"/>
        <v>0.8969287801243947</v>
      </c>
      <c r="N425" s="82">
        <f t="shared" si="84"/>
        <v>-0.10877881793014989</v>
      </c>
      <c r="O425" s="84">
        <f t="shared" si="85"/>
        <v>0</v>
      </c>
      <c r="P425" s="32">
        <f t="shared" si="86"/>
        <v>0.11491572370028134</v>
      </c>
      <c r="AL425">
        <v>0.38782683829510162</v>
      </c>
      <c r="AM425">
        <v>0</v>
      </c>
      <c r="AN425">
        <v>1</v>
      </c>
      <c r="AO425" s="32">
        <f t="shared" si="90"/>
        <v>431</v>
      </c>
      <c r="AP425" s="32">
        <f t="shared" si="91"/>
        <v>77</v>
      </c>
      <c r="AQ425" s="32">
        <f t="shared" si="87"/>
        <v>0.19589552238805974</v>
      </c>
      <c r="AR425" s="32">
        <f t="shared" si="88"/>
        <v>0.77218934911242609</v>
      </c>
      <c r="AS425" s="32">
        <f t="shared" si="89"/>
        <v>0</v>
      </c>
    </row>
    <row r="426" spans="1:45" x14ac:dyDescent="0.25">
      <c r="A426">
        <v>3</v>
      </c>
      <c r="B426">
        <v>0</v>
      </c>
      <c r="C426">
        <v>19</v>
      </c>
      <c r="D426">
        <v>0</v>
      </c>
      <c r="E426">
        <v>0</v>
      </c>
      <c r="F426">
        <v>0</v>
      </c>
      <c r="G426" s="82">
        <v>0</v>
      </c>
      <c r="H426" s="83">
        <v>1</v>
      </c>
      <c r="I426" s="84">
        <f t="shared" si="79"/>
        <v>1</v>
      </c>
      <c r="J426" s="32">
        <f t="shared" si="80"/>
        <v>0</v>
      </c>
      <c r="K426" s="32">
        <f t="shared" si="81"/>
        <v>0.14391335801657723</v>
      </c>
      <c r="L426" s="82">
        <f t="shared" si="82"/>
        <v>0.14391335801657723</v>
      </c>
      <c r="M426" s="84">
        <f t="shared" si="83"/>
        <v>0.85608664198342277</v>
      </c>
      <c r="N426" s="82">
        <f t="shared" si="84"/>
        <v>-0.15538369069216354</v>
      </c>
      <c r="O426" s="84">
        <f t="shared" si="85"/>
        <v>0</v>
      </c>
      <c r="P426" s="32">
        <f t="shared" si="86"/>
        <v>0.16810606655787996</v>
      </c>
      <c r="AL426">
        <v>0.40020620111176647</v>
      </c>
      <c r="AM426">
        <v>0</v>
      </c>
      <c r="AN426">
        <v>1</v>
      </c>
      <c r="AO426" s="32">
        <f t="shared" si="90"/>
        <v>431</v>
      </c>
      <c r="AP426" s="32">
        <f t="shared" si="91"/>
        <v>78</v>
      </c>
      <c r="AQ426" s="32">
        <f t="shared" si="87"/>
        <v>0.19589552238805974</v>
      </c>
      <c r="AR426" s="32">
        <f t="shared" si="88"/>
        <v>0.76923076923076916</v>
      </c>
      <c r="AS426" s="32">
        <f t="shared" si="89"/>
        <v>0</v>
      </c>
    </row>
    <row r="427" spans="1:45" x14ac:dyDescent="0.25">
      <c r="A427">
        <v>3</v>
      </c>
      <c r="B427">
        <v>0</v>
      </c>
      <c r="C427">
        <v>19</v>
      </c>
      <c r="D427">
        <v>0</v>
      </c>
      <c r="E427">
        <v>0</v>
      </c>
      <c r="F427">
        <v>6.75</v>
      </c>
      <c r="G427" s="82">
        <v>0</v>
      </c>
      <c r="H427" s="83">
        <v>1</v>
      </c>
      <c r="I427" s="84">
        <f t="shared" si="79"/>
        <v>1</v>
      </c>
      <c r="J427" s="32">
        <f t="shared" si="80"/>
        <v>0</v>
      </c>
      <c r="K427" s="32">
        <f t="shared" si="81"/>
        <v>0.14391386353589383</v>
      </c>
      <c r="L427" s="82">
        <f t="shared" si="82"/>
        <v>0.14391386353589383</v>
      </c>
      <c r="M427" s="84">
        <f t="shared" si="83"/>
        <v>0.85608613646410614</v>
      </c>
      <c r="N427" s="82">
        <f t="shared" si="84"/>
        <v>-0.1553842811925184</v>
      </c>
      <c r="O427" s="84">
        <f t="shared" si="85"/>
        <v>0</v>
      </c>
      <c r="P427" s="32">
        <f t="shared" si="86"/>
        <v>0.16810675632513042</v>
      </c>
      <c r="AL427">
        <v>0.40020725899687309</v>
      </c>
      <c r="AM427">
        <v>0</v>
      </c>
      <c r="AN427">
        <v>1</v>
      </c>
      <c r="AO427" s="32">
        <f t="shared" si="90"/>
        <v>431</v>
      </c>
      <c r="AP427" s="32">
        <f t="shared" si="91"/>
        <v>79</v>
      </c>
      <c r="AQ427" s="32">
        <f t="shared" si="87"/>
        <v>0.19589552238805974</v>
      </c>
      <c r="AR427" s="32">
        <f t="shared" si="88"/>
        <v>0.76627218934911245</v>
      </c>
      <c r="AS427" s="32">
        <f t="shared" si="89"/>
        <v>0</v>
      </c>
    </row>
    <row r="428" spans="1:45" x14ac:dyDescent="0.25">
      <c r="A428">
        <v>3</v>
      </c>
      <c r="B428">
        <v>0</v>
      </c>
      <c r="C428">
        <v>19</v>
      </c>
      <c r="D428">
        <v>0</v>
      </c>
      <c r="E428">
        <v>0</v>
      </c>
      <c r="F428">
        <v>7.65</v>
      </c>
      <c r="G428" s="82">
        <v>0</v>
      </c>
      <c r="H428" s="83">
        <v>1</v>
      </c>
      <c r="I428" s="84">
        <f t="shared" si="79"/>
        <v>1</v>
      </c>
      <c r="J428" s="32">
        <f t="shared" si="80"/>
        <v>0</v>
      </c>
      <c r="K428" s="32">
        <f t="shared" si="81"/>
        <v>0.14391393093858093</v>
      </c>
      <c r="L428" s="82">
        <f t="shared" si="82"/>
        <v>0.14391393093858093</v>
      </c>
      <c r="M428" s="84">
        <f t="shared" si="83"/>
        <v>0.85608606906141904</v>
      </c>
      <c r="N428" s="82">
        <f t="shared" si="84"/>
        <v>-0.15538435992605568</v>
      </c>
      <c r="O428" s="84">
        <f t="shared" si="85"/>
        <v>0</v>
      </c>
      <c r="P428" s="32">
        <f t="shared" si="86"/>
        <v>0.16810684829431088</v>
      </c>
      <c r="AL428">
        <v>0.40693128295942055</v>
      </c>
      <c r="AM428">
        <v>0</v>
      </c>
      <c r="AN428">
        <v>1</v>
      </c>
      <c r="AO428" s="32">
        <f t="shared" si="90"/>
        <v>431</v>
      </c>
      <c r="AP428" s="32">
        <f t="shared" si="91"/>
        <v>80</v>
      </c>
      <c r="AQ428" s="32">
        <f t="shared" si="87"/>
        <v>0.19589552238805974</v>
      </c>
      <c r="AR428" s="32">
        <f t="shared" si="88"/>
        <v>0.76331360946745563</v>
      </c>
      <c r="AS428" s="32">
        <f t="shared" si="89"/>
        <v>0</v>
      </c>
    </row>
    <row r="429" spans="1:45" x14ac:dyDescent="0.25">
      <c r="A429">
        <v>3</v>
      </c>
      <c r="B429">
        <v>0</v>
      </c>
      <c r="C429">
        <v>19</v>
      </c>
      <c r="D429">
        <v>0</v>
      </c>
      <c r="E429">
        <v>0</v>
      </c>
      <c r="F429">
        <v>7.8958000000000004</v>
      </c>
      <c r="G429" s="82">
        <v>0</v>
      </c>
      <c r="H429" s="83">
        <v>3</v>
      </c>
      <c r="I429" s="84">
        <f t="shared" si="79"/>
        <v>3</v>
      </c>
      <c r="J429" s="32">
        <f t="shared" si="80"/>
        <v>0</v>
      </c>
      <c r="K429" s="32">
        <f t="shared" si="81"/>
        <v>0.1439139493470083</v>
      </c>
      <c r="L429" s="82">
        <f t="shared" si="82"/>
        <v>0.43174184804102489</v>
      </c>
      <c r="M429" s="84">
        <f t="shared" si="83"/>
        <v>2.5682581519589753</v>
      </c>
      <c r="N429" s="82">
        <f t="shared" si="84"/>
        <v>-0.4661531442871979</v>
      </c>
      <c r="O429" s="84">
        <f t="shared" si="85"/>
        <v>0</v>
      </c>
      <c r="P429" s="32">
        <f t="shared" si="86"/>
        <v>0.50432062023637414</v>
      </c>
      <c r="AL429">
        <v>0.40985537576013592</v>
      </c>
      <c r="AM429">
        <v>0</v>
      </c>
      <c r="AN429">
        <v>1</v>
      </c>
      <c r="AO429" s="32">
        <f t="shared" si="90"/>
        <v>431</v>
      </c>
      <c r="AP429" s="32">
        <f t="shared" si="91"/>
        <v>81</v>
      </c>
      <c r="AQ429" s="32">
        <f t="shared" si="87"/>
        <v>0.19589552238805974</v>
      </c>
      <c r="AR429" s="32">
        <f t="shared" si="88"/>
        <v>0.76035502958579881</v>
      </c>
      <c r="AS429" s="32">
        <f t="shared" si="89"/>
        <v>1.4185728163914409E-3</v>
      </c>
    </row>
    <row r="430" spans="1:45" x14ac:dyDescent="0.25">
      <c r="A430">
        <v>3</v>
      </c>
      <c r="B430">
        <v>0</v>
      </c>
      <c r="C430">
        <v>19</v>
      </c>
      <c r="D430">
        <v>0</v>
      </c>
      <c r="E430">
        <v>0</v>
      </c>
      <c r="F430">
        <v>8.0500000000000007</v>
      </c>
      <c r="G430" s="82">
        <v>0</v>
      </c>
      <c r="H430" s="83">
        <v>1</v>
      </c>
      <c r="I430" s="84">
        <f t="shared" si="79"/>
        <v>1</v>
      </c>
      <c r="J430" s="32">
        <f t="shared" si="80"/>
        <v>0</v>
      </c>
      <c r="K430" s="32">
        <f t="shared" si="81"/>
        <v>0.14391396089533917</v>
      </c>
      <c r="L430" s="82">
        <f t="shared" si="82"/>
        <v>0.14391396089533917</v>
      </c>
      <c r="M430" s="84">
        <f t="shared" si="83"/>
        <v>0.85608603910466086</v>
      </c>
      <c r="N430" s="82">
        <f t="shared" si="84"/>
        <v>-0.1553843949187507</v>
      </c>
      <c r="O430" s="84">
        <f t="shared" si="85"/>
        <v>0</v>
      </c>
      <c r="P430" s="32">
        <f t="shared" si="86"/>
        <v>0.16810688916951835</v>
      </c>
      <c r="AL430">
        <v>0.41576451178997903</v>
      </c>
      <c r="AM430">
        <v>1</v>
      </c>
      <c r="AN430">
        <v>0</v>
      </c>
      <c r="AO430" s="32">
        <f t="shared" si="90"/>
        <v>432</v>
      </c>
      <c r="AP430" s="32">
        <f t="shared" si="91"/>
        <v>81</v>
      </c>
      <c r="AQ430" s="32">
        <f t="shared" si="87"/>
        <v>0.19402985074626866</v>
      </c>
      <c r="AR430" s="32">
        <f t="shared" si="88"/>
        <v>0.76035502958579881</v>
      </c>
      <c r="AS430" s="32">
        <f t="shared" si="89"/>
        <v>0</v>
      </c>
    </row>
    <row r="431" spans="1:45" x14ac:dyDescent="0.25">
      <c r="A431">
        <v>3</v>
      </c>
      <c r="B431">
        <v>0</v>
      </c>
      <c r="C431">
        <v>19</v>
      </c>
      <c r="D431">
        <v>0</v>
      </c>
      <c r="E431">
        <v>0</v>
      </c>
      <c r="F431">
        <v>10.1708</v>
      </c>
      <c r="G431" s="82">
        <v>0</v>
      </c>
      <c r="H431" s="83">
        <v>1</v>
      </c>
      <c r="I431" s="84">
        <f t="shared" si="79"/>
        <v>1</v>
      </c>
      <c r="J431" s="32">
        <f t="shared" si="80"/>
        <v>0</v>
      </c>
      <c r="K431" s="32">
        <f t="shared" si="81"/>
        <v>0.1439141197261582</v>
      </c>
      <c r="L431" s="82">
        <f t="shared" si="82"/>
        <v>0.1439141197261582</v>
      </c>
      <c r="M431" s="84">
        <f t="shared" si="83"/>
        <v>0.8560858802738418</v>
      </c>
      <c r="N431" s="82">
        <f t="shared" si="84"/>
        <v>-0.15538458045014183</v>
      </c>
      <c r="O431" s="84">
        <f t="shared" si="85"/>
        <v>0</v>
      </c>
      <c r="P431" s="32">
        <f t="shared" si="86"/>
        <v>0.16810710589003458</v>
      </c>
      <c r="AL431">
        <v>0.42123080855554429</v>
      </c>
      <c r="AM431">
        <v>0</v>
      </c>
      <c r="AN431">
        <v>1</v>
      </c>
      <c r="AO431" s="32">
        <f t="shared" si="90"/>
        <v>432</v>
      </c>
      <c r="AP431" s="32">
        <f t="shared" si="91"/>
        <v>82</v>
      </c>
      <c r="AQ431" s="32">
        <f t="shared" si="87"/>
        <v>0.19402985074626866</v>
      </c>
      <c r="AR431" s="32">
        <f t="shared" si="88"/>
        <v>0.75739644970414199</v>
      </c>
      <c r="AS431" s="32">
        <f t="shared" si="89"/>
        <v>0</v>
      </c>
    </row>
    <row r="432" spans="1:45" x14ac:dyDescent="0.25">
      <c r="A432">
        <v>3</v>
      </c>
      <c r="B432">
        <v>0</v>
      </c>
      <c r="C432">
        <v>19</v>
      </c>
      <c r="D432">
        <v>0</v>
      </c>
      <c r="E432">
        <v>0</v>
      </c>
      <c r="F432">
        <v>14.5</v>
      </c>
      <c r="G432" s="82">
        <v>0</v>
      </c>
      <c r="H432" s="83">
        <v>1</v>
      </c>
      <c r="I432" s="84">
        <f t="shared" si="79"/>
        <v>1</v>
      </c>
      <c r="J432" s="32">
        <f t="shared" si="80"/>
        <v>0</v>
      </c>
      <c r="K432" s="32">
        <f t="shared" si="81"/>
        <v>0.14391444394878267</v>
      </c>
      <c r="L432" s="82">
        <f t="shared" si="82"/>
        <v>0.14391444394878267</v>
      </c>
      <c r="M432" s="84">
        <f t="shared" si="83"/>
        <v>0.85608555605121728</v>
      </c>
      <c r="N432" s="82">
        <f t="shared" si="84"/>
        <v>-0.15538495917696515</v>
      </c>
      <c r="O432" s="84">
        <f t="shared" si="85"/>
        <v>0</v>
      </c>
      <c r="P432" s="32">
        <f t="shared" si="86"/>
        <v>0.16810754828361182</v>
      </c>
      <c r="AL432">
        <v>0.42279274687842283</v>
      </c>
      <c r="AM432">
        <v>0</v>
      </c>
      <c r="AN432">
        <v>1</v>
      </c>
      <c r="AO432" s="32">
        <f t="shared" si="90"/>
        <v>432</v>
      </c>
      <c r="AP432" s="32">
        <f t="shared" si="91"/>
        <v>83</v>
      </c>
      <c r="AQ432" s="32">
        <f t="shared" si="87"/>
        <v>0.19402985074626866</v>
      </c>
      <c r="AR432" s="32">
        <f t="shared" si="88"/>
        <v>0.75443786982248517</v>
      </c>
      <c r="AS432" s="32">
        <f t="shared" si="89"/>
        <v>1.4075333392210795E-3</v>
      </c>
    </row>
    <row r="433" spans="1:45" x14ac:dyDescent="0.25">
      <c r="A433">
        <v>3</v>
      </c>
      <c r="B433">
        <v>0</v>
      </c>
      <c r="C433">
        <v>19</v>
      </c>
      <c r="D433">
        <v>0</v>
      </c>
      <c r="E433">
        <v>0</v>
      </c>
      <c r="F433">
        <v>3464</v>
      </c>
      <c r="G433" s="82">
        <v>0</v>
      </c>
      <c r="H433" s="83">
        <v>1</v>
      </c>
      <c r="I433" s="84">
        <f t="shared" si="79"/>
        <v>1</v>
      </c>
      <c r="J433" s="32">
        <f t="shared" si="80"/>
        <v>0</v>
      </c>
      <c r="K433" s="32">
        <f t="shared" si="81"/>
        <v>0.14417297722936351</v>
      </c>
      <c r="L433" s="82">
        <f t="shared" si="82"/>
        <v>0.14417297722936351</v>
      </c>
      <c r="M433" s="84">
        <f t="shared" si="83"/>
        <v>0.85582702277063649</v>
      </c>
      <c r="N433" s="82">
        <f t="shared" si="84"/>
        <v>-0.15568699946306921</v>
      </c>
      <c r="O433" s="84">
        <f t="shared" si="85"/>
        <v>0</v>
      </c>
      <c r="P433" s="32">
        <f t="shared" si="86"/>
        <v>0.16846041710931367</v>
      </c>
      <c r="AL433">
        <v>0.42379527743335565</v>
      </c>
      <c r="AM433">
        <v>1</v>
      </c>
      <c r="AN433">
        <v>0</v>
      </c>
      <c r="AO433" s="32">
        <f t="shared" si="90"/>
        <v>433</v>
      </c>
      <c r="AP433" s="32">
        <f t="shared" si="91"/>
        <v>83</v>
      </c>
      <c r="AQ433" s="32">
        <f t="shared" si="87"/>
        <v>0.19216417910447758</v>
      </c>
      <c r="AR433" s="32">
        <f t="shared" si="88"/>
        <v>0.75443786982248517</v>
      </c>
      <c r="AS433" s="32">
        <f t="shared" si="89"/>
        <v>0</v>
      </c>
    </row>
    <row r="434" spans="1:45" x14ac:dyDescent="0.25">
      <c r="A434">
        <v>3</v>
      </c>
      <c r="B434">
        <v>0</v>
      </c>
      <c r="C434">
        <v>19</v>
      </c>
      <c r="D434">
        <v>0</v>
      </c>
      <c r="E434">
        <v>0</v>
      </c>
      <c r="F434">
        <v>7775</v>
      </c>
      <c r="G434" s="82">
        <v>0</v>
      </c>
      <c r="H434" s="83">
        <v>1</v>
      </c>
      <c r="I434" s="84">
        <f t="shared" si="79"/>
        <v>1</v>
      </c>
      <c r="J434" s="32">
        <f t="shared" si="80"/>
        <v>0</v>
      </c>
      <c r="K434" s="32">
        <f t="shared" si="81"/>
        <v>0.1444966210421493</v>
      </c>
      <c r="L434" s="82">
        <f t="shared" si="82"/>
        <v>0.1444966210421493</v>
      </c>
      <c r="M434" s="84">
        <f t="shared" si="83"/>
        <v>0.85550337895785067</v>
      </c>
      <c r="N434" s="82">
        <f t="shared" si="84"/>
        <v>-0.15606523596996164</v>
      </c>
      <c r="O434" s="84">
        <f t="shared" si="85"/>
        <v>0</v>
      </c>
      <c r="P434" s="32">
        <f t="shared" si="86"/>
        <v>0.16890245508810367</v>
      </c>
      <c r="AL434">
        <v>0.42379987904288852</v>
      </c>
      <c r="AM434">
        <v>0</v>
      </c>
      <c r="AN434">
        <v>1</v>
      </c>
      <c r="AO434" s="32">
        <f t="shared" si="90"/>
        <v>433</v>
      </c>
      <c r="AP434" s="32">
        <f t="shared" si="91"/>
        <v>84</v>
      </c>
      <c r="AQ434" s="32">
        <f t="shared" si="87"/>
        <v>0.19216417910447758</v>
      </c>
      <c r="AR434" s="32">
        <f t="shared" si="88"/>
        <v>0.75147928994082847</v>
      </c>
      <c r="AS434" s="32">
        <f t="shared" si="89"/>
        <v>1.4020136006358155E-3</v>
      </c>
    </row>
    <row r="435" spans="1:45" x14ac:dyDescent="0.25">
      <c r="A435">
        <v>3</v>
      </c>
      <c r="B435">
        <v>0</v>
      </c>
      <c r="C435">
        <v>19</v>
      </c>
      <c r="D435">
        <v>0</v>
      </c>
      <c r="E435">
        <v>0</v>
      </c>
      <c r="F435">
        <v>10482</v>
      </c>
      <c r="G435" s="82">
        <v>1</v>
      </c>
      <c r="H435" s="83">
        <v>0</v>
      </c>
      <c r="I435" s="84">
        <f t="shared" si="79"/>
        <v>1</v>
      </c>
      <c r="J435" s="32">
        <f t="shared" si="80"/>
        <v>1</v>
      </c>
      <c r="K435" s="32">
        <f t="shared" si="81"/>
        <v>0.1447001546963492</v>
      </c>
      <c r="L435" s="82">
        <f t="shared" si="82"/>
        <v>0.1447001546963492</v>
      </c>
      <c r="M435" s="84">
        <f t="shared" si="83"/>
        <v>0.85529984530365077</v>
      </c>
      <c r="N435" s="82">
        <f t="shared" si="84"/>
        <v>-1.9330915762620002</v>
      </c>
      <c r="O435" s="84">
        <f t="shared" si="85"/>
        <v>100</v>
      </c>
      <c r="P435" s="32">
        <f t="shared" si="86"/>
        <v>5.9108426462879935</v>
      </c>
      <c r="AL435">
        <v>0.42503582124675204</v>
      </c>
      <c r="AM435">
        <v>1</v>
      </c>
      <c r="AN435">
        <v>0</v>
      </c>
      <c r="AO435" s="32">
        <f t="shared" si="90"/>
        <v>434</v>
      </c>
      <c r="AP435" s="32">
        <f t="shared" si="91"/>
        <v>84</v>
      </c>
      <c r="AQ435" s="32">
        <f t="shared" si="87"/>
        <v>0.19029850746268662</v>
      </c>
      <c r="AR435" s="32">
        <f t="shared" si="88"/>
        <v>0.75147928994082847</v>
      </c>
      <c r="AS435" s="32">
        <f t="shared" si="89"/>
        <v>1.402013600635899E-3</v>
      </c>
    </row>
    <row r="436" spans="1:45" x14ac:dyDescent="0.25">
      <c r="A436">
        <v>3</v>
      </c>
      <c r="B436">
        <v>0</v>
      </c>
      <c r="C436">
        <v>20</v>
      </c>
      <c r="D436">
        <v>0</v>
      </c>
      <c r="E436">
        <v>0</v>
      </c>
      <c r="F436">
        <v>4.0125000000000002</v>
      </c>
      <c r="G436" s="82">
        <v>0</v>
      </c>
      <c r="H436" s="83">
        <v>1</v>
      </c>
      <c r="I436" s="84">
        <f t="shared" si="79"/>
        <v>1</v>
      </c>
      <c r="J436" s="32">
        <f t="shared" si="80"/>
        <v>0</v>
      </c>
      <c r="K436" s="32">
        <f t="shared" si="81"/>
        <v>0.13905081558669802</v>
      </c>
      <c r="L436" s="82">
        <f t="shared" si="82"/>
        <v>0.13905081558669802</v>
      </c>
      <c r="M436" s="84">
        <f t="shared" si="83"/>
        <v>0.86094918441330193</v>
      </c>
      <c r="N436" s="82">
        <f t="shared" si="84"/>
        <v>-0.14971979556056927</v>
      </c>
      <c r="O436" s="84">
        <f t="shared" si="85"/>
        <v>0</v>
      </c>
      <c r="P436" s="32">
        <f t="shared" si="86"/>
        <v>0.16150873722176168</v>
      </c>
      <c r="AL436">
        <v>0.42641005578851271</v>
      </c>
      <c r="AM436">
        <v>1</v>
      </c>
      <c r="AN436">
        <v>0</v>
      </c>
      <c r="AO436" s="32">
        <f t="shared" si="90"/>
        <v>435</v>
      </c>
      <c r="AP436" s="32">
        <f t="shared" si="91"/>
        <v>84</v>
      </c>
      <c r="AQ436" s="32">
        <f t="shared" si="87"/>
        <v>0.18843283582089554</v>
      </c>
      <c r="AR436" s="32">
        <f t="shared" si="88"/>
        <v>0.75147928994082847</v>
      </c>
      <c r="AS436" s="32">
        <f t="shared" si="89"/>
        <v>0</v>
      </c>
    </row>
    <row r="437" spans="1:45" x14ac:dyDescent="0.25">
      <c r="A437">
        <v>3</v>
      </c>
      <c r="B437">
        <v>0</v>
      </c>
      <c r="C437">
        <v>20</v>
      </c>
      <c r="D437">
        <v>0</v>
      </c>
      <c r="E437">
        <v>0</v>
      </c>
      <c r="F437">
        <v>7.2291999999999996</v>
      </c>
      <c r="G437" s="82">
        <v>1</v>
      </c>
      <c r="H437" s="83">
        <v>0</v>
      </c>
      <c r="I437" s="84">
        <f t="shared" si="79"/>
        <v>1</v>
      </c>
      <c r="J437" s="32">
        <f t="shared" si="80"/>
        <v>1</v>
      </c>
      <c r="K437" s="32">
        <f t="shared" si="81"/>
        <v>0.13905104967323959</v>
      </c>
      <c r="L437" s="82">
        <f t="shared" si="82"/>
        <v>0.13905104967323959</v>
      </c>
      <c r="M437" s="84">
        <f t="shared" si="83"/>
        <v>0.86094895032676044</v>
      </c>
      <c r="N437" s="82">
        <f t="shared" si="84"/>
        <v>-1.972914149440044</v>
      </c>
      <c r="O437" s="84">
        <f t="shared" si="85"/>
        <v>100</v>
      </c>
      <c r="P437" s="32">
        <f t="shared" si="86"/>
        <v>6.1916033884672661</v>
      </c>
      <c r="AL437">
        <v>0.43006313690083708</v>
      </c>
      <c r="AM437">
        <v>0</v>
      </c>
      <c r="AN437">
        <v>1</v>
      </c>
      <c r="AO437" s="32">
        <f t="shared" si="90"/>
        <v>435</v>
      </c>
      <c r="AP437" s="32">
        <f t="shared" si="91"/>
        <v>85</v>
      </c>
      <c r="AQ437" s="32">
        <f t="shared" si="87"/>
        <v>0.18843283582089554</v>
      </c>
      <c r="AR437" s="32">
        <f t="shared" si="88"/>
        <v>0.74852071005917153</v>
      </c>
      <c r="AS437" s="32">
        <f t="shared" si="89"/>
        <v>1.3964938620507179E-3</v>
      </c>
    </row>
    <row r="438" spans="1:45" x14ac:dyDescent="0.25">
      <c r="A438">
        <v>3</v>
      </c>
      <c r="B438">
        <v>0</v>
      </c>
      <c r="C438">
        <v>20</v>
      </c>
      <c r="D438">
        <v>0</v>
      </c>
      <c r="E438">
        <v>0</v>
      </c>
      <c r="F438">
        <v>7.8541999999999996</v>
      </c>
      <c r="G438" s="82">
        <v>0</v>
      </c>
      <c r="H438" s="83">
        <v>2</v>
      </c>
      <c r="I438" s="84">
        <f t="shared" si="79"/>
        <v>2</v>
      </c>
      <c r="J438" s="32">
        <f t="shared" si="80"/>
        <v>0</v>
      </c>
      <c r="K438" s="32">
        <f t="shared" si="81"/>
        <v>0.13905109515594294</v>
      </c>
      <c r="L438" s="82">
        <f t="shared" si="82"/>
        <v>0.27810219031188588</v>
      </c>
      <c r="M438" s="84">
        <f t="shared" si="83"/>
        <v>1.7218978096881141</v>
      </c>
      <c r="N438" s="82">
        <f t="shared" si="84"/>
        <v>-0.29944024056548513</v>
      </c>
      <c r="O438" s="84">
        <f t="shared" si="85"/>
        <v>0</v>
      </c>
      <c r="P438" s="32">
        <f t="shared" si="86"/>
        <v>0.32301822877892888</v>
      </c>
      <c r="AL438">
        <v>0.43195534992016743</v>
      </c>
      <c r="AM438">
        <v>1</v>
      </c>
      <c r="AN438">
        <v>0</v>
      </c>
      <c r="AO438" s="32">
        <f t="shared" si="90"/>
        <v>436</v>
      </c>
      <c r="AP438" s="32">
        <f t="shared" si="91"/>
        <v>85</v>
      </c>
      <c r="AQ438" s="32">
        <f t="shared" si="87"/>
        <v>0.18656716417910446</v>
      </c>
      <c r="AR438" s="32">
        <f t="shared" si="88"/>
        <v>0.74852071005917153</v>
      </c>
      <c r="AS438" s="32">
        <f t="shared" si="89"/>
        <v>1.3964938620507179E-3</v>
      </c>
    </row>
    <row r="439" spans="1:45" x14ac:dyDescent="0.25">
      <c r="A439">
        <v>3</v>
      </c>
      <c r="B439">
        <v>0</v>
      </c>
      <c r="C439">
        <v>20</v>
      </c>
      <c r="D439">
        <v>0</v>
      </c>
      <c r="E439">
        <v>0</v>
      </c>
      <c r="F439">
        <v>8.6624999999999996</v>
      </c>
      <c r="G439" s="82">
        <v>0</v>
      </c>
      <c r="H439" s="83">
        <v>1</v>
      </c>
      <c r="I439" s="84">
        <f t="shared" si="79"/>
        <v>1</v>
      </c>
      <c r="J439" s="32">
        <f t="shared" si="80"/>
        <v>0</v>
      </c>
      <c r="K439" s="32">
        <f t="shared" si="81"/>
        <v>0.13905115397783194</v>
      </c>
      <c r="L439" s="82">
        <f t="shared" si="82"/>
        <v>0.13905115397783194</v>
      </c>
      <c r="M439" s="84">
        <f t="shared" si="83"/>
        <v>0.86094884602216804</v>
      </c>
      <c r="N439" s="82">
        <f t="shared" si="84"/>
        <v>-0.14972018860490513</v>
      </c>
      <c r="O439" s="84">
        <f t="shared" si="85"/>
        <v>0</v>
      </c>
      <c r="P439" s="32">
        <f t="shared" si="86"/>
        <v>0.16150919374628164</v>
      </c>
      <c r="AL439">
        <v>0.43360095833850343</v>
      </c>
      <c r="AM439">
        <v>1</v>
      </c>
      <c r="AN439">
        <v>0</v>
      </c>
      <c r="AO439" s="32">
        <f t="shared" si="90"/>
        <v>437</v>
      </c>
      <c r="AP439" s="32">
        <f t="shared" si="91"/>
        <v>85</v>
      </c>
      <c r="AQ439" s="32">
        <f t="shared" si="87"/>
        <v>0.18470149253731338</v>
      </c>
      <c r="AR439" s="32">
        <f t="shared" si="88"/>
        <v>0.74852071005917153</v>
      </c>
      <c r="AS439" s="32">
        <f t="shared" si="89"/>
        <v>1.3964938620506348E-3</v>
      </c>
    </row>
    <row r="440" spans="1:45" x14ac:dyDescent="0.25">
      <c r="A440">
        <v>3</v>
      </c>
      <c r="B440">
        <v>0</v>
      </c>
      <c r="C440">
        <v>20</v>
      </c>
      <c r="D440">
        <v>0</v>
      </c>
      <c r="E440">
        <v>0</v>
      </c>
      <c r="F440">
        <v>9.5</v>
      </c>
      <c r="G440" s="82">
        <v>0</v>
      </c>
      <c r="H440" s="83">
        <v>1</v>
      </c>
      <c r="I440" s="84">
        <f t="shared" si="79"/>
        <v>1</v>
      </c>
      <c r="J440" s="32">
        <f t="shared" si="80"/>
        <v>0</v>
      </c>
      <c r="K440" s="32">
        <f t="shared" si="81"/>
        <v>0.1390512149246956</v>
      </c>
      <c r="L440" s="82">
        <f t="shared" si="82"/>
        <v>0.1390512149246956</v>
      </c>
      <c r="M440" s="84">
        <f t="shared" si="83"/>
        <v>0.86094878507530437</v>
      </c>
      <c r="N440" s="82">
        <f t="shared" si="84"/>
        <v>-0.1497202593952501</v>
      </c>
      <c r="O440" s="84">
        <f t="shared" si="85"/>
        <v>0</v>
      </c>
      <c r="P440" s="32">
        <f t="shared" si="86"/>
        <v>0.1615092759699211</v>
      </c>
      <c r="AL440">
        <v>0.43485063519934869</v>
      </c>
      <c r="AM440">
        <v>1</v>
      </c>
      <c r="AN440">
        <v>0</v>
      </c>
      <c r="AO440" s="32">
        <f t="shared" si="90"/>
        <v>438</v>
      </c>
      <c r="AP440" s="32">
        <f t="shared" si="91"/>
        <v>85</v>
      </c>
      <c r="AQ440" s="32">
        <f t="shared" si="87"/>
        <v>0.18283582089552242</v>
      </c>
      <c r="AR440" s="32">
        <f t="shared" si="88"/>
        <v>0.74852071005917153</v>
      </c>
      <c r="AS440" s="32">
        <f t="shared" si="89"/>
        <v>1.3964938620507179E-3</v>
      </c>
    </row>
    <row r="441" spans="1:45" x14ac:dyDescent="0.25">
      <c r="A441">
        <v>3</v>
      </c>
      <c r="B441">
        <v>0</v>
      </c>
      <c r="C441">
        <v>20</v>
      </c>
      <c r="D441">
        <v>0</v>
      </c>
      <c r="E441">
        <v>0</v>
      </c>
      <c r="F441">
        <v>9.8458000000000006</v>
      </c>
      <c r="G441" s="82">
        <v>0</v>
      </c>
      <c r="H441" s="83">
        <v>1</v>
      </c>
      <c r="I441" s="84">
        <f t="shared" si="79"/>
        <v>1</v>
      </c>
      <c r="J441" s="32">
        <f t="shared" si="80"/>
        <v>0</v>
      </c>
      <c r="K441" s="32">
        <f t="shared" si="81"/>
        <v>0.13905124008938927</v>
      </c>
      <c r="L441" s="82">
        <f t="shared" si="82"/>
        <v>0.13905124008938927</v>
      </c>
      <c r="M441" s="84">
        <f t="shared" si="83"/>
        <v>0.86094875991061071</v>
      </c>
      <c r="N441" s="82">
        <f t="shared" si="84"/>
        <v>-0.14972028862427564</v>
      </c>
      <c r="O441" s="84">
        <f t="shared" si="85"/>
        <v>0</v>
      </c>
      <c r="P441" s="32">
        <f t="shared" si="86"/>
        <v>0.16150930991970588</v>
      </c>
      <c r="AL441">
        <v>0.4396880421627879</v>
      </c>
      <c r="AM441">
        <v>1</v>
      </c>
      <c r="AN441">
        <v>0</v>
      </c>
      <c r="AO441" s="32">
        <f t="shared" si="90"/>
        <v>439</v>
      </c>
      <c r="AP441" s="32">
        <f t="shared" si="91"/>
        <v>85</v>
      </c>
      <c r="AQ441" s="32">
        <f t="shared" si="87"/>
        <v>0.18097014925373134</v>
      </c>
      <c r="AR441" s="32">
        <f t="shared" si="88"/>
        <v>0.74852071005917153</v>
      </c>
      <c r="AS441" s="32">
        <f t="shared" si="89"/>
        <v>1.3964938620507179E-3</v>
      </c>
    </row>
    <row r="442" spans="1:45" x14ac:dyDescent="0.25">
      <c r="A442">
        <v>3</v>
      </c>
      <c r="B442">
        <v>0</v>
      </c>
      <c r="C442">
        <v>20</v>
      </c>
      <c r="D442">
        <v>0</v>
      </c>
      <c r="E442">
        <v>0</v>
      </c>
      <c r="F442">
        <v>2151</v>
      </c>
      <c r="G442" s="82">
        <v>0</v>
      </c>
      <c r="H442" s="83">
        <v>1</v>
      </c>
      <c r="I442" s="84">
        <f t="shared" si="79"/>
        <v>1</v>
      </c>
      <c r="J442" s="32">
        <f t="shared" si="80"/>
        <v>0</v>
      </c>
      <c r="K442" s="32">
        <f t="shared" si="81"/>
        <v>0.13920713023130288</v>
      </c>
      <c r="L442" s="82">
        <f t="shared" si="82"/>
        <v>0.13920713023130288</v>
      </c>
      <c r="M442" s="84">
        <f t="shared" si="83"/>
        <v>0.86079286976869707</v>
      </c>
      <c r="N442" s="82">
        <f t="shared" si="84"/>
        <v>-0.14990137287019548</v>
      </c>
      <c r="O442" s="84">
        <f t="shared" si="85"/>
        <v>0</v>
      </c>
      <c r="P442" s="32">
        <f t="shared" si="86"/>
        <v>0.16171966000218974</v>
      </c>
      <c r="AL442">
        <v>0.44345890815115913</v>
      </c>
      <c r="AM442">
        <v>1</v>
      </c>
      <c r="AN442">
        <v>0</v>
      </c>
      <c r="AO442" s="32">
        <f t="shared" si="90"/>
        <v>440</v>
      </c>
      <c r="AP442" s="32">
        <f t="shared" si="91"/>
        <v>85</v>
      </c>
      <c r="AQ442" s="32">
        <f t="shared" si="87"/>
        <v>0.17910447761194026</v>
      </c>
      <c r="AR442" s="32">
        <f t="shared" si="88"/>
        <v>0.74852071005917153</v>
      </c>
      <c r="AS442" s="32">
        <f t="shared" si="89"/>
        <v>0</v>
      </c>
    </row>
    <row r="443" spans="1:45" x14ac:dyDescent="0.25">
      <c r="A443">
        <v>3</v>
      </c>
      <c r="B443">
        <v>0</v>
      </c>
      <c r="C443">
        <v>20</v>
      </c>
      <c r="D443">
        <v>0</v>
      </c>
      <c r="E443">
        <v>0</v>
      </c>
      <c r="F443">
        <v>9225</v>
      </c>
      <c r="G443" s="82">
        <v>0</v>
      </c>
      <c r="H443" s="83">
        <v>1</v>
      </c>
      <c r="I443" s="84">
        <f t="shared" si="79"/>
        <v>1</v>
      </c>
      <c r="J443" s="32">
        <f t="shared" si="80"/>
        <v>0</v>
      </c>
      <c r="K443" s="32">
        <f t="shared" si="81"/>
        <v>0.13972320586676987</v>
      </c>
      <c r="L443" s="82">
        <f t="shared" si="82"/>
        <v>0.13972320586676987</v>
      </c>
      <c r="M443" s="84">
        <f t="shared" si="83"/>
        <v>0.8602767941332301</v>
      </c>
      <c r="N443" s="82">
        <f t="shared" si="84"/>
        <v>-0.15050108787506578</v>
      </c>
      <c r="O443" s="84">
        <f t="shared" si="85"/>
        <v>0</v>
      </c>
      <c r="P443" s="32">
        <f t="shared" si="86"/>
        <v>0.16241656966644982</v>
      </c>
      <c r="AL443">
        <v>0.44473855665468337</v>
      </c>
      <c r="AM443">
        <v>0</v>
      </c>
      <c r="AN443">
        <v>1</v>
      </c>
      <c r="AO443" s="32">
        <f t="shared" si="90"/>
        <v>440</v>
      </c>
      <c r="AP443" s="32">
        <f t="shared" si="91"/>
        <v>86</v>
      </c>
      <c r="AQ443" s="32">
        <f t="shared" si="87"/>
        <v>0.17910447761194026</v>
      </c>
      <c r="AR443" s="32">
        <f t="shared" si="88"/>
        <v>0.74556213017751483</v>
      </c>
      <c r="AS443" s="32">
        <f t="shared" si="89"/>
        <v>1.3909741234654548E-3</v>
      </c>
    </row>
    <row r="444" spans="1:45" x14ac:dyDescent="0.25">
      <c r="A444">
        <v>3</v>
      </c>
      <c r="B444">
        <v>0</v>
      </c>
      <c r="C444">
        <v>20</v>
      </c>
      <c r="D444">
        <v>1</v>
      </c>
      <c r="E444">
        <v>0</v>
      </c>
      <c r="F444">
        <v>2</v>
      </c>
      <c r="G444" s="82">
        <v>1</v>
      </c>
      <c r="H444" s="83">
        <v>0</v>
      </c>
      <c r="I444" s="84">
        <f t="shared" si="79"/>
        <v>1</v>
      </c>
      <c r="J444" s="32">
        <f t="shared" si="80"/>
        <v>1</v>
      </c>
      <c r="K444" s="32">
        <f t="shared" si="81"/>
        <v>0.10358992646751472</v>
      </c>
      <c r="L444" s="82">
        <f t="shared" si="82"/>
        <v>0.10358992646751472</v>
      </c>
      <c r="M444" s="84">
        <f t="shared" si="83"/>
        <v>0.89641007353248525</v>
      </c>
      <c r="N444" s="82">
        <f t="shared" si="84"/>
        <v>-2.2673151887539196</v>
      </c>
      <c r="O444" s="84">
        <f t="shared" si="85"/>
        <v>100</v>
      </c>
      <c r="P444" s="32">
        <f t="shared" si="86"/>
        <v>8.6534483042962176</v>
      </c>
      <c r="AL444">
        <v>0.44966300278823779</v>
      </c>
      <c r="AM444">
        <v>1</v>
      </c>
      <c r="AN444">
        <v>0</v>
      </c>
      <c r="AO444" s="32">
        <f t="shared" si="90"/>
        <v>441</v>
      </c>
      <c r="AP444" s="32">
        <f t="shared" si="91"/>
        <v>86</v>
      </c>
      <c r="AQ444" s="32">
        <f t="shared" si="87"/>
        <v>0.17723880597014929</v>
      </c>
      <c r="AR444" s="32">
        <f t="shared" si="88"/>
        <v>0.74556213017751483</v>
      </c>
      <c r="AS444" s="32">
        <f t="shared" si="89"/>
        <v>1.3909741234655374E-3</v>
      </c>
    </row>
    <row r="445" spans="1:45" x14ac:dyDescent="0.25">
      <c r="A445">
        <v>3</v>
      </c>
      <c r="B445">
        <v>0</v>
      </c>
      <c r="C445">
        <v>20</v>
      </c>
      <c r="D445">
        <v>1</v>
      </c>
      <c r="E445">
        <v>1</v>
      </c>
      <c r="F445">
        <v>15.7417</v>
      </c>
      <c r="G445" s="82">
        <v>1</v>
      </c>
      <c r="H445" s="83">
        <v>0</v>
      </c>
      <c r="I445" s="84">
        <f t="shared" si="79"/>
        <v>1</v>
      </c>
      <c r="J445" s="32">
        <f t="shared" si="80"/>
        <v>1</v>
      </c>
      <c r="K445" s="32">
        <f t="shared" si="81"/>
        <v>9.5899858248836053E-2</v>
      </c>
      <c r="L445" s="82">
        <f t="shared" si="82"/>
        <v>9.5899858248836053E-2</v>
      </c>
      <c r="M445" s="84">
        <f t="shared" si="83"/>
        <v>0.90410014175116393</v>
      </c>
      <c r="N445" s="82">
        <f t="shared" si="84"/>
        <v>-2.3444507752081636</v>
      </c>
      <c r="O445" s="84">
        <f t="shared" si="85"/>
        <v>100</v>
      </c>
      <c r="P445" s="32">
        <f t="shared" si="86"/>
        <v>9.4275440888061688</v>
      </c>
      <c r="AL445">
        <v>0.44979201548821296</v>
      </c>
      <c r="AM445">
        <v>1</v>
      </c>
      <c r="AN445">
        <v>0</v>
      </c>
      <c r="AO445" s="32">
        <f t="shared" si="90"/>
        <v>442</v>
      </c>
      <c r="AP445" s="32">
        <f t="shared" si="91"/>
        <v>86</v>
      </c>
      <c r="AQ445" s="32">
        <f t="shared" si="87"/>
        <v>0.17537313432835822</v>
      </c>
      <c r="AR445" s="32">
        <f t="shared" si="88"/>
        <v>0.74556213017751483</v>
      </c>
      <c r="AS445" s="32">
        <f t="shared" si="89"/>
        <v>1.3909741234655374E-3</v>
      </c>
    </row>
    <row r="446" spans="1:45" x14ac:dyDescent="0.25">
      <c r="A446">
        <v>3</v>
      </c>
      <c r="B446">
        <v>0</v>
      </c>
      <c r="C446">
        <v>20.5</v>
      </c>
      <c r="D446">
        <v>0</v>
      </c>
      <c r="E446">
        <v>0</v>
      </c>
      <c r="F446">
        <v>21173</v>
      </c>
      <c r="G446" s="82">
        <v>0</v>
      </c>
      <c r="H446" s="83">
        <v>1</v>
      </c>
      <c r="I446" s="84">
        <f t="shared" si="79"/>
        <v>1</v>
      </c>
      <c r="J446" s="32">
        <f t="shared" si="80"/>
        <v>0</v>
      </c>
      <c r="K446" s="32">
        <f t="shared" si="81"/>
        <v>0.13819692945977816</v>
      </c>
      <c r="L446" s="82">
        <f t="shared" si="82"/>
        <v>0.13819692945977816</v>
      </c>
      <c r="M446" s="84">
        <f t="shared" si="83"/>
        <v>0.86180307054022187</v>
      </c>
      <c r="N446" s="82">
        <f t="shared" si="84"/>
        <v>-0.14872849086845255</v>
      </c>
      <c r="O446" s="84">
        <f t="shared" si="85"/>
        <v>0</v>
      </c>
      <c r="P446" s="32">
        <f t="shared" si="86"/>
        <v>0.1603578986706897</v>
      </c>
      <c r="AL446">
        <v>0.44998248384897888</v>
      </c>
      <c r="AM446">
        <v>1</v>
      </c>
      <c r="AN446">
        <v>0</v>
      </c>
      <c r="AO446" s="32">
        <f t="shared" si="90"/>
        <v>443</v>
      </c>
      <c r="AP446" s="32">
        <f t="shared" si="91"/>
        <v>86</v>
      </c>
      <c r="AQ446" s="32">
        <f t="shared" si="87"/>
        <v>0.17350746268656714</v>
      </c>
      <c r="AR446" s="32">
        <f t="shared" si="88"/>
        <v>0.74556213017751483</v>
      </c>
      <c r="AS446" s="32">
        <f t="shared" si="89"/>
        <v>1.3909741234654548E-3</v>
      </c>
    </row>
    <row r="447" spans="1:45" x14ac:dyDescent="0.25">
      <c r="A447">
        <v>3</v>
      </c>
      <c r="B447">
        <v>0</v>
      </c>
      <c r="C447">
        <v>21</v>
      </c>
      <c r="D447">
        <v>0</v>
      </c>
      <c r="E447">
        <v>0</v>
      </c>
      <c r="F447">
        <v>2</v>
      </c>
      <c r="G447" s="82">
        <v>0</v>
      </c>
      <c r="H447" s="83">
        <v>2</v>
      </c>
      <c r="I447" s="84">
        <f t="shared" si="79"/>
        <v>2</v>
      </c>
      <c r="J447" s="32">
        <f t="shared" si="80"/>
        <v>0</v>
      </c>
      <c r="K447" s="32">
        <f t="shared" si="81"/>
        <v>0.1343263635187783</v>
      </c>
      <c r="L447" s="82">
        <f t="shared" si="82"/>
        <v>0.2686527270375566</v>
      </c>
      <c r="M447" s="84">
        <f t="shared" si="83"/>
        <v>1.7313472729624433</v>
      </c>
      <c r="N447" s="82">
        <f t="shared" si="84"/>
        <v>-0.28849460927227005</v>
      </c>
      <c r="O447" s="84">
        <f t="shared" si="85"/>
        <v>0</v>
      </c>
      <c r="P447" s="32">
        <f t="shared" si="86"/>
        <v>0.31033950407635441</v>
      </c>
      <c r="AL447">
        <v>0.46067901478279771</v>
      </c>
      <c r="AM447">
        <v>1</v>
      </c>
      <c r="AN447">
        <v>0</v>
      </c>
      <c r="AO447" s="32">
        <f t="shared" si="90"/>
        <v>444</v>
      </c>
      <c r="AP447" s="32">
        <f t="shared" si="91"/>
        <v>86</v>
      </c>
      <c r="AQ447" s="32">
        <f t="shared" si="87"/>
        <v>0.17164179104477617</v>
      </c>
      <c r="AR447" s="32">
        <f t="shared" si="88"/>
        <v>0.74556213017751483</v>
      </c>
      <c r="AS447" s="32">
        <f t="shared" si="89"/>
        <v>1.3909741234655374E-3</v>
      </c>
    </row>
    <row r="448" spans="1:45" x14ac:dyDescent="0.25">
      <c r="A448">
        <v>3</v>
      </c>
      <c r="B448">
        <v>0</v>
      </c>
      <c r="C448">
        <v>21</v>
      </c>
      <c r="D448">
        <v>0</v>
      </c>
      <c r="E448">
        <v>0</v>
      </c>
      <c r="F448">
        <v>7.7957999999999998</v>
      </c>
      <c r="G448" s="82">
        <v>1</v>
      </c>
      <c r="H448" s="83">
        <v>0</v>
      </c>
      <c r="I448" s="84">
        <f t="shared" si="79"/>
        <v>1</v>
      </c>
      <c r="J448" s="32">
        <f t="shared" si="80"/>
        <v>1</v>
      </c>
      <c r="K448" s="32">
        <f t="shared" si="81"/>
        <v>0.13432677319798292</v>
      </c>
      <c r="L448" s="82">
        <f t="shared" si="82"/>
        <v>0.13432677319798292</v>
      </c>
      <c r="M448" s="84">
        <f t="shared" si="83"/>
        <v>0.86567322680201708</v>
      </c>
      <c r="N448" s="82">
        <f t="shared" si="84"/>
        <v>-2.0074798416504889</v>
      </c>
      <c r="O448" s="84">
        <f t="shared" si="85"/>
        <v>100</v>
      </c>
      <c r="P448" s="32">
        <f t="shared" si="86"/>
        <v>6.4445322863976626</v>
      </c>
      <c r="AL448">
        <v>0.46236825037728674</v>
      </c>
      <c r="AM448">
        <v>1</v>
      </c>
      <c r="AN448">
        <v>0</v>
      </c>
      <c r="AO448" s="32">
        <f t="shared" si="90"/>
        <v>445</v>
      </c>
      <c r="AP448" s="32">
        <f t="shared" si="91"/>
        <v>86</v>
      </c>
      <c r="AQ448" s="32">
        <f t="shared" si="87"/>
        <v>0.16977611940298509</v>
      </c>
      <c r="AR448" s="32">
        <f t="shared" si="88"/>
        <v>0.74556213017751483</v>
      </c>
      <c r="AS448" s="32">
        <f t="shared" si="89"/>
        <v>0</v>
      </c>
    </row>
    <row r="449" spans="1:45" x14ac:dyDescent="0.25">
      <c r="A449">
        <v>3</v>
      </c>
      <c r="B449">
        <v>0</v>
      </c>
      <c r="C449">
        <v>21</v>
      </c>
      <c r="D449">
        <v>0</v>
      </c>
      <c r="E449">
        <v>0</v>
      </c>
      <c r="F449">
        <v>7.8541999999999996</v>
      </c>
      <c r="G449" s="82">
        <v>0</v>
      </c>
      <c r="H449" s="83">
        <v>1</v>
      </c>
      <c r="I449" s="84">
        <f t="shared" si="79"/>
        <v>1</v>
      </c>
      <c r="J449" s="32">
        <f t="shared" si="80"/>
        <v>0</v>
      </c>
      <c r="K449" s="32">
        <f t="shared" si="81"/>
        <v>0.13432677732602336</v>
      </c>
      <c r="L449" s="82">
        <f t="shared" si="82"/>
        <v>0.13432677732602336</v>
      </c>
      <c r="M449" s="84">
        <f t="shared" si="83"/>
        <v>0.86567322267397662</v>
      </c>
      <c r="N449" s="82">
        <f t="shared" si="84"/>
        <v>-0.1442477826538619</v>
      </c>
      <c r="O449" s="84">
        <f t="shared" si="85"/>
        <v>0</v>
      </c>
      <c r="P449" s="32">
        <f t="shared" si="86"/>
        <v>0.15517030422992822</v>
      </c>
      <c r="AL449">
        <v>0.46594336330661362</v>
      </c>
      <c r="AM449">
        <v>0</v>
      </c>
      <c r="AN449">
        <v>1</v>
      </c>
      <c r="AO449" s="32">
        <f t="shared" si="90"/>
        <v>445</v>
      </c>
      <c r="AP449" s="32">
        <f t="shared" si="91"/>
        <v>87</v>
      </c>
      <c r="AQ449" s="32">
        <f t="shared" si="87"/>
        <v>0.16977611940298509</v>
      </c>
      <c r="AR449" s="32">
        <f t="shared" si="88"/>
        <v>0.74260355029585801</v>
      </c>
      <c r="AS449" s="32">
        <f t="shared" si="89"/>
        <v>0</v>
      </c>
    </row>
    <row r="450" spans="1:45" x14ac:dyDescent="0.25">
      <c r="A450">
        <v>3</v>
      </c>
      <c r="B450">
        <v>0</v>
      </c>
      <c r="C450">
        <v>21</v>
      </c>
      <c r="D450">
        <v>0</v>
      </c>
      <c r="E450">
        <v>0</v>
      </c>
      <c r="F450">
        <v>8.4332999999999991</v>
      </c>
      <c r="G450" s="82">
        <v>0</v>
      </c>
      <c r="H450" s="83">
        <v>1</v>
      </c>
      <c r="I450" s="84">
        <f t="shared" si="79"/>
        <v>1</v>
      </c>
      <c r="J450" s="32">
        <f t="shared" si="80"/>
        <v>0</v>
      </c>
      <c r="K450" s="32">
        <f t="shared" si="81"/>
        <v>0.13432681826007375</v>
      </c>
      <c r="L450" s="82">
        <f t="shared" si="82"/>
        <v>0.13432681826007375</v>
      </c>
      <c r="M450" s="84">
        <f t="shared" si="83"/>
        <v>0.86567318173992625</v>
      </c>
      <c r="N450" s="82">
        <f t="shared" si="84"/>
        <v>-0.14424782993966245</v>
      </c>
      <c r="O450" s="84">
        <f t="shared" si="85"/>
        <v>0</v>
      </c>
      <c r="P450" s="32">
        <f t="shared" si="86"/>
        <v>0.15517035885308214</v>
      </c>
      <c r="AL450">
        <v>0.46594351457040301</v>
      </c>
      <c r="AM450">
        <v>0</v>
      </c>
      <c r="AN450">
        <v>1</v>
      </c>
      <c r="AO450" s="32">
        <f t="shared" si="90"/>
        <v>445</v>
      </c>
      <c r="AP450" s="32">
        <f t="shared" si="91"/>
        <v>88</v>
      </c>
      <c r="AQ450" s="32">
        <f t="shared" si="87"/>
        <v>0.16977611940298509</v>
      </c>
      <c r="AR450" s="32">
        <f t="shared" si="88"/>
        <v>0.73964497041420119</v>
      </c>
      <c r="AS450" s="32">
        <f t="shared" si="89"/>
        <v>0</v>
      </c>
    </row>
    <row r="451" spans="1:45" x14ac:dyDescent="0.25">
      <c r="A451">
        <v>3</v>
      </c>
      <c r="B451">
        <v>0</v>
      </c>
      <c r="C451">
        <v>21</v>
      </c>
      <c r="D451">
        <v>0</v>
      </c>
      <c r="E451">
        <v>0</v>
      </c>
      <c r="F451">
        <v>8.6624999999999996</v>
      </c>
      <c r="G451" s="82">
        <v>0</v>
      </c>
      <c r="H451" s="83">
        <v>1</v>
      </c>
      <c r="I451" s="84">
        <f t="shared" si="79"/>
        <v>1</v>
      </c>
      <c r="J451" s="32">
        <f t="shared" si="80"/>
        <v>0</v>
      </c>
      <c r="K451" s="32">
        <f t="shared" si="81"/>
        <v>0.1343268344612239</v>
      </c>
      <c r="L451" s="82">
        <f t="shared" si="82"/>
        <v>0.1343268344612239</v>
      </c>
      <c r="M451" s="84">
        <f t="shared" si="83"/>
        <v>0.86567316553877616</v>
      </c>
      <c r="N451" s="82">
        <f t="shared" si="84"/>
        <v>-0.14424784865475099</v>
      </c>
      <c r="O451" s="84">
        <f t="shared" si="85"/>
        <v>0</v>
      </c>
      <c r="P451" s="32">
        <f t="shared" si="86"/>
        <v>0.15517038047219794</v>
      </c>
      <c r="AL451">
        <v>0.46783129027457221</v>
      </c>
      <c r="AM451">
        <v>0</v>
      </c>
      <c r="AN451">
        <v>1</v>
      </c>
      <c r="AO451" s="32">
        <f t="shared" si="90"/>
        <v>445</v>
      </c>
      <c r="AP451" s="32">
        <f t="shared" si="91"/>
        <v>89</v>
      </c>
      <c r="AQ451" s="32">
        <f t="shared" si="87"/>
        <v>0.16977611940298509</v>
      </c>
      <c r="AR451" s="32">
        <f t="shared" si="88"/>
        <v>0.73668639053254437</v>
      </c>
      <c r="AS451" s="32">
        <f t="shared" si="89"/>
        <v>1.3744149077099953E-3</v>
      </c>
    </row>
    <row r="452" spans="1:45" x14ac:dyDescent="0.25">
      <c r="A452">
        <v>3</v>
      </c>
      <c r="B452">
        <v>0</v>
      </c>
      <c r="C452">
        <v>21</v>
      </c>
      <c r="D452">
        <v>0</v>
      </c>
      <c r="E452">
        <v>0</v>
      </c>
      <c r="F452">
        <v>16.100000000000001</v>
      </c>
      <c r="G452" s="82">
        <v>0</v>
      </c>
      <c r="H452" s="83">
        <v>1</v>
      </c>
      <c r="I452" s="84">
        <f t="shared" si="79"/>
        <v>1</v>
      </c>
      <c r="J452" s="32">
        <f t="shared" si="80"/>
        <v>0</v>
      </c>
      <c r="K452" s="32">
        <f t="shared" si="81"/>
        <v>0.13432736018661495</v>
      </c>
      <c r="L452" s="82">
        <f t="shared" si="82"/>
        <v>0.13432736018661495</v>
      </c>
      <c r="M452" s="84">
        <f t="shared" si="83"/>
        <v>0.86567263981338505</v>
      </c>
      <c r="N452" s="82">
        <f t="shared" si="84"/>
        <v>-0.14424845595733546</v>
      </c>
      <c r="O452" s="84">
        <f t="shared" si="85"/>
        <v>0</v>
      </c>
      <c r="P452" s="32">
        <f t="shared" si="86"/>
        <v>0.1551710820103685</v>
      </c>
      <c r="AL452">
        <v>0.46937134396815311</v>
      </c>
      <c r="AM452">
        <v>1</v>
      </c>
      <c r="AN452">
        <v>0</v>
      </c>
      <c r="AO452" s="32">
        <f t="shared" si="90"/>
        <v>446</v>
      </c>
      <c r="AP452" s="32">
        <f t="shared" si="91"/>
        <v>89</v>
      </c>
      <c r="AQ452" s="32">
        <f t="shared" si="87"/>
        <v>0.16791044776119401</v>
      </c>
      <c r="AR452" s="32">
        <f t="shared" si="88"/>
        <v>0.73668639053254437</v>
      </c>
      <c r="AS452" s="32">
        <f t="shared" si="89"/>
        <v>1.3744149077099953E-3</v>
      </c>
    </row>
    <row r="453" spans="1:45" x14ac:dyDescent="0.25">
      <c r="A453">
        <v>3</v>
      </c>
      <c r="B453">
        <v>0</v>
      </c>
      <c r="C453">
        <v>21</v>
      </c>
      <c r="D453">
        <v>0</v>
      </c>
      <c r="E453">
        <v>0</v>
      </c>
      <c r="F453">
        <v>2152</v>
      </c>
      <c r="G453" s="82">
        <v>0</v>
      </c>
      <c r="H453" s="83">
        <v>1</v>
      </c>
      <c r="I453" s="84">
        <f t="shared" ref="I453:I516" si="92">G453+H453</f>
        <v>1</v>
      </c>
      <c r="J453" s="32">
        <f t="shared" ref="J453:J516" si="93">IF(I453=0,"",G453/I453)</f>
        <v>0</v>
      </c>
      <c r="K453" s="32">
        <f t="shared" ref="K453:K516" si="94">1/(1+EXP(-$R$5-MMULT(A453:F453,$R$6:$R$11)))</f>
        <v>0.1344784098590398</v>
      </c>
      <c r="L453" s="82">
        <f t="shared" ref="L453:L516" si="95">I453*K453</f>
        <v>0.1344784098590398</v>
      </c>
      <c r="M453" s="84">
        <f t="shared" ref="M453:M516" si="96">I453-L453</f>
        <v>0.8655215901409602</v>
      </c>
      <c r="N453" s="82">
        <f t="shared" ref="N453:N516" si="97">IFERROR(I453*(J453*LN(K453)+(1-J453)*LN(1-K453)),0)</f>
        <v>-0.14442295939570718</v>
      </c>
      <c r="O453" s="84">
        <f t="shared" ref="O453:O516" si="98">100*IF(K453&gt;=$AH$10,G453/I453,H453/I453)</f>
        <v>0</v>
      </c>
      <c r="P453" s="32">
        <f t="shared" ref="P453:P516" si="99">IFERROR((G453-L453)^2/L453+(H453-M453)^2/M453,0)</f>
        <v>0.15537268092542722</v>
      </c>
      <c r="AL453">
        <v>0.46954879767208202</v>
      </c>
      <c r="AM453">
        <v>1</v>
      </c>
      <c r="AN453">
        <v>0</v>
      </c>
      <c r="AO453" s="32">
        <f t="shared" si="90"/>
        <v>447</v>
      </c>
      <c r="AP453" s="32">
        <f t="shared" si="91"/>
        <v>89</v>
      </c>
      <c r="AQ453" s="32">
        <f t="shared" ref="AQ453:AQ516" si="100">1-AO453/AO$770</f>
        <v>0.16604477611940294</v>
      </c>
      <c r="AR453" s="32">
        <f t="shared" ref="AR453:AR516" si="101">1-AP453/AP$770</f>
        <v>0.73668639053254437</v>
      </c>
      <c r="AS453" s="32">
        <f t="shared" ref="AS453:AS516" si="102">(AQ453-AQ454)*AR453</f>
        <v>0</v>
      </c>
    </row>
    <row r="454" spans="1:45" x14ac:dyDescent="0.25">
      <c r="A454">
        <v>3</v>
      </c>
      <c r="B454">
        <v>0</v>
      </c>
      <c r="C454">
        <v>21</v>
      </c>
      <c r="D454">
        <v>0</v>
      </c>
      <c r="E454">
        <v>0</v>
      </c>
      <c r="F454">
        <v>7775</v>
      </c>
      <c r="G454" s="82">
        <v>0</v>
      </c>
      <c r="H454" s="83">
        <v>1</v>
      </c>
      <c r="I454" s="84">
        <f t="shared" si="92"/>
        <v>1</v>
      </c>
      <c r="J454" s="32">
        <f t="shared" si="93"/>
        <v>0</v>
      </c>
      <c r="K454" s="32">
        <f t="shared" si="94"/>
        <v>0.13487675139234348</v>
      </c>
      <c r="L454" s="82">
        <f t="shared" si="95"/>
        <v>0.13487675139234348</v>
      </c>
      <c r="M454" s="84">
        <f t="shared" si="96"/>
        <v>0.86512324860765655</v>
      </c>
      <c r="N454" s="82">
        <f t="shared" si="97"/>
        <v>-0.14488329826064278</v>
      </c>
      <c r="O454" s="84">
        <f t="shared" si="98"/>
        <v>0</v>
      </c>
      <c r="P454" s="32">
        <f t="shared" si="99"/>
        <v>0.15590466631132191</v>
      </c>
      <c r="AL454">
        <v>0.46967660253562782</v>
      </c>
      <c r="AM454">
        <v>0</v>
      </c>
      <c r="AN454">
        <v>1</v>
      </c>
      <c r="AO454" s="32">
        <f t="shared" ref="AO454:AO517" si="103">AO453+AM454</f>
        <v>447</v>
      </c>
      <c r="AP454" s="32">
        <f t="shared" ref="AP454:AP517" si="104">AP453+AN454</f>
        <v>90</v>
      </c>
      <c r="AQ454" s="32">
        <f t="shared" si="100"/>
        <v>0.16604477611940294</v>
      </c>
      <c r="AR454" s="32">
        <f t="shared" si="101"/>
        <v>0.73372781065088755</v>
      </c>
      <c r="AS454" s="32">
        <f t="shared" si="102"/>
        <v>0</v>
      </c>
    </row>
    <row r="455" spans="1:45" x14ac:dyDescent="0.25">
      <c r="A455">
        <v>3</v>
      </c>
      <c r="B455">
        <v>0</v>
      </c>
      <c r="C455">
        <v>21</v>
      </c>
      <c r="D455">
        <v>0</v>
      </c>
      <c r="E455">
        <v>0</v>
      </c>
      <c r="F455">
        <v>13032</v>
      </c>
      <c r="G455" s="82">
        <v>0</v>
      </c>
      <c r="H455" s="83">
        <v>1</v>
      </c>
      <c r="I455" s="84">
        <f t="shared" si="92"/>
        <v>1</v>
      </c>
      <c r="J455" s="32">
        <f t="shared" si="93"/>
        <v>0</v>
      </c>
      <c r="K455" s="32">
        <f t="shared" si="94"/>
        <v>0.13525006535437831</v>
      </c>
      <c r="L455" s="82">
        <f t="shared" si="95"/>
        <v>0.13525006535437831</v>
      </c>
      <c r="M455" s="84">
        <f t="shared" si="96"/>
        <v>0.86474993464562167</v>
      </c>
      <c r="N455" s="82">
        <f t="shared" si="97"/>
        <v>-0.1453149067408992</v>
      </c>
      <c r="O455" s="84">
        <f t="shared" si="98"/>
        <v>0</v>
      </c>
      <c r="P455" s="32">
        <f t="shared" si="99"/>
        <v>0.15640367224752019</v>
      </c>
      <c r="AL455">
        <v>0.47327430938630505</v>
      </c>
      <c r="AM455">
        <v>0</v>
      </c>
      <c r="AN455">
        <v>1</v>
      </c>
      <c r="AO455" s="32">
        <f t="shared" si="103"/>
        <v>447</v>
      </c>
      <c r="AP455" s="32">
        <f t="shared" si="104"/>
        <v>91</v>
      </c>
      <c r="AQ455" s="32">
        <f t="shared" si="100"/>
        <v>0.16604477611940294</v>
      </c>
      <c r="AR455" s="32">
        <f t="shared" si="101"/>
        <v>0.73076923076923084</v>
      </c>
      <c r="AS455" s="32">
        <f t="shared" si="102"/>
        <v>0</v>
      </c>
    </row>
    <row r="456" spans="1:45" x14ac:dyDescent="0.25">
      <c r="A456">
        <v>3</v>
      </c>
      <c r="B456">
        <v>0</v>
      </c>
      <c r="C456">
        <v>21</v>
      </c>
      <c r="D456">
        <v>0</v>
      </c>
      <c r="E456">
        <v>0</v>
      </c>
      <c r="F456">
        <v>39886</v>
      </c>
      <c r="G456" s="82">
        <v>0</v>
      </c>
      <c r="H456" s="83">
        <v>1</v>
      </c>
      <c r="I456" s="84">
        <f t="shared" si="92"/>
        <v>1</v>
      </c>
      <c r="J456" s="32">
        <f t="shared" si="93"/>
        <v>0</v>
      </c>
      <c r="K456" s="32">
        <f t="shared" si="94"/>
        <v>0.1371706586219624</v>
      </c>
      <c r="L456" s="82">
        <f t="shared" si="95"/>
        <v>0.1371706586219624</v>
      </c>
      <c r="M456" s="84">
        <f t="shared" si="96"/>
        <v>0.86282934137803757</v>
      </c>
      <c r="N456" s="82">
        <f t="shared" si="97"/>
        <v>-0.14753835788491459</v>
      </c>
      <c r="O456" s="84">
        <f t="shared" si="98"/>
        <v>0</v>
      </c>
      <c r="P456" s="32">
        <f t="shared" si="99"/>
        <v>0.15897773991191017</v>
      </c>
      <c r="AL456">
        <v>0.47591907906782932</v>
      </c>
      <c r="AM456">
        <v>0</v>
      </c>
      <c r="AN456">
        <v>1</v>
      </c>
      <c r="AO456" s="32">
        <f t="shared" si="103"/>
        <v>447</v>
      </c>
      <c r="AP456" s="32">
        <f t="shared" si="104"/>
        <v>92</v>
      </c>
      <c r="AQ456" s="32">
        <f t="shared" si="100"/>
        <v>0.16604477611940294</v>
      </c>
      <c r="AR456" s="32">
        <f t="shared" si="101"/>
        <v>0.72781065088757391</v>
      </c>
      <c r="AS456" s="32">
        <f t="shared" si="102"/>
        <v>0</v>
      </c>
    </row>
    <row r="457" spans="1:45" x14ac:dyDescent="0.25">
      <c r="A457">
        <v>3</v>
      </c>
      <c r="B457">
        <v>0</v>
      </c>
      <c r="C457">
        <v>21</v>
      </c>
      <c r="D457">
        <v>0</v>
      </c>
      <c r="E457">
        <v>0</v>
      </c>
      <c r="F457">
        <v>45380</v>
      </c>
      <c r="G457" s="82">
        <v>0</v>
      </c>
      <c r="H457" s="83">
        <v>1</v>
      </c>
      <c r="I457" s="84">
        <f t="shared" si="92"/>
        <v>1</v>
      </c>
      <c r="J457" s="32">
        <f t="shared" si="93"/>
        <v>0</v>
      </c>
      <c r="K457" s="32">
        <f t="shared" si="94"/>
        <v>0.13756640364961148</v>
      </c>
      <c r="L457" s="82">
        <f t="shared" si="95"/>
        <v>0.13756640364961148</v>
      </c>
      <c r="M457" s="84">
        <f t="shared" si="96"/>
        <v>0.86243359635038852</v>
      </c>
      <c r="N457" s="82">
        <f t="shared" si="97"/>
        <v>-0.14799712277916427</v>
      </c>
      <c r="O457" s="84">
        <f t="shared" si="98"/>
        <v>0</v>
      </c>
      <c r="P457" s="32">
        <f t="shared" si="99"/>
        <v>0.15950956019310866</v>
      </c>
      <c r="AL457">
        <v>0.47596153181466189</v>
      </c>
      <c r="AM457">
        <v>0</v>
      </c>
      <c r="AN457">
        <v>1</v>
      </c>
      <c r="AO457" s="32">
        <f t="shared" si="103"/>
        <v>447</v>
      </c>
      <c r="AP457" s="32">
        <f t="shared" si="104"/>
        <v>93</v>
      </c>
      <c r="AQ457" s="32">
        <f t="shared" si="100"/>
        <v>0.16604477611940294</v>
      </c>
      <c r="AR457" s="32">
        <f t="shared" si="101"/>
        <v>0.7248520710059172</v>
      </c>
      <c r="AS457" s="32">
        <f t="shared" si="102"/>
        <v>0</v>
      </c>
    </row>
    <row r="458" spans="1:45" x14ac:dyDescent="0.25">
      <c r="A458">
        <v>3</v>
      </c>
      <c r="B458">
        <v>0</v>
      </c>
      <c r="C458">
        <v>22</v>
      </c>
      <c r="D458">
        <v>0</v>
      </c>
      <c r="E458">
        <v>0</v>
      </c>
      <c r="F458">
        <v>2</v>
      </c>
      <c r="G458" s="82">
        <v>0</v>
      </c>
      <c r="H458" s="83">
        <v>1</v>
      </c>
      <c r="I458" s="84">
        <f t="shared" si="92"/>
        <v>1</v>
      </c>
      <c r="J458" s="32">
        <f t="shared" si="93"/>
        <v>0</v>
      </c>
      <c r="K458" s="32">
        <f t="shared" si="94"/>
        <v>0.12973838054209477</v>
      </c>
      <c r="L458" s="82">
        <f t="shared" si="95"/>
        <v>0.12973838054209477</v>
      </c>
      <c r="M458" s="84">
        <f t="shared" si="96"/>
        <v>0.87026161945790526</v>
      </c>
      <c r="N458" s="82">
        <f t="shared" si="97"/>
        <v>-0.13896140051772438</v>
      </c>
      <c r="O458" s="84">
        <f t="shared" si="98"/>
        <v>0</v>
      </c>
      <c r="P458" s="32">
        <f t="shared" si="99"/>
        <v>0.14907974526431503</v>
      </c>
      <c r="AL458">
        <v>0.47742268948113392</v>
      </c>
      <c r="AM458">
        <v>0</v>
      </c>
      <c r="AN458">
        <v>1</v>
      </c>
      <c r="AO458" s="32">
        <f t="shared" si="103"/>
        <v>447</v>
      </c>
      <c r="AP458" s="32">
        <f t="shared" si="104"/>
        <v>94</v>
      </c>
      <c r="AQ458" s="32">
        <f t="shared" si="100"/>
        <v>0.16604477611940294</v>
      </c>
      <c r="AR458" s="32">
        <f t="shared" si="101"/>
        <v>0.72189349112426038</v>
      </c>
      <c r="AS458" s="32">
        <f t="shared" si="102"/>
        <v>1.3468162147840116E-3</v>
      </c>
    </row>
    <row r="459" spans="1:45" x14ac:dyDescent="0.25">
      <c r="A459">
        <v>3</v>
      </c>
      <c r="B459">
        <v>0</v>
      </c>
      <c r="C459">
        <v>22</v>
      </c>
      <c r="D459">
        <v>0</v>
      </c>
      <c r="E459">
        <v>0</v>
      </c>
      <c r="F459">
        <v>7.2291999999999996</v>
      </c>
      <c r="G459" s="82">
        <v>0</v>
      </c>
      <c r="H459" s="83">
        <v>1</v>
      </c>
      <c r="I459" s="84">
        <f t="shared" si="92"/>
        <v>1</v>
      </c>
      <c r="J459" s="32">
        <f t="shared" si="93"/>
        <v>0</v>
      </c>
      <c r="K459" s="32">
        <f t="shared" si="94"/>
        <v>0.12973873943806921</v>
      </c>
      <c r="L459" s="82">
        <f t="shared" si="95"/>
        <v>0.12973873943806921</v>
      </c>
      <c r="M459" s="84">
        <f t="shared" si="96"/>
        <v>0.87026126056193076</v>
      </c>
      <c r="N459" s="82">
        <f t="shared" si="97"/>
        <v>-0.13896181291790435</v>
      </c>
      <c r="O459" s="84">
        <f t="shared" si="98"/>
        <v>0</v>
      </c>
      <c r="P459" s="32">
        <f t="shared" si="99"/>
        <v>0.14908021914510644</v>
      </c>
      <c r="AL459">
        <v>0.47922729406467218</v>
      </c>
      <c r="AM459">
        <v>1</v>
      </c>
      <c r="AN459">
        <v>0</v>
      </c>
      <c r="AO459" s="32">
        <f t="shared" si="103"/>
        <v>448</v>
      </c>
      <c r="AP459" s="32">
        <f t="shared" si="104"/>
        <v>94</v>
      </c>
      <c r="AQ459" s="32">
        <f t="shared" si="100"/>
        <v>0.16417910447761197</v>
      </c>
      <c r="AR459" s="32">
        <f t="shared" si="101"/>
        <v>0.72189349112426038</v>
      </c>
      <c r="AS459" s="32">
        <f t="shared" si="102"/>
        <v>0</v>
      </c>
    </row>
    <row r="460" spans="1:45" x14ac:dyDescent="0.25">
      <c r="A460">
        <v>3</v>
      </c>
      <c r="B460">
        <v>0</v>
      </c>
      <c r="C460">
        <v>22</v>
      </c>
      <c r="D460">
        <v>0</v>
      </c>
      <c r="E460">
        <v>0</v>
      </c>
      <c r="F460">
        <v>7.5208000000000004</v>
      </c>
      <c r="G460" s="82">
        <v>0</v>
      </c>
      <c r="H460" s="83">
        <v>1</v>
      </c>
      <c r="I460" s="84">
        <f t="shared" si="92"/>
        <v>1</v>
      </c>
      <c r="J460" s="32">
        <f t="shared" si="93"/>
        <v>0</v>
      </c>
      <c r="K460" s="32">
        <f t="shared" si="94"/>
        <v>0.12973875945149307</v>
      </c>
      <c r="L460" s="82">
        <f t="shared" si="95"/>
        <v>0.12973875945149307</v>
      </c>
      <c r="M460" s="84">
        <f t="shared" si="96"/>
        <v>0.87026124054850695</v>
      </c>
      <c r="N460" s="82">
        <f t="shared" si="97"/>
        <v>-0.13896183591493402</v>
      </c>
      <c r="O460" s="84">
        <f t="shared" si="98"/>
        <v>0</v>
      </c>
      <c r="P460" s="32">
        <f t="shared" si="99"/>
        <v>0.1490802455705387</v>
      </c>
      <c r="AL460">
        <v>0.48145789573578784</v>
      </c>
      <c r="AM460">
        <v>0</v>
      </c>
      <c r="AN460">
        <v>1</v>
      </c>
      <c r="AO460" s="32">
        <f t="shared" si="103"/>
        <v>448</v>
      </c>
      <c r="AP460" s="32">
        <f t="shared" si="104"/>
        <v>95</v>
      </c>
      <c r="AQ460" s="32">
        <f t="shared" si="100"/>
        <v>0.16417910447761197</v>
      </c>
      <c r="AR460" s="32">
        <f t="shared" si="101"/>
        <v>0.71893491124260356</v>
      </c>
      <c r="AS460" s="32">
        <f t="shared" si="102"/>
        <v>1.3412964761989111E-3</v>
      </c>
    </row>
    <row r="461" spans="1:45" x14ac:dyDescent="0.25">
      <c r="A461">
        <v>3</v>
      </c>
      <c r="B461">
        <v>0</v>
      </c>
      <c r="C461">
        <v>22</v>
      </c>
      <c r="D461">
        <v>0</v>
      </c>
      <c r="E461">
        <v>0</v>
      </c>
      <c r="F461">
        <v>7.7957999999999998</v>
      </c>
      <c r="G461" s="82">
        <v>0</v>
      </c>
      <c r="H461" s="83">
        <v>1</v>
      </c>
      <c r="I461" s="84">
        <f t="shared" si="92"/>
        <v>1</v>
      </c>
      <c r="J461" s="32">
        <f t="shared" si="93"/>
        <v>0</v>
      </c>
      <c r="K461" s="32">
        <f t="shared" si="94"/>
        <v>0.12973877832560926</v>
      </c>
      <c r="L461" s="82">
        <f t="shared" si="95"/>
        <v>0.12973877832560926</v>
      </c>
      <c r="M461" s="84">
        <f t="shared" si="96"/>
        <v>0.87026122167439079</v>
      </c>
      <c r="N461" s="82">
        <f t="shared" si="97"/>
        <v>-0.1389618576028083</v>
      </c>
      <c r="O461" s="84">
        <f t="shared" si="98"/>
        <v>0</v>
      </c>
      <c r="P461" s="32">
        <f t="shared" si="99"/>
        <v>0.1490802704916469</v>
      </c>
      <c r="AL461">
        <v>0.48202590396581102</v>
      </c>
      <c r="AM461">
        <v>1</v>
      </c>
      <c r="AN461">
        <v>0</v>
      </c>
      <c r="AO461" s="32">
        <f t="shared" si="103"/>
        <v>449</v>
      </c>
      <c r="AP461" s="32">
        <f t="shared" si="104"/>
        <v>95</v>
      </c>
      <c r="AQ461" s="32">
        <f t="shared" si="100"/>
        <v>0.16231343283582089</v>
      </c>
      <c r="AR461" s="32">
        <f t="shared" si="101"/>
        <v>0.71893491124260356</v>
      </c>
      <c r="AS461" s="32">
        <f t="shared" si="102"/>
        <v>0</v>
      </c>
    </row>
    <row r="462" spans="1:45" x14ac:dyDescent="0.25">
      <c r="A462">
        <v>3</v>
      </c>
      <c r="B462">
        <v>0</v>
      </c>
      <c r="C462">
        <v>22</v>
      </c>
      <c r="D462">
        <v>0</v>
      </c>
      <c r="E462">
        <v>0</v>
      </c>
      <c r="F462">
        <v>7.8958000000000004</v>
      </c>
      <c r="G462" s="82">
        <v>0</v>
      </c>
      <c r="H462" s="83">
        <v>2</v>
      </c>
      <c r="I462" s="84">
        <f t="shared" si="92"/>
        <v>2</v>
      </c>
      <c r="J462" s="32">
        <f t="shared" si="93"/>
        <v>0</v>
      </c>
      <c r="K462" s="32">
        <f t="shared" si="94"/>
        <v>0.12973878518892482</v>
      </c>
      <c r="L462" s="82">
        <f t="shared" si="95"/>
        <v>0.25947757037784963</v>
      </c>
      <c r="M462" s="84">
        <f t="shared" si="96"/>
        <v>1.7405224296221504</v>
      </c>
      <c r="N462" s="82">
        <f t="shared" si="97"/>
        <v>-0.27792373097861772</v>
      </c>
      <c r="O462" s="84">
        <f t="shared" si="98"/>
        <v>0</v>
      </c>
      <c r="P462" s="32">
        <f t="shared" si="99"/>
        <v>0.2981605591077382</v>
      </c>
      <c r="AL462">
        <v>0.48284621634244057</v>
      </c>
      <c r="AM462">
        <v>0</v>
      </c>
      <c r="AN462">
        <v>1</v>
      </c>
      <c r="AO462" s="32">
        <f t="shared" si="103"/>
        <v>449</v>
      </c>
      <c r="AP462" s="32">
        <f t="shared" si="104"/>
        <v>96</v>
      </c>
      <c r="AQ462" s="32">
        <f t="shared" si="100"/>
        <v>0.16231343283582089</v>
      </c>
      <c r="AR462" s="32">
        <f t="shared" si="101"/>
        <v>0.71597633136094674</v>
      </c>
      <c r="AS462" s="32">
        <f t="shared" si="102"/>
        <v>0</v>
      </c>
    </row>
    <row r="463" spans="1:45" x14ac:dyDescent="0.25">
      <c r="A463">
        <v>3</v>
      </c>
      <c r="B463">
        <v>0</v>
      </c>
      <c r="C463">
        <v>22</v>
      </c>
      <c r="D463">
        <v>0</v>
      </c>
      <c r="E463">
        <v>0</v>
      </c>
      <c r="F463">
        <v>8.0500000000000007</v>
      </c>
      <c r="G463" s="82">
        <v>0</v>
      </c>
      <c r="H463" s="83">
        <v>2</v>
      </c>
      <c r="I463" s="84">
        <f t="shared" si="92"/>
        <v>2</v>
      </c>
      <c r="J463" s="32">
        <f t="shared" si="93"/>
        <v>0</v>
      </c>
      <c r="K463" s="32">
        <f t="shared" si="94"/>
        <v>0.12973879577215794</v>
      </c>
      <c r="L463" s="82">
        <f t="shared" si="95"/>
        <v>0.25947759154431588</v>
      </c>
      <c r="M463" s="84">
        <f t="shared" si="96"/>
        <v>1.7405224084556841</v>
      </c>
      <c r="N463" s="82">
        <f t="shared" si="97"/>
        <v>-0.27792375530058694</v>
      </c>
      <c r="O463" s="84">
        <f t="shared" si="98"/>
        <v>0</v>
      </c>
      <c r="P463" s="32">
        <f t="shared" si="99"/>
        <v>0.29816058705563342</v>
      </c>
      <c r="AL463">
        <v>0.48326464867847152</v>
      </c>
      <c r="AM463">
        <v>0</v>
      </c>
      <c r="AN463">
        <v>1</v>
      </c>
      <c r="AO463" s="32">
        <f t="shared" si="103"/>
        <v>449</v>
      </c>
      <c r="AP463" s="32">
        <f t="shared" si="104"/>
        <v>97</v>
      </c>
      <c r="AQ463" s="32">
        <f t="shared" si="100"/>
        <v>0.16231343283582089</v>
      </c>
      <c r="AR463" s="32">
        <f t="shared" si="101"/>
        <v>0.71301775147928992</v>
      </c>
      <c r="AS463" s="32">
        <f t="shared" si="102"/>
        <v>0</v>
      </c>
    </row>
    <row r="464" spans="1:45" x14ac:dyDescent="0.25">
      <c r="A464">
        <v>3</v>
      </c>
      <c r="B464">
        <v>0</v>
      </c>
      <c r="C464">
        <v>22</v>
      </c>
      <c r="D464">
        <v>0</v>
      </c>
      <c r="E464">
        <v>0</v>
      </c>
      <c r="F464">
        <v>9</v>
      </c>
      <c r="G464" s="82">
        <v>0</v>
      </c>
      <c r="H464" s="83">
        <v>1</v>
      </c>
      <c r="I464" s="84">
        <f t="shared" si="92"/>
        <v>1</v>
      </c>
      <c r="J464" s="32">
        <f t="shared" si="93"/>
        <v>0</v>
      </c>
      <c r="K464" s="32">
        <f t="shared" si="94"/>
        <v>0.12973886097367557</v>
      </c>
      <c r="L464" s="82">
        <f t="shared" si="95"/>
        <v>0.12973886097367557</v>
      </c>
      <c r="M464" s="84">
        <f t="shared" si="96"/>
        <v>0.8702611390263244</v>
      </c>
      <c r="N464" s="82">
        <f t="shared" si="97"/>
        <v>-0.1389619525720753</v>
      </c>
      <c r="O464" s="84">
        <f t="shared" si="98"/>
        <v>0</v>
      </c>
      <c r="P464" s="32">
        <f t="shared" si="99"/>
        <v>0.14908037961896298</v>
      </c>
      <c r="AL464">
        <v>0.48841777106616019</v>
      </c>
      <c r="AM464">
        <v>0</v>
      </c>
      <c r="AN464">
        <v>1</v>
      </c>
      <c r="AO464" s="32">
        <f t="shared" si="103"/>
        <v>449</v>
      </c>
      <c r="AP464" s="32">
        <f t="shared" si="104"/>
        <v>98</v>
      </c>
      <c r="AQ464" s="32">
        <f t="shared" si="100"/>
        <v>0.16231343283582089</v>
      </c>
      <c r="AR464" s="32">
        <f t="shared" si="101"/>
        <v>0.71005917159763321</v>
      </c>
      <c r="AS464" s="32">
        <f t="shared" si="102"/>
        <v>0</v>
      </c>
    </row>
    <row r="465" spans="1:45" x14ac:dyDescent="0.25">
      <c r="A465">
        <v>3</v>
      </c>
      <c r="B465">
        <v>0</v>
      </c>
      <c r="C465">
        <v>22</v>
      </c>
      <c r="D465">
        <v>0</v>
      </c>
      <c r="E465">
        <v>0</v>
      </c>
      <c r="F465">
        <v>4348</v>
      </c>
      <c r="G465" s="82">
        <v>0</v>
      </c>
      <c r="H465" s="83">
        <v>1</v>
      </c>
      <c r="I465" s="84">
        <f t="shared" si="92"/>
        <v>1</v>
      </c>
      <c r="J465" s="32">
        <f t="shared" si="93"/>
        <v>0</v>
      </c>
      <c r="K465" s="32">
        <f t="shared" si="94"/>
        <v>0.13003695132914087</v>
      </c>
      <c r="L465" s="82">
        <f t="shared" si="95"/>
        <v>0.13003695132914087</v>
      </c>
      <c r="M465" s="84">
        <f t="shared" si="96"/>
        <v>0.86996304867085916</v>
      </c>
      <c r="N465" s="82">
        <f t="shared" si="97"/>
        <v>-0.13930454102761813</v>
      </c>
      <c r="O465" s="84">
        <f t="shared" si="98"/>
        <v>0</v>
      </c>
      <c r="P465" s="32">
        <f t="shared" si="99"/>
        <v>0.14947410873118461</v>
      </c>
      <c r="AL465">
        <v>0.48966033666083475</v>
      </c>
      <c r="AM465">
        <v>0</v>
      </c>
      <c r="AN465">
        <v>1</v>
      </c>
      <c r="AO465" s="32">
        <f t="shared" si="103"/>
        <v>449</v>
      </c>
      <c r="AP465" s="32">
        <f t="shared" si="104"/>
        <v>99</v>
      </c>
      <c r="AQ465" s="32">
        <f t="shared" si="100"/>
        <v>0.16231343283582089</v>
      </c>
      <c r="AR465" s="32">
        <f t="shared" si="101"/>
        <v>0.70710059171597628</v>
      </c>
      <c r="AS465" s="32">
        <f t="shared" si="102"/>
        <v>0</v>
      </c>
    </row>
    <row r="466" spans="1:45" x14ac:dyDescent="0.25">
      <c r="A466">
        <v>3</v>
      </c>
      <c r="B466">
        <v>0</v>
      </c>
      <c r="C466">
        <v>22</v>
      </c>
      <c r="D466">
        <v>0</v>
      </c>
      <c r="E466">
        <v>0</v>
      </c>
      <c r="F466">
        <v>7225</v>
      </c>
      <c r="G466" s="82">
        <v>1</v>
      </c>
      <c r="H466" s="83">
        <v>0</v>
      </c>
      <c r="I466" s="84">
        <f t="shared" si="92"/>
        <v>1</v>
      </c>
      <c r="J466" s="32">
        <f t="shared" si="93"/>
        <v>1</v>
      </c>
      <c r="K466" s="32">
        <f t="shared" si="94"/>
        <v>0.13023492295144484</v>
      </c>
      <c r="L466" s="82">
        <f t="shared" si="95"/>
        <v>0.13023492295144484</v>
      </c>
      <c r="M466" s="84">
        <f t="shared" si="96"/>
        <v>0.86976507704855521</v>
      </c>
      <c r="N466" s="82">
        <f t="shared" si="97"/>
        <v>-2.0384153597401546</v>
      </c>
      <c r="O466" s="84">
        <f t="shared" si="98"/>
        <v>100</v>
      </c>
      <c r="P466" s="32">
        <f t="shared" si="99"/>
        <v>6.6784320007071187</v>
      </c>
      <c r="AL466">
        <v>0.4896657501353614</v>
      </c>
      <c r="AM466">
        <v>0</v>
      </c>
      <c r="AN466">
        <v>1</v>
      </c>
      <c r="AO466" s="32">
        <f t="shared" si="103"/>
        <v>449</v>
      </c>
      <c r="AP466" s="32">
        <f t="shared" si="104"/>
        <v>100</v>
      </c>
      <c r="AQ466" s="32">
        <f t="shared" si="100"/>
        <v>0.16231343283582089</v>
      </c>
      <c r="AR466" s="32">
        <f t="shared" si="101"/>
        <v>0.70414201183431957</v>
      </c>
      <c r="AS466" s="32">
        <f t="shared" si="102"/>
        <v>1.3136977832730076E-3</v>
      </c>
    </row>
    <row r="467" spans="1:45" x14ac:dyDescent="0.25">
      <c r="A467">
        <v>3</v>
      </c>
      <c r="B467">
        <v>0</v>
      </c>
      <c r="C467">
        <v>22</v>
      </c>
      <c r="D467">
        <v>0</v>
      </c>
      <c r="E467">
        <v>0</v>
      </c>
      <c r="F467">
        <v>21172</v>
      </c>
      <c r="G467" s="82">
        <v>0</v>
      </c>
      <c r="H467" s="83">
        <v>1</v>
      </c>
      <c r="I467" s="84">
        <f t="shared" si="92"/>
        <v>1</v>
      </c>
      <c r="J467" s="32">
        <f t="shared" si="93"/>
        <v>0</v>
      </c>
      <c r="K467" s="32">
        <f t="shared" si="94"/>
        <v>0.13119827657543337</v>
      </c>
      <c r="L467" s="82">
        <f t="shared" si="95"/>
        <v>0.13119827657543337</v>
      </c>
      <c r="M467" s="84">
        <f t="shared" si="96"/>
        <v>0.86880172342456663</v>
      </c>
      <c r="N467" s="82">
        <f t="shared" si="97"/>
        <v>-0.14064034612054011</v>
      </c>
      <c r="O467" s="84">
        <f t="shared" si="98"/>
        <v>0</v>
      </c>
      <c r="P467" s="32">
        <f t="shared" si="99"/>
        <v>0.15101060810317857</v>
      </c>
      <c r="AL467">
        <v>0.49326510898507042</v>
      </c>
      <c r="AM467">
        <v>1</v>
      </c>
      <c r="AN467">
        <v>0</v>
      </c>
      <c r="AO467" s="32">
        <f t="shared" si="103"/>
        <v>450</v>
      </c>
      <c r="AP467" s="32">
        <f t="shared" si="104"/>
        <v>100</v>
      </c>
      <c r="AQ467" s="32">
        <f t="shared" si="100"/>
        <v>0.16044776119402981</v>
      </c>
      <c r="AR467" s="32">
        <f t="shared" si="101"/>
        <v>0.70414201183431957</v>
      </c>
      <c r="AS467" s="32">
        <f t="shared" si="102"/>
        <v>1.3136977832729293E-3</v>
      </c>
    </row>
    <row r="468" spans="1:45" x14ac:dyDescent="0.25">
      <c r="A468">
        <v>3</v>
      </c>
      <c r="B468">
        <v>0</v>
      </c>
      <c r="C468">
        <v>22</v>
      </c>
      <c r="D468">
        <v>0</v>
      </c>
      <c r="E468">
        <v>0</v>
      </c>
      <c r="F468">
        <v>21174</v>
      </c>
      <c r="G468" s="82">
        <v>0</v>
      </c>
      <c r="H468" s="83">
        <v>1</v>
      </c>
      <c r="I468" s="84">
        <f t="shared" si="92"/>
        <v>1</v>
      </c>
      <c r="J468" s="32">
        <f t="shared" si="93"/>
        <v>0</v>
      </c>
      <c r="K468" s="32">
        <f t="shared" si="94"/>
        <v>0.13119841515318623</v>
      </c>
      <c r="L468" s="82">
        <f t="shared" si="95"/>
        <v>0.13119841515318623</v>
      </c>
      <c r="M468" s="84">
        <f t="shared" si="96"/>
        <v>0.8688015848468138</v>
      </c>
      <c r="N468" s="82">
        <f t="shared" si="97"/>
        <v>-0.14064050562501637</v>
      </c>
      <c r="O468" s="84">
        <f t="shared" si="98"/>
        <v>0</v>
      </c>
      <c r="P468" s="32">
        <f t="shared" si="99"/>
        <v>0.15101079169453746</v>
      </c>
      <c r="AL468">
        <v>0.49953980956350641</v>
      </c>
      <c r="AM468">
        <v>1</v>
      </c>
      <c r="AN468">
        <v>0</v>
      </c>
      <c r="AO468" s="32">
        <f t="shared" si="103"/>
        <v>451</v>
      </c>
      <c r="AP468" s="32">
        <f t="shared" si="104"/>
        <v>100</v>
      </c>
      <c r="AQ468" s="32">
        <f t="shared" si="100"/>
        <v>0.15858208955223885</v>
      </c>
      <c r="AR468" s="32">
        <f t="shared" si="101"/>
        <v>0.70414201183431957</v>
      </c>
      <c r="AS468" s="32">
        <f t="shared" si="102"/>
        <v>0</v>
      </c>
    </row>
    <row r="469" spans="1:45" x14ac:dyDescent="0.25">
      <c r="A469">
        <v>3</v>
      </c>
      <c r="B469">
        <v>0</v>
      </c>
      <c r="C469">
        <v>22</v>
      </c>
      <c r="D469">
        <v>1</v>
      </c>
      <c r="E469">
        <v>0</v>
      </c>
      <c r="F469">
        <v>21171</v>
      </c>
      <c r="G469" s="82">
        <v>0</v>
      </c>
      <c r="H469" s="83">
        <v>1</v>
      </c>
      <c r="I469" s="84">
        <f t="shared" si="92"/>
        <v>1</v>
      </c>
      <c r="J469" s="32">
        <f t="shared" si="93"/>
        <v>0</v>
      </c>
      <c r="K469" s="32">
        <f t="shared" si="94"/>
        <v>9.7513189591001609E-2</v>
      </c>
      <c r="L469" s="82">
        <f t="shared" si="95"/>
        <v>9.7513189591001609E-2</v>
      </c>
      <c r="M469" s="84">
        <f t="shared" si="96"/>
        <v>0.90248681040899836</v>
      </c>
      <c r="N469" s="82">
        <f t="shared" si="97"/>
        <v>-0.10260120338715896</v>
      </c>
      <c r="O469" s="84">
        <f t="shared" si="98"/>
        <v>0</v>
      </c>
      <c r="P469" s="32">
        <f t="shared" si="99"/>
        <v>0.10804943459152558</v>
      </c>
      <c r="AL469">
        <v>0.50327811141124568</v>
      </c>
      <c r="AM469">
        <v>0</v>
      </c>
      <c r="AN469">
        <v>1</v>
      </c>
      <c r="AO469" s="32">
        <f t="shared" si="103"/>
        <v>451</v>
      </c>
      <c r="AP469" s="32">
        <f t="shared" si="104"/>
        <v>101</v>
      </c>
      <c r="AQ469" s="32">
        <f t="shared" si="100"/>
        <v>0.15858208955223885</v>
      </c>
      <c r="AR469" s="32">
        <f t="shared" si="101"/>
        <v>0.70118343195266264</v>
      </c>
      <c r="AS469" s="32">
        <f t="shared" si="102"/>
        <v>0</v>
      </c>
    </row>
    <row r="470" spans="1:45" x14ac:dyDescent="0.25">
      <c r="A470">
        <v>3</v>
      </c>
      <c r="B470">
        <v>0</v>
      </c>
      <c r="C470">
        <v>23</v>
      </c>
      <c r="D470">
        <v>0</v>
      </c>
      <c r="E470">
        <v>0</v>
      </c>
      <c r="F470">
        <v>7.8541999999999996</v>
      </c>
      <c r="G470" s="82">
        <v>0</v>
      </c>
      <c r="H470" s="83">
        <v>1</v>
      </c>
      <c r="I470" s="84">
        <f t="shared" si="92"/>
        <v>1</v>
      </c>
      <c r="J470" s="32">
        <f t="shared" si="93"/>
        <v>0</v>
      </c>
      <c r="K470" s="32">
        <f t="shared" si="94"/>
        <v>0.12528481329399532</v>
      </c>
      <c r="L470" s="82">
        <f t="shared" si="95"/>
        <v>0.12528481329399532</v>
      </c>
      <c r="M470" s="84">
        <f t="shared" si="96"/>
        <v>0.87471518670600468</v>
      </c>
      <c r="N470" s="82">
        <f t="shared" si="97"/>
        <v>-0.13385694651886473</v>
      </c>
      <c r="O470" s="84">
        <f t="shared" si="98"/>
        <v>0</v>
      </c>
      <c r="P470" s="32">
        <f t="shared" si="99"/>
        <v>0.14322926502029976</v>
      </c>
      <c r="AL470">
        <v>0.50480118807392205</v>
      </c>
      <c r="AM470">
        <v>0</v>
      </c>
      <c r="AN470">
        <v>1</v>
      </c>
      <c r="AO470" s="32">
        <f t="shared" si="103"/>
        <v>451</v>
      </c>
      <c r="AP470" s="32">
        <f t="shared" si="104"/>
        <v>102</v>
      </c>
      <c r="AQ470" s="32">
        <f t="shared" si="100"/>
        <v>0.15858208955223885</v>
      </c>
      <c r="AR470" s="32">
        <f t="shared" si="101"/>
        <v>0.69822485207100593</v>
      </c>
      <c r="AS470" s="32">
        <f t="shared" si="102"/>
        <v>1.3026583061026462E-3</v>
      </c>
    </row>
    <row r="471" spans="1:45" x14ac:dyDescent="0.25">
      <c r="A471">
        <v>3</v>
      </c>
      <c r="B471">
        <v>0</v>
      </c>
      <c r="C471">
        <v>23</v>
      </c>
      <c r="D471">
        <v>0</v>
      </c>
      <c r="E471">
        <v>0</v>
      </c>
      <c r="F471">
        <v>7.8958000000000004</v>
      </c>
      <c r="G471" s="82">
        <v>0</v>
      </c>
      <c r="H471" s="83">
        <v>1</v>
      </c>
      <c r="I471" s="84">
        <f t="shared" si="92"/>
        <v>1</v>
      </c>
      <c r="J471" s="32">
        <f t="shared" si="93"/>
        <v>0</v>
      </c>
      <c r="K471" s="32">
        <f t="shared" si="94"/>
        <v>0.12528481606522773</v>
      </c>
      <c r="L471" s="82">
        <f t="shared" si="95"/>
        <v>0.12528481606522773</v>
      </c>
      <c r="M471" s="84">
        <f t="shared" si="96"/>
        <v>0.87471518393477221</v>
      </c>
      <c r="N471" s="82">
        <f t="shared" si="97"/>
        <v>-0.13385694968701878</v>
      </c>
      <c r="O471" s="84">
        <f t="shared" si="98"/>
        <v>0</v>
      </c>
      <c r="P471" s="32">
        <f t="shared" si="99"/>
        <v>0.14322926864222613</v>
      </c>
      <c r="AL471">
        <v>0.50703174992670463</v>
      </c>
      <c r="AM471">
        <v>1</v>
      </c>
      <c r="AN471">
        <v>0</v>
      </c>
      <c r="AO471" s="32">
        <f t="shared" si="103"/>
        <v>452</v>
      </c>
      <c r="AP471" s="32">
        <f t="shared" si="104"/>
        <v>102</v>
      </c>
      <c r="AQ471" s="32">
        <f t="shared" si="100"/>
        <v>0.15671641791044777</v>
      </c>
      <c r="AR471" s="32">
        <f t="shared" si="101"/>
        <v>0.69822485207100593</v>
      </c>
      <c r="AS471" s="32">
        <f t="shared" si="102"/>
        <v>1.3026583061026462E-3</v>
      </c>
    </row>
    <row r="472" spans="1:45" x14ac:dyDescent="0.25">
      <c r="A472">
        <v>3</v>
      </c>
      <c r="B472">
        <v>0</v>
      </c>
      <c r="C472">
        <v>23</v>
      </c>
      <c r="D472">
        <v>0</v>
      </c>
      <c r="E472">
        <v>0</v>
      </c>
      <c r="F472">
        <v>9225</v>
      </c>
      <c r="G472" s="82">
        <v>0</v>
      </c>
      <c r="H472" s="83">
        <v>1</v>
      </c>
      <c r="I472" s="84">
        <f t="shared" si="92"/>
        <v>1</v>
      </c>
      <c r="J472" s="32">
        <f t="shared" si="93"/>
        <v>0</v>
      </c>
      <c r="K472" s="32">
        <f t="shared" si="94"/>
        <v>0.12590011438937485</v>
      </c>
      <c r="L472" s="82">
        <f t="shared" si="95"/>
        <v>0.12590011438937485</v>
      </c>
      <c r="M472" s="84">
        <f t="shared" si="96"/>
        <v>0.87409988561062513</v>
      </c>
      <c r="N472" s="82">
        <f t="shared" si="97"/>
        <v>-0.13456062426102183</v>
      </c>
      <c r="O472" s="84">
        <f t="shared" si="98"/>
        <v>0</v>
      </c>
      <c r="P472" s="32">
        <f t="shared" si="99"/>
        <v>0.14403401311673214</v>
      </c>
      <c r="AL472">
        <v>0.50963323883786438</v>
      </c>
      <c r="AM472">
        <v>1</v>
      </c>
      <c r="AN472">
        <v>0</v>
      </c>
      <c r="AO472" s="32">
        <f t="shared" si="103"/>
        <v>453</v>
      </c>
      <c r="AP472" s="32">
        <f t="shared" si="104"/>
        <v>102</v>
      </c>
      <c r="AQ472" s="32">
        <f t="shared" si="100"/>
        <v>0.15485074626865669</v>
      </c>
      <c r="AR472" s="32">
        <f t="shared" si="101"/>
        <v>0.69822485207100593</v>
      </c>
      <c r="AS472" s="32">
        <f t="shared" si="102"/>
        <v>1.3026583061025686E-3</v>
      </c>
    </row>
    <row r="473" spans="1:45" x14ac:dyDescent="0.25">
      <c r="A473">
        <v>3</v>
      </c>
      <c r="B473">
        <v>0</v>
      </c>
      <c r="C473">
        <v>23.5</v>
      </c>
      <c r="D473">
        <v>0</v>
      </c>
      <c r="E473">
        <v>0</v>
      </c>
      <c r="F473">
        <v>7.2291999999999996</v>
      </c>
      <c r="G473" s="82">
        <v>0</v>
      </c>
      <c r="H473" s="83">
        <v>1</v>
      </c>
      <c r="I473" s="84">
        <f t="shared" si="92"/>
        <v>1</v>
      </c>
      <c r="J473" s="32">
        <f t="shared" si="93"/>
        <v>0</v>
      </c>
      <c r="K473" s="32">
        <f t="shared" si="94"/>
        <v>0.1231073085784942</v>
      </c>
      <c r="L473" s="82">
        <f t="shared" si="95"/>
        <v>0.1231073085784942</v>
      </c>
      <c r="M473" s="84">
        <f t="shared" si="96"/>
        <v>0.87689269142150583</v>
      </c>
      <c r="N473" s="82">
        <f t="shared" si="97"/>
        <v>-0.13137065279478724</v>
      </c>
      <c r="O473" s="84">
        <f t="shared" si="98"/>
        <v>0</v>
      </c>
      <c r="P473" s="32">
        <f t="shared" si="99"/>
        <v>0.14039039187215535</v>
      </c>
      <c r="AL473">
        <v>0.51050897932018735</v>
      </c>
      <c r="AM473">
        <v>1</v>
      </c>
      <c r="AN473">
        <v>0</v>
      </c>
      <c r="AO473" s="32">
        <f t="shared" si="103"/>
        <v>454</v>
      </c>
      <c r="AP473" s="32">
        <f t="shared" si="104"/>
        <v>102</v>
      </c>
      <c r="AQ473" s="32">
        <f t="shared" si="100"/>
        <v>0.15298507462686572</v>
      </c>
      <c r="AR473" s="32">
        <f t="shared" si="101"/>
        <v>0.69822485207100593</v>
      </c>
      <c r="AS473" s="32">
        <f t="shared" si="102"/>
        <v>1.3026583061026462E-3</v>
      </c>
    </row>
    <row r="474" spans="1:45" x14ac:dyDescent="0.25">
      <c r="A474">
        <v>3</v>
      </c>
      <c r="B474">
        <v>0</v>
      </c>
      <c r="C474">
        <v>24</v>
      </c>
      <c r="D474">
        <v>0</v>
      </c>
      <c r="E474">
        <v>0</v>
      </c>
      <c r="F474">
        <v>7.4958</v>
      </c>
      <c r="G474" s="82">
        <v>0</v>
      </c>
      <c r="H474" s="83">
        <v>1</v>
      </c>
      <c r="I474" s="84">
        <f t="shared" si="92"/>
        <v>1</v>
      </c>
      <c r="J474" s="32">
        <f t="shared" si="93"/>
        <v>0</v>
      </c>
      <c r="K474" s="32">
        <f t="shared" si="94"/>
        <v>0.12096247383755852</v>
      </c>
      <c r="L474" s="82">
        <f t="shared" si="95"/>
        <v>0.12096247383755852</v>
      </c>
      <c r="M474" s="84">
        <f t="shared" si="96"/>
        <v>0.87903752616244146</v>
      </c>
      <c r="N474" s="82">
        <f t="shared" si="97"/>
        <v>-0.12892769032832177</v>
      </c>
      <c r="O474" s="84">
        <f t="shared" si="98"/>
        <v>0</v>
      </c>
      <c r="P474" s="32">
        <f t="shared" si="99"/>
        <v>0.13760786114062359</v>
      </c>
      <c r="AL474">
        <v>0.51302483796994036</v>
      </c>
      <c r="AM474">
        <v>1</v>
      </c>
      <c r="AN474">
        <v>0</v>
      </c>
      <c r="AO474" s="32">
        <f t="shared" si="103"/>
        <v>455</v>
      </c>
      <c r="AP474" s="32">
        <f t="shared" si="104"/>
        <v>102</v>
      </c>
      <c r="AQ474" s="32">
        <f t="shared" si="100"/>
        <v>0.15111940298507465</v>
      </c>
      <c r="AR474" s="32">
        <f t="shared" si="101"/>
        <v>0.69822485207100593</v>
      </c>
      <c r="AS474" s="32">
        <f t="shared" si="102"/>
        <v>1.3026583061026462E-3</v>
      </c>
    </row>
    <row r="475" spans="1:45" x14ac:dyDescent="0.25">
      <c r="A475">
        <v>3</v>
      </c>
      <c r="B475">
        <v>0</v>
      </c>
      <c r="C475">
        <v>24</v>
      </c>
      <c r="D475">
        <v>0</v>
      </c>
      <c r="E475">
        <v>0</v>
      </c>
      <c r="F475">
        <v>7.7957999999999998</v>
      </c>
      <c r="G475" s="82">
        <v>0</v>
      </c>
      <c r="H475" s="83">
        <v>1</v>
      </c>
      <c r="I475" s="84">
        <f t="shared" si="92"/>
        <v>1</v>
      </c>
      <c r="J475" s="32">
        <f t="shared" si="93"/>
        <v>0</v>
      </c>
      <c r="K475" s="32">
        <f t="shared" si="94"/>
        <v>0.1209624932282761</v>
      </c>
      <c r="L475" s="82">
        <f t="shared" si="95"/>
        <v>0.1209624932282761</v>
      </c>
      <c r="M475" s="84">
        <f t="shared" si="96"/>
        <v>0.87903750677172388</v>
      </c>
      <c r="N475" s="82">
        <f t="shared" si="97"/>
        <v>-0.12892771238735479</v>
      </c>
      <c r="O475" s="84">
        <f t="shared" si="98"/>
        <v>0</v>
      </c>
      <c r="P475" s="32">
        <f t="shared" si="99"/>
        <v>0.13760788623515322</v>
      </c>
      <c r="AL475">
        <v>0.51595082222160782</v>
      </c>
      <c r="AM475">
        <v>1</v>
      </c>
      <c r="AN475">
        <v>0</v>
      </c>
      <c r="AO475" s="32">
        <f t="shared" si="103"/>
        <v>456</v>
      </c>
      <c r="AP475" s="32">
        <f t="shared" si="104"/>
        <v>102</v>
      </c>
      <c r="AQ475" s="32">
        <f t="shared" si="100"/>
        <v>0.14925373134328357</v>
      </c>
      <c r="AR475" s="32">
        <f t="shared" si="101"/>
        <v>0.69822485207100593</v>
      </c>
      <c r="AS475" s="32">
        <f t="shared" si="102"/>
        <v>0</v>
      </c>
    </row>
    <row r="476" spans="1:45" x14ac:dyDescent="0.25">
      <c r="A476">
        <v>3</v>
      </c>
      <c r="B476">
        <v>0</v>
      </c>
      <c r="C476">
        <v>24</v>
      </c>
      <c r="D476">
        <v>0</v>
      </c>
      <c r="E476">
        <v>0</v>
      </c>
      <c r="F476">
        <v>7.8958000000000004</v>
      </c>
      <c r="G476" s="82">
        <v>0</v>
      </c>
      <c r="H476" s="83">
        <v>1</v>
      </c>
      <c r="I476" s="84">
        <f t="shared" si="92"/>
        <v>1</v>
      </c>
      <c r="J476" s="32">
        <f t="shared" si="93"/>
        <v>0</v>
      </c>
      <c r="K476" s="32">
        <f t="shared" si="94"/>
        <v>0.12096249969184922</v>
      </c>
      <c r="L476" s="82">
        <f t="shared" si="95"/>
        <v>0.12096249969184922</v>
      </c>
      <c r="M476" s="84">
        <f t="shared" si="96"/>
        <v>0.87903750030815075</v>
      </c>
      <c r="N476" s="82">
        <f t="shared" si="97"/>
        <v>-0.12892771974036657</v>
      </c>
      <c r="O476" s="84">
        <f t="shared" si="98"/>
        <v>0</v>
      </c>
      <c r="P476" s="32">
        <f t="shared" si="99"/>
        <v>0.13760789459999745</v>
      </c>
      <c r="AL476">
        <v>0.52014768455390414</v>
      </c>
      <c r="AM476">
        <v>0</v>
      </c>
      <c r="AN476">
        <v>1</v>
      </c>
      <c r="AO476" s="32">
        <f t="shared" si="103"/>
        <v>456</v>
      </c>
      <c r="AP476" s="32">
        <f t="shared" si="104"/>
        <v>103</v>
      </c>
      <c r="AQ476" s="32">
        <f t="shared" si="100"/>
        <v>0.14925373134328357</v>
      </c>
      <c r="AR476" s="32">
        <f t="shared" si="101"/>
        <v>0.69526627218934911</v>
      </c>
      <c r="AS476" s="32">
        <f t="shared" si="102"/>
        <v>1.2971385675174655E-3</v>
      </c>
    </row>
    <row r="477" spans="1:45" x14ac:dyDescent="0.25">
      <c r="A477">
        <v>3</v>
      </c>
      <c r="B477">
        <v>0</v>
      </c>
      <c r="C477">
        <v>24</v>
      </c>
      <c r="D477">
        <v>0</v>
      </c>
      <c r="E477">
        <v>0</v>
      </c>
      <c r="F477">
        <v>8.0500000000000007</v>
      </c>
      <c r="G477" s="82">
        <v>0</v>
      </c>
      <c r="H477" s="83">
        <v>1</v>
      </c>
      <c r="I477" s="84">
        <f t="shared" si="92"/>
        <v>1</v>
      </c>
      <c r="J477" s="32">
        <f t="shared" si="93"/>
        <v>0</v>
      </c>
      <c r="K477" s="32">
        <f t="shared" si="94"/>
        <v>0.12096250965867945</v>
      </c>
      <c r="L477" s="82">
        <f t="shared" si="95"/>
        <v>0.12096250965867945</v>
      </c>
      <c r="M477" s="84">
        <f t="shared" si="96"/>
        <v>0.8790374903413205</v>
      </c>
      <c r="N477" s="82">
        <f t="shared" si="97"/>
        <v>-0.12892773107871139</v>
      </c>
      <c r="O477" s="84">
        <f t="shared" si="98"/>
        <v>0</v>
      </c>
      <c r="P477" s="32">
        <f t="shared" si="99"/>
        <v>0.13760790749858809</v>
      </c>
      <c r="AL477">
        <v>0.52328005913572817</v>
      </c>
      <c r="AM477">
        <v>1</v>
      </c>
      <c r="AN477">
        <v>0</v>
      </c>
      <c r="AO477" s="32">
        <f t="shared" si="103"/>
        <v>457</v>
      </c>
      <c r="AP477" s="32">
        <f t="shared" si="104"/>
        <v>103</v>
      </c>
      <c r="AQ477" s="32">
        <f t="shared" si="100"/>
        <v>0.14738805970149249</v>
      </c>
      <c r="AR477" s="32">
        <f t="shared" si="101"/>
        <v>0.69526627218934911</v>
      </c>
      <c r="AS477" s="32">
        <f t="shared" si="102"/>
        <v>2.5942771350348538E-3</v>
      </c>
    </row>
    <row r="478" spans="1:45" x14ac:dyDescent="0.25">
      <c r="A478">
        <v>3</v>
      </c>
      <c r="B478">
        <v>0</v>
      </c>
      <c r="C478">
        <v>24</v>
      </c>
      <c r="D478">
        <v>0</v>
      </c>
      <c r="E478">
        <v>0</v>
      </c>
      <c r="F478">
        <v>9.5</v>
      </c>
      <c r="G478" s="82">
        <v>0</v>
      </c>
      <c r="H478" s="83">
        <v>1</v>
      </c>
      <c r="I478" s="84">
        <f t="shared" si="92"/>
        <v>1</v>
      </c>
      <c r="J478" s="32">
        <f t="shared" si="93"/>
        <v>0</v>
      </c>
      <c r="K478" s="32">
        <f t="shared" si="94"/>
        <v>0.12096260338052983</v>
      </c>
      <c r="L478" s="82">
        <f t="shared" si="95"/>
        <v>0.12096260338052983</v>
      </c>
      <c r="M478" s="84">
        <f t="shared" si="96"/>
        <v>0.87903739661947022</v>
      </c>
      <c r="N478" s="82">
        <f t="shared" si="97"/>
        <v>-0.12892783769743507</v>
      </c>
      <c r="O478" s="84">
        <f t="shared" si="98"/>
        <v>0</v>
      </c>
      <c r="P478" s="32">
        <f t="shared" si="99"/>
        <v>0.1376080287888978</v>
      </c>
      <c r="AL478">
        <v>0.52627134470570225</v>
      </c>
      <c r="AM478">
        <v>2</v>
      </c>
      <c r="AN478">
        <v>0</v>
      </c>
      <c r="AO478" s="32">
        <f t="shared" si="103"/>
        <v>459</v>
      </c>
      <c r="AP478" s="32">
        <f t="shared" si="104"/>
        <v>103</v>
      </c>
      <c r="AQ478" s="32">
        <f t="shared" si="100"/>
        <v>0.14365671641791045</v>
      </c>
      <c r="AR478" s="32">
        <f t="shared" si="101"/>
        <v>0.69526627218934911</v>
      </c>
      <c r="AS478" s="32">
        <f t="shared" si="102"/>
        <v>1.2971385675174655E-3</v>
      </c>
    </row>
    <row r="479" spans="1:45" x14ac:dyDescent="0.25">
      <c r="A479">
        <v>3</v>
      </c>
      <c r="B479">
        <v>0</v>
      </c>
      <c r="C479">
        <v>24</v>
      </c>
      <c r="D479">
        <v>0</v>
      </c>
      <c r="E479">
        <v>0</v>
      </c>
      <c r="F479">
        <v>17369</v>
      </c>
      <c r="G479" s="82">
        <v>1</v>
      </c>
      <c r="H479" s="83">
        <v>0</v>
      </c>
      <c r="I479" s="84">
        <f t="shared" si="92"/>
        <v>1</v>
      </c>
      <c r="J479" s="32">
        <f t="shared" si="93"/>
        <v>1</v>
      </c>
      <c r="K479" s="32">
        <f t="shared" si="94"/>
        <v>0.12208914364677338</v>
      </c>
      <c r="L479" s="82">
        <f t="shared" si="95"/>
        <v>0.12208914364677338</v>
      </c>
      <c r="M479" s="84">
        <f t="shared" si="96"/>
        <v>0.87791085635322663</v>
      </c>
      <c r="N479" s="82">
        <f t="shared" si="97"/>
        <v>-2.1030038154403683</v>
      </c>
      <c r="O479" s="84">
        <f t="shared" si="98"/>
        <v>100</v>
      </c>
      <c r="P479" s="32">
        <f t="shared" si="99"/>
        <v>7.1907364580522097</v>
      </c>
      <c r="AL479">
        <v>0.52627528498554466</v>
      </c>
      <c r="AM479">
        <v>1</v>
      </c>
      <c r="AN479">
        <v>0</v>
      </c>
      <c r="AO479" s="32">
        <f t="shared" si="103"/>
        <v>460</v>
      </c>
      <c r="AP479" s="32">
        <f t="shared" si="104"/>
        <v>103</v>
      </c>
      <c r="AQ479" s="32">
        <f t="shared" si="100"/>
        <v>0.14179104477611937</v>
      </c>
      <c r="AR479" s="32">
        <f t="shared" si="101"/>
        <v>0.69526627218934911</v>
      </c>
      <c r="AS479" s="32">
        <f t="shared" si="102"/>
        <v>1.2971385675173883E-3</v>
      </c>
    </row>
    <row r="480" spans="1:45" x14ac:dyDescent="0.25">
      <c r="A480">
        <v>3</v>
      </c>
      <c r="B480">
        <v>0</v>
      </c>
      <c r="C480">
        <v>24</v>
      </c>
      <c r="D480">
        <v>1</v>
      </c>
      <c r="E480">
        <v>0</v>
      </c>
      <c r="F480">
        <v>16.100000000000001</v>
      </c>
      <c r="G480" s="82">
        <v>0</v>
      </c>
      <c r="H480" s="83">
        <v>1</v>
      </c>
      <c r="I480" s="84">
        <f t="shared" si="92"/>
        <v>1</v>
      </c>
      <c r="J480" s="32">
        <f t="shared" si="93"/>
        <v>0</v>
      </c>
      <c r="K480" s="32">
        <f t="shared" si="94"/>
        <v>8.9634765490232138E-2</v>
      </c>
      <c r="L480" s="82">
        <f t="shared" si="95"/>
        <v>8.9634765490232138E-2</v>
      </c>
      <c r="M480" s="84">
        <f t="shared" si="96"/>
        <v>0.91036523450976792</v>
      </c>
      <c r="N480" s="82">
        <f t="shared" si="97"/>
        <v>-9.3909403389117962E-2</v>
      </c>
      <c r="O480" s="84">
        <f t="shared" si="98"/>
        <v>0</v>
      </c>
      <c r="P480" s="32">
        <f t="shared" si="99"/>
        <v>9.8460224635555746E-2</v>
      </c>
      <c r="AL480">
        <v>0.52627536833758282</v>
      </c>
      <c r="AM480">
        <v>1</v>
      </c>
      <c r="AN480">
        <v>1</v>
      </c>
      <c r="AO480" s="32">
        <f t="shared" si="103"/>
        <v>461</v>
      </c>
      <c r="AP480" s="32">
        <f t="shared" si="104"/>
        <v>104</v>
      </c>
      <c r="AQ480" s="32">
        <f t="shared" si="100"/>
        <v>0.1399253731343284</v>
      </c>
      <c r="AR480" s="32">
        <f t="shared" si="101"/>
        <v>0.69230769230769229</v>
      </c>
      <c r="AS480" s="32">
        <f t="shared" si="102"/>
        <v>0</v>
      </c>
    </row>
    <row r="481" spans="1:45" x14ac:dyDescent="0.25">
      <c r="A481">
        <v>3</v>
      </c>
      <c r="B481">
        <v>0</v>
      </c>
      <c r="C481">
        <v>24</v>
      </c>
      <c r="D481">
        <v>2</v>
      </c>
      <c r="E481">
        <v>0</v>
      </c>
      <c r="F481">
        <v>48871</v>
      </c>
      <c r="G481" s="82">
        <v>0</v>
      </c>
      <c r="H481" s="83">
        <v>1</v>
      </c>
      <c r="I481" s="84">
        <f t="shared" si="92"/>
        <v>1</v>
      </c>
      <c r="J481" s="32">
        <f t="shared" si="93"/>
        <v>0</v>
      </c>
      <c r="K481" s="32">
        <f t="shared" si="94"/>
        <v>6.7662323250201176E-2</v>
      </c>
      <c r="L481" s="82">
        <f t="shared" si="95"/>
        <v>6.7662323250201176E-2</v>
      </c>
      <c r="M481" s="84">
        <f t="shared" si="96"/>
        <v>0.93233767674979884</v>
      </c>
      <c r="N481" s="82">
        <f t="shared" si="97"/>
        <v>-7.0060215807226989E-2</v>
      </c>
      <c r="O481" s="84">
        <f t="shared" si="98"/>
        <v>0</v>
      </c>
      <c r="P481" s="32">
        <f t="shared" si="99"/>
        <v>7.2572765144574294E-2</v>
      </c>
      <c r="AL481">
        <v>0.52627584571741004</v>
      </c>
      <c r="AM481">
        <v>0</v>
      </c>
      <c r="AN481">
        <v>1</v>
      </c>
      <c r="AO481" s="32">
        <f t="shared" si="103"/>
        <v>461</v>
      </c>
      <c r="AP481" s="32">
        <f t="shared" si="104"/>
        <v>105</v>
      </c>
      <c r="AQ481" s="32">
        <f t="shared" si="100"/>
        <v>0.1399253731343284</v>
      </c>
      <c r="AR481" s="32">
        <f t="shared" si="101"/>
        <v>0.68934911242603558</v>
      </c>
      <c r="AS481" s="32">
        <f t="shared" si="102"/>
        <v>0</v>
      </c>
    </row>
    <row r="482" spans="1:45" x14ac:dyDescent="0.25">
      <c r="A482">
        <v>3</v>
      </c>
      <c r="B482">
        <v>0</v>
      </c>
      <c r="C482">
        <v>24.5</v>
      </c>
      <c r="D482">
        <v>0</v>
      </c>
      <c r="E482">
        <v>0</v>
      </c>
      <c r="F482">
        <v>8.0500000000000007</v>
      </c>
      <c r="G482" s="82">
        <v>0</v>
      </c>
      <c r="H482" s="83">
        <v>1</v>
      </c>
      <c r="I482" s="84">
        <f t="shared" si="92"/>
        <v>1</v>
      </c>
      <c r="J482" s="32">
        <f t="shared" si="93"/>
        <v>0</v>
      </c>
      <c r="K482" s="32">
        <f t="shared" si="94"/>
        <v>0.11884996101683061</v>
      </c>
      <c r="L482" s="82">
        <f t="shared" si="95"/>
        <v>0.11884996101683061</v>
      </c>
      <c r="M482" s="84">
        <f t="shared" si="96"/>
        <v>0.88115003898316935</v>
      </c>
      <c r="N482" s="82">
        <f t="shared" si="97"/>
        <v>-0.1265273622305188</v>
      </c>
      <c r="O482" s="84">
        <f t="shared" si="98"/>
        <v>0</v>
      </c>
      <c r="P482" s="32">
        <f t="shared" si="99"/>
        <v>0.13488050361318857</v>
      </c>
      <c r="AL482">
        <v>0.52627589118215301</v>
      </c>
      <c r="AM482">
        <v>0</v>
      </c>
      <c r="AN482">
        <v>1</v>
      </c>
      <c r="AO482" s="32">
        <f t="shared" si="103"/>
        <v>461</v>
      </c>
      <c r="AP482" s="32">
        <f t="shared" si="104"/>
        <v>106</v>
      </c>
      <c r="AQ482" s="32">
        <f t="shared" si="100"/>
        <v>0.1399253731343284</v>
      </c>
      <c r="AR482" s="32">
        <f t="shared" si="101"/>
        <v>0.68639053254437865</v>
      </c>
      <c r="AS482" s="32">
        <f t="shared" si="102"/>
        <v>0</v>
      </c>
    </row>
    <row r="483" spans="1:45" x14ac:dyDescent="0.25">
      <c r="A483">
        <v>3</v>
      </c>
      <c r="B483">
        <v>0</v>
      </c>
      <c r="C483">
        <v>25</v>
      </c>
      <c r="D483">
        <v>0</v>
      </c>
      <c r="E483">
        <v>0</v>
      </c>
      <c r="F483">
        <v>0</v>
      </c>
      <c r="G483" s="82">
        <v>1</v>
      </c>
      <c r="H483" s="83">
        <v>0</v>
      </c>
      <c r="I483" s="84">
        <f t="shared" si="92"/>
        <v>1</v>
      </c>
      <c r="J483" s="32">
        <f t="shared" si="93"/>
        <v>1</v>
      </c>
      <c r="K483" s="32">
        <f t="shared" si="94"/>
        <v>0.11676890128958435</v>
      </c>
      <c r="L483" s="82">
        <f t="shared" si="95"/>
        <v>0.11676890128958435</v>
      </c>
      <c r="M483" s="84">
        <f t="shared" si="96"/>
        <v>0.88323109871041561</v>
      </c>
      <c r="N483" s="82">
        <f t="shared" si="97"/>
        <v>-2.1475585001227797</v>
      </c>
      <c r="O483" s="84">
        <f t="shared" si="98"/>
        <v>100</v>
      </c>
      <c r="P483" s="32">
        <f t="shared" si="99"/>
        <v>7.5639240324786607</v>
      </c>
      <c r="AL483">
        <v>0.52627596695672363</v>
      </c>
      <c r="AM483">
        <v>0</v>
      </c>
      <c r="AN483">
        <v>1</v>
      </c>
      <c r="AO483" s="32">
        <f t="shared" si="103"/>
        <v>461</v>
      </c>
      <c r="AP483" s="32">
        <f t="shared" si="104"/>
        <v>107</v>
      </c>
      <c r="AQ483" s="32">
        <f t="shared" si="100"/>
        <v>0.1399253731343284</v>
      </c>
      <c r="AR483" s="32">
        <f t="shared" si="101"/>
        <v>0.68343195266272194</v>
      </c>
      <c r="AS483" s="32">
        <f t="shared" si="102"/>
        <v>1.2750596131767427E-3</v>
      </c>
    </row>
    <row r="484" spans="1:45" x14ac:dyDescent="0.25">
      <c r="A484">
        <v>3</v>
      </c>
      <c r="B484">
        <v>0</v>
      </c>
      <c r="C484">
        <v>25</v>
      </c>
      <c r="D484">
        <v>0</v>
      </c>
      <c r="E484">
        <v>0</v>
      </c>
      <c r="F484">
        <v>7.25</v>
      </c>
      <c r="G484" s="82">
        <v>0</v>
      </c>
      <c r="H484" s="83">
        <v>1</v>
      </c>
      <c r="I484" s="84">
        <f t="shared" si="92"/>
        <v>1</v>
      </c>
      <c r="J484" s="32">
        <f t="shared" si="93"/>
        <v>0</v>
      </c>
      <c r="K484" s="32">
        <f t="shared" si="94"/>
        <v>0.11676935581147703</v>
      </c>
      <c r="L484" s="82">
        <f t="shared" si="95"/>
        <v>0.11676935581147703</v>
      </c>
      <c r="M484" s="84">
        <f t="shared" si="96"/>
        <v>0.88323064418852293</v>
      </c>
      <c r="N484" s="82">
        <f t="shared" si="97"/>
        <v>-0.12416890728979982</v>
      </c>
      <c r="O484" s="84">
        <f t="shared" si="98"/>
        <v>0</v>
      </c>
      <c r="P484" s="32">
        <f t="shared" si="99"/>
        <v>0.13220709288088622</v>
      </c>
      <c r="AL484">
        <v>0.52627604273129291</v>
      </c>
      <c r="AM484">
        <v>1</v>
      </c>
      <c r="AN484">
        <v>0</v>
      </c>
      <c r="AO484" s="32">
        <f t="shared" si="103"/>
        <v>462</v>
      </c>
      <c r="AP484" s="32">
        <f t="shared" si="104"/>
        <v>107</v>
      </c>
      <c r="AQ484" s="32">
        <f t="shared" si="100"/>
        <v>0.13805970149253732</v>
      </c>
      <c r="AR484" s="32">
        <f t="shared" si="101"/>
        <v>0.68343195266272194</v>
      </c>
      <c r="AS484" s="32">
        <f t="shared" si="102"/>
        <v>1.2750596131767427E-3</v>
      </c>
    </row>
    <row r="485" spans="1:45" x14ac:dyDescent="0.25">
      <c r="A485">
        <v>3</v>
      </c>
      <c r="B485">
        <v>0</v>
      </c>
      <c r="C485">
        <v>25</v>
      </c>
      <c r="D485">
        <v>0</v>
      </c>
      <c r="E485">
        <v>0</v>
      </c>
      <c r="F485">
        <v>7.65</v>
      </c>
      <c r="G485" s="82">
        <v>0</v>
      </c>
      <c r="H485" s="83">
        <v>1</v>
      </c>
      <c r="I485" s="84">
        <f t="shared" si="92"/>
        <v>1</v>
      </c>
      <c r="J485" s="32">
        <f t="shared" si="93"/>
        <v>0</v>
      </c>
      <c r="K485" s="32">
        <f t="shared" si="94"/>
        <v>0.11676938088859162</v>
      </c>
      <c r="L485" s="82">
        <f t="shared" si="95"/>
        <v>0.11676938088859162</v>
      </c>
      <c r="M485" s="84">
        <f t="shared" si="96"/>
        <v>0.88323061911140832</v>
      </c>
      <c r="N485" s="82">
        <f t="shared" si="97"/>
        <v>-0.12416893568228725</v>
      </c>
      <c r="O485" s="84">
        <f t="shared" si="98"/>
        <v>0</v>
      </c>
      <c r="P485" s="32">
        <f t="shared" si="99"/>
        <v>0.13220712502706233</v>
      </c>
      <c r="AL485">
        <v>0.52627664892780457</v>
      </c>
      <c r="AM485">
        <v>1</v>
      </c>
      <c r="AN485">
        <v>0</v>
      </c>
      <c r="AO485" s="32">
        <f t="shared" si="103"/>
        <v>463</v>
      </c>
      <c r="AP485" s="32">
        <f t="shared" si="104"/>
        <v>107</v>
      </c>
      <c r="AQ485" s="32">
        <f t="shared" si="100"/>
        <v>0.13619402985074625</v>
      </c>
      <c r="AR485" s="32">
        <f t="shared" si="101"/>
        <v>0.68343195266272194</v>
      </c>
      <c r="AS485" s="32">
        <f t="shared" si="102"/>
        <v>0</v>
      </c>
    </row>
    <row r="486" spans="1:45" x14ac:dyDescent="0.25">
      <c r="A486">
        <v>3</v>
      </c>
      <c r="B486">
        <v>0</v>
      </c>
      <c r="C486">
        <v>25</v>
      </c>
      <c r="D486">
        <v>0</v>
      </c>
      <c r="E486">
        <v>0</v>
      </c>
      <c r="F486">
        <v>7.7416999999999998</v>
      </c>
      <c r="G486" s="82">
        <v>0</v>
      </c>
      <c r="H486" s="83">
        <v>1</v>
      </c>
      <c r="I486" s="84">
        <f t="shared" si="92"/>
        <v>1</v>
      </c>
      <c r="J486" s="32">
        <f t="shared" si="93"/>
        <v>0</v>
      </c>
      <c r="K486" s="32">
        <f t="shared" si="94"/>
        <v>0.11676938663752084</v>
      </c>
      <c r="L486" s="82">
        <f t="shared" si="95"/>
        <v>0.11676938663752084</v>
      </c>
      <c r="M486" s="84">
        <f t="shared" si="96"/>
        <v>0.88323061336247921</v>
      </c>
      <c r="N486" s="82">
        <f t="shared" si="97"/>
        <v>-0.12416894219126577</v>
      </c>
      <c r="O486" s="84">
        <f t="shared" si="98"/>
        <v>0</v>
      </c>
      <c r="P486" s="32">
        <f t="shared" si="99"/>
        <v>0.13220713239657433</v>
      </c>
      <c r="AL486">
        <v>0.52627672470236297</v>
      </c>
      <c r="AM486">
        <v>0</v>
      </c>
      <c r="AN486">
        <v>1</v>
      </c>
      <c r="AO486" s="32">
        <f t="shared" si="103"/>
        <v>463</v>
      </c>
      <c r="AP486" s="32">
        <f t="shared" si="104"/>
        <v>108</v>
      </c>
      <c r="AQ486" s="32">
        <f t="shared" si="100"/>
        <v>0.13619402985074625</v>
      </c>
      <c r="AR486" s="32">
        <f t="shared" si="101"/>
        <v>0.68047337278106501</v>
      </c>
      <c r="AS486" s="32">
        <f t="shared" si="102"/>
        <v>1.2695398745914861E-3</v>
      </c>
    </row>
    <row r="487" spans="1:45" x14ac:dyDescent="0.25">
      <c r="A487">
        <v>3</v>
      </c>
      <c r="B487">
        <v>0</v>
      </c>
      <c r="C487">
        <v>25</v>
      </c>
      <c r="D487">
        <v>0</v>
      </c>
      <c r="E487">
        <v>0</v>
      </c>
      <c r="F487">
        <v>7.8958000000000004</v>
      </c>
      <c r="G487" s="82">
        <v>0</v>
      </c>
      <c r="H487" s="83">
        <v>1</v>
      </c>
      <c r="I487" s="84">
        <f t="shared" si="92"/>
        <v>1</v>
      </c>
      <c r="J487" s="32">
        <f t="shared" si="93"/>
        <v>0</v>
      </c>
      <c r="K487" s="32">
        <f t="shared" si="94"/>
        <v>0.11676939629848093</v>
      </c>
      <c r="L487" s="82">
        <f t="shared" si="95"/>
        <v>0.11676939629848093</v>
      </c>
      <c r="M487" s="84">
        <f t="shared" si="96"/>
        <v>0.88323060370151907</v>
      </c>
      <c r="N487" s="82">
        <f t="shared" si="97"/>
        <v>-0.12416895312947382</v>
      </c>
      <c r="O487" s="84">
        <f t="shared" si="98"/>
        <v>0</v>
      </c>
      <c r="P487" s="32">
        <f t="shared" si="99"/>
        <v>0.13220714478089149</v>
      </c>
      <c r="AL487">
        <v>0.52627734605369703</v>
      </c>
      <c r="AM487">
        <v>1</v>
      </c>
      <c r="AN487">
        <v>0</v>
      </c>
      <c r="AO487" s="32">
        <f t="shared" si="103"/>
        <v>464</v>
      </c>
      <c r="AP487" s="32">
        <f t="shared" si="104"/>
        <v>108</v>
      </c>
      <c r="AQ487" s="32">
        <f t="shared" si="100"/>
        <v>0.13432835820895528</v>
      </c>
      <c r="AR487" s="32">
        <f t="shared" si="101"/>
        <v>0.68047337278106501</v>
      </c>
      <c r="AS487" s="32">
        <f t="shared" si="102"/>
        <v>1.2695398745915618E-3</v>
      </c>
    </row>
    <row r="488" spans="1:45" x14ac:dyDescent="0.25">
      <c r="A488">
        <v>3</v>
      </c>
      <c r="B488">
        <v>0</v>
      </c>
      <c r="C488">
        <v>25</v>
      </c>
      <c r="D488">
        <v>0</v>
      </c>
      <c r="E488">
        <v>0</v>
      </c>
      <c r="F488">
        <v>7225</v>
      </c>
      <c r="G488" s="82">
        <v>0</v>
      </c>
      <c r="H488" s="83">
        <v>1</v>
      </c>
      <c r="I488" s="84">
        <f t="shared" si="92"/>
        <v>1</v>
      </c>
      <c r="J488" s="32">
        <f t="shared" si="93"/>
        <v>0</v>
      </c>
      <c r="K488" s="32">
        <f t="shared" si="94"/>
        <v>0.1172226180273338</v>
      </c>
      <c r="L488" s="82">
        <f t="shared" si="95"/>
        <v>0.1172226180273338</v>
      </c>
      <c r="M488" s="84">
        <f t="shared" si="96"/>
        <v>0.8827773819726662</v>
      </c>
      <c r="N488" s="82">
        <f t="shared" si="97"/>
        <v>-0.12468222571088845</v>
      </c>
      <c r="O488" s="84">
        <f t="shared" si="98"/>
        <v>0</v>
      </c>
      <c r="P488" s="32">
        <f t="shared" si="99"/>
        <v>0.13278842482958339</v>
      </c>
      <c r="AL488">
        <v>0.52627777039114654</v>
      </c>
      <c r="AM488">
        <v>1</v>
      </c>
      <c r="AN488">
        <v>0</v>
      </c>
      <c r="AO488" s="32">
        <f t="shared" si="103"/>
        <v>465</v>
      </c>
      <c r="AP488" s="32">
        <f t="shared" si="104"/>
        <v>108</v>
      </c>
      <c r="AQ488" s="32">
        <f t="shared" si="100"/>
        <v>0.1324626865671642</v>
      </c>
      <c r="AR488" s="32">
        <f t="shared" si="101"/>
        <v>0.68047337278106501</v>
      </c>
      <c r="AS488" s="32">
        <f t="shared" si="102"/>
        <v>1.2695398745915618E-3</v>
      </c>
    </row>
    <row r="489" spans="1:45" x14ac:dyDescent="0.25">
      <c r="A489">
        <v>3</v>
      </c>
      <c r="B489">
        <v>0</v>
      </c>
      <c r="C489">
        <v>25</v>
      </c>
      <c r="D489">
        <v>0</v>
      </c>
      <c r="E489">
        <v>0</v>
      </c>
      <c r="F489">
        <v>392076</v>
      </c>
      <c r="G489" s="82">
        <v>0</v>
      </c>
      <c r="H489" s="83">
        <v>1</v>
      </c>
      <c r="I489" s="84">
        <f t="shared" si="92"/>
        <v>1</v>
      </c>
      <c r="J489" s="32">
        <f t="shared" si="93"/>
        <v>0</v>
      </c>
      <c r="K489" s="32">
        <f t="shared" si="94"/>
        <v>0.14367984682395857</v>
      </c>
      <c r="L489" s="82">
        <f t="shared" si="95"/>
        <v>0.14367984682395857</v>
      </c>
      <c r="M489" s="84">
        <f t="shared" si="96"/>
        <v>0.85632015317604138</v>
      </c>
      <c r="N489" s="82">
        <f t="shared" si="97"/>
        <v>-0.15511096204529518</v>
      </c>
      <c r="O489" s="84">
        <f t="shared" si="98"/>
        <v>0</v>
      </c>
      <c r="P489" s="32">
        <f t="shared" si="99"/>
        <v>0.16778753400939872</v>
      </c>
      <c r="AL489">
        <v>0.52627892216403294</v>
      </c>
      <c r="AM489">
        <v>1</v>
      </c>
      <c r="AN489">
        <v>0</v>
      </c>
      <c r="AO489" s="32">
        <f t="shared" si="103"/>
        <v>466</v>
      </c>
      <c r="AP489" s="32">
        <f t="shared" si="104"/>
        <v>108</v>
      </c>
      <c r="AQ489" s="32">
        <f t="shared" si="100"/>
        <v>0.13059701492537312</v>
      </c>
      <c r="AR489" s="32">
        <f t="shared" si="101"/>
        <v>0.68047337278106501</v>
      </c>
      <c r="AS489" s="32">
        <f t="shared" si="102"/>
        <v>1.2695398745915618E-3</v>
      </c>
    </row>
    <row r="490" spans="1:45" x14ac:dyDescent="0.25">
      <c r="A490">
        <v>3</v>
      </c>
      <c r="B490">
        <v>0</v>
      </c>
      <c r="C490">
        <v>25</v>
      </c>
      <c r="D490">
        <v>1</v>
      </c>
      <c r="E490">
        <v>0</v>
      </c>
      <c r="F490">
        <v>17.8</v>
      </c>
      <c r="G490" s="82">
        <v>0</v>
      </c>
      <c r="H490" s="83">
        <v>1</v>
      </c>
      <c r="I490" s="84">
        <f t="shared" si="92"/>
        <v>1</v>
      </c>
      <c r="J490" s="32">
        <f t="shared" si="93"/>
        <v>0</v>
      </c>
      <c r="K490" s="32">
        <f t="shared" si="94"/>
        <v>8.6420939588643178E-2</v>
      </c>
      <c r="L490" s="82">
        <f t="shared" si="95"/>
        <v>8.6420939588643178E-2</v>
      </c>
      <c r="M490" s="84">
        <f t="shared" si="96"/>
        <v>0.91357906041135684</v>
      </c>
      <c r="N490" s="82">
        <f t="shared" si="97"/>
        <v>-9.0385360208032589E-2</v>
      </c>
      <c r="O490" s="84">
        <f t="shared" si="98"/>
        <v>0</v>
      </c>
      <c r="P490" s="32">
        <f t="shared" si="99"/>
        <v>9.4596016189042759E-2</v>
      </c>
      <c r="AL490">
        <v>0.52627922526211435</v>
      </c>
      <c r="AM490">
        <v>1</v>
      </c>
      <c r="AN490">
        <v>0</v>
      </c>
      <c r="AO490" s="32">
        <f t="shared" si="103"/>
        <v>467</v>
      </c>
      <c r="AP490" s="32">
        <f t="shared" si="104"/>
        <v>108</v>
      </c>
      <c r="AQ490" s="32">
        <f t="shared" si="100"/>
        <v>0.12873134328358204</v>
      </c>
      <c r="AR490" s="32">
        <f t="shared" si="101"/>
        <v>0.68047337278106501</v>
      </c>
      <c r="AS490" s="32">
        <f t="shared" si="102"/>
        <v>1.2695398745914861E-3</v>
      </c>
    </row>
    <row r="491" spans="1:45" x14ac:dyDescent="0.25">
      <c r="A491">
        <v>3</v>
      </c>
      <c r="B491">
        <v>0</v>
      </c>
      <c r="C491">
        <v>25</v>
      </c>
      <c r="D491">
        <v>1</v>
      </c>
      <c r="E491">
        <v>0</v>
      </c>
      <c r="F491">
        <v>7775</v>
      </c>
      <c r="G491" s="82">
        <v>1</v>
      </c>
      <c r="H491" s="83">
        <v>1</v>
      </c>
      <c r="I491" s="84">
        <f t="shared" si="92"/>
        <v>2</v>
      </c>
      <c r="J491" s="32">
        <f t="shared" si="93"/>
        <v>0.5</v>
      </c>
      <c r="K491" s="32">
        <f t="shared" si="94"/>
        <v>8.6793959151915581E-2</v>
      </c>
      <c r="L491" s="82">
        <f t="shared" si="95"/>
        <v>0.17358791830383116</v>
      </c>
      <c r="M491" s="84">
        <f t="shared" si="96"/>
        <v>1.8264120816961689</v>
      </c>
      <c r="N491" s="82">
        <f t="shared" si="97"/>
        <v>-2.5350120040771249</v>
      </c>
      <c r="O491" s="84">
        <f t="shared" si="98"/>
        <v>50</v>
      </c>
      <c r="P491" s="32">
        <f t="shared" si="99"/>
        <v>4.3082911487774203</v>
      </c>
      <c r="AL491">
        <v>0.52702632412417649</v>
      </c>
      <c r="AM491">
        <v>1</v>
      </c>
      <c r="AN491">
        <v>0</v>
      </c>
      <c r="AO491" s="32">
        <f t="shared" si="103"/>
        <v>468</v>
      </c>
      <c r="AP491" s="32">
        <f t="shared" si="104"/>
        <v>108</v>
      </c>
      <c r="AQ491" s="32">
        <f t="shared" si="100"/>
        <v>0.12686567164179108</v>
      </c>
      <c r="AR491" s="32">
        <f t="shared" si="101"/>
        <v>0.68047337278106501</v>
      </c>
      <c r="AS491" s="32">
        <f t="shared" si="102"/>
        <v>1.2695398745915618E-3</v>
      </c>
    </row>
    <row r="492" spans="1:45" x14ac:dyDescent="0.25">
      <c r="A492">
        <v>3</v>
      </c>
      <c r="B492">
        <v>0</v>
      </c>
      <c r="C492">
        <v>26</v>
      </c>
      <c r="D492">
        <v>0</v>
      </c>
      <c r="E492">
        <v>0</v>
      </c>
      <c r="F492">
        <v>7.8875000000000002</v>
      </c>
      <c r="G492" s="82">
        <v>0</v>
      </c>
      <c r="H492" s="83">
        <v>1</v>
      </c>
      <c r="I492" s="84">
        <f t="shared" si="92"/>
        <v>1</v>
      </c>
      <c r="J492" s="32">
        <f t="shared" si="93"/>
        <v>0</v>
      </c>
      <c r="K492" s="32">
        <f t="shared" si="94"/>
        <v>0.112703008372742</v>
      </c>
      <c r="L492" s="82">
        <f t="shared" si="95"/>
        <v>0.112703008372742</v>
      </c>
      <c r="M492" s="84">
        <f t="shared" si="96"/>
        <v>0.88729699162725795</v>
      </c>
      <c r="N492" s="82">
        <f t="shared" si="97"/>
        <v>-0.11957552562641013</v>
      </c>
      <c r="O492" s="84">
        <f t="shared" si="98"/>
        <v>0</v>
      </c>
      <c r="P492" s="32">
        <f t="shared" si="99"/>
        <v>0.12701835962054867</v>
      </c>
      <c r="AL492">
        <v>0.52889512539658512</v>
      </c>
      <c r="AM492">
        <v>1</v>
      </c>
      <c r="AN492">
        <v>0</v>
      </c>
      <c r="AO492" s="32">
        <f t="shared" si="103"/>
        <v>469</v>
      </c>
      <c r="AP492" s="32">
        <f t="shared" si="104"/>
        <v>108</v>
      </c>
      <c r="AQ492" s="32">
        <f t="shared" si="100"/>
        <v>0.125</v>
      </c>
      <c r="AR492" s="32">
        <f t="shared" si="101"/>
        <v>0.68047337278106501</v>
      </c>
      <c r="AS492" s="32">
        <f t="shared" si="102"/>
        <v>1.2695398745915618E-3</v>
      </c>
    </row>
    <row r="493" spans="1:45" x14ac:dyDescent="0.25">
      <c r="A493">
        <v>3</v>
      </c>
      <c r="B493">
        <v>0</v>
      </c>
      <c r="C493">
        <v>26</v>
      </c>
      <c r="D493">
        <v>0</v>
      </c>
      <c r="E493">
        <v>0</v>
      </c>
      <c r="F493">
        <v>7.8958000000000004</v>
      </c>
      <c r="G493" s="82">
        <v>0</v>
      </c>
      <c r="H493" s="83">
        <v>2</v>
      </c>
      <c r="I493" s="84">
        <f t="shared" si="92"/>
        <v>2</v>
      </c>
      <c r="J493" s="32">
        <f t="shared" si="93"/>
        <v>0</v>
      </c>
      <c r="K493" s="32">
        <f t="shared" si="94"/>
        <v>0.11270300887728384</v>
      </c>
      <c r="L493" s="82">
        <f t="shared" si="95"/>
        <v>0.22540601775456767</v>
      </c>
      <c r="M493" s="84">
        <f t="shared" si="96"/>
        <v>1.7745939822454324</v>
      </c>
      <c r="N493" s="82">
        <f t="shared" si="97"/>
        <v>-0.23915105239007589</v>
      </c>
      <c r="O493" s="84">
        <f t="shared" si="98"/>
        <v>0</v>
      </c>
      <c r="P493" s="32">
        <f t="shared" si="99"/>
        <v>0.25403672052280546</v>
      </c>
      <c r="AL493">
        <v>0.52892011643878312</v>
      </c>
      <c r="AM493">
        <v>1</v>
      </c>
      <c r="AN493">
        <v>0</v>
      </c>
      <c r="AO493" s="32">
        <f t="shared" si="103"/>
        <v>470</v>
      </c>
      <c r="AP493" s="32">
        <f t="shared" si="104"/>
        <v>108</v>
      </c>
      <c r="AQ493" s="32">
        <f t="shared" si="100"/>
        <v>0.12313432835820892</v>
      </c>
      <c r="AR493" s="32">
        <f t="shared" si="101"/>
        <v>0.68047337278106501</v>
      </c>
      <c r="AS493" s="32">
        <f t="shared" si="102"/>
        <v>1.2695398745914861E-3</v>
      </c>
    </row>
    <row r="494" spans="1:45" x14ac:dyDescent="0.25">
      <c r="A494">
        <v>3</v>
      </c>
      <c r="B494">
        <v>0</v>
      </c>
      <c r="C494">
        <v>26</v>
      </c>
      <c r="D494">
        <v>0</v>
      </c>
      <c r="E494">
        <v>0</v>
      </c>
      <c r="F494">
        <v>8.0500000000000007</v>
      </c>
      <c r="G494" s="82">
        <v>0</v>
      </c>
      <c r="H494" s="83">
        <v>1</v>
      </c>
      <c r="I494" s="84">
        <f t="shared" si="92"/>
        <v>1</v>
      </c>
      <c r="J494" s="32">
        <f t="shared" si="93"/>
        <v>0</v>
      </c>
      <c r="K494" s="32">
        <f t="shared" si="94"/>
        <v>0.1127030182508193</v>
      </c>
      <c r="L494" s="82">
        <f t="shared" si="95"/>
        <v>0.1127030182508193</v>
      </c>
      <c r="M494" s="84">
        <f t="shared" si="96"/>
        <v>0.8872969817491807</v>
      </c>
      <c r="N494" s="82">
        <f t="shared" si="97"/>
        <v>-0.11957553675918461</v>
      </c>
      <c r="O494" s="84">
        <f t="shared" si="98"/>
        <v>0</v>
      </c>
      <c r="P494" s="32">
        <f t="shared" si="99"/>
        <v>0.12701837216739001</v>
      </c>
      <c r="AL494">
        <v>0.52893783727177024</v>
      </c>
      <c r="AM494">
        <v>1</v>
      </c>
      <c r="AN494">
        <v>0</v>
      </c>
      <c r="AO494" s="32">
        <f t="shared" si="103"/>
        <v>471</v>
      </c>
      <c r="AP494" s="32">
        <f t="shared" si="104"/>
        <v>108</v>
      </c>
      <c r="AQ494" s="32">
        <f t="shared" si="100"/>
        <v>0.12126865671641796</v>
      </c>
      <c r="AR494" s="32">
        <f t="shared" si="101"/>
        <v>0.68047337278106501</v>
      </c>
      <c r="AS494" s="32">
        <f t="shared" si="102"/>
        <v>1.2695398745915618E-3</v>
      </c>
    </row>
    <row r="495" spans="1:45" x14ac:dyDescent="0.25">
      <c r="A495">
        <v>3</v>
      </c>
      <c r="B495">
        <v>0</v>
      </c>
      <c r="C495">
        <v>26</v>
      </c>
      <c r="D495">
        <v>0</v>
      </c>
      <c r="E495">
        <v>0</v>
      </c>
      <c r="F495">
        <v>18.787500000000001</v>
      </c>
      <c r="G495" s="82">
        <v>1</v>
      </c>
      <c r="H495" s="83">
        <v>0</v>
      </c>
      <c r="I495" s="84">
        <f t="shared" si="92"/>
        <v>1</v>
      </c>
      <c r="J495" s="32">
        <f t="shared" si="93"/>
        <v>1</v>
      </c>
      <c r="K495" s="32">
        <f t="shared" si="94"/>
        <v>0.11270367096544774</v>
      </c>
      <c r="L495" s="82">
        <f t="shared" si="95"/>
        <v>0.11270367096544774</v>
      </c>
      <c r="M495" s="84">
        <f t="shared" si="96"/>
        <v>0.88729632903455224</v>
      </c>
      <c r="N495" s="82">
        <f t="shared" si="97"/>
        <v>-2.1829932855702836</v>
      </c>
      <c r="O495" s="84">
        <f t="shared" si="98"/>
        <v>100</v>
      </c>
      <c r="P495" s="32">
        <f t="shared" si="99"/>
        <v>7.8728254495505841</v>
      </c>
      <c r="AL495">
        <v>0.52893859457070025</v>
      </c>
      <c r="AM495">
        <v>1</v>
      </c>
      <c r="AN495">
        <v>0</v>
      </c>
      <c r="AO495" s="32">
        <f t="shared" si="103"/>
        <v>472</v>
      </c>
      <c r="AP495" s="32">
        <f t="shared" si="104"/>
        <v>108</v>
      </c>
      <c r="AQ495" s="32">
        <f t="shared" si="100"/>
        <v>0.11940298507462688</v>
      </c>
      <c r="AR495" s="32">
        <f t="shared" si="101"/>
        <v>0.68047337278106501</v>
      </c>
      <c r="AS495" s="32">
        <f t="shared" si="102"/>
        <v>1.2695398745915618E-3</v>
      </c>
    </row>
    <row r="496" spans="1:45" x14ac:dyDescent="0.25">
      <c r="A496">
        <v>3</v>
      </c>
      <c r="B496">
        <v>0</v>
      </c>
      <c r="C496">
        <v>26</v>
      </c>
      <c r="D496">
        <v>0</v>
      </c>
      <c r="E496">
        <v>0</v>
      </c>
      <c r="F496">
        <v>56.495800000000003</v>
      </c>
      <c r="G496" s="82">
        <v>1</v>
      </c>
      <c r="H496" s="83">
        <v>0</v>
      </c>
      <c r="I496" s="84">
        <f t="shared" si="92"/>
        <v>1</v>
      </c>
      <c r="J496" s="32">
        <f t="shared" si="93"/>
        <v>1</v>
      </c>
      <c r="K496" s="32">
        <f t="shared" si="94"/>
        <v>0.11270596321594803</v>
      </c>
      <c r="L496" s="82">
        <f t="shared" si="95"/>
        <v>0.11270596321594803</v>
      </c>
      <c r="M496" s="84">
        <f t="shared" si="96"/>
        <v>0.88729403678405194</v>
      </c>
      <c r="N496" s="82">
        <f t="shared" si="97"/>
        <v>-2.1829729470385373</v>
      </c>
      <c r="O496" s="84">
        <f t="shared" si="98"/>
        <v>100</v>
      </c>
      <c r="P496" s="32">
        <f t="shared" si="99"/>
        <v>7.872644991143634</v>
      </c>
      <c r="AL496">
        <v>0.52893965478897864</v>
      </c>
      <c r="AM496">
        <v>1</v>
      </c>
      <c r="AN496">
        <v>0</v>
      </c>
      <c r="AO496" s="32">
        <f t="shared" si="103"/>
        <v>473</v>
      </c>
      <c r="AP496" s="32">
        <f t="shared" si="104"/>
        <v>108</v>
      </c>
      <c r="AQ496" s="32">
        <f t="shared" si="100"/>
        <v>0.1175373134328358</v>
      </c>
      <c r="AR496" s="32">
        <f t="shared" si="101"/>
        <v>0.68047337278106501</v>
      </c>
      <c r="AS496" s="32">
        <f t="shared" si="102"/>
        <v>1.2695398745915618E-3</v>
      </c>
    </row>
    <row r="497" spans="1:45" x14ac:dyDescent="0.25">
      <c r="A497">
        <v>3</v>
      </c>
      <c r="B497">
        <v>0</v>
      </c>
      <c r="C497">
        <v>26</v>
      </c>
      <c r="D497">
        <v>0</v>
      </c>
      <c r="E497">
        <v>0</v>
      </c>
      <c r="F497">
        <v>7775</v>
      </c>
      <c r="G497" s="82">
        <v>0</v>
      </c>
      <c r="H497" s="83">
        <v>1</v>
      </c>
      <c r="I497" s="84">
        <f t="shared" si="92"/>
        <v>1</v>
      </c>
      <c r="J497" s="32">
        <f t="shared" si="93"/>
        <v>0</v>
      </c>
      <c r="K497" s="32">
        <f t="shared" si="94"/>
        <v>0.11317602096508052</v>
      </c>
      <c r="L497" s="82">
        <f t="shared" si="95"/>
        <v>0.11317602096508052</v>
      </c>
      <c r="M497" s="84">
        <f t="shared" si="96"/>
        <v>0.8868239790349195</v>
      </c>
      <c r="N497" s="82">
        <f t="shared" si="97"/>
        <v>-0.12010876164736756</v>
      </c>
      <c r="O497" s="84">
        <f t="shared" si="98"/>
        <v>0</v>
      </c>
      <c r="P497" s="32">
        <f t="shared" si="99"/>
        <v>0.12761948666323117</v>
      </c>
      <c r="AL497">
        <v>0.52896161639457795</v>
      </c>
      <c r="AM497">
        <v>1</v>
      </c>
      <c r="AN497">
        <v>0</v>
      </c>
      <c r="AO497" s="32">
        <f t="shared" si="103"/>
        <v>474</v>
      </c>
      <c r="AP497" s="32">
        <f t="shared" si="104"/>
        <v>108</v>
      </c>
      <c r="AQ497" s="32">
        <f t="shared" si="100"/>
        <v>0.11567164179104472</v>
      </c>
      <c r="AR497" s="32">
        <f t="shared" si="101"/>
        <v>0.68047337278106501</v>
      </c>
      <c r="AS497" s="32">
        <f t="shared" si="102"/>
        <v>0</v>
      </c>
    </row>
    <row r="498" spans="1:45" x14ac:dyDescent="0.25">
      <c r="A498">
        <v>3</v>
      </c>
      <c r="B498">
        <v>0</v>
      </c>
      <c r="C498">
        <v>26</v>
      </c>
      <c r="D498">
        <v>1</v>
      </c>
      <c r="E498">
        <v>0</v>
      </c>
      <c r="F498">
        <v>7.8541999999999996</v>
      </c>
      <c r="G498" s="82">
        <v>0</v>
      </c>
      <c r="H498" s="83">
        <v>1</v>
      </c>
      <c r="I498" s="84">
        <f t="shared" si="92"/>
        <v>1</v>
      </c>
      <c r="J498" s="32">
        <f t="shared" si="93"/>
        <v>0</v>
      </c>
      <c r="K498" s="32">
        <f t="shared" si="94"/>
        <v>8.3311258442786612E-2</v>
      </c>
      <c r="L498" s="82">
        <f t="shared" si="95"/>
        <v>8.3311258442786612E-2</v>
      </c>
      <c r="M498" s="84">
        <f t="shared" si="96"/>
        <v>0.91668874155721336</v>
      </c>
      <c r="N498" s="82">
        <f t="shared" si="97"/>
        <v>-8.6987295580811003E-2</v>
      </c>
      <c r="O498" s="84">
        <f t="shared" si="98"/>
        <v>0</v>
      </c>
      <c r="P498" s="32">
        <f t="shared" si="99"/>
        <v>9.0882820597602929E-2</v>
      </c>
      <c r="AL498">
        <v>0.53001914619984358</v>
      </c>
      <c r="AM498">
        <v>0</v>
      </c>
      <c r="AN498">
        <v>1</v>
      </c>
      <c r="AO498" s="32">
        <f t="shared" si="103"/>
        <v>474</v>
      </c>
      <c r="AP498" s="32">
        <f t="shared" si="104"/>
        <v>109</v>
      </c>
      <c r="AQ498" s="32">
        <f t="shared" si="100"/>
        <v>0.11567164179104472</v>
      </c>
      <c r="AR498" s="32">
        <f t="shared" si="101"/>
        <v>0.6775147928994083</v>
      </c>
      <c r="AS498" s="32">
        <f t="shared" si="102"/>
        <v>1.2640201360063061E-3</v>
      </c>
    </row>
    <row r="499" spans="1:45" x14ac:dyDescent="0.25">
      <c r="A499">
        <v>3</v>
      </c>
      <c r="B499">
        <v>0</v>
      </c>
      <c r="C499">
        <v>26</v>
      </c>
      <c r="D499">
        <v>1</v>
      </c>
      <c r="E499">
        <v>0</v>
      </c>
      <c r="F499">
        <v>14.4542</v>
      </c>
      <c r="G499" s="82">
        <v>0</v>
      </c>
      <c r="H499" s="83">
        <v>1</v>
      </c>
      <c r="I499" s="84">
        <f t="shared" si="92"/>
        <v>1</v>
      </c>
      <c r="J499" s="32">
        <f t="shared" si="93"/>
        <v>0</v>
      </c>
      <c r="K499" s="32">
        <f t="shared" si="94"/>
        <v>8.3311564839973817E-2</v>
      </c>
      <c r="L499" s="82">
        <f t="shared" si="95"/>
        <v>8.3311564839973817E-2</v>
      </c>
      <c r="M499" s="84">
        <f t="shared" si="96"/>
        <v>0.91668843516002618</v>
      </c>
      <c r="N499" s="82">
        <f t="shared" si="97"/>
        <v>-8.6987629824294643E-2</v>
      </c>
      <c r="O499" s="84">
        <f t="shared" si="98"/>
        <v>0</v>
      </c>
      <c r="P499" s="32">
        <f t="shared" si="99"/>
        <v>9.0883185218138082E-2</v>
      </c>
      <c r="AL499">
        <v>0.53325764933024622</v>
      </c>
      <c r="AM499">
        <v>1</v>
      </c>
      <c r="AN499">
        <v>0</v>
      </c>
      <c r="AO499" s="32">
        <f t="shared" si="103"/>
        <v>475</v>
      </c>
      <c r="AP499" s="32">
        <f t="shared" si="104"/>
        <v>109</v>
      </c>
      <c r="AQ499" s="32">
        <f t="shared" si="100"/>
        <v>0.11380597014925375</v>
      </c>
      <c r="AR499" s="32">
        <f t="shared" si="101"/>
        <v>0.6775147928994083</v>
      </c>
      <c r="AS499" s="32">
        <f t="shared" si="102"/>
        <v>0</v>
      </c>
    </row>
    <row r="500" spans="1:45" x14ac:dyDescent="0.25">
      <c r="A500">
        <v>3</v>
      </c>
      <c r="B500">
        <v>0</v>
      </c>
      <c r="C500">
        <v>26</v>
      </c>
      <c r="D500">
        <v>1</v>
      </c>
      <c r="E500">
        <v>2</v>
      </c>
      <c r="F500">
        <v>2315</v>
      </c>
      <c r="G500" s="82">
        <v>0</v>
      </c>
      <c r="H500" s="83">
        <v>1</v>
      </c>
      <c r="I500" s="84">
        <f t="shared" si="92"/>
        <v>1</v>
      </c>
      <c r="J500" s="32">
        <f t="shared" si="93"/>
        <v>0</v>
      </c>
      <c r="K500" s="32">
        <f t="shared" si="94"/>
        <v>7.1216309507921641E-2</v>
      </c>
      <c r="L500" s="82">
        <f t="shared" si="95"/>
        <v>7.1216309507921641E-2</v>
      </c>
      <c r="M500" s="84">
        <f t="shared" si="96"/>
        <v>0.92878369049207832</v>
      </c>
      <c r="N500" s="82">
        <f t="shared" si="97"/>
        <v>-7.3879408515680658E-2</v>
      </c>
      <c r="O500" s="84">
        <f t="shared" si="98"/>
        <v>0</v>
      </c>
      <c r="P500" s="32">
        <f t="shared" si="99"/>
        <v>7.667695959453226E-2</v>
      </c>
      <c r="AL500">
        <v>0.53352320711607271</v>
      </c>
      <c r="AM500">
        <v>0</v>
      </c>
      <c r="AN500">
        <v>1</v>
      </c>
      <c r="AO500" s="32">
        <f t="shared" si="103"/>
        <v>475</v>
      </c>
      <c r="AP500" s="32">
        <f t="shared" si="104"/>
        <v>110</v>
      </c>
      <c r="AQ500" s="32">
        <f t="shared" si="100"/>
        <v>0.11380597014925375</v>
      </c>
      <c r="AR500" s="32">
        <f t="shared" si="101"/>
        <v>0.67455621301775148</v>
      </c>
      <c r="AS500" s="32">
        <f t="shared" si="102"/>
        <v>1.2585003974212004E-3</v>
      </c>
    </row>
    <row r="501" spans="1:45" x14ac:dyDescent="0.25">
      <c r="A501">
        <v>3</v>
      </c>
      <c r="B501">
        <v>0</v>
      </c>
      <c r="C501">
        <v>26</v>
      </c>
      <c r="D501">
        <v>2</v>
      </c>
      <c r="E501">
        <v>0</v>
      </c>
      <c r="F501">
        <v>8.6624999999999996</v>
      </c>
      <c r="G501" s="82">
        <v>0</v>
      </c>
      <c r="H501" s="83">
        <v>1</v>
      </c>
      <c r="I501" s="84">
        <f t="shared" si="92"/>
        <v>1</v>
      </c>
      <c r="J501" s="32">
        <f t="shared" si="93"/>
        <v>0</v>
      </c>
      <c r="K501" s="32">
        <f t="shared" si="94"/>
        <v>6.1057143038366297E-2</v>
      </c>
      <c r="L501" s="82">
        <f t="shared" si="95"/>
        <v>6.1057143038366297E-2</v>
      </c>
      <c r="M501" s="84">
        <f t="shared" si="96"/>
        <v>0.93894285696163371</v>
      </c>
      <c r="N501" s="82">
        <f t="shared" si="97"/>
        <v>-6.3000656831555202E-2</v>
      </c>
      <c r="O501" s="84">
        <f t="shared" si="98"/>
        <v>0</v>
      </c>
      <c r="P501" s="32">
        <f t="shared" si="99"/>
        <v>6.5027538774770355E-2</v>
      </c>
      <c r="AL501">
        <v>0.53699247399961225</v>
      </c>
      <c r="AM501">
        <v>1</v>
      </c>
      <c r="AN501">
        <v>0</v>
      </c>
      <c r="AO501" s="32">
        <f t="shared" si="103"/>
        <v>476</v>
      </c>
      <c r="AP501" s="32">
        <f t="shared" si="104"/>
        <v>110</v>
      </c>
      <c r="AQ501" s="32">
        <f t="shared" si="100"/>
        <v>0.11194029850746268</v>
      </c>
      <c r="AR501" s="32">
        <f t="shared" si="101"/>
        <v>0.67455621301775148</v>
      </c>
      <c r="AS501" s="32">
        <f t="shared" si="102"/>
        <v>1.2585003974212004E-3</v>
      </c>
    </row>
    <row r="502" spans="1:45" x14ac:dyDescent="0.25">
      <c r="A502">
        <v>3</v>
      </c>
      <c r="B502">
        <v>0</v>
      </c>
      <c r="C502">
        <v>27</v>
      </c>
      <c r="D502">
        <v>0</v>
      </c>
      <c r="E502">
        <v>0</v>
      </c>
      <c r="F502">
        <v>7.7957999999999998</v>
      </c>
      <c r="G502" s="82">
        <v>1</v>
      </c>
      <c r="H502" s="83">
        <v>0</v>
      </c>
      <c r="I502" s="84">
        <f t="shared" si="92"/>
        <v>1</v>
      </c>
      <c r="J502" s="32">
        <f t="shared" si="93"/>
        <v>1</v>
      </c>
      <c r="K502" s="32">
        <f t="shared" si="94"/>
        <v>0.10876078618585902</v>
      </c>
      <c r="L502" s="82">
        <f t="shared" si="95"/>
        <v>0.10876078618585902</v>
      </c>
      <c r="M502" s="84">
        <f t="shared" si="96"/>
        <v>0.89123921381414095</v>
      </c>
      <c r="N502" s="82">
        <f t="shared" si="97"/>
        <v>-2.2186044306134396</v>
      </c>
      <c r="O502" s="84">
        <f t="shared" si="98"/>
        <v>100</v>
      </c>
      <c r="P502" s="32">
        <f t="shared" si="99"/>
        <v>8.1944903587872275</v>
      </c>
      <c r="AL502">
        <v>0.53838800306203061</v>
      </c>
      <c r="AM502">
        <v>1</v>
      </c>
      <c r="AN502">
        <v>0</v>
      </c>
      <c r="AO502" s="32">
        <f t="shared" si="103"/>
        <v>477</v>
      </c>
      <c r="AP502" s="32">
        <f t="shared" si="104"/>
        <v>110</v>
      </c>
      <c r="AQ502" s="32">
        <f t="shared" si="100"/>
        <v>0.1100746268656716</v>
      </c>
      <c r="AR502" s="32">
        <f t="shared" si="101"/>
        <v>0.67455621301775148</v>
      </c>
      <c r="AS502" s="32">
        <f t="shared" si="102"/>
        <v>1.2585003974211256E-3</v>
      </c>
    </row>
    <row r="503" spans="1:45" x14ac:dyDescent="0.25">
      <c r="A503">
        <v>3</v>
      </c>
      <c r="B503">
        <v>0</v>
      </c>
      <c r="C503">
        <v>27</v>
      </c>
      <c r="D503">
        <v>0</v>
      </c>
      <c r="E503">
        <v>0</v>
      </c>
      <c r="F503">
        <v>7.8958000000000004</v>
      </c>
      <c r="G503" s="82">
        <v>0</v>
      </c>
      <c r="H503" s="83">
        <v>1</v>
      </c>
      <c r="I503" s="84">
        <f t="shared" si="92"/>
        <v>1</v>
      </c>
      <c r="J503" s="32">
        <f t="shared" si="93"/>
        <v>0</v>
      </c>
      <c r="K503" s="32">
        <f t="shared" si="94"/>
        <v>0.10876079207810888</v>
      </c>
      <c r="L503" s="82">
        <f t="shared" si="95"/>
        <v>0.10876079207810888</v>
      </c>
      <c r="M503" s="84">
        <f t="shared" si="96"/>
        <v>0.89123920792189115</v>
      </c>
      <c r="N503" s="82">
        <f t="shared" si="97"/>
        <v>-0.11514241625048925</v>
      </c>
      <c r="O503" s="84">
        <f t="shared" si="98"/>
        <v>0</v>
      </c>
      <c r="P503" s="32">
        <f t="shared" si="99"/>
        <v>0.1220332219581174</v>
      </c>
      <c r="AL503">
        <v>0.5394956805086244</v>
      </c>
      <c r="AM503">
        <v>1</v>
      </c>
      <c r="AN503">
        <v>0</v>
      </c>
      <c r="AO503" s="32">
        <f t="shared" si="103"/>
        <v>478</v>
      </c>
      <c r="AP503" s="32">
        <f t="shared" si="104"/>
        <v>110</v>
      </c>
      <c r="AQ503" s="32">
        <f t="shared" si="100"/>
        <v>0.10820895522388063</v>
      </c>
      <c r="AR503" s="32">
        <f t="shared" si="101"/>
        <v>0.67455621301775148</v>
      </c>
      <c r="AS503" s="32">
        <f t="shared" si="102"/>
        <v>0</v>
      </c>
    </row>
    <row r="504" spans="1:45" x14ac:dyDescent="0.25">
      <c r="A504">
        <v>3</v>
      </c>
      <c r="B504">
        <v>0</v>
      </c>
      <c r="C504">
        <v>27</v>
      </c>
      <c r="D504">
        <v>0</v>
      </c>
      <c r="E504">
        <v>0</v>
      </c>
      <c r="F504">
        <v>8.6624999999999996</v>
      </c>
      <c r="G504" s="82">
        <v>1</v>
      </c>
      <c r="H504" s="83">
        <v>0</v>
      </c>
      <c r="I504" s="84">
        <f t="shared" si="92"/>
        <v>1</v>
      </c>
      <c r="J504" s="32">
        <f t="shared" si="93"/>
        <v>1</v>
      </c>
      <c r="K504" s="32">
        <f t="shared" si="94"/>
        <v>0.10876083725399791</v>
      </c>
      <c r="L504" s="82">
        <f t="shared" si="95"/>
        <v>0.10876083725399791</v>
      </c>
      <c r="M504" s="84">
        <f t="shared" si="96"/>
        <v>0.89123916274600212</v>
      </c>
      <c r="N504" s="82">
        <f t="shared" si="97"/>
        <v>-2.2186039610680393</v>
      </c>
      <c r="O504" s="84">
        <f t="shared" si="98"/>
        <v>100</v>
      </c>
      <c r="P504" s="32">
        <f t="shared" si="99"/>
        <v>8.1944860415575853</v>
      </c>
      <c r="AL504">
        <v>0.54320784581028403</v>
      </c>
      <c r="AM504">
        <v>0</v>
      </c>
      <c r="AN504">
        <v>1</v>
      </c>
      <c r="AO504" s="32">
        <f t="shared" si="103"/>
        <v>478</v>
      </c>
      <c r="AP504" s="32">
        <f t="shared" si="104"/>
        <v>111</v>
      </c>
      <c r="AQ504" s="32">
        <f t="shared" si="100"/>
        <v>0.10820895522388063</v>
      </c>
      <c r="AR504" s="32">
        <f t="shared" si="101"/>
        <v>0.67159763313609466</v>
      </c>
      <c r="AS504" s="32">
        <f t="shared" si="102"/>
        <v>0</v>
      </c>
    </row>
    <row r="505" spans="1:45" x14ac:dyDescent="0.25">
      <c r="A505">
        <v>3</v>
      </c>
      <c r="B505">
        <v>0</v>
      </c>
      <c r="C505">
        <v>27</v>
      </c>
      <c r="D505">
        <v>0</v>
      </c>
      <c r="E505">
        <v>0</v>
      </c>
      <c r="F505">
        <v>6975</v>
      </c>
      <c r="G505" s="82">
        <v>1</v>
      </c>
      <c r="H505" s="83">
        <v>0</v>
      </c>
      <c r="I505" s="84">
        <f t="shared" si="92"/>
        <v>1</v>
      </c>
      <c r="J505" s="32">
        <f t="shared" si="93"/>
        <v>1</v>
      </c>
      <c r="K505" s="32">
        <f t="shared" si="94"/>
        <v>0.10917199199906857</v>
      </c>
      <c r="L505" s="82">
        <f t="shared" si="95"/>
        <v>0.10917199199906857</v>
      </c>
      <c r="M505" s="84">
        <f t="shared" si="96"/>
        <v>0.89082800800093143</v>
      </c>
      <c r="N505" s="82">
        <f t="shared" si="97"/>
        <v>-2.21483073209387</v>
      </c>
      <c r="O505" s="84">
        <f t="shared" si="98"/>
        <v>100</v>
      </c>
      <c r="P505" s="32">
        <f t="shared" si="99"/>
        <v>8.1598585103085028</v>
      </c>
      <c r="AL505">
        <v>0.54320919577408622</v>
      </c>
      <c r="AM505">
        <v>0</v>
      </c>
      <c r="AN505">
        <v>1</v>
      </c>
      <c r="AO505" s="32">
        <f t="shared" si="103"/>
        <v>478</v>
      </c>
      <c r="AP505" s="32">
        <f t="shared" si="104"/>
        <v>112</v>
      </c>
      <c r="AQ505" s="32">
        <f t="shared" si="100"/>
        <v>0.10820895522388063</v>
      </c>
      <c r="AR505" s="32">
        <f t="shared" si="101"/>
        <v>0.66863905325443784</v>
      </c>
      <c r="AS505" s="32">
        <f t="shared" si="102"/>
        <v>1.247460920250839E-3</v>
      </c>
    </row>
    <row r="506" spans="1:45" x14ac:dyDescent="0.25">
      <c r="A506">
        <v>3</v>
      </c>
      <c r="B506">
        <v>0</v>
      </c>
      <c r="C506">
        <v>27</v>
      </c>
      <c r="D506">
        <v>1</v>
      </c>
      <c r="E506">
        <v>0</v>
      </c>
      <c r="F506">
        <v>14.4542</v>
      </c>
      <c r="G506" s="82">
        <v>0</v>
      </c>
      <c r="H506" s="83">
        <v>1</v>
      </c>
      <c r="I506" s="84">
        <f t="shared" si="92"/>
        <v>1</v>
      </c>
      <c r="J506" s="32">
        <f t="shared" si="93"/>
        <v>0</v>
      </c>
      <c r="K506" s="32">
        <f t="shared" si="94"/>
        <v>8.0304380025491687E-2</v>
      </c>
      <c r="L506" s="82">
        <f t="shared" si="95"/>
        <v>8.0304380025491687E-2</v>
      </c>
      <c r="M506" s="84">
        <f t="shared" si="96"/>
        <v>0.91969561997450833</v>
      </c>
      <c r="N506" s="82">
        <f t="shared" si="97"/>
        <v>-8.3712511535072101E-2</v>
      </c>
      <c r="O506" s="84">
        <f t="shared" si="98"/>
        <v>0</v>
      </c>
      <c r="P506" s="32">
        <f t="shared" si="99"/>
        <v>8.7316257989483004E-2</v>
      </c>
      <c r="AL506">
        <v>0.54321094544689663</v>
      </c>
      <c r="AM506">
        <v>1</v>
      </c>
      <c r="AN506">
        <v>0</v>
      </c>
      <c r="AO506" s="32">
        <f t="shared" si="103"/>
        <v>479</v>
      </c>
      <c r="AP506" s="32">
        <f t="shared" si="104"/>
        <v>112</v>
      </c>
      <c r="AQ506" s="32">
        <f t="shared" si="100"/>
        <v>0.10634328358208955</v>
      </c>
      <c r="AR506" s="32">
        <f t="shared" si="101"/>
        <v>0.66863905325443784</v>
      </c>
      <c r="AS506" s="32">
        <f t="shared" si="102"/>
        <v>1.247460920250839E-3</v>
      </c>
    </row>
    <row r="507" spans="1:45" x14ac:dyDescent="0.25">
      <c r="A507">
        <v>3</v>
      </c>
      <c r="B507">
        <v>0</v>
      </c>
      <c r="C507">
        <v>28</v>
      </c>
      <c r="D507">
        <v>0</v>
      </c>
      <c r="E507">
        <v>0</v>
      </c>
      <c r="F507">
        <v>7.7957999999999998</v>
      </c>
      <c r="G507" s="82">
        <v>0</v>
      </c>
      <c r="H507" s="83">
        <v>1</v>
      </c>
      <c r="I507" s="84">
        <f t="shared" si="92"/>
        <v>1</v>
      </c>
      <c r="J507" s="32">
        <f t="shared" si="93"/>
        <v>0</v>
      </c>
      <c r="K507" s="32">
        <f t="shared" si="94"/>
        <v>0.10494015495242463</v>
      </c>
      <c r="L507" s="82">
        <f t="shared" si="95"/>
        <v>0.10494015495242463</v>
      </c>
      <c r="M507" s="84">
        <f t="shared" si="96"/>
        <v>0.89505984504757541</v>
      </c>
      <c r="N507" s="82">
        <f t="shared" si="97"/>
        <v>-0.11086469696776674</v>
      </c>
      <c r="O507" s="84">
        <f t="shared" si="98"/>
        <v>0</v>
      </c>
      <c r="P507" s="32">
        <f t="shared" si="99"/>
        <v>0.11724373016292192</v>
      </c>
      <c r="AL507">
        <v>0.54693181037289273</v>
      </c>
      <c r="AM507">
        <v>1</v>
      </c>
      <c r="AN507">
        <v>0</v>
      </c>
      <c r="AO507" s="32">
        <f t="shared" si="103"/>
        <v>480</v>
      </c>
      <c r="AP507" s="32">
        <f t="shared" si="104"/>
        <v>112</v>
      </c>
      <c r="AQ507" s="32">
        <f t="shared" si="100"/>
        <v>0.10447761194029848</v>
      </c>
      <c r="AR507" s="32">
        <f t="shared" si="101"/>
        <v>0.66863905325443784</v>
      </c>
      <c r="AS507" s="32">
        <f t="shared" si="102"/>
        <v>1.2474609202507648E-3</v>
      </c>
    </row>
    <row r="508" spans="1:45" x14ac:dyDescent="0.25">
      <c r="A508">
        <v>3</v>
      </c>
      <c r="B508">
        <v>0</v>
      </c>
      <c r="C508">
        <v>28</v>
      </c>
      <c r="D508">
        <v>0</v>
      </c>
      <c r="E508">
        <v>0</v>
      </c>
      <c r="F508">
        <v>7.8541999999999996</v>
      </c>
      <c r="G508" s="82">
        <v>0</v>
      </c>
      <c r="H508" s="83">
        <v>1</v>
      </c>
      <c r="I508" s="84">
        <f t="shared" si="92"/>
        <v>1</v>
      </c>
      <c r="J508" s="32">
        <f t="shared" si="93"/>
        <v>0</v>
      </c>
      <c r="K508" s="32">
        <f t="shared" si="94"/>
        <v>0.10494015828685115</v>
      </c>
      <c r="L508" s="82">
        <f t="shared" si="95"/>
        <v>0.10494015828685115</v>
      </c>
      <c r="M508" s="84">
        <f t="shared" si="96"/>
        <v>0.8950598417131489</v>
      </c>
      <c r="N508" s="82">
        <f t="shared" si="97"/>
        <v>-0.11086470069313387</v>
      </c>
      <c r="O508" s="84">
        <f t="shared" si="98"/>
        <v>0</v>
      </c>
      <c r="P508" s="32">
        <f t="shared" si="99"/>
        <v>0.11724373432506496</v>
      </c>
      <c r="AL508">
        <v>0.54830153721542685</v>
      </c>
      <c r="AM508">
        <v>1</v>
      </c>
      <c r="AN508">
        <v>0</v>
      </c>
      <c r="AO508" s="32">
        <f t="shared" si="103"/>
        <v>481</v>
      </c>
      <c r="AP508" s="32">
        <f t="shared" si="104"/>
        <v>112</v>
      </c>
      <c r="AQ508" s="32">
        <f t="shared" si="100"/>
        <v>0.10261194029850751</v>
      </c>
      <c r="AR508" s="32">
        <f t="shared" si="101"/>
        <v>0.66863905325443784</v>
      </c>
      <c r="AS508" s="32">
        <f t="shared" si="102"/>
        <v>1.247460920250839E-3</v>
      </c>
    </row>
    <row r="509" spans="1:45" x14ac:dyDescent="0.25">
      <c r="A509">
        <v>3</v>
      </c>
      <c r="B509">
        <v>0</v>
      </c>
      <c r="C509">
        <v>28</v>
      </c>
      <c r="D509">
        <v>0</v>
      </c>
      <c r="E509">
        <v>0</v>
      </c>
      <c r="F509">
        <v>7.8958000000000004</v>
      </c>
      <c r="G509" s="82">
        <v>0</v>
      </c>
      <c r="H509" s="83">
        <v>2</v>
      </c>
      <c r="I509" s="84">
        <f t="shared" si="92"/>
        <v>2</v>
      </c>
      <c r="J509" s="32">
        <f t="shared" si="93"/>
        <v>0</v>
      </c>
      <c r="K509" s="32">
        <f t="shared" si="94"/>
        <v>0.10494016066205911</v>
      </c>
      <c r="L509" s="82">
        <f t="shared" si="95"/>
        <v>0.20988032132411821</v>
      </c>
      <c r="M509" s="84">
        <f t="shared" si="96"/>
        <v>1.7901196786758817</v>
      </c>
      <c r="N509" s="82">
        <f t="shared" si="97"/>
        <v>-0.22172940669364033</v>
      </c>
      <c r="O509" s="84">
        <f t="shared" si="98"/>
        <v>0</v>
      </c>
      <c r="P509" s="32">
        <f t="shared" si="99"/>
        <v>0.2344874745797586</v>
      </c>
      <c r="AL509">
        <v>0.54955279849163963</v>
      </c>
      <c r="AM509">
        <v>1</v>
      </c>
      <c r="AN509">
        <v>0</v>
      </c>
      <c r="AO509" s="32">
        <f t="shared" si="103"/>
        <v>482</v>
      </c>
      <c r="AP509" s="32">
        <f t="shared" si="104"/>
        <v>112</v>
      </c>
      <c r="AQ509" s="32">
        <f t="shared" si="100"/>
        <v>0.10074626865671643</v>
      </c>
      <c r="AR509" s="32">
        <f t="shared" si="101"/>
        <v>0.66863905325443784</v>
      </c>
      <c r="AS509" s="32">
        <f t="shared" si="102"/>
        <v>1.247460920250839E-3</v>
      </c>
    </row>
    <row r="510" spans="1:45" x14ac:dyDescent="0.25">
      <c r="A510">
        <v>3</v>
      </c>
      <c r="B510">
        <v>0</v>
      </c>
      <c r="C510">
        <v>28</v>
      </c>
      <c r="D510">
        <v>0</v>
      </c>
      <c r="E510">
        <v>0</v>
      </c>
      <c r="F510">
        <v>9.5</v>
      </c>
      <c r="G510" s="82">
        <v>0</v>
      </c>
      <c r="H510" s="83">
        <v>2</v>
      </c>
      <c r="I510" s="84">
        <f t="shared" si="92"/>
        <v>2</v>
      </c>
      <c r="J510" s="32">
        <f t="shared" si="93"/>
        <v>0</v>
      </c>
      <c r="K510" s="32">
        <f t="shared" si="94"/>
        <v>0.10494025225605275</v>
      </c>
      <c r="L510" s="82">
        <f t="shared" si="95"/>
        <v>0.20988050451210549</v>
      </c>
      <c r="M510" s="84">
        <f t="shared" si="96"/>
        <v>1.7901194954878945</v>
      </c>
      <c r="N510" s="82">
        <f t="shared" si="97"/>
        <v>-0.22172961135928226</v>
      </c>
      <c r="O510" s="84">
        <f t="shared" si="98"/>
        <v>0</v>
      </c>
      <c r="P510" s="32">
        <f t="shared" si="99"/>
        <v>0.23448770324117704</v>
      </c>
      <c r="AL510">
        <v>0.55129451999301016</v>
      </c>
      <c r="AM510">
        <v>1</v>
      </c>
      <c r="AN510">
        <v>0</v>
      </c>
      <c r="AO510" s="32">
        <f t="shared" si="103"/>
        <v>483</v>
      </c>
      <c r="AP510" s="32">
        <f t="shared" si="104"/>
        <v>112</v>
      </c>
      <c r="AQ510" s="32">
        <f t="shared" si="100"/>
        <v>9.8880597014925353E-2</v>
      </c>
      <c r="AR510" s="32">
        <f t="shared" si="101"/>
        <v>0.66863905325443784</v>
      </c>
      <c r="AS510" s="32">
        <f t="shared" si="102"/>
        <v>1.247460920250839E-3</v>
      </c>
    </row>
    <row r="511" spans="1:45" x14ac:dyDescent="0.25">
      <c r="A511">
        <v>3</v>
      </c>
      <c r="B511">
        <v>0</v>
      </c>
      <c r="C511">
        <v>28</v>
      </c>
      <c r="D511">
        <v>0</v>
      </c>
      <c r="E511">
        <v>0</v>
      </c>
      <c r="F511">
        <v>56.495800000000003</v>
      </c>
      <c r="G511" s="82">
        <v>0</v>
      </c>
      <c r="H511" s="83">
        <v>1</v>
      </c>
      <c r="I511" s="84">
        <f t="shared" si="92"/>
        <v>1</v>
      </c>
      <c r="J511" s="32">
        <f t="shared" si="93"/>
        <v>0</v>
      </c>
      <c r="K511" s="32">
        <f t="shared" si="94"/>
        <v>0.10494293557686497</v>
      </c>
      <c r="L511" s="82">
        <f t="shared" si="95"/>
        <v>0.10494293557686497</v>
      </c>
      <c r="M511" s="84">
        <f t="shared" si="96"/>
        <v>0.89505706442313504</v>
      </c>
      <c r="N511" s="82">
        <f t="shared" si="97"/>
        <v>-0.11086780360781429</v>
      </c>
      <c r="O511" s="84">
        <f t="shared" si="98"/>
        <v>0</v>
      </c>
      <c r="P511" s="32">
        <f t="shared" si="99"/>
        <v>0.11724720104242825</v>
      </c>
      <c r="AL511">
        <v>0.55129452060952489</v>
      </c>
      <c r="AM511">
        <v>1</v>
      </c>
      <c r="AN511">
        <v>0</v>
      </c>
      <c r="AO511" s="32">
        <f t="shared" si="103"/>
        <v>484</v>
      </c>
      <c r="AP511" s="32">
        <f t="shared" si="104"/>
        <v>112</v>
      </c>
      <c r="AQ511" s="32">
        <f t="shared" si="100"/>
        <v>9.7014925373134275E-2</v>
      </c>
      <c r="AR511" s="32">
        <f t="shared" si="101"/>
        <v>0.66863905325443784</v>
      </c>
      <c r="AS511" s="32">
        <f t="shared" si="102"/>
        <v>0</v>
      </c>
    </row>
    <row r="512" spans="1:45" x14ac:dyDescent="0.25">
      <c r="A512">
        <v>3</v>
      </c>
      <c r="B512">
        <v>0</v>
      </c>
      <c r="C512">
        <v>28</v>
      </c>
      <c r="D512">
        <v>0</v>
      </c>
      <c r="E512">
        <v>0</v>
      </c>
      <c r="F512">
        <v>4001</v>
      </c>
      <c r="G512" s="82">
        <v>0</v>
      </c>
      <c r="H512" s="83">
        <v>1</v>
      </c>
      <c r="I512" s="84">
        <f t="shared" si="92"/>
        <v>1</v>
      </c>
      <c r="J512" s="32">
        <f t="shared" si="93"/>
        <v>0</v>
      </c>
      <c r="K512" s="32">
        <f t="shared" si="94"/>
        <v>0.1051683710477192</v>
      </c>
      <c r="L512" s="82">
        <f t="shared" si="95"/>
        <v>0.1051683710477192</v>
      </c>
      <c r="M512" s="84">
        <f t="shared" si="96"/>
        <v>0.89483162895228086</v>
      </c>
      <c r="N512" s="82">
        <f t="shared" si="97"/>
        <v>-0.11111970248049904</v>
      </c>
      <c r="O512" s="84">
        <f t="shared" si="98"/>
        <v>0</v>
      </c>
      <c r="P512" s="32">
        <f t="shared" si="99"/>
        <v>0.1175286698022244</v>
      </c>
      <c r="AL512">
        <v>0.55129467724936077</v>
      </c>
      <c r="AM512">
        <v>0</v>
      </c>
      <c r="AN512">
        <v>3</v>
      </c>
      <c r="AO512" s="32">
        <f t="shared" si="103"/>
        <v>484</v>
      </c>
      <c r="AP512" s="32">
        <f t="shared" si="104"/>
        <v>115</v>
      </c>
      <c r="AQ512" s="32">
        <f t="shared" si="100"/>
        <v>9.7014925373134275E-2</v>
      </c>
      <c r="AR512" s="32">
        <f t="shared" si="101"/>
        <v>0.65976331360946738</v>
      </c>
      <c r="AS512" s="32">
        <f t="shared" si="102"/>
        <v>0</v>
      </c>
    </row>
    <row r="513" spans="1:45" x14ac:dyDescent="0.25">
      <c r="A513">
        <v>3</v>
      </c>
      <c r="B513">
        <v>0</v>
      </c>
      <c r="C513">
        <v>28</v>
      </c>
      <c r="D513">
        <v>2</v>
      </c>
      <c r="E513">
        <v>0</v>
      </c>
      <c r="F513">
        <v>7925</v>
      </c>
      <c r="G513" s="82">
        <v>0</v>
      </c>
      <c r="H513" s="83">
        <v>1</v>
      </c>
      <c r="I513" s="84">
        <f t="shared" si="92"/>
        <v>1</v>
      </c>
      <c r="J513" s="32">
        <f t="shared" si="93"/>
        <v>0</v>
      </c>
      <c r="K513" s="32">
        <f t="shared" si="94"/>
        <v>5.6882189333394076E-2</v>
      </c>
      <c r="L513" s="82">
        <f t="shared" si="95"/>
        <v>5.6882189333394076E-2</v>
      </c>
      <c r="M513" s="84">
        <f t="shared" si="96"/>
        <v>0.94311781066660594</v>
      </c>
      <c r="N513" s="82">
        <f t="shared" si="97"/>
        <v>-5.8564072374055177E-2</v>
      </c>
      <c r="O513" s="84">
        <f t="shared" si="98"/>
        <v>0</v>
      </c>
      <c r="P513" s="32">
        <f t="shared" si="99"/>
        <v>6.0312920284252849E-2</v>
      </c>
      <c r="AL513">
        <v>0.55129476747101447</v>
      </c>
      <c r="AM513">
        <v>0</v>
      </c>
      <c r="AN513">
        <v>2</v>
      </c>
      <c r="AO513" s="32">
        <f t="shared" si="103"/>
        <v>484</v>
      </c>
      <c r="AP513" s="32">
        <f t="shared" si="104"/>
        <v>117</v>
      </c>
      <c r="AQ513" s="32">
        <f t="shared" si="100"/>
        <v>9.7014925373134275E-2</v>
      </c>
      <c r="AR513" s="32">
        <f t="shared" si="101"/>
        <v>0.65384615384615385</v>
      </c>
      <c r="AS513" s="32">
        <f t="shared" si="102"/>
        <v>0</v>
      </c>
    </row>
    <row r="514" spans="1:45" x14ac:dyDescent="0.25">
      <c r="A514">
        <v>3</v>
      </c>
      <c r="B514">
        <v>0</v>
      </c>
      <c r="C514">
        <v>28.5</v>
      </c>
      <c r="D514">
        <v>0</v>
      </c>
      <c r="E514">
        <v>0</v>
      </c>
      <c r="F514">
        <v>7.2291999999999996</v>
      </c>
      <c r="G514" s="82">
        <v>0</v>
      </c>
      <c r="H514" s="83">
        <v>1</v>
      </c>
      <c r="I514" s="84">
        <f t="shared" si="92"/>
        <v>1</v>
      </c>
      <c r="J514" s="32">
        <f t="shared" si="93"/>
        <v>0</v>
      </c>
      <c r="K514" s="32">
        <f t="shared" si="94"/>
        <v>0.10307458519653399</v>
      </c>
      <c r="L514" s="82">
        <f t="shared" si="95"/>
        <v>0.10307458519653399</v>
      </c>
      <c r="M514" s="84">
        <f t="shared" si="96"/>
        <v>0.89692541480346599</v>
      </c>
      <c r="N514" s="82">
        <f t="shared" si="97"/>
        <v>-0.10878256998640755</v>
      </c>
      <c r="O514" s="84">
        <f t="shared" si="98"/>
        <v>0</v>
      </c>
      <c r="P514" s="32">
        <f t="shared" si="99"/>
        <v>0.11491990693464703</v>
      </c>
      <c r="AL514">
        <v>0.55129597794454233</v>
      </c>
      <c r="AM514">
        <v>0</v>
      </c>
      <c r="AN514">
        <v>1</v>
      </c>
      <c r="AO514" s="32">
        <f t="shared" si="103"/>
        <v>484</v>
      </c>
      <c r="AP514" s="32">
        <f t="shared" si="104"/>
        <v>118</v>
      </c>
      <c r="AQ514" s="32">
        <f t="shared" si="100"/>
        <v>9.7014925373134275E-2</v>
      </c>
      <c r="AR514" s="32">
        <f t="shared" si="101"/>
        <v>0.65088757396449703</v>
      </c>
      <c r="AS514" s="32">
        <f t="shared" si="102"/>
        <v>0</v>
      </c>
    </row>
    <row r="515" spans="1:45" x14ac:dyDescent="0.25">
      <c r="A515">
        <v>3</v>
      </c>
      <c r="B515">
        <v>0</v>
      </c>
      <c r="C515">
        <v>28.5</v>
      </c>
      <c r="D515">
        <v>0</v>
      </c>
      <c r="E515">
        <v>0</v>
      </c>
      <c r="F515">
        <v>16.100000000000001</v>
      </c>
      <c r="G515" s="82">
        <v>0</v>
      </c>
      <c r="H515" s="83">
        <v>1</v>
      </c>
      <c r="I515" s="84">
        <f t="shared" si="92"/>
        <v>1</v>
      </c>
      <c r="J515" s="32">
        <f t="shared" si="93"/>
        <v>0</v>
      </c>
      <c r="K515" s="32">
        <f t="shared" si="94"/>
        <v>0.10307508372064024</v>
      </c>
      <c r="L515" s="82">
        <f t="shared" si="95"/>
        <v>0.10307508372064024</v>
      </c>
      <c r="M515" s="84">
        <f t="shared" si="96"/>
        <v>0.89692491627935977</v>
      </c>
      <c r="N515" s="82">
        <f t="shared" si="97"/>
        <v>-0.10878312580101213</v>
      </c>
      <c r="O515" s="84">
        <f t="shared" si="98"/>
        <v>0</v>
      </c>
      <c r="P515" s="32">
        <f t="shared" si="99"/>
        <v>0.11492052662358648</v>
      </c>
      <c r="AL515">
        <v>0.55312479291913386</v>
      </c>
      <c r="AM515">
        <v>0</v>
      </c>
      <c r="AN515">
        <v>1</v>
      </c>
      <c r="AO515" s="32">
        <f t="shared" si="103"/>
        <v>484</v>
      </c>
      <c r="AP515" s="32">
        <f t="shared" si="104"/>
        <v>119</v>
      </c>
      <c r="AQ515" s="32">
        <f t="shared" si="100"/>
        <v>9.7014925373134275E-2</v>
      </c>
      <c r="AR515" s="32">
        <f t="shared" si="101"/>
        <v>0.64792899408284022</v>
      </c>
      <c r="AS515" s="32">
        <f t="shared" si="102"/>
        <v>0</v>
      </c>
    </row>
    <row r="516" spans="1:45" x14ac:dyDescent="0.25">
      <c r="A516">
        <v>3</v>
      </c>
      <c r="B516">
        <v>0</v>
      </c>
      <c r="C516">
        <v>29</v>
      </c>
      <c r="D516">
        <v>0</v>
      </c>
      <c r="E516">
        <v>0</v>
      </c>
      <c r="F516">
        <v>7.75</v>
      </c>
      <c r="G516" s="82">
        <v>1</v>
      </c>
      <c r="H516" s="83">
        <v>0</v>
      </c>
      <c r="I516" s="84">
        <f t="shared" si="92"/>
        <v>1</v>
      </c>
      <c r="J516" s="32">
        <f t="shared" si="93"/>
        <v>1</v>
      </c>
      <c r="K516" s="32">
        <f t="shared" si="94"/>
        <v>0.10123848944486391</v>
      </c>
      <c r="L516" s="82">
        <f t="shared" si="95"/>
        <v>0.10123848944486391</v>
      </c>
      <c r="M516" s="84">
        <f t="shared" si="96"/>
        <v>0.89876151055513609</v>
      </c>
      <c r="N516" s="82">
        <f t="shared" si="97"/>
        <v>-2.2902762639532317</v>
      </c>
      <c r="O516" s="84">
        <f t="shared" si="98"/>
        <v>100</v>
      </c>
      <c r="P516" s="32">
        <f t="shared" si="99"/>
        <v>8.8776661473659768</v>
      </c>
      <c r="AL516">
        <v>0.5557589433641138</v>
      </c>
      <c r="AM516">
        <v>0</v>
      </c>
      <c r="AN516">
        <v>1</v>
      </c>
      <c r="AO516" s="32">
        <f t="shared" si="103"/>
        <v>484</v>
      </c>
      <c r="AP516" s="32">
        <f t="shared" si="104"/>
        <v>120</v>
      </c>
      <c r="AQ516" s="32">
        <f t="shared" si="100"/>
        <v>9.7014925373134275E-2</v>
      </c>
      <c r="AR516" s="32">
        <f t="shared" si="101"/>
        <v>0.6449704142011834</v>
      </c>
      <c r="AS516" s="32">
        <f t="shared" si="102"/>
        <v>1.2033030115693219E-3</v>
      </c>
    </row>
    <row r="517" spans="1:45" x14ac:dyDescent="0.25">
      <c r="A517">
        <v>3</v>
      </c>
      <c r="B517">
        <v>0</v>
      </c>
      <c r="C517">
        <v>29</v>
      </c>
      <c r="D517">
        <v>0</v>
      </c>
      <c r="E517">
        <v>0</v>
      </c>
      <c r="F517">
        <v>7.8958000000000004</v>
      </c>
      <c r="G517" s="82">
        <v>1</v>
      </c>
      <c r="H517" s="83">
        <v>0</v>
      </c>
      <c r="I517" s="84">
        <f t="shared" ref="I517:I580" si="105">G517+H517</f>
        <v>1</v>
      </c>
      <c r="J517" s="32">
        <f t="shared" ref="J517:J580" si="106">IF(I517=0,"",G517/I517)</f>
        <v>1</v>
      </c>
      <c r="K517" s="32">
        <f t="shared" ref="K517:K580" si="107">1/(1+EXP(-$R$5-MMULT(A517:F517,$R$6:$R$11)))</f>
        <v>0.1012384975090805</v>
      </c>
      <c r="L517" s="82">
        <f t="shared" ref="L517:L580" si="108">I517*K517</f>
        <v>0.1012384975090805</v>
      </c>
      <c r="M517" s="84">
        <f t="shared" ref="M517:M580" si="109">I517-L517</f>
        <v>0.89876150249091946</v>
      </c>
      <c r="N517" s="82">
        <f t="shared" ref="N517:N580" si="110">IFERROR(I517*(J517*LN(K517)+(1-J517)*LN(1-K517)),0)</f>
        <v>-2.2902761842975958</v>
      </c>
      <c r="O517" s="84">
        <f t="shared" ref="O517:O580" si="111">100*IF(K517&gt;=$AH$10,G517/I517,H517/I517)</f>
        <v>100</v>
      </c>
      <c r="P517" s="32">
        <f t="shared" ref="P517:P580" si="112">IFERROR((G517-L517)^2/L517+(H517-M517)^2/M517,0)</f>
        <v>8.8776653605542286</v>
      </c>
      <c r="AL517">
        <v>0.55940502652763813</v>
      </c>
      <c r="AM517">
        <v>1</v>
      </c>
      <c r="AN517">
        <v>0</v>
      </c>
      <c r="AO517" s="32">
        <f t="shared" si="103"/>
        <v>485</v>
      </c>
      <c r="AP517" s="32">
        <f t="shared" si="104"/>
        <v>120</v>
      </c>
      <c r="AQ517" s="32">
        <f t="shared" ref="AQ517:AQ580" si="113">1-AO517/AO$770</f>
        <v>9.5149253731343308E-2</v>
      </c>
      <c r="AR517" s="32">
        <f t="shared" ref="AR517:AR580" si="114">1-AP517/AP$770</f>
        <v>0.6449704142011834</v>
      </c>
      <c r="AS517" s="32">
        <f t="shared" ref="AS517:AS580" si="115">(AQ517-AQ518)*AR517</f>
        <v>1.2033030115693934E-3</v>
      </c>
    </row>
    <row r="518" spans="1:45" x14ac:dyDescent="0.25">
      <c r="A518">
        <v>3</v>
      </c>
      <c r="B518">
        <v>0</v>
      </c>
      <c r="C518">
        <v>29</v>
      </c>
      <c r="D518">
        <v>0</v>
      </c>
      <c r="E518">
        <v>0</v>
      </c>
      <c r="F518">
        <v>8.0500000000000007</v>
      </c>
      <c r="G518" s="82">
        <v>0</v>
      </c>
      <c r="H518" s="83">
        <v>1</v>
      </c>
      <c r="I518" s="84">
        <f t="shared" si="105"/>
        <v>1</v>
      </c>
      <c r="J518" s="32">
        <f t="shared" si="106"/>
        <v>0</v>
      </c>
      <c r="K518" s="32">
        <f t="shared" si="107"/>
        <v>0.10123850603790271</v>
      </c>
      <c r="L518" s="82">
        <f t="shared" si="108"/>
        <v>0.10123850603790271</v>
      </c>
      <c r="M518" s="84">
        <f t="shared" si="109"/>
        <v>0.89876149396209726</v>
      </c>
      <c r="N518" s="82">
        <f t="shared" si="110"/>
        <v>-0.10673758119739442</v>
      </c>
      <c r="O518" s="84">
        <f t="shared" si="111"/>
        <v>0</v>
      </c>
      <c r="P518" s="32">
        <f t="shared" si="112"/>
        <v>0.11264223792187983</v>
      </c>
      <c r="AL518">
        <v>0.56177780938772059</v>
      </c>
      <c r="AM518">
        <v>1</v>
      </c>
      <c r="AN518">
        <v>0</v>
      </c>
      <c r="AO518" s="32">
        <f t="shared" ref="AO518:AO581" si="116">AO517+AM518</f>
        <v>486</v>
      </c>
      <c r="AP518" s="32">
        <f t="shared" ref="AP518:AP581" si="117">AP517+AN518</f>
        <v>120</v>
      </c>
      <c r="AQ518" s="32">
        <f t="shared" si="113"/>
        <v>9.3283582089552231E-2</v>
      </c>
      <c r="AR518" s="32">
        <f t="shared" si="114"/>
        <v>0.6449704142011834</v>
      </c>
      <c r="AS518" s="32">
        <f t="shared" si="115"/>
        <v>1.2033030115693934E-3</v>
      </c>
    </row>
    <row r="519" spans="1:45" x14ac:dyDescent="0.25">
      <c r="A519">
        <v>3</v>
      </c>
      <c r="B519">
        <v>0</v>
      </c>
      <c r="C519">
        <v>29</v>
      </c>
      <c r="D519">
        <v>0</v>
      </c>
      <c r="E519">
        <v>0</v>
      </c>
      <c r="F519">
        <v>9.4832999999999998</v>
      </c>
      <c r="G519" s="82">
        <v>0</v>
      </c>
      <c r="H519" s="83">
        <v>1</v>
      </c>
      <c r="I519" s="84">
        <f t="shared" si="105"/>
        <v>1</v>
      </c>
      <c r="J519" s="32">
        <f t="shared" si="106"/>
        <v>0</v>
      </c>
      <c r="K519" s="32">
        <f t="shared" si="107"/>
        <v>0.1012385853139444</v>
      </c>
      <c r="L519" s="82">
        <f t="shared" si="108"/>
        <v>0.1012385853139444</v>
      </c>
      <c r="M519" s="84">
        <f t="shared" si="109"/>
        <v>0.89876141468605564</v>
      </c>
      <c r="N519" s="82">
        <f t="shared" si="110"/>
        <v>-0.10673766940327067</v>
      </c>
      <c r="O519" s="84">
        <f t="shared" si="111"/>
        <v>0</v>
      </c>
      <c r="P519" s="32">
        <f t="shared" si="112"/>
        <v>0.11264233606346777</v>
      </c>
      <c r="AL519">
        <v>0.56209396587780502</v>
      </c>
      <c r="AM519">
        <v>1</v>
      </c>
      <c r="AN519">
        <v>0</v>
      </c>
      <c r="AO519" s="32">
        <f t="shared" si="116"/>
        <v>487</v>
      </c>
      <c r="AP519" s="32">
        <f t="shared" si="117"/>
        <v>120</v>
      </c>
      <c r="AQ519" s="32">
        <f t="shared" si="113"/>
        <v>9.1417910447761153E-2</v>
      </c>
      <c r="AR519" s="32">
        <f t="shared" si="114"/>
        <v>0.6449704142011834</v>
      </c>
      <c r="AS519" s="32">
        <f t="shared" si="115"/>
        <v>0</v>
      </c>
    </row>
    <row r="520" spans="1:45" x14ac:dyDescent="0.25">
      <c r="A520">
        <v>3</v>
      </c>
      <c r="B520">
        <v>0</v>
      </c>
      <c r="C520">
        <v>29</v>
      </c>
      <c r="D520">
        <v>0</v>
      </c>
      <c r="E520">
        <v>0</v>
      </c>
      <c r="F520">
        <v>9.5</v>
      </c>
      <c r="G520" s="82">
        <v>1</v>
      </c>
      <c r="H520" s="83">
        <v>0</v>
      </c>
      <c r="I520" s="84">
        <f t="shared" si="105"/>
        <v>1</v>
      </c>
      <c r="J520" s="32">
        <f t="shared" si="106"/>
        <v>1</v>
      </c>
      <c r="K520" s="32">
        <f t="shared" si="107"/>
        <v>0.10123858623762426</v>
      </c>
      <c r="L520" s="82">
        <f t="shared" si="108"/>
        <v>0.10123858623762426</v>
      </c>
      <c r="M520" s="84">
        <f t="shared" si="109"/>
        <v>0.89876141376237573</v>
      </c>
      <c r="N520" s="82">
        <f t="shared" si="110"/>
        <v>-2.2902753078671165</v>
      </c>
      <c r="O520" s="84">
        <f t="shared" si="111"/>
        <v>100</v>
      </c>
      <c r="P520" s="32">
        <f t="shared" si="112"/>
        <v>8.8776567034710379</v>
      </c>
      <c r="AL520">
        <v>0.56299897989430725</v>
      </c>
      <c r="AM520">
        <v>0</v>
      </c>
      <c r="AN520">
        <v>1</v>
      </c>
      <c r="AO520" s="32">
        <f t="shared" si="116"/>
        <v>487</v>
      </c>
      <c r="AP520" s="32">
        <f t="shared" si="117"/>
        <v>121</v>
      </c>
      <c r="AQ520" s="32">
        <f t="shared" si="113"/>
        <v>9.1417910447761153E-2</v>
      </c>
      <c r="AR520" s="32">
        <f t="shared" si="114"/>
        <v>0.64201183431952669</v>
      </c>
      <c r="AS520" s="32">
        <f t="shared" si="115"/>
        <v>1.1977832729841416E-3</v>
      </c>
    </row>
    <row r="521" spans="1:45" x14ac:dyDescent="0.25">
      <c r="A521">
        <v>3</v>
      </c>
      <c r="B521">
        <v>0</v>
      </c>
      <c r="C521">
        <v>29</v>
      </c>
      <c r="D521">
        <v>0</v>
      </c>
      <c r="E521">
        <v>0</v>
      </c>
      <c r="F521">
        <v>7775</v>
      </c>
      <c r="G521" s="82">
        <v>0</v>
      </c>
      <c r="H521" s="83">
        <v>1</v>
      </c>
      <c r="I521" s="84">
        <f t="shared" si="105"/>
        <v>1</v>
      </c>
      <c r="J521" s="32">
        <f t="shared" si="106"/>
        <v>0</v>
      </c>
      <c r="K521" s="32">
        <f t="shared" si="107"/>
        <v>0.10166890658834109</v>
      </c>
      <c r="L521" s="82">
        <f t="shared" si="108"/>
        <v>0.10166890658834109</v>
      </c>
      <c r="M521" s="84">
        <f t="shared" si="109"/>
        <v>0.89833109341165895</v>
      </c>
      <c r="N521" s="82">
        <f t="shared" si="110"/>
        <v>-0.10721657772956136</v>
      </c>
      <c r="O521" s="84">
        <f t="shared" si="111"/>
        <v>0</v>
      </c>
      <c r="P521" s="32">
        <f t="shared" si="112"/>
        <v>0.11317531735679492</v>
      </c>
      <c r="AL521">
        <v>0.56423990843960137</v>
      </c>
      <c r="AM521">
        <v>1</v>
      </c>
      <c r="AN521">
        <v>0</v>
      </c>
      <c r="AO521" s="32">
        <f t="shared" si="116"/>
        <v>488</v>
      </c>
      <c r="AP521" s="32">
        <f t="shared" si="117"/>
        <v>121</v>
      </c>
      <c r="AQ521" s="32">
        <f t="shared" si="113"/>
        <v>8.9552238805970186E-2</v>
      </c>
      <c r="AR521" s="32">
        <f t="shared" si="114"/>
        <v>0.64201183431952669</v>
      </c>
      <c r="AS521" s="32">
        <f t="shared" si="115"/>
        <v>0</v>
      </c>
    </row>
    <row r="522" spans="1:45" x14ac:dyDescent="0.25">
      <c r="A522">
        <v>3</v>
      </c>
      <c r="B522">
        <v>0</v>
      </c>
      <c r="C522">
        <v>29</v>
      </c>
      <c r="D522">
        <v>0</v>
      </c>
      <c r="E522">
        <v>0</v>
      </c>
      <c r="F522">
        <v>7875</v>
      </c>
      <c r="G522" s="82">
        <v>0</v>
      </c>
      <c r="H522" s="83">
        <v>1</v>
      </c>
      <c r="I522" s="84">
        <f t="shared" si="105"/>
        <v>1</v>
      </c>
      <c r="J522" s="32">
        <f t="shared" si="106"/>
        <v>0</v>
      </c>
      <c r="K522" s="32">
        <f t="shared" si="107"/>
        <v>0.10167445859043149</v>
      </c>
      <c r="L522" s="82">
        <f t="shared" si="108"/>
        <v>0.10167445859043149</v>
      </c>
      <c r="M522" s="84">
        <f t="shared" si="109"/>
        <v>0.89832554140956855</v>
      </c>
      <c r="N522" s="82">
        <f t="shared" si="110"/>
        <v>-0.10722275810034877</v>
      </c>
      <c r="O522" s="84">
        <f t="shared" si="111"/>
        <v>0</v>
      </c>
      <c r="P522" s="32">
        <f t="shared" si="112"/>
        <v>0.11318219721426759</v>
      </c>
      <c r="AL522">
        <v>0.57408757309999847</v>
      </c>
      <c r="AM522">
        <v>0</v>
      </c>
      <c r="AN522">
        <v>1</v>
      </c>
      <c r="AO522" s="32">
        <f t="shared" si="116"/>
        <v>488</v>
      </c>
      <c r="AP522" s="32">
        <f t="shared" si="117"/>
        <v>122</v>
      </c>
      <c r="AQ522" s="32">
        <f t="shared" si="113"/>
        <v>8.9552238805970186E-2</v>
      </c>
      <c r="AR522" s="32">
        <f t="shared" si="114"/>
        <v>0.63905325443786976</v>
      </c>
      <c r="AS522" s="32">
        <f t="shared" si="115"/>
        <v>1.192263534399032E-3</v>
      </c>
    </row>
    <row r="523" spans="1:45" x14ac:dyDescent="0.25">
      <c r="A523">
        <v>3</v>
      </c>
      <c r="B523">
        <v>0</v>
      </c>
      <c r="C523">
        <v>29</v>
      </c>
      <c r="D523">
        <v>1</v>
      </c>
      <c r="E523">
        <v>0</v>
      </c>
      <c r="F523">
        <v>7.0457999999999998</v>
      </c>
      <c r="G523" s="82">
        <v>0</v>
      </c>
      <c r="H523" s="83">
        <v>1</v>
      </c>
      <c r="I523" s="84">
        <f t="shared" si="105"/>
        <v>1</v>
      </c>
      <c r="J523" s="32">
        <f t="shared" si="106"/>
        <v>0</v>
      </c>
      <c r="K523" s="32">
        <f t="shared" si="107"/>
        <v>7.4585214862280341E-2</v>
      </c>
      <c r="L523" s="82">
        <f t="shared" si="108"/>
        <v>7.4585214862280341E-2</v>
      </c>
      <c r="M523" s="84">
        <f t="shared" si="109"/>
        <v>0.92541478513771969</v>
      </c>
      <c r="N523" s="82">
        <f t="shared" si="110"/>
        <v>-7.7513225613182399E-2</v>
      </c>
      <c r="O523" s="84">
        <f t="shared" si="111"/>
        <v>0</v>
      </c>
      <c r="P523" s="32">
        <f t="shared" si="112"/>
        <v>8.0596523915684587E-2</v>
      </c>
      <c r="AL523">
        <v>0.58232594449935837</v>
      </c>
      <c r="AM523">
        <v>1</v>
      </c>
      <c r="AN523">
        <v>0</v>
      </c>
      <c r="AO523" s="32">
        <f t="shared" si="116"/>
        <v>489</v>
      </c>
      <c r="AP523" s="32">
        <f t="shared" si="117"/>
        <v>122</v>
      </c>
      <c r="AQ523" s="32">
        <f t="shared" si="113"/>
        <v>8.7686567164179108E-2</v>
      </c>
      <c r="AR523" s="32">
        <f t="shared" si="114"/>
        <v>0.63905325443786976</v>
      </c>
      <c r="AS523" s="32">
        <f t="shared" si="115"/>
        <v>1.192263534399032E-3</v>
      </c>
    </row>
    <row r="524" spans="1:45" x14ac:dyDescent="0.25">
      <c r="A524">
        <v>3</v>
      </c>
      <c r="B524">
        <v>0</v>
      </c>
      <c r="C524">
        <v>29.7</v>
      </c>
      <c r="D524">
        <v>0</v>
      </c>
      <c r="E524">
        <v>0</v>
      </c>
      <c r="F524">
        <v>6.8582999999999998</v>
      </c>
      <c r="G524" s="82">
        <v>0</v>
      </c>
      <c r="H524" s="83">
        <v>1</v>
      </c>
      <c r="I524" s="84">
        <f t="shared" si="105"/>
        <v>1</v>
      </c>
      <c r="J524" s="32">
        <f t="shared" si="106"/>
        <v>0</v>
      </c>
      <c r="K524" s="32">
        <f t="shared" si="107"/>
        <v>9.8716649577605148E-2</v>
      </c>
      <c r="L524" s="82">
        <f t="shared" si="108"/>
        <v>9.8716649577605148E-2</v>
      </c>
      <c r="M524" s="84">
        <f t="shared" si="109"/>
        <v>0.90128335042239482</v>
      </c>
      <c r="N524" s="82">
        <f t="shared" si="110"/>
        <v>-0.10393558643806834</v>
      </c>
      <c r="O524" s="84">
        <f t="shared" si="111"/>
        <v>0</v>
      </c>
      <c r="P524" s="32">
        <f t="shared" si="112"/>
        <v>0.10952898389983647</v>
      </c>
      <c r="AL524">
        <v>0.58409150927158981</v>
      </c>
      <c r="AM524">
        <v>1</v>
      </c>
      <c r="AN524">
        <v>0</v>
      </c>
      <c r="AO524" s="32">
        <f t="shared" si="116"/>
        <v>490</v>
      </c>
      <c r="AP524" s="32">
        <f t="shared" si="117"/>
        <v>122</v>
      </c>
      <c r="AQ524" s="32">
        <f t="shared" si="113"/>
        <v>8.582089552238803E-2</v>
      </c>
      <c r="AR524" s="32">
        <f t="shared" si="114"/>
        <v>0.63905325443786976</v>
      </c>
      <c r="AS524" s="32">
        <f t="shared" si="115"/>
        <v>1.1922635343989609E-3</v>
      </c>
    </row>
    <row r="525" spans="1:45" x14ac:dyDescent="0.25">
      <c r="A525">
        <v>3</v>
      </c>
      <c r="B525">
        <v>0</v>
      </c>
      <c r="C525">
        <v>29.7</v>
      </c>
      <c r="D525">
        <v>0</v>
      </c>
      <c r="E525">
        <v>0</v>
      </c>
      <c r="F525">
        <v>6.95</v>
      </c>
      <c r="G525" s="82">
        <v>0</v>
      </c>
      <c r="H525" s="83">
        <v>1</v>
      </c>
      <c r="I525" s="84">
        <f t="shared" si="105"/>
        <v>1</v>
      </c>
      <c r="J525" s="32">
        <f t="shared" si="106"/>
        <v>0</v>
      </c>
      <c r="K525" s="32">
        <f t="shared" si="107"/>
        <v>9.8716654537079215E-2</v>
      </c>
      <c r="L525" s="82">
        <f t="shared" si="108"/>
        <v>9.8716654537079215E-2</v>
      </c>
      <c r="M525" s="84">
        <f t="shared" si="109"/>
        <v>0.90128334546292077</v>
      </c>
      <c r="N525" s="82">
        <f t="shared" si="110"/>
        <v>-0.10393559194074856</v>
      </c>
      <c r="O525" s="84">
        <f t="shared" si="111"/>
        <v>0</v>
      </c>
      <c r="P525" s="32">
        <f t="shared" si="112"/>
        <v>0.10952899000521968</v>
      </c>
      <c r="AL525">
        <v>0.58518491621011703</v>
      </c>
      <c r="AM525">
        <v>1</v>
      </c>
      <c r="AN525">
        <v>0</v>
      </c>
      <c r="AO525" s="32">
        <f t="shared" si="116"/>
        <v>491</v>
      </c>
      <c r="AP525" s="32">
        <f t="shared" si="117"/>
        <v>122</v>
      </c>
      <c r="AQ525" s="32">
        <f t="shared" si="113"/>
        <v>8.3955223880597063E-2</v>
      </c>
      <c r="AR525" s="32">
        <f t="shared" si="114"/>
        <v>0.63905325443786976</v>
      </c>
      <c r="AS525" s="32">
        <f t="shared" si="115"/>
        <v>0</v>
      </c>
    </row>
    <row r="526" spans="1:45" x14ac:dyDescent="0.25">
      <c r="A526">
        <v>3</v>
      </c>
      <c r="B526">
        <v>0</v>
      </c>
      <c r="C526">
        <v>29.7</v>
      </c>
      <c r="D526">
        <v>0</v>
      </c>
      <c r="E526">
        <v>0</v>
      </c>
      <c r="F526">
        <v>7.2291999999999996</v>
      </c>
      <c r="G526" s="82">
        <v>1</v>
      </c>
      <c r="H526" s="83">
        <v>5</v>
      </c>
      <c r="I526" s="84">
        <f t="shared" si="105"/>
        <v>6</v>
      </c>
      <c r="J526" s="32">
        <f t="shared" si="106"/>
        <v>0.16666666666666666</v>
      </c>
      <c r="K526" s="32">
        <f t="shared" si="107"/>
        <v>9.8716669637245805E-2</v>
      </c>
      <c r="L526" s="82">
        <f t="shared" si="108"/>
        <v>0.59230001782347486</v>
      </c>
      <c r="M526" s="84">
        <f t="shared" si="109"/>
        <v>5.407699982176525</v>
      </c>
      <c r="N526" s="82">
        <f t="shared" si="110"/>
        <v>-2.8351794983094072</v>
      </c>
      <c r="O526" s="84">
        <f t="shared" si="111"/>
        <v>16.666666666666664</v>
      </c>
      <c r="P526" s="32">
        <f t="shared" si="112"/>
        <v>0.31137109972677174</v>
      </c>
      <c r="AL526">
        <v>0.58609346323285683</v>
      </c>
      <c r="AM526">
        <v>0</v>
      </c>
      <c r="AN526">
        <v>1</v>
      </c>
      <c r="AO526" s="32">
        <f t="shared" si="116"/>
        <v>491</v>
      </c>
      <c r="AP526" s="32">
        <f t="shared" si="117"/>
        <v>123</v>
      </c>
      <c r="AQ526" s="32">
        <f t="shared" si="113"/>
        <v>8.3955223880597063E-2</v>
      </c>
      <c r="AR526" s="32">
        <f t="shared" si="114"/>
        <v>0.63609467455621305</v>
      </c>
      <c r="AS526" s="32">
        <f t="shared" si="115"/>
        <v>1.1867437958138513E-3</v>
      </c>
    </row>
    <row r="527" spans="1:45" x14ac:dyDescent="0.25">
      <c r="A527">
        <v>3</v>
      </c>
      <c r="B527">
        <v>0</v>
      </c>
      <c r="C527">
        <v>29.7</v>
      </c>
      <c r="D527">
        <v>0</v>
      </c>
      <c r="E527">
        <v>0</v>
      </c>
      <c r="F527">
        <v>7.25</v>
      </c>
      <c r="G527" s="82">
        <v>0</v>
      </c>
      <c r="H527" s="83">
        <v>2</v>
      </c>
      <c r="I527" s="84">
        <f t="shared" si="105"/>
        <v>2</v>
      </c>
      <c r="J527" s="32">
        <f t="shared" si="106"/>
        <v>0</v>
      </c>
      <c r="K527" s="32">
        <f t="shared" si="107"/>
        <v>9.8716670762186653E-2</v>
      </c>
      <c r="L527" s="82">
        <f t="shared" si="108"/>
        <v>0.19743334152437331</v>
      </c>
      <c r="M527" s="84">
        <f t="shared" si="109"/>
        <v>1.8025666584756266</v>
      </c>
      <c r="N527" s="82">
        <f t="shared" si="110"/>
        <v>-0.20787121988595167</v>
      </c>
      <c r="O527" s="84">
        <f t="shared" si="111"/>
        <v>0</v>
      </c>
      <c r="P527" s="32">
        <f t="shared" si="112"/>
        <v>0.21905801995842575</v>
      </c>
      <c r="AL527">
        <v>0.58808714969948095</v>
      </c>
      <c r="AM527">
        <v>1</v>
      </c>
      <c r="AN527">
        <v>0</v>
      </c>
      <c r="AO527" s="32">
        <f t="shared" si="116"/>
        <v>492</v>
      </c>
      <c r="AP527" s="32">
        <f t="shared" si="117"/>
        <v>123</v>
      </c>
      <c r="AQ527" s="32">
        <f t="shared" si="113"/>
        <v>8.2089552238805985E-2</v>
      </c>
      <c r="AR527" s="32">
        <f t="shared" si="114"/>
        <v>0.63609467455621305</v>
      </c>
      <c r="AS527" s="32">
        <f t="shared" si="115"/>
        <v>1.1867437958138513E-3</v>
      </c>
    </row>
    <row r="528" spans="1:45" x14ac:dyDescent="0.25">
      <c r="A528">
        <v>3</v>
      </c>
      <c r="B528">
        <v>0</v>
      </c>
      <c r="C528">
        <v>29.7</v>
      </c>
      <c r="D528">
        <v>0</v>
      </c>
      <c r="E528">
        <v>0</v>
      </c>
      <c r="F528">
        <v>7.7291999999999996</v>
      </c>
      <c r="G528" s="82">
        <v>0</v>
      </c>
      <c r="H528" s="83">
        <v>1</v>
      </c>
      <c r="I528" s="84">
        <f t="shared" si="105"/>
        <v>1</v>
      </c>
      <c r="J528" s="32">
        <f t="shared" si="106"/>
        <v>0</v>
      </c>
      <c r="K528" s="32">
        <f t="shared" si="107"/>
        <v>9.8716696679096536E-2</v>
      </c>
      <c r="L528" s="82">
        <f t="shared" si="108"/>
        <v>9.8716696679096536E-2</v>
      </c>
      <c r="M528" s="84">
        <f t="shared" si="109"/>
        <v>0.90128330332090345</v>
      </c>
      <c r="N528" s="82">
        <f t="shared" si="110"/>
        <v>-0.10393563869853957</v>
      </c>
      <c r="O528" s="84">
        <f t="shared" si="111"/>
        <v>0</v>
      </c>
      <c r="P528" s="32">
        <f t="shared" si="112"/>
        <v>0.10952904188434553</v>
      </c>
      <c r="AL528">
        <v>0.5909457839202229</v>
      </c>
      <c r="AM528">
        <v>1</v>
      </c>
      <c r="AN528">
        <v>0</v>
      </c>
      <c r="AO528" s="32">
        <f t="shared" si="116"/>
        <v>493</v>
      </c>
      <c r="AP528" s="32">
        <f t="shared" si="117"/>
        <v>123</v>
      </c>
      <c r="AQ528" s="32">
        <f t="shared" si="113"/>
        <v>8.0223880597014907E-2</v>
      </c>
      <c r="AR528" s="32">
        <f t="shared" si="114"/>
        <v>0.63609467455621305</v>
      </c>
      <c r="AS528" s="32">
        <f t="shared" si="115"/>
        <v>1.1867437958138513E-3</v>
      </c>
    </row>
    <row r="529" spans="1:45" x14ac:dyDescent="0.25">
      <c r="A529">
        <v>3</v>
      </c>
      <c r="B529">
        <v>0</v>
      </c>
      <c r="C529">
        <v>29.7</v>
      </c>
      <c r="D529">
        <v>0</v>
      </c>
      <c r="E529">
        <v>0</v>
      </c>
      <c r="F529">
        <v>7.7332999999999998</v>
      </c>
      <c r="G529" s="82">
        <v>0</v>
      </c>
      <c r="H529" s="83">
        <v>1</v>
      </c>
      <c r="I529" s="84">
        <f t="shared" si="105"/>
        <v>1</v>
      </c>
      <c r="J529" s="32">
        <f t="shared" si="106"/>
        <v>0</v>
      </c>
      <c r="K529" s="32">
        <f t="shared" si="107"/>
        <v>9.8716696900839757E-2</v>
      </c>
      <c r="L529" s="82">
        <f t="shared" si="108"/>
        <v>9.8716696900839757E-2</v>
      </c>
      <c r="M529" s="84">
        <f t="shared" si="109"/>
        <v>0.90128330309916027</v>
      </c>
      <c r="N529" s="82">
        <f t="shared" si="110"/>
        <v>-0.10393563894457006</v>
      </c>
      <c r="O529" s="84">
        <f t="shared" si="111"/>
        <v>0</v>
      </c>
      <c r="P529" s="32">
        <f t="shared" si="112"/>
        <v>0.10952904215732356</v>
      </c>
      <c r="AL529">
        <v>0.5912866405735544</v>
      </c>
      <c r="AM529">
        <v>1</v>
      </c>
      <c r="AN529">
        <v>0</v>
      </c>
      <c r="AO529" s="32">
        <f t="shared" si="116"/>
        <v>494</v>
      </c>
      <c r="AP529" s="32">
        <f t="shared" si="117"/>
        <v>123</v>
      </c>
      <c r="AQ529" s="32">
        <f t="shared" si="113"/>
        <v>7.8358208955223829E-2</v>
      </c>
      <c r="AR529" s="32">
        <f t="shared" si="114"/>
        <v>0.63609467455621305</v>
      </c>
      <c r="AS529" s="32">
        <f t="shared" si="115"/>
        <v>1.1867437958137808E-3</v>
      </c>
    </row>
    <row r="530" spans="1:45" x14ac:dyDescent="0.25">
      <c r="A530">
        <v>3</v>
      </c>
      <c r="B530">
        <v>0</v>
      </c>
      <c r="C530">
        <v>29.7</v>
      </c>
      <c r="D530">
        <v>0</v>
      </c>
      <c r="E530">
        <v>0</v>
      </c>
      <c r="F530">
        <v>7.7374999999999998</v>
      </c>
      <c r="G530" s="82">
        <v>0</v>
      </c>
      <c r="H530" s="83">
        <v>1</v>
      </c>
      <c r="I530" s="84">
        <f t="shared" si="105"/>
        <v>1</v>
      </c>
      <c r="J530" s="32">
        <f t="shared" si="106"/>
        <v>0</v>
      </c>
      <c r="K530" s="32">
        <f t="shared" si="107"/>
        <v>9.871669712799129E-2</v>
      </c>
      <c r="L530" s="82">
        <f t="shared" si="108"/>
        <v>9.871669712799129E-2</v>
      </c>
      <c r="M530" s="84">
        <f t="shared" si="109"/>
        <v>0.90128330287200875</v>
      </c>
      <c r="N530" s="82">
        <f t="shared" si="110"/>
        <v>-0.10393563919660127</v>
      </c>
      <c r="O530" s="84">
        <f t="shared" si="111"/>
        <v>0</v>
      </c>
      <c r="P530" s="32">
        <f t="shared" si="112"/>
        <v>0.10952904243695952</v>
      </c>
      <c r="AL530">
        <v>0.59128774173051979</v>
      </c>
      <c r="AM530">
        <v>1</v>
      </c>
      <c r="AN530">
        <v>0</v>
      </c>
      <c r="AO530" s="32">
        <f t="shared" si="116"/>
        <v>495</v>
      </c>
      <c r="AP530" s="32">
        <f t="shared" si="117"/>
        <v>123</v>
      </c>
      <c r="AQ530" s="32">
        <f t="shared" si="113"/>
        <v>7.6492537313432862E-2</v>
      </c>
      <c r="AR530" s="32">
        <f t="shared" si="114"/>
        <v>0.63609467455621305</v>
      </c>
      <c r="AS530" s="32">
        <f t="shared" si="115"/>
        <v>0</v>
      </c>
    </row>
    <row r="531" spans="1:45" x14ac:dyDescent="0.25">
      <c r="A531">
        <v>3</v>
      </c>
      <c r="B531">
        <v>0</v>
      </c>
      <c r="C531">
        <v>29.7</v>
      </c>
      <c r="D531">
        <v>0</v>
      </c>
      <c r="E531">
        <v>0</v>
      </c>
      <c r="F531">
        <v>7.75</v>
      </c>
      <c r="G531" s="82">
        <v>1</v>
      </c>
      <c r="H531" s="83">
        <v>9</v>
      </c>
      <c r="I531" s="84">
        <f t="shared" si="105"/>
        <v>10</v>
      </c>
      <c r="J531" s="32">
        <f t="shared" si="106"/>
        <v>0.1</v>
      </c>
      <c r="K531" s="32">
        <f t="shared" si="107"/>
        <v>9.8716697804037676E-2</v>
      </c>
      <c r="L531" s="82">
        <f t="shared" si="108"/>
        <v>0.98716697804037679</v>
      </c>
      <c r="M531" s="84">
        <f t="shared" si="109"/>
        <v>9.012833021959624</v>
      </c>
      <c r="N531" s="82">
        <f t="shared" si="110"/>
        <v>-3.2509219290259517</v>
      </c>
      <c r="O531" s="84">
        <f t="shared" si="111"/>
        <v>10</v>
      </c>
      <c r="P531" s="32">
        <f t="shared" si="112"/>
        <v>1.8509979190485987E-4</v>
      </c>
      <c r="AL531">
        <v>0.59128878657864392</v>
      </c>
      <c r="AM531">
        <v>0</v>
      </c>
      <c r="AN531">
        <v>1</v>
      </c>
      <c r="AO531" s="32">
        <f t="shared" si="116"/>
        <v>495</v>
      </c>
      <c r="AP531" s="32">
        <f t="shared" si="117"/>
        <v>124</v>
      </c>
      <c r="AQ531" s="32">
        <f t="shared" si="113"/>
        <v>7.6492537313432862E-2</v>
      </c>
      <c r="AR531" s="32">
        <f t="shared" si="114"/>
        <v>0.63313609467455623</v>
      </c>
      <c r="AS531" s="32">
        <f t="shared" si="115"/>
        <v>0</v>
      </c>
    </row>
    <row r="532" spans="1:45" x14ac:dyDescent="0.25">
      <c r="A532">
        <v>3</v>
      </c>
      <c r="B532">
        <v>0</v>
      </c>
      <c r="C532">
        <v>29.7</v>
      </c>
      <c r="D532">
        <v>0</v>
      </c>
      <c r="E532">
        <v>0</v>
      </c>
      <c r="F532">
        <v>7.8292000000000002</v>
      </c>
      <c r="G532" s="82">
        <v>0</v>
      </c>
      <c r="H532" s="83">
        <v>1</v>
      </c>
      <c r="I532" s="84">
        <f t="shared" si="105"/>
        <v>1</v>
      </c>
      <c r="J532" s="32">
        <f t="shared" si="106"/>
        <v>0</v>
      </c>
      <c r="K532" s="32">
        <f t="shared" si="107"/>
        <v>9.8716702087467481E-2</v>
      </c>
      <c r="L532" s="82">
        <f t="shared" si="108"/>
        <v>9.8716702087467481E-2</v>
      </c>
      <c r="M532" s="84">
        <f t="shared" si="109"/>
        <v>0.90128329791253248</v>
      </c>
      <c r="N532" s="82">
        <f t="shared" si="110"/>
        <v>-0.10393564469928425</v>
      </c>
      <c r="O532" s="84">
        <f t="shared" si="111"/>
        <v>0</v>
      </c>
      <c r="P532" s="32">
        <f t="shared" si="112"/>
        <v>0.10952904854234602</v>
      </c>
      <c r="AL532">
        <v>0.5980431626144509</v>
      </c>
      <c r="AM532">
        <v>0</v>
      </c>
      <c r="AN532">
        <v>1</v>
      </c>
      <c r="AO532" s="32">
        <f t="shared" si="116"/>
        <v>495</v>
      </c>
      <c r="AP532" s="32">
        <f t="shared" si="117"/>
        <v>125</v>
      </c>
      <c r="AQ532" s="32">
        <f t="shared" si="113"/>
        <v>7.6492537313432862E-2</v>
      </c>
      <c r="AR532" s="32">
        <f t="shared" si="114"/>
        <v>0.63017751479289941</v>
      </c>
      <c r="AS532" s="32">
        <f t="shared" si="115"/>
        <v>1.1757043186434899E-3</v>
      </c>
    </row>
    <row r="533" spans="1:45" x14ac:dyDescent="0.25">
      <c r="A533">
        <v>3</v>
      </c>
      <c r="B533">
        <v>0</v>
      </c>
      <c r="C533">
        <v>29.7</v>
      </c>
      <c r="D533">
        <v>0</v>
      </c>
      <c r="E533">
        <v>0</v>
      </c>
      <c r="F533">
        <v>7.8958000000000004</v>
      </c>
      <c r="G533" s="82">
        <v>0</v>
      </c>
      <c r="H533" s="83">
        <v>15</v>
      </c>
      <c r="I533" s="84">
        <f t="shared" si="105"/>
        <v>15</v>
      </c>
      <c r="J533" s="32">
        <f t="shared" si="106"/>
        <v>0</v>
      </c>
      <c r="K533" s="32">
        <f t="shared" si="107"/>
        <v>9.8716705689442699E-2</v>
      </c>
      <c r="L533" s="82">
        <f t="shared" si="108"/>
        <v>1.4807505853416405</v>
      </c>
      <c r="M533" s="84">
        <f t="shared" si="109"/>
        <v>13.519249414658359</v>
      </c>
      <c r="N533" s="82">
        <f t="shared" si="110"/>
        <v>-1.5590347304367049</v>
      </c>
      <c r="O533" s="84">
        <f t="shared" si="111"/>
        <v>0</v>
      </c>
      <c r="P533" s="32">
        <f t="shared" si="112"/>
        <v>1.6429357946486189</v>
      </c>
      <c r="AL533">
        <v>0.6045053406479215</v>
      </c>
      <c r="AM533">
        <v>1</v>
      </c>
      <c r="AN533">
        <v>0</v>
      </c>
      <c r="AO533" s="32">
        <f t="shared" si="116"/>
        <v>496</v>
      </c>
      <c r="AP533" s="32">
        <f t="shared" si="117"/>
        <v>125</v>
      </c>
      <c r="AQ533" s="32">
        <f t="shared" si="113"/>
        <v>7.4626865671641784E-2</v>
      </c>
      <c r="AR533" s="32">
        <f t="shared" si="114"/>
        <v>0.63017751479289941</v>
      </c>
      <c r="AS533" s="32">
        <f t="shared" si="115"/>
        <v>0</v>
      </c>
    </row>
    <row r="534" spans="1:45" x14ac:dyDescent="0.25">
      <c r="A534">
        <v>3</v>
      </c>
      <c r="B534">
        <v>0</v>
      </c>
      <c r="C534">
        <v>29.7</v>
      </c>
      <c r="D534">
        <v>0</v>
      </c>
      <c r="E534">
        <v>0</v>
      </c>
      <c r="F534">
        <v>8.0500000000000007</v>
      </c>
      <c r="G534" s="82">
        <v>0</v>
      </c>
      <c r="H534" s="83">
        <v>3</v>
      </c>
      <c r="I534" s="84">
        <f t="shared" si="105"/>
        <v>3</v>
      </c>
      <c r="J534" s="32">
        <f t="shared" si="106"/>
        <v>0</v>
      </c>
      <c r="K534" s="32">
        <f t="shared" si="107"/>
        <v>9.8716714029151442E-2</v>
      </c>
      <c r="L534" s="82">
        <f t="shared" si="108"/>
        <v>0.29615014208745433</v>
      </c>
      <c r="M534" s="84">
        <f t="shared" si="109"/>
        <v>2.7038498579125458</v>
      </c>
      <c r="N534" s="82">
        <f t="shared" si="110"/>
        <v>-0.31180697384678846</v>
      </c>
      <c r="O534" s="84">
        <f t="shared" si="111"/>
        <v>0</v>
      </c>
      <c r="P534" s="32">
        <f t="shared" si="112"/>
        <v>0.32858718972963746</v>
      </c>
      <c r="AL534">
        <v>0.60882222986596746</v>
      </c>
      <c r="AM534">
        <v>0</v>
      </c>
      <c r="AN534">
        <v>1</v>
      </c>
      <c r="AO534" s="32">
        <f t="shared" si="116"/>
        <v>496</v>
      </c>
      <c r="AP534" s="32">
        <f t="shared" si="117"/>
        <v>126</v>
      </c>
      <c r="AQ534" s="32">
        <f t="shared" si="113"/>
        <v>7.4626865671641784E-2</v>
      </c>
      <c r="AR534" s="32">
        <f t="shared" si="114"/>
        <v>0.62721893491124259</v>
      </c>
      <c r="AS534" s="32">
        <f t="shared" si="115"/>
        <v>0</v>
      </c>
    </row>
    <row r="535" spans="1:45" x14ac:dyDescent="0.25">
      <c r="A535">
        <v>3</v>
      </c>
      <c r="B535">
        <v>0</v>
      </c>
      <c r="C535">
        <v>29.7</v>
      </c>
      <c r="D535">
        <v>0</v>
      </c>
      <c r="E535">
        <v>0</v>
      </c>
      <c r="F535">
        <v>8.1125000000000007</v>
      </c>
      <c r="G535" s="82">
        <v>1</v>
      </c>
      <c r="H535" s="83">
        <v>0</v>
      </c>
      <c r="I535" s="84">
        <f t="shared" si="105"/>
        <v>1</v>
      </c>
      <c r="J535" s="32">
        <f t="shared" si="106"/>
        <v>1</v>
      </c>
      <c r="K535" s="32">
        <f t="shared" si="107"/>
        <v>9.87167174093838E-2</v>
      </c>
      <c r="L535" s="82">
        <f t="shared" si="108"/>
        <v>9.87167174093838E-2</v>
      </c>
      <c r="M535" s="84">
        <f t="shared" si="109"/>
        <v>0.90128328259061619</v>
      </c>
      <c r="N535" s="82">
        <f t="shared" si="110"/>
        <v>-2.3155009709035945</v>
      </c>
      <c r="O535" s="84">
        <f t="shared" si="111"/>
        <v>100</v>
      </c>
      <c r="P535" s="32">
        <f t="shared" si="112"/>
        <v>9.129996481274226</v>
      </c>
      <c r="AL535">
        <v>0.61307013107779362</v>
      </c>
      <c r="AM535">
        <v>0</v>
      </c>
      <c r="AN535">
        <v>1</v>
      </c>
      <c r="AO535" s="32">
        <f t="shared" si="116"/>
        <v>496</v>
      </c>
      <c r="AP535" s="32">
        <f t="shared" si="117"/>
        <v>127</v>
      </c>
      <c r="AQ535" s="32">
        <f t="shared" si="113"/>
        <v>7.4626865671641784E-2</v>
      </c>
      <c r="AR535" s="32">
        <f t="shared" si="114"/>
        <v>0.62426035502958577</v>
      </c>
      <c r="AS535" s="32">
        <f t="shared" si="115"/>
        <v>1.1646648414731285E-3</v>
      </c>
    </row>
    <row r="536" spans="1:45" x14ac:dyDescent="0.25">
      <c r="A536">
        <v>3</v>
      </c>
      <c r="B536">
        <v>0</v>
      </c>
      <c r="C536">
        <v>29.7</v>
      </c>
      <c r="D536">
        <v>0</v>
      </c>
      <c r="E536">
        <v>0</v>
      </c>
      <c r="F536">
        <v>8.4582999999999995</v>
      </c>
      <c r="G536" s="82">
        <v>0</v>
      </c>
      <c r="H536" s="83">
        <v>1</v>
      </c>
      <c r="I536" s="84">
        <f t="shared" si="105"/>
        <v>1</v>
      </c>
      <c r="J536" s="32">
        <f t="shared" si="106"/>
        <v>0</v>
      </c>
      <c r="K536" s="32">
        <f t="shared" si="107"/>
        <v>9.8716736111535169E-2</v>
      </c>
      <c r="L536" s="82">
        <f t="shared" si="108"/>
        <v>9.8716736111535169E-2</v>
      </c>
      <c r="M536" s="84">
        <f t="shared" si="109"/>
        <v>0.9012832638884648</v>
      </c>
      <c r="N536" s="82">
        <f t="shared" si="110"/>
        <v>-0.10393568244997639</v>
      </c>
      <c r="O536" s="84">
        <f t="shared" si="111"/>
        <v>0</v>
      </c>
      <c r="P536" s="32">
        <f t="shared" si="112"/>
        <v>0.10952909042783637</v>
      </c>
      <c r="AL536">
        <v>0.61634870526401642</v>
      </c>
      <c r="AM536">
        <v>1</v>
      </c>
      <c r="AN536">
        <v>0</v>
      </c>
      <c r="AO536" s="32">
        <f t="shared" si="116"/>
        <v>497</v>
      </c>
      <c r="AP536" s="32">
        <f t="shared" si="117"/>
        <v>127</v>
      </c>
      <c r="AQ536" s="32">
        <f t="shared" si="113"/>
        <v>7.2761194029850706E-2</v>
      </c>
      <c r="AR536" s="32">
        <f t="shared" si="114"/>
        <v>0.62426035502958577</v>
      </c>
      <c r="AS536" s="32">
        <f t="shared" si="115"/>
        <v>0</v>
      </c>
    </row>
    <row r="537" spans="1:45" x14ac:dyDescent="0.25">
      <c r="A537">
        <v>3</v>
      </c>
      <c r="B537">
        <v>0</v>
      </c>
      <c r="C537">
        <v>29.7</v>
      </c>
      <c r="D537">
        <v>0</v>
      </c>
      <c r="E537">
        <v>0</v>
      </c>
      <c r="F537">
        <v>8.6624999999999996</v>
      </c>
      <c r="G537" s="82">
        <v>0</v>
      </c>
      <c r="H537" s="83">
        <v>1</v>
      </c>
      <c r="I537" s="84">
        <f t="shared" si="105"/>
        <v>1</v>
      </c>
      <c r="J537" s="32">
        <f t="shared" si="106"/>
        <v>0</v>
      </c>
      <c r="K537" s="32">
        <f t="shared" si="107"/>
        <v>9.8716747155432785E-2</v>
      </c>
      <c r="L537" s="82">
        <f t="shared" si="108"/>
        <v>9.8716747155432785E-2</v>
      </c>
      <c r="M537" s="84">
        <f t="shared" si="109"/>
        <v>0.90128325284456723</v>
      </c>
      <c r="N537" s="82">
        <f t="shared" si="110"/>
        <v>-0.1039356947035021</v>
      </c>
      <c r="O537" s="84">
        <f t="shared" si="111"/>
        <v>0</v>
      </c>
      <c r="P537" s="32">
        <f t="shared" si="112"/>
        <v>0.10952910402347973</v>
      </c>
      <c r="AL537">
        <v>0.61713193190426574</v>
      </c>
      <c r="AM537">
        <v>0</v>
      </c>
      <c r="AN537">
        <v>1</v>
      </c>
      <c r="AO537" s="32">
        <f t="shared" si="116"/>
        <v>497</v>
      </c>
      <c r="AP537" s="32">
        <f t="shared" si="117"/>
        <v>128</v>
      </c>
      <c r="AQ537" s="32">
        <f t="shared" si="113"/>
        <v>7.2761194029850706E-2</v>
      </c>
      <c r="AR537" s="32">
        <f t="shared" si="114"/>
        <v>0.62130177514792906</v>
      </c>
      <c r="AS537" s="32">
        <f t="shared" si="115"/>
        <v>1.1591451028878789E-3</v>
      </c>
    </row>
    <row r="538" spans="1:45" x14ac:dyDescent="0.25">
      <c r="A538">
        <v>3</v>
      </c>
      <c r="B538">
        <v>0</v>
      </c>
      <c r="C538">
        <v>29.7</v>
      </c>
      <c r="D538">
        <v>0</v>
      </c>
      <c r="E538">
        <v>0</v>
      </c>
      <c r="F538">
        <v>8.7125000000000004</v>
      </c>
      <c r="G538" s="82">
        <v>0</v>
      </c>
      <c r="H538" s="83">
        <v>1</v>
      </c>
      <c r="I538" s="84">
        <f t="shared" si="105"/>
        <v>1</v>
      </c>
      <c r="J538" s="32">
        <f t="shared" si="106"/>
        <v>0</v>
      </c>
      <c r="K538" s="32">
        <f t="shared" si="107"/>
        <v>9.8716749859619451E-2</v>
      </c>
      <c r="L538" s="82">
        <f t="shared" si="108"/>
        <v>9.8716749859619451E-2</v>
      </c>
      <c r="M538" s="84">
        <f t="shared" si="109"/>
        <v>0.90128325014038058</v>
      </c>
      <c r="N538" s="82">
        <f t="shared" si="110"/>
        <v>-0.1039356977038759</v>
      </c>
      <c r="O538" s="84">
        <f t="shared" si="111"/>
        <v>0</v>
      </c>
      <c r="P538" s="32">
        <f t="shared" si="112"/>
        <v>0.10952910735248179</v>
      </c>
      <c r="AL538">
        <v>0.61977875299247631</v>
      </c>
      <c r="AM538">
        <v>1</v>
      </c>
      <c r="AN538">
        <v>0</v>
      </c>
      <c r="AO538" s="32">
        <f t="shared" si="116"/>
        <v>498</v>
      </c>
      <c r="AP538" s="32">
        <f t="shared" si="117"/>
        <v>128</v>
      </c>
      <c r="AQ538" s="32">
        <f t="shared" si="113"/>
        <v>7.089552238805974E-2</v>
      </c>
      <c r="AR538" s="32">
        <f t="shared" si="114"/>
        <v>0.62130177514792906</v>
      </c>
      <c r="AS538" s="32">
        <f t="shared" si="115"/>
        <v>0</v>
      </c>
    </row>
    <row r="539" spans="1:45" x14ac:dyDescent="0.25">
      <c r="A539">
        <v>3</v>
      </c>
      <c r="B539">
        <v>0</v>
      </c>
      <c r="C539">
        <v>29.7</v>
      </c>
      <c r="D539">
        <v>0</v>
      </c>
      <c r="E539">
        <v>0</v>
      </c>
      <c r="F539">
        <v>9.5</v>
      </c>
      <c r="G539" s="82">
        <v>0</v>
      </c>
      <c r="H539" s="83">
        <v>1</v>
      </c>
      <c r="I539" s="84">
        <f t="shared" si="105"/>
        <v>1</v>
      </c>
      <c r="J539" s="32">
        <f t="shared" si="106"/>
        <v>0</v>
      </c>
      <c r="K539" s="32">
        <f t="shared" si="107"/>
        <v>9.8716792450568247E-2</v>
      </c>
      <c r="L539" s="82">
        <f t="shared" si="108"/>
        <v>9.8716792450568247E-2</v>
      </c>
      <c r="M539" s="84">
        <f t="shared" si="109"/>
        <v>0.9012832075494317</v>
      </c>
      <c r="N539" s="82">
        <f t="shared" si="110"/>
        <v>-0.10393574495977451</v>
      </c>
      <c r="O539" s="84">
        <f t="shared" si="111"/>
        <v>0</v>
      </c>
      <c r="P539" s="32">
        <f t="shared" si="112"/>
        <v>0.10952915978427795</v>
      </c>
      <c r="AL539">
        <v>0.61977887175911761</v>
      </c>
      <c r="AM539">
        <v>0</v>
      </c>
      <c r="AN539">
        <v>1</v>
      </c>
      <c r="AO539" s="32">
        <f t="shared" si="116"/>
        <v>498</v>
      </c>
      <c r="AP539" s="32">
        <f t="shared" si="117"/>
        <v>129</v>
      </c>
      <c r="AQ539" s="32">
        <f t="shared" si="113"/>
        <v>7.089552238805974E-2</v>
      </c>
      <c r="AR539" s="32">
        <f t="shared" si="114"/>
        <v>0.61834319526627213</v>
      </c>
      <c r="AS539" s="32">
        <f t="shared" si="115"/>
        <v>1.1536253643027669E-3</v>
      </c>
    </row>
    <row r="540" spans="1:45" x14ac:dyDescent="0.25">
      <c r="A540">
        <v>3</v>
      </c>
      <c r="B540">
        <v>0</v>
      </c>
      <c r="C540">
        <v>29.7</v>
      </c>
      <c r="D540">
        <v>0</v>
      </c>
      <c r="E540">
        <v>0</v>
      </c>
      <c r="F540">
        <v>14.458299999999999</v>
      </c>
      <c r="G540" s="82">
        <v>0</v>
      </c>
      <c r="H540" s="83">
        <v>1</v>
      </c>
      <c r="I540" s="84">
        <f t="shared" si="105"/>
        <v>1</v>
      </c>
      <c r="J540" s="32">
        <f t="shared" si="106"/>
        <v>0</v>
      </c>
      <c r="K540" s="32">
        <f t="shared" si="107"/>
        <v>9.8717060614374172E-2</v>
      </c>
      <c r="L540" s="82">
        <f t="shared" si="108"/>
        <v>9.8717060614374172E-2</v>
      </c>
      <c r="M540" s="84">
        <f t="shared" si="109"/>
        <v>0.90128293938562587</v>
      </c>
      <c r="N540" s="82">
        <f t="shared" si="110"/>
        <v>-0.10393604249538094</v>
      </c>
      <c r="O540" s="84">
        <f t="shared" si="111"/>
        <v>0</v>
      </c>
      <c r="P540" s="32">
        <f t="shared" si="112"/>
        <v>0.10952948990875856</v>
      </c>
      <c r="AL540">
        <v>0.62448487311606105</v>
      </c>
      <c r="AM540">
        <v>1</v>
      </c>
      <c r="AN540">
        <v>0</v>
      </c>
      <c r="AO540" s="32">
        <f t="shared" si="116"/>
        <v>499</v>
      </c>
      <c r="AP540" s="32">
        <f t="shared" si="117"/>
        <v>129</v>
      </c>
      <c r="AQ540" s="32">
        <f t="shared" si="113"/>
        <v>6.9029850746268662E-2</v>
      </c>
      <c r="AR540" s="32">
        <f t="shared" si="114"/>
        <v>0.61834319526627213</v>
      </c>
      <c r="AS540" s="32">
        <f t="shared" si="115"/>
        <v>0</v>
      </c>
    </row>
    <row r="541" spans="1:45" x14ac:dyDescent="0.25">
      <c r="A541">
        <v>3</v>
      </c>
      <c r="B541">
        <v>0</v>
      </c>
      <c r="C541">
        <v>29.7</v>
      </c>
      <c r="D541">
        <v>0</v>
      </c>
      <c r="E541">
        <v>0</v>
      </c>
      <c r="F541">
        <v>14.5</v>
      </c>
      <c r="G541" s="82">
        <v>0</v>
      </c>
      <c r="H541" s="83">
        <v>2</v>
      </c>
      <c r="I541" s="84">
        <f t="shared" si="105"/>
        <v>2</v>
      </c>
      <c r="J541" s="32">
        <f t="shared" si="106"/>
        <v>0</v>
      </c>
      <c r="K541" s="32">
        <f t="shared" si="107"/>
        <v>9.8717062869672259E-2</v>
      </c>
      <c r="L541" s="82">
        <f t="shared" si="108"/>
        <v>0.19743412573934452</v>
      </c>
      <c r="M541" s="84">
        <f t="shared" si="109"/>
        <v>1.8025658742606554</v>
      </c>
      <c r="N541" s="82">
        <f t="shared" si="110"/>
        <v>-0.20787208999540152</v>
      </c>
      <c r="O541" s="84">
        <f t="shared" si="111"/>
        <v>0</v>
      </c>
      <c r="P541" s="32">
        <f t="shared" si="112"/>
        <v>0.21905898537031226</v>
      </c>
      <c r="AL541">
        <v>0.62523447976517121</v>
      </c>
      <c r="AM541">
        <v>0</v>
      </c>
      <c r="AN541">
        <v>1</v>
      </c>
      <c r="AO541" s="32">
        <f t="shared" si="116"/>
        <v>499</v>
      </c>
      <c r="AP541" s="32">
        <f t="shared" si="117"/>
        <v>130</v>
      </c>
      <c r="AQ541" s="32">
        <f t="shared" si="113"/>
        <v>6.9029850746268662E-2</v>
      </c>
      <c r="AR541" s="32">
        <f t="shared" si="114"/>
        <v>0.61538461538461542</v>
      </c>
      <c r="AS541" s="32">
        <f t="shared" si="115"/>
        <v>1.1481056257175864E-3</v>
      </c>
    </row>
    <row r="542" spans="1:45" x14ac:dyDescent="0.25">
      <c r="A542">
        <v>3</v>
      </c>
      <c r="B542">
        <v>0</v>
      </c>
      <c r="C542">
        <v>29.7</v>
      </c>
      <c r="D542">
        <v>0</v>
      </c>
      <c r="E542">
        <v>0</v>
      </c>
      <c r="F542">
        <v>15.5</v>
      </c>
      <c r="G542" s="82">
        <v>0</v>
      </c>
      <c r="H542" s="83">
        <v>1</v>
      </c>
      <c r="I542" s="84">
        <f t="shared" si="105"/>
        <v>1</v>
      </c>
      <c r="J542" s="32">
        <f t="shared" si="106"/>
        <v>0</v>
      </c>
      <c r="K542" s="32">
        <f t="shared" si="107"/>
        <v>9.8717116953572173E-2</v>
      </c>
      <c r="L542" s="82">
        <f t="shared" si="108"/>
        <v>9.8717116953572173E-2</v>
      </c>
      <c r="M542" s="84">
        <f t="shared" si="109"/>
        <v>0.90128288304642779</v>
      </c>
      <c r="N542" s="82">
        <f t="shared" si="110"/>
        <v>-0.1039361050053846</v>
      </c>
      <c r="O542" s="84">
        <f t="shared" si="111"/>
        <v>0</v>
      </c>
      <c r="P542" s="32">
        <f t="shared" si="112"/>
        <v>0.10952955926545314</v>
      </c>
      <c r="AL542">
        <v>0.6291677405137942</v>
      </c>
      <c r="AM542">
        <v>1</v>
      </c>
      <c r="AN542">
        <v>0</v>
      </c>
      <c r="AO542" s="32">
        <f t="shared" si="116"/>
        <v>500</v>
      </c>
      <c r="AP542" s="32">
        <f t="shared" si="117"/>
        <v>130</v>
      </c>
      <c r="AQ542" s="32">
        <f t="shared" si="113"/>
        <v>6.7164179104477584E-2</v>
      </c>
      <c r="AR542" s="32">
        <f t="shared" si="114"/>
        <v>0.61538461538461542</v>
      </c>
      <c r="AS542" s="32">
        <f t="shared" si="115"/>
        <v>1.1481056257175181E-3</v>
      </c>
    </row>
    <row r="543" spans="1:45" x14ac:dyDescent="0.25">
      <c r="A543">
        <v>3</v>
      </c>
      <c r="B543">
        <v>0</v>
      </c>
      <c r="C543">
        <v>29.7</v>
      </c>
      <c r="D543">
        <v>0</v>
      </c>
      <c r="E543">
        <v>0</v>
      </c>
      <c r="F543">
        <v>24.15</v>
      </c>
      <c r="G543" s="82">
        <v>0</v>
      </c>
      <c r="H543" s="83">
        <v>1</v>
      </c>
      <c r="I543" s="84">
        <f t="shared" si="105"/>
        <v>1</v>
      </c>
      <c r="J543" s="32">
        <f t="shared" si="106"/>
        <v>0</v>
      </c>
      <c r="K543" s="32">
        <f t="shared" si="107"/>
        <v>9.8717584780408041E-2</v>
      </c>
      <c r="L543" s="82">
        <f t="shared" si="108"/>
        <v>9.8717584780408041E-2</v>
      </c>
      <c r="M543" s="84">
        <f t="shared" si="109"/>
        <v>0.90128241521959196</v>
      </c>
      <c r="N543" s="82">
        <f t="shared" si="110"/>
        <v>-0.10393662407322228</v>
      </c>
      <c r="O543" s="84">
        <f t="shared" si="111"/>
        <v>0</v>
      </c>
      <c r="P543" s="32">
        <f t="shared" si="112"/>
        <v>0.1095301351867118</v>
      </c>
      <c r="AL543">
        <v>0.63007081146925081</v>
      </c>
      <c r="AM543">
        <v>1</v>
      </c>
      <c r="AN543">
        <v>0</v>
      </c>
      <c r="AO543" s="32">
        <f t="shared" si="116"/>
        <v>501</v>
      </c>
      <c r="AP543" s="32">
        <f t="shared" si="117"/>
        <v>130</v>
      </c>
      <c r="AQ543" s="32">
        <f t="shared" si="113"/>
        <v>6.5298507462686617E-2</v>
      </c>
      <c r="AR543" s="32">
        <f t="shared" si="114"/>
        <v>0.61538461538461542</v>
      </c>
      <c r="AS543" s="32">
        <f t="shared" si="115"/>
        <v>1.1481056257175864E-3</v>
      </c>
    </row>
    <row r="544" spans="1:45" x14ac:dyDescent="0.25">
      <c r="A544">
        <v>3</v>
      </c>
      <c r="B544">
        <v>0</v>
      </c>
      <c r="C544">
        <v>29.7</v>
      </c>
      <c r="D544">
        <v>0</v>
      </c>
      <c r="E544">
        <v>0</v>
      </c>
      <c r="F544">
        <v>56.495800000000003</v>
      </c>
      <c r="G544" s="82">
        <v>2</v>
      </c>
      <c r="H544" s="83">
        <v>1</v>
      </c>
      <c r="I544" s="84">
        <f t="shared" si="105"/>
        <v>3</v>
      </c>
      <c r="J544" s="32">
        <f t="shared" si="106"/>
        <v>0.66666666666666663</v>
      </c>
      <c r="K544" s="32">
        <f t="shared" si="107"/>
        <v>9.8719334189031296E-2</v>
      </c>
      <c r="L544" s="82">
        <f t="shared" si="108"/>
        <v>0.2961580025670939</v>
      </c>
      <c r="M544" s="84">
        <f t="shared" si="109"/>
        <v>2.7038419974329062</v>
      </c>
      <c r="N544" s="82">
        <f t="shared" si="110"/>
        <v>-4.7348874916692987</v>
      </c>
      <c r="O544" s="84">
        <f t="shared" si="111"/>
        <v>66.666666666666657</v>
      </c>
      <c r="P544" s="32">
        <f t="shared" si="112"/>
        <v>10.876148046621939</v>
      </c>
      <c r="AL544">
        <v>0.63008257000094248</v>
      </c>
      <c r="AM544">
        <v>1</v>
      </c>
      <c r="AN544">
        <v>0</v>
      </c>
      <c r="AO544" s="32">
        <f t="shared" si="116"/>
        <v>502</v>
      </c>
      <c r="AP544" s="32">
        <f t="shared" si="117"/>
        <v>130</v>
      </c>
      <c r="AQ544" s="32">
        <f t="shared" si="113"/>
        <v>6.3432835820895539E-2</v>
      </c>
      <c r="AR544" s="32">
        <f t="shared" si="114"/>
        <v>0.61538461538461542</v>
      </c>
      <c r="AS544" s="32">
        <f t="shared" si="115"/>
        <v>0</v>
      </c>
    </row>
    <row r="545" spans="1:45" x14ac:dyDescent="0.25">
      <c r="A545">
        <v>3</v>
      </c>
      <c r="B545">
        <v>0</v>
      </c>
      <c r="C545">
        <v>29.7</v>
      </c>
      <c r="D545">
        <v>0</v>
      </c>
      <c r="E545">
        <v>0</v>
      </c>
      <c r="F545">
        <v>751</v>
      </c>
      <c r="G545" s="82">
        <v>0</v>
      </c>
      <c r="H545" s="83">
        <v>1</v>
      </c>
      <c r="I545" s="84">
        <f t="shared" si="105"/>
        <v>1</v>
      </c>
      <c r="J545" s="32">
        <f t="shared" si="106"/>
        <v>0</v>
      </c>
      <c r="K545" s="32">
        <f t="shared" si="107"/>
        <v>9.8756902809029448E-2</v>
      </c>
      <c r="L545" s="82">
        <f t="shared" si="108"/>
        <v>9.8756902809029448E-2</v>
      </c>
      <c r="M545" s="84">
        <f t="shared" si="109"/>
        <v>0.90124309719097051</v>
      </c>
      <c r="N545" s="82">
        <f t="shared" si="110"/>
        <v>-0.10398024956241173</v>
      </c>
      <c r="O545" s="84">
        <f t="shared" si="111"/>
        <v>0</v>
      </c>
      <c r="P545" s="32">
        <f t="shared" si="112"/>
        <v>0.10957854003746471</v>
      </c>
      <c r="AL545">
        <v>0.63093406457810708</v>
      </c>
      <c r="AM545">
        <v>0</v>
      </c>
      <c r="AN545">
        <v>1</v>
      </c>
      <c r="AO545" s="32">
        <f t="shared" si="116"/>
        <v>502</v>
      </c>
      <c r="AP545" s="32">
        <f t="shared" si="117"/>
        <v>131</v>
      </c>
      <c r="AQ545" s="32">
        <f t="shared" si="113"/>
        <v>6.3432835820895539E-2</v>
      </c>
      <c r="AR545" s="32">
        <f t="shared" si="114"/>
        <v>0.6124260355029586</v>
      </c>
      <c r="AS545" s="32">
        <f t="shared" si="115"/>
        <v>0</v>
      </c>
    </row>
    <row r="546" spans="1:45" x14ac:dyDescent="0.25">
      <c r="A546">
        <v>3</v>
      </c>
      <c r="B546">
        <v>0</v>
      </c>
      <c r="C546">
        <v>29.7</v>
      </c>
      <c r="D546">
        <v>0</v>
      </c>
      <c r="E546">
        <v>0</v>
      </c>
      <c r="F546">
        <v>2466</v>
      </c>
      <c r="G546" s="82">
        <v>0</v>
      </c>
      <c r="H546" s="83">
        <v>1</v>
      </c>
      <c r="I546" s="84">
        <f t="shared" si="105"/>
        <v>1</v>
      </c>
      <c r="J546" s="32">
        <f t="shared" si="106"/>
        <v>0</v>
      </c>
      <c r="K546" s="32">
        <f t="shared" si="107"/>
        <v>9.8849728827017522E-2</v>
      </c>
      <c r="L546" s="82">
        <f t="shared" si="108"/>
        <v>9.8849728827017522E-2</v>
      </c>
      <c r="M546" s="84">
        <f t="shared" si="109"/>
        <v>0.90115027117298252</v>
      </c>
      <c r="N546" s="82">
        <f t="shared" si="110"/>
        <v>-0.10408325262456161</v>
      </c>
      <c r="O546" s="84">
        <f t="shared" si="111"/>
        <v>0</v>
      </c>
      <c r="P546" s="32">
        <f t="shared" si="112"/>
        <v>0.10969283591109587</v>
      </c>
      <c r="AL546">
        <v>0.63196563395694205</v>
      </c>
      <c r="AM546">
        <v>0</v>
      </c>
      <c r="AN546">
        <v>1</v>
      </c>
      <c r="AO546" s="32">
        <f t="shared" si="116"/>
        <v>502</v>
      </c>
      <c r="AP546" s="32">
        <f t="shared" si="117"/>
        <v>132</v>
      </c>
      <c r="AQ546" s="32">
        <f t="shared" si="113"/>
        <v>6.3432835820895539E-2</v>
      </c>
      <c r="AR546" s="32">
        <f t="shared" si="114"/>
        <v>0.60946745562130178</v>
      </c>
      <c r="AS546" s="32">
        <f t="shared" si="115"/>
        <v>1.137066148547225E-3</v>
      </c>
    </row>
    <row r="547" spans="1:45" x14ac:dyDescent="0.25">
      <c r="A547">
        <v>3</v>
      </c>
      <c r="B547">
        <v>0</v>
      </c>
      <c r="C547">
        <v>29.7</v>
      </c>
      <c r="D547">
        <v>0</v>
      </c>
      <c r="E547">
        <v>0</v>
      </c>
      <c r="F547">
        <v>2816</v>
      </c>
      <c r="G547" s="82">
        <v>0</v>
      </c>
      <c r="H547" s="83">
        <v>1</v>
      </c>
      <c r="I547" s="84">
        <f t="shared" si="105"/>
        <v>1</v>
      </c>
      <c r="J547" s="32">
        <f t="shared" si="106"/>
        <v>0</v>
      </c>
      <c r="K547" s="32">
        <f t="shared" si="107"/>
        <v>9.8868682454053475E-2</v>
      </c>
      <c r="L547" s="82">
        <f t="shared" si="108"/>
        <v>9.8868682454053475E-2</v>
      </c>
      <c r="M547" s="84">
        <f t="shared" si="109"/>
        <v>0.90113131754594655</v>
      </c>
      <c r="N547" s="82">
        <f t="shared" si="110"/>
        <v>-0.10410428554988838</v>
      </c>
      <c r="O547" s="84">
        <f t="shared" si="111"/>
        <v>0</v>
      </c>
      <c r="P547" s="32">
        <f t="shared" si="112"/>
        <v>0.10971617624310609</v>
      </c>
      <c r="AL547">
        <v>0.63196569051003137</v>
      </c>
      <c r="AM547">
        <v>1</v>
      </c>
      <c r="AN547">
        <v>0</v>
      </c>
      <c r="AO547" s="32">
        <f t="shared" si="116"/>
        <v>503</v>
      </c>
      <c r="AP547" s="32">
        <f t="shared" si="117"/>
        <v>132</v>
      </c>
      <c r="AQ547" s="32">
        <f t="shared" si="113"/>
        <v>6.1567164179104461E-2</v>
      </c>
      <c r="AR547" s="32">
        <f t="shared" si="114"/>
        <v>0.60946745562130178</v>
      </c>
      <c r="AS547" s="32">
        <f t="shared" si="115"/>
        <v>0</v>
      </c>
    </row>
    <row r="548" spans="1:45" x14ac:dyDescent="0.25">
      <c r="A548">
        <v>3</v>
      </c>
      <c r="B548">
        <v>0</v>
      </c>
      <c r="C548">
        <v>29.7</v>
      </c>
      <c r="D548">
        <v>0</v>
      </c>
      <c r="E548">
        <v>0</v>
      </c>
      <c r="F548">
        <v>2817</v>
      </c>
      <c r="G548" s="82">
        <v>0</v>
      </c>
      <c r="H548" s="83">
        <v>1</v>
      </c>
      <c r="I548" s="84">
        <f t="shared" si="105"/>
        <v>1</v>
      </c>
      <c r="J548" s="32">
        <f t="shared" si="106"/>
        <v>0</v>
      </c>
      <c r="K548" s="32">
        <f t="shared" si="107"/>
        <v>9.8868736611908634E-2</v>
      </c>
      <c r="L548" s="82">
        <f t="shared" si="108"/>
        <v>9.8868736611908634E-2</v>
      </c>
      <c r="M548" s="84">
        <f t="shared" si="109"/>
        <v>0.90113126338809135</v>
      </c>
      <c r="N548" s="82">
        <f t="shared" si="110"/>
        <v>-0.10410434564973817</v>
      </c>
      <c r="O548" s="84">
        <f t="shared" si="111"/>
        <v>0</v>
      </c>
      <c r="P548" s="32">
        <f t="shared" si="112"/>
        <v>0.10971624293688356</v>
      </c>
      <c r="AL548">
        <v>0.63196570522797224</v>
      </c>
      <c r="AM548">
        <v>0</v>
      </c>
      <c r="AN548">
        <v>1</v>
      </c>
      <c r="AO548" s="32">
        <f t="shared" si="116"/>
        <v>503</v>
      </c>
      <c r="AP548" s="32">
        <f t="shared" si="117"/>
        <v>133</v>
      </c>
      <c r="AQ548" s="32">
        <f t="shared" si="113"/>
        <v>6.1567164179104461E-2</v>
      </c>
      <c r="AR548" s="32">
        <f t="shared" si="114"/>
        <v>0.60650887573964496</v>
      </c>
      <c r="AS548" s="32">
        <f t="shared" si="115"/>
        <v>0</v>
      </c>
    </row>
    <row r="549" spans="1:45" x14ac:dyDescent="0.25">
      <c r="A549">
        <v>3</v>
      </c>
      <c r="B549">
        <v>0</v>
      </c>
      <c r="C549">
        <v>29.7</v>
      </c>
      <c r="D549">
        <v>0</v>
      </c>
      <c r="E549">
        <v>0</v>
      </c>
      <c r="F549">
        <v>3235</v>
      </c>
      <c r="G549" s="82">
        <v>0</v>
      </c>
      <c r="H549" s="83">
        <v>1</v>
      </c>
      <c r="I549" s="84">
        <f t="shared" si="105"/>
        <v>1</v>
      </c>
      <c r="J549" s="32">
        <f t="shared" si="106"/>
        <v>0</v>
      </c>
      <c r="K549" s="32">
        <f t="shared" si="107"/>
        <v>9.8891376908342793E-2</v>
      </c>
      <c r="L549" s="82">
        <f t="shared" si="108"/>
        <v>9.8891376908342793E-2</v>
      </c>
      <c r="M549" s="84">
        <f t="shared" si="109"/>
        <v>0.90110862309165718</v>
      </c>
      <c r="N549" s="82">
        <f t="shared" si="110"/>
        <v>-0.1041294702700567</v>
      </c>
      <c r="O549" s="84">
        <f t="shared" si="111"/>
        <v>0</v>
      </c>
      <c r="P549" s="32">
        <f t="shared" si="112"/>
        <v>0.10974412448640386</v>
      </c>
      <c r="AL549">
        <v>0.63196570582177958</v>
      </c>
      <c r="AM549">
        <v>0</v>
      </c>
      <c r="AN549">
        <v>1</v>
      </c>
      <c r="AO549" s="32">
        <f t="shared" si="116"/>
        <v>503</v>
      </c>
      <c r="AP549" s="32">
        <f t="shared" si="117"/>
        <v>134</v>
      </c>
      <c r="AQ549" s="32">
        <f t="shared" si="113"/>
        <v>6.1567164179104461E-2</v>
      </c>
      <c r="AR549" s="32">
        <f t="shared" si="114"/>
        <v>0.60355029585798814</v>
      </c>
      <c r="AS549" s="32">
        <f t="shared" si="115"/>
        <v>1.1260266713768636E-3</v>
      </c>
    </row>
    <row r="550" spans="1:45" x14ac:dyDescent="0.25">
      <c r="A550">
        <v>3</v>
      </c>
      <c r="B550">
        <v>0</v>
      </c>
      <c r="C550">
        <v>29.7</v>
      </c>
      <c r="D550">
        <v>0</v>
      </c>
      <c r="E550">
        <v>0</v>
      </c>
      <c r="F550">
        <v>6212</v>
      </c>
      <c r="G550" s="82">
        <v>0</v>
      </c>
      <c r="H550" s="83">
        <v>1</v>
      </c>
      <c r="I550" s="84">
        <f t="shared" si="105"/>
        <v>1</v>
      </c>
      <c r="J550" s="32">
        <f t="shared" si="106"/>
        <v>0</v>
      </c>
      <c r="K550" s="32">
        <f t="shared" si="107"/>
        <v>9.9052754845268071E-2</v>
      </c>
      <c r="L550" s="82">
        <f t="shared" si="108"/>
        <v>9.9052754845268071E-2</v>
      </c>
      <c r="M550" s="84">
        <f t="shared" si="109"/>
        <v>0.9009472451547319</v>
      </c>
      <c r="N550" s="82">
        <f t="shared" si="110"/>
        <v>-0.10430857452559093</v>
      </c>
      <c r="O550" s="84">
        <f t="shared" si="111"/>
        <v>0</v>
      </c>
      <c r="P550" s="32">
        <f t="shared" si="112"/>
        <v>0.1099429021820877</v>
      </c>
      <c r="AL550">
        <v>0.63196570758906367</v>
      </c>
      <c r="AM550">
        <v>1</v>
      </c>
      <c r="AN550">
        <v>7</v>
      </c>
      <c r="AO550" s="32">
        <f t="shared" si="116"/>
        <v>504</v>
      </c>
      <c r="AP550" s="32">
        <f t="shared" si="117"/>
        <v>141</v>
      </c>
      <c r="AQ550" s="32">
        <f t="shared" si="113"/>
        <v>5.9701492537313383E-2</v>
      </c>
      <c r="AR550" s="32">
        <f t="shared" si="114"/>
        <v>0.58284023668639051</v>
      </c>
      <c r="AS550" s="32">
        <f t="shared" si="115"/>
        <v>0</v>
      </c>
    </row>
    <row r="551" spans="1:45" x14ac:dyDescent="0.25">
      <c r="A551">
        <v>3</v>
      </c>
      <c r="B551">
        <v>0</v>
      </c>
      <c r="C551">
        <v>29.7</v>
      </c>
      <c r="D551">
        <v>0</v>
      </c>
      <c r="E551">
        <v>0</v>
      </c>
      <c r="F551">
        <v>7225</v>
      </c>
      <c r="G551" s="82">
        <v>0</v>
      </c>
      <c r="H551" s="83">
        <v>5</v>
      </c>
      <c r="I551" s="84">
        <f t="shared" si="105"/>
        <v>5</v>
      </c>
      <c r="J551" s="32">
        <f t="shared" si="106"/>
        <v>0</v>
      </c>
      <c r="K551" s="32">
        <f t="shared" si="107"/>
        <v>9.9107721222024769E-2</v>
      </c>
      <c r="L551" s="82">
        <f t="shared" si="108"/>
        <v>0.49553860611012385</v>
      </c>
      <c r="M551" s="84">
        <f t="shared" si="109"/>
        <v>4.5044613938898763</v>
      </c>
      <c r="N551" s="82">
        <f t="shared" si="110"/>
        <v>-0.52184792963244198</v>
      </c>
      <c r="O551" s="84">
        <f t="shared" si="111"/>
        <v>0</v>
      </c>
      <c r="P551" s="32">
        <f t="shared" si="112"/>
        <v>0.55005311709664373</v>
      </c>
      <c r="AL551">
        <v>0.63196571289091541</v>
      </c>
      <c r="AM551">
        <v>0</v>
      </c>
      <c r="AN551">
        <v>1</v>
      </c>
      <c r="AO551" s="32">
        <f t="shared" si="116"/>
        <v>504</v>
      </c>
      <c r="AP551" s="32">
        <f t="shared" si="117"/>
        <v>142</v>
      </c>
      <c r="AQ551" s="32">
        <f t="shared" si="113"/>
        <v>5.9701492537313383E-2</v>
      </c>
      <c r="AR551" s="32">
        <f t="shared" si="114"/>
        <v>0.5798816568047338</v>
      </c>
      <c r="AS551" s="32">
        <f t="shared" si="115"/>
        <v>0</v>
      </c>
    </row>
    <row r="552" spans="1:45" x14ac:dyDescent="0.25">
      <c r="A552">
        <v>3</v>
      </c>
      <c r="B552">
        <v>0</v>
      </c>
      <c r="C552">
        <v>29.7</v>
      </c>
      <c r="D552">
        <v>0</v>
      </c>
      <c r="E552">
        <v>0</v>
      </c>
      <c r="F552">
        <v>7725</v>
      </c>
      <c r="G552" s="82">
        <v>0</v>
      </c>
      <c r="H552" s="83">
        <v>1</v>
      </c>
      <c r="I552" s="84">
        <f t="shared" si="105"/>
        <v>1</v>
      </c>
      <c r="J552" s="32">
        <f t="shared" si="106"/>
        <v>0</v>
      </c>
      <c r="K552" s="32">
        <f t="shared" si="107"/>
        <v>9.9134861719071599E-2</v>
      </c>
      <c r="L552" s="82">
        <f t="shared" si="108"/>
        <v>9.9134861719071599E-2</v>
      </c>
      <c r="M552" s="84">
        <f t="shared" si="109"/>
        <v>0.9008651382809284</v>
      </c>
      <c r="N552" s="82">
        <f t="shared" si="110"/>
        <v>-0.10439971262033948</v>
      </c>
      <c r="O552" s="84">
        <f t="shared" si="111"/>
        <v>0</v>
      </c>
      <c r="P552" s="32">
        <f t="shared" si="112"/>
        <v>0.11004406487328972</v>
      </c>
      <c r="AL552">
        <v>0.63196571878657459</v>
      </c>
      <c r="AM552">
        <v>0</v>
      </c>
      <c r="AN552">
        <v>1</v>
      </c>
      <c r="AO552" s="32">
        <f t="shared" si="116"/>
        <v>504</v>
      </c>
      <c r="AP552" s="32">
        <f t="shared" si="117"/>
        <v>143</v>
      </c>
      <c r="AQ552" s="32">
        <f t="shared" si="113"/>
        <v>5.9701492537313383E-2</v>
      </c>
      <c r="AR552" s="32">
        <f t="shared" si="114"/>
        <v>0.57692307692307687</v>
      </c>
      <c r="AS552" s="32">
        <f t="shared" si="115"/>
        <v>0</v>
      </c>
    </row>
    <row r="553" spans="1:45" x14ac:dyDescent="0.25">
      <c r="A553">
        <v>3</v>
      </c>
      <c r="B553">
        <v>0</v>
      </c>
      <c r="C553">
        <v>29.7</v>
      </c>
      <c r="D553">
        <v>0</v>
      </c>
      <c r="E553">
        <v>0</v>
      </c>
      <c r="F553">
        <v>7775</v>
      </c>
      <c r="G553" s="82">
        <v>1</v>
      </c>
      <c r="H553" s="83">
        <v>1</v>
      </c>
      <c r="I553" s="84">
        <f t="shared" si="105"/>
        <v>2</v>
      </c>
      <c r="J553" s="32">
        <f t="shared" si="106"/>
        <v>0.5</v>
      </c>
      <c r="K553" s="32">
        <f t="shared" si="107"/>
        <v>9.913757613254319E-2</v>
      </c>
      <c r="L553" s="82">
        <f t="shared" si="108"/>
        <v>0.19827515226508638</v>
      </c>
      <c r="M553" s="84">
        <f t="shared" si="109"/>
        <v>1.8017248477349137</v>
      </c>
      <c r="N553" s="82">
        <f t="shared" si="110"/>
        <v>-2.4156494613674444</v>
      </c>
      <c r="O553" s="84">
        <f t="shared" si="111"/>
        <v>50</v>
      </c>
      <c r="P553" s="32">
        <f t="shared" si="112"/>
        <v>3.5985200207722183</v>
      </c>
      <c r="AL553">
        <v>0.63196572585571031</v>
      </c>
      <c r="AM553">
        <v>0</v>
      </c>
      <c r="AN553">
        <v>3</v>
      </c>
      <c r="AO553" s="32">
        <f t="shared" si="116"/>
        <v>504</v>
      </c>
      <c r="AP553" s="32">
        <f t="shared" si="117"/>
        <v>146</v>
      </c>
      <c r="AQ553" s="32">
        <f t="shared" si="113"/>
        <v>5.9701492537313383E-2</v>
      </c>
      <c r="AR553" s="32">
        <f t="shared" si="114"/>
        <v>0.56804733727810652</v>
      </c>
      <c r="AS553" s="32">
        <f t="shared" si="115"/>
        <v>1.0597898083546321E-3</v>
      </c>
    </row>
    <row r="554" spans="1:45" x14ac:dyDescent="0.25">
      <c r="A554">
        <v>3</v>
      </c>
      <c r="B554">
        <v>0</v>
      </c>
      <c r="C554">
        <v>29.7</v>
      </c>
      <c r="D554">
        <v>0</v>
      </c>
      <c r="E554">
        <v>0</v>
      </c>
      <c r="F554">
        <v>23567</v>
      </c>
      <c r="G554" s="82">
        <v>0</v>
      </c>
      <c r="H554" s="83">
        <v>1</v>
      </c>
      <c r="I554" s="84">
        <f t="shared" si="105"/>
        <v>1</v>
      </c>
      <c r="J554" s="32">
        <f t="shared" si="106"/>
        <v>0</v>
      </c>
      <c r="K554" s="32">
        <f t="shared" si="107"/>
        <v>9.9998212138173614E-2</v>
      </c>
      <c r="L554" s="82">
        <f t="shared" si="108"/>
        <v>9.9998212138173614E-2</v>
      </c>
      <c r="M554" s="84">
        <f t="shared" si="109"/>
        <v>0.90000178786182639</v>
      </c>
      <c r="N554" s="82">
        <f t="shared" si="110"/>
        <v>-0.10535852914665898</v>
      </c>
      <c r="O554" s="84">
        <f t="shared" si="111"/>
        <v>0</v>
      </c>
      <c r="P554" s="32">
        <f t="shared" si="112"/>
        <v>0.11110890387867312</v>
      </c>
      <c r="AL554">
        <v>0.63196575000387734</v>
      </c>
      <c r="AM554">
        <v>1</v>
      </c>
      <c r="AN554">
        <v>0</v>
      </c>
      <c r="AO554" s="32">
        <f t="shared" si="116"/>
        <v>505</v>
      </c>
      <c r="AP554" s="32">
        <f t="shared" si="117"/>
        <v>146</v>
      </c>
      <c r="AQ554" s="32">
        <f t="shared" si="113"/>
        <v>5.7835820895522416E-2</v>
      </c>
      <c r="AR554" s="32">
        <f t="shared" si="114"/>
        <v>0.56804733727810652</v>
      </c>
      <c r="AS554" s="32">
        <f t="shared" si="115"/>
        <v>1.0597898083546952E-3</v>
      </c>
    </row>
    <row r="555" spans="1:45" x14ac:dyDescent="0.25">
      <c r="A555">
        <v>3</v>
      </c>
      <c r="B555">
        <v>0</v>
      </c>
      <c r="C555">
        <v>29.7</v>
      </c>
      <c r="D555">
        <v>0</v>
      </c>
      <c r="E555">
        <v>0</v>
      </c>
      <c r="F555">
        <v>34244</v>
      </c>
      <c r="G555" s="82">
        <v>0</v>
      </c>
      <c r="H555" s="83">
        <v>1</v>
      </c>
      <c r="I555" s="84">
        <f t="shared" si="105"/>
        <v>1</v>
      </c>
      <c r="J555" s="32">
        <f t="shared" si="106"/>
        <v>0</v>
      </c>
      <c r="K555" s="32">
        <f t="shared" si="107"/>
        <v>0.10058384682410819</v>
      </c>
      <c r="L555" s="82">
        <f t="shared" si="108"/>
        <v>0.10058384682410819</v>
      </c>
      <c r="M555" s="84">
        <f t="shared" si="109"/>
        <v>0.89941615317589185</v>
      </c>
      <c r="N555" s="82">
        <f t="shared" si="110"/>
        <v>-0.10600944486029709</v>
      </c>
      <c r="O555" s="84">
        <f t="shared" si="111"/>
        <v>0</v>
      </c>
      <c r="P555" s="32">
        <f t="shared" si="112"/>
        <v>0.11183237755842015</v>
      </c>
      <c r="AL555">
        <v>0.63196576237486424</v>
      </c>
      <c r="AM555">
        <v>1</v>
      </c>
      <c r="AN555">
        <v>0</v>
      </c>
      <c r="AO555" s="32">
        <f t="shared" si="116"/>
        <v>506</v>
      </c>
      <c r="AP555" s="32">
        <f t="shared" si="117"/>
        <v>146</v>
      </c>
      <c r="AQ555" s="32">
        <f t="shared" si="113"/>
        <v>5.5970149253731338E-2</v>
      </c>
      <c r="AR555" s="32">
        <f t="shared" si="114"/>
        <v>0.56804733727810652</v>
      </c>
      <c r="AS555" s="32">
        <f t="shared" si="115"/>
        <v>1.0597898083546952E-3</v>
      </c>
    </row>
    <row r="556" spans="1:45" x14ac:dyDescent="0.25">
      <c r="A556">
        <v>3</v>
      </c>
      <c r="B556">
        <v>0</v>
      </c>
      <c r="C556">
        <v>29.7</v>
      </c>
      <c r="D556">
        <v>0</v>
      </c>
      <c r="E556">
        <v>0</v>
      </c>
      <c r="F556">
        <v>54510</v>
      </c>
      <c r="G556" s="82">
        <v>0</v>
      </c>
      <c r="H556" s="83">
        <v>1</v>
      </c>
      <c r="I556" s="84">
        <f t="shared" si="105"/>
        <v>1</v>
      </c>
      <c r="J556" s="32">
        <f t="shared" si="106"/>
        <v>0</v>
      </c>
      <c r="K556" s="32">
        <f t="shared" si="107"/>
        <v>0.10170382143812258</v>
      </c>
      <c r="L556" s="82">
        <f t="shared" si="108"/>
        <v>0.10170382143812258</v>
      </c>
      <c r="M556" s="84">
        <f t="shared" si="109"/>
        <v>0.89829617856187738</v>
      </c>
      <c r="N556" s="82">
        <f t="shared" si="110"/>
        <v>-0.10725544483386355</v>
      </c>
      <c r="O556" s="84">
        <f t="shared" si="111"/>
        <v>0</v>
      </c>
      <c r="P556" s="32">
        <f t="shared" si="112"/>
        <v>0.1132185840987822</v>
      </c>
      <c r="AL556">
        <v>0.63289851502839567</v>
      </c>
      <c r="AM556">
        <v>1</v>
      </c>
      <c r="AN556">
        <v>0</v>
      </c>
      <c r="AO556" s="32">
        <f t="shared" si="116"/>
        <v>507</v>
      </c>
      <c r="AP556" s="32">
        <f t="shared" si="117"/>
        <v>146</v>
      </c>
      <c r="AQ556" s="32">
        <f t="shared" si="113"/>
        <v>5.410447761194026E-2</v>
      </c>
      <c r="AR556" s="32">
        <f t="shared" si="114"/>
        <v>0.56804733727810652</v>
      </c>
      <c r="AS556" s="32">
        <f t="shared" si="115"/>
        <v>0</v>
      </c>
    </row>
    <row r="557" spans="1:45" x14ac:dyDescent="0.25">
      <c r="A557">
        <v>3</v>
      </c>
      <c r="B557">
        <v>0</v>
      </c>
      <c r="C557">
        <v>29.7</v>
      </c>
      <c r="D557">
        <v>0</v>
      </c>
      <c r="E557">
        <v>0</v>
      </c>
      <c r="F557">
        <v>265302</v>
      </c>
      <c r="G557" s="82">
        <v>0</v>
      </c>
      <c r="H557" s="83">
        <v>1</v>
      </c>
      <c r="I557" s="84">
        <f t="shared" si="105"/>
        <v>1</v>
      </c>
      <c r="J557" s="32">
        <f t="shared" si="106"/>
        <v>0</v>
      </c>
      <c r="K557" s="32">
        <f t="shared" si="107"/>
        <v>0.11402210186015185</v>
      </c>
      <c r="L557" s="82">
        <f t="shared" si="108"/>
        <v>0.11402210186015185</v>
      </c>
      <c r="M557" s="84">
        <f t="shared" si="109"/>
        <v>0.88597789813984817</v>
      </c>
      <c r="N557" s="82">
        <f t="shared" si="110"/>
        <v>-0.12106327435428998</v>
      </c>
      <c r="O557" s="84">
        <f t="shared" si="111"/>
        <v>0</v>
      </c>
      <c r="P557" s="32">
        <f t="shared" si="112"/>
        <v>0.12869632763926342</v>
      </c>
      <c r="AL557">
        <v>0.63298550993649982</v>
      </c>
      <c r="AM557">
        <v>0</v>
      </c>
      <c r="AN557">
        <v>1</v>
      </c>
      <c r="AO557" s="32">
        <f t="shared" si="116"/>
        <v>507</v>
      </c>
      <c r="AP557" s="32">
        <f t="shared" si="117"/>
        <v>147</v>
      </c>
      <c r="AQ557" s="32">
        <f t="shared" si="113"/>
        <v>5.410447761194026E-2</v>
      </c>
      <c r="AR557" s="32">
        <f t="shared" si="114"/>
        <v>0.5650887573964497</v>
      </c>
      <c r="AS557" s="32">
        <f t="shared" si="115"/>
        <v>1.0542700697694517E-3</v>
      </c>
    </row>
    <row r="558" spans="1:45" x14ac:dyDescent="0.25">
      <c r="A558">
        <v>3</v>
      </c>
      <c r="B558">
        <v>0</v>
      </c>
      <c r="C558">
        <v>29.7</v>
      </c>
      <c r="D558">
        <v>0</v>
      </c>
      <c r="E558">
        <v>0</v>
      </c>
      <c r="F558">
        <v>392082</v>
      </c>
      <c r="G558" s="82">
        <v>0</v>
      </c>
      <c r="H558" s="83">
        <v>1</v>
      </c>
      <c r="I558" s="84">
        <f t="shared" si="105"/>
        <v>1</v>
      </c>
      <c r="J558" s="32">
        <f t="shared" si="106"/>
        <v>0</v>
      </c>
      <c r="K558" s="32">
        <f t="shared" si="107"/>
        <v>0.1220420261811455</v>
      </c>
      <c r="L558" s="82">
        <f t="shared" si="108"/>
        <v>0.1220420261811455</v>
      </c>
      <c r="M558" s="84">
        <f t="shared" si="109"/>
        <v>0.87795797381885454</v>
      </c>
      <c r="N558" s="82">
        <f t="shared" si="110"/>
        <v>-0.13015655230258549</v>
      </c>
      <c r="O558" s="84">
        <f t="shared" si="111"/>
        <v>0</v>
      </c>
      <c r="P558" s="32">
        <f t="shared" si="112"/>
        <v>0.13900668348656736</v>
      </c>
      <c r="AL558">
        <v>0.63649869627208477</v>
      </c>
      <c r="AM558">
        <v>1</v>
      </c>
      <c r="AN558">
        <v>0</v>
      </c>
      <c r="AO558" s="32">
        <f t="shared" si="116"/>
        <v>508</v>
      </c>
      <c r="AP558" s="32">
        <f t="shared" si="117"/>
        <v>147</v>
      </c>
      <c r="AQ558" s="32">
        <f t="shared" si="113"/>
        <v>5.2238805970149294E-2</v>
      </c>
      <c r="AR558" s="32">
        <f t="shared" si="114"/>
        <v>0.5650887573964497</v>
      </c>
      <c r="AS558" s="32">
        <f t="shared" si="115"/>
        <v>0</v>
      </c>
    </row>
    <row r="559" spans="1:45" x14ac:dyDescent="0.25">
      <c r="A559">
        <v>3</v>
      </c>
      <c r="B559">
        <v>0</v>
      </c>
      <c r="C559">
        <v>29.7</v>
      </c>
      <c r="D559">
        <v>0</v>
      </c>
      <c r="E559">
        <v>0</v>
      </c>
      <c r="F559">
        <v>392086</v>
      </c>
      <c r="G559" s="82">
        <v>0</v>
      </c>
      <c r="H559" s="83">
        <v>1</v>
      </c>
      <c r="I559" s="84">
        <f t="shared" si="105"/>
        <v>1</v>
      </c>
      <c r="J559" s="32">
        <f t="shared" si="106"/>
        <v>0</v>
      </c>
      <c r="K559" s="32">
        <f t="shared" si="107"/>
        <v>0.12204228671133036</v>
      </c>
      <c r="L559" s="82">
        <f t="shared" si="108"/>
        <v>0.12204228671133036</v>
      </c>
      <c r="M559" s="84">
        <f t="shared" si="109"/>
        <v>0.87795771328866967</v>
      </c>
      <c r="N559" s="82">
        <f t="shared" si="110"/>
        <v>-0.13015684904825134</v>
      </c>
      <c r="O559" s="84">
        <f t="shared" si="111"/>
        <v>0</v>
      </c>
      <c r="P559" s="32">
        <f t="shared" si="112"/>
        <v>0.13900702148191418</v>
      </c>
      <c r="AL559">
        <v>0.63891428463466071</v>
      </c>
      <c r="AM559">
        <v>0</v>
      </c>
      <c r="AN559">
        <v>1</v>
      </c>
      <c r="AO559" s="32">
        <f t="shared" si="116"/>
        <v>508</v>
      </c>
      <c r="AP559" s="32">
        <f t="shared" si="117"/>
        <v>148</v>
      </c>
      <c r="AQ559" s="32">
        <f t="shared" si="113"/>
        <v>5.2238805970149294E-2</v>
      </c>
      <c r="AR559" s="32">
        <f t="shared" si="114"/>
        <v>0.56213017751479288</v>
      </c>
      <c r="AS559" s="32">
        <f t="shared" si="115"/>
        <v>1.0487503311843336E-3</v>
      </c>
    </row>
    <row r="560" spans="1:45" x14ac:dyDescent="0.25">
      <c r="A560">
        <v>3</v>
      </c>
      <c r="B560">
        <v>0</v>
      </c>
      <c r="C560">
        <v>29.7</v>
      </c>
      <c r="D560">
        <v>1</v>
      </c>
      <c r="E560">
        <v>0</v>
      </c>
      <c r="F560">
        <v>7.75</v>
      </c>
      <c r="G560" s="82">
        <v>0</v>
      </c>
      <c r="H560" s="83">
        <v>1</v>
      </c>
      <c r="I560" s="84">
        <f t="shared" si="105"/>
        <v>1</v>
      </c>
      <c r="J560" s="32">
        <f t="shared" si="106"/>
        <v>0</v>
      </c>
      <c r="K560" s="32">
        <f t="shared" si="107"/>
        <v>7.2673685349945727E-2</v>
      </c>
      <c r="L560" s="82">
        <f t="shared" si="108"/>
        <v>7.2673685349945727E-2</v>
      </c>
      <c r="M560" s="84">
        <f t="shared" si="109"/>
        <v>0.92732631465005433</v>
      </c>
      <c r="N560" s="82">
        <f t="shared" si="110"/>
        <v>-7.5449763869058592E-2</v>
      </c>
      <c r="O560" s="84">
        <f t="shared" si="111"/>
        <v>0</v>
      </c>
      <c r="P560" s="32">
        <f t="shared" si="112"/>
        <v>7.836905326834237E-2</v>
      </c>
      <c r="AL560">
        <v>0.64571071206036024</v>
      </c>
      <c r="AM560">
        <v>1</v>
      </c>
      <c r="AN560">
        <v>0</v>
      </c>
      <c r="AO560" s="32">
        <f t="shared" si="116"/>
        <v>509</v>
      </c>
      <c r="AP560" s="32">
        <f t="shared" si="117"/>
        <v>148</v>
      </c>
      <c r="AQ560" s="32">
        <f t="shared" si="113"/>
        <v>5.0373134328358216E-2</v>
      </c>
      <c r="AR560" s="32">
        <f t="shared" si="114"/>
        <v>0.56213017751479288</v>
      </c>
      <c r="AS560" s="32">
        <f t="shared" si="115"/>
        <v>0</v>
      </c>
    </row>
    <row r="561" spans="1:45" x14ac:dyDescent="0.25">
      <c r="A561">
        <v>3</v>
      </c>
      <c r="B561">
        <v>0</v>
      </c>
      <c r="C561">
        <v>29.7</v>
      </c>
      <c r="D561">
        <v>1</v>
      </c>
      <c r="E561">
        <v>0</v>
      </c>
      <c r="F561">
        <v>15.5</v>
      </c>
      <c r="G561" s="82">
        <v>0</v>
      </c>
      <c r="H561" s="83">
        <v>2</v>
      </c>
      <c r="I561" s="84">
        <f t="shared" si="105"/>
        <v>2</v>
      </c>
      <c r="J561" s="32">
        <f t="shared" si="106"/>
        <v>0</v>
      </c>
      <c r="K561" s="32">
        <f t="shared" si="107"/>
        <v>7.2674002837616894E-2</v>
      </c>
      <c r="L561" s="82">
        <f t="shared" si="108"/>
        <v>0.14534800567523379</v>
      </c>
      <c r="M561" s="84">
        <f t="shared" si="109"/>
        <v>1.8546519943247661</v>
      </c>
      <c r="N561" s="82">
        <f t="shared" si="110"/>
        <v>-0.15090021247599339</v>
      </c>
      <c r="O561" s="84">
        <f t="shared" si="111"/>
        <v>0</v>
      </c>
      <c r="P561" s="32">
        <f t="shared" si="112"/>
        <v>0.15673884493694623</v>
      </c>
      <c r="AL561">
        <v>0.64641211510997099</v>
      </c>
      <c r="AM561">
        <v>0</v>
      </c>
      <c r="AN561">
        <v>1</v>
      </c>
      <c r="AO561" s="32">
        <f t="shared" si="116"/>
        <v>509</v>
      </c>
      <c r="AP561" s="32">
        <f t="shared" si="117"/>
        <v>149</v>
      </c>
      <c r="AQ561" s="32">
        <f t="shared" si="113"/>
        <v>5.0373134328358216E-2</v>
      </c>
      <c r="AR561" s="32">
        <f t="shared" si="114"/>
        <v>0.55917159763313617</v>
      </c>
      <c r="AS561" s="32">
        <f t="shared" si="115"/>
        <v>1.0432305925991532E-3</v>
      </c>
    </row>
    <row r="562" spans="1:45" x14ac:dyDescent="0.25">
      <c r="A562">
        <v>3</v>
      </c>
      <c r="B562">
        <v>0</v>
      </c>
      <c r="C562">
        <v>29.7</v>
      </c>
      <c r="D562">
        <v>1</v>
      </c>
      <c r="E562">
        <v>0</v>
      </c>
      <c r="F562">
        <v>16.100000000000001</v>
      </c>
      <c r="G562" s="82">
        <v>0</v>
      </c>
      <c r="H562" s="83">
        <v>1</v>
      </c>
      <c r="I562" s="84">
        <f t="shared" si="105"/>
        <v>1</v>
      </c>
      <c r="J562" s="32">
        <f t="shared" si="106"/>
        <v>0</v>
      </c>
      <c r="K562" s="32">
        <f t="shared" si="107"/>
        <v>7.2674027417360926E-2</v>
      </c>
      <c r="L562" s="82">
        <f t="shared" si="108"/>
        <v>7.2674027417360926E-2</v>
      </c>
      <c r="M562" s="84">
        <f t="shared" si="109"/>
        <v>0.92732597258263905</v>
      </c>
      <c r="N562" s="82">
        <f t="shared" si="110"/>
        <v>-7.5450132744041401E-2</v>
      </c>
      <c r="O562" s="84">
        <f t="shared" si="111"/>
        <v>0</v>
      </c>
      <c r="P562" s="32">
        <f t="shared" si="112"/>
        <v>7.8369451051781627E-2</v>
      </c>
      <c r="AL562">
        <v>0.64702462578233377</v>
      </c>
      <c r="AM562">
        <v>1</v>
      </c>
      <c r="AN562">
        <v>0</v>
      </c>
      <c r="AO562" s="32">
        <f t="shared" si="116"/>
        <v>510</v>
      </c>
      <c r="AP562" s="32">
        <f t="shared" si="117"/>
        <v>149</v>
      </c>
      <c r="AQ562" s="32">
        <f t="shared" si="113"/>
        <v>4.8507462686567138E-2</v>
      </c>
      <c r="AR562" s="32">
        <f t="shared" si="114"/>
        <v>0.55917159763313617</v>
      </c>
      <c r="AS562" s="32">
        <f t="shared" si="115"/>
        <v>1.0432305925990911E-3</v>
      </c>
    </row>
    <row r="563" spans="1:45" x14ac:dyDescent="0.25">
      <c r="A563">
        <v>3</v>
      </c>
      <c r="B563">
        <v>0</v>
      </c>
      <c r="C563">
        <v>29.7</v>
      </c>
      <c r="D563">
        <v>1</v>
      </c>
      <c r="E563">
        <v>0</v>
      </c>
      <c r="F563">
        <v>19.966699999999999</v>
      </c>
      <c r="G563" s="82">
        <v>0</v>
      </c>
      <c r="H563" s="83">
        <v>2</v>
      </c>
      <c r="I563" s="84">
        <f t="shared" si="105"/>
        <v>2</v>
      </c>
      <c r="J563" s="32">
        <f t="shared" si="106"/>
        <v>0</v>
      </c>
      <c r="K563" s="32">
        <f t="shared" si="107"/>
        <v>7.2674185821704818E-2</v>
      </c>
      <c r="L563" s="82">
        <f t="shared" si="108"/>
        <v>0.14534837164340964</v>
      </c>
      <c r="M563" s="84">
        <f t="shared" si="109"/>
        <v>1.8546516283565904</v>
      </c>
      <c r="N563" s="82">
        <f t="shared" si="110"/>
        <v>-0.15090060712492265</v>
      </c>
      <c r="O563" s="84">
        <f t="shared" si="111"/>
        <v>0</v>
      </c>
      <c r="P563" s="32">
        <f t="shared" si="112"/>
        <v>0.15673927051432623</v>
      </c>
      <c r="AL563">
        <v>0.64764973272626936</v>
      </c>
      <c r="AM563">
        <v>1</v>
      </c>
      <c r="AN563">
        <v>0</v>
      </c>
      <c r="AO563" s="32">
        <f t="shared" si="116"/>
        <v>511</v>
      </c>
      <c r="AP563" s="32">
        <f t="shared" si="117"/>
        <v>149</v>
      </c>
      <c r="AQ563" s="32">
        <f t="shared" si="113"/>
        <v>4.6641791044776171E-2</v>
      </c>
      <c r="AR563" s="32">
        <f t="shared" si="114"/>
        <v>0.55917159763313617</v>
      </c>
      <c r="AS563" s="32">
        <f t="shared" si="115"/>
        <v>0</v>
      </c>
    </row>
    <row r="564" spans="1:45" x14ac:dyDescent="0.25">
      <c r="A564">
        <v>3</v>
      </c>
      <c r="B564">
        <v>0</v>
      </c>
      <c r="C564">
        <v>29.7</v>
      </c>
      <c r="D564">
        <v>1</v>
      </c>
      <c r="E564">
        <v>0</v>
      </c>
      <c r="F564">
        <v>24.15</v>
      </c>
      <c r="G564" s="82">
        <v>0</v>
      </c>
      <c r="H564" s="83">
        <v>1</v>
      </c>
      <c r="I564" s="84">
        <f t="shared" si="105"/>
        <v>1</v>
      </c>
      <c r="J564" s="32">
        <f t="shared" si="106"/>
        <v>0</v>
      </c>
      <c r="K564" s="32">
        <f t="shared" si="107"/>
        <v>7.2674357196333708E-2</v>
      </c>
      <c r="L564" s="82">
        <f t="shared" si="108"/>
        <v>7.2674357196333708E-2</v>
      </c>
      <c r="M564" s="84">
        <f t="shared" si="109"/>
        <v>0.92732564280366625</v>
      </c>
      <c r="N564" s="82">
        <f t="shared" si="110"/>
        <v>-7.5450488367674498E-2</v>
      </c>
      <c r="O564" s="84">
        <f t="shared" si="111"/>
        <v>0</v>
      </c>
      <c r="P564" s="32">
        <f t="shared" si="112"/>
        <v>7.8369834545511816E-2</v>
      </c>
      <c r="AL564">
        <v>0.65346576710604742</v>
      </c>
      <c r="AM564">
        <v>0</v>
      </c>
      <c r="AN564">
        <v>1</v>
      </c>
      <c r="AO564" s="32">
        <f t="shared" si="116"/>
        <v>511</v>
      </c>
      <c r="AP564" s="32">
        <f t="shared" si="117"/>
        <v>150</v>
      </c>
      <c r="AQ564" s="32">
        <f t="shared" si="113"/>
        <v>4.6641791044776171E-2</v>
      </c>
      <c r="AR564" s="32">
        <f t="shared" si="114"/>
        <v>0.55621301775147924</v>
      </c>
      <c r="AS564" s="32">
        <f t="shared" si="115"/>
        <v>0</v>
      </c>
    </row>
    <row r="565" spans="1:45" x14ac:dyDescent="0.25">
      <c r="A565">
        <v>3</v>
      </c>
      <c r="B565">
        <v>0</v>
      </c>
      <c r="C565">
        <v>29.7</v>
      </c>
      <c r="D565">
        <v>1</v>
      </c>
      <c r="E565">
        <v>1</v>
      </c>
      <c r="F565">
        <v>15.245799999999999</v>
      </c>
      <c r="G565" s="82">
        <v>2</v>
      </c>
      <c r="H565" s="83">
        <v>0</v>
      </c>
      <c r="I565" s="84">
        <f t="shared" si="105"/>
        <v>2</v>
      </c>
      <c r="J565" s="32">
        <f t="shared" si="106"/>
        <v>1</v>
      </c>
      <c r="K565" s="32">
        <f t="shared" si="107"/>
        <v>6.7106653029775296E-2</v>
      </c>
      <c r="L565" s="82">
        <f t="shared" si="108"/>
        <v>0.13421330605955059</v>
      </c>
      <c r="M565" s="84">
        <f t="shared" si="109"/>
        <v>1.8657866939404495</v>
      </c>
      <c r="N565" s="82">
        <f t="shared" si="110"/>
        <v>-5.402944177908557</v>
      </c>
      <c r="O565" s="84">
        <f t="shared" si="111"/>
        <v>100</v>
      </c>
      <c r="P565" s="32">
        <f t="shared" si="112"/>
        <v>27.803304288065121</v>
      </c>
      <c r="AL565">
        <v>0.66244775119993649</v>
      </c>
      <c r="AM565">
        <v>0</v>
      </c>
      <c r="AN565">
        <v>1</v>
      </c>
      <c r="AO565" s="32">
        <f t="shared" si="116"/>
        <v>511</v>
      </c>
      <c r="AP565" s="32">
        <f t="shared" si="117"/>
        <v>151</v>
      </c>
      <c r="AQ565" s="32">
        <f t="shared" si="113"/>
        <v>4.6641791044776171E-2</v>
      </c>
      <c r="AR565" s="32">
        <f t="shared" si="114"/>
        <v>0.55325443786982254</v>
      </c>
      <c r="AS565" s="32">
        <f t="shared" si="115"/>
        <v>1.0321911154287918E-3</v>
      </c>
    </row>
    <row r="566" spans="1:45" x14ac:dyDescent="0.25">
      <c r="A566">
        <v>3</v>
      </c>
      <c r="B566">
        <v>0</v>
      </c>
      <c r="C566">
        <v>29.7</v>
      </c>
      <c r="D566">
        <v>1</v>
      </c>
      <c r="E566">
        <v>2</v>
      </c>
      <c r="F566">
        <v>6607</v>
      </c>
      <c r="G566" s="82">
        <v>0</v>
      </c>
      <c r="H566" s="83">
        <v>1</v>
      </c>
      <c r="I566" s="84">
        <f t="shared" si="105"/>
        <v>1</v>
      </c>
      <c r="J566" s="32">
        <f t="shared" si="106"/>
        <v>0</v>
      </c>
      <c r="K566" s="32">
        <f t="shared" si="107"/>
        <v>6.2170542788730764E-2</v>
      </c>
      <c r="L566" s="82">
        <f t="shared" si="108"/>
        <v>6.2170542788730764E-2</v>
      </c>
      <c r="M566" s="84">
        <f t="shared" si="109"/>
        <v>0.9378294572112692</v>
      </c>
      <c r="N566" s="82">
        <f t="shared" si="110"/>
        <v>-6.4187161846123247E-2</v>
      </c>
      <c r="O566" s="84">
        <f t="shared" si="111"/>
        <v>0</v>
      </c>
      <c r="P566" s="32">
        <f t="shared" si="112"/>
        <v>6.6291949256532381E-2</v>
      </c>
      <c r="AL566">
        <v>0.6624771622580532</v>
      </c>
      <c r="AM566">
        <v>1</v>
      </c>
      <c r="AN566">
        <v>0</v>
      </c>
      <c r="AO566" s="32">
        <f t="shared" si="116"/>
        <v>512</v>
      </c>
      <c r="AP566" s="32">
        <f t="shared" si="117"/>
        <v>151</v>
      </c>
      <c r="AQ566" s="32">
        <f t="shared" si="113"/>
        <v>4.4776119402985093E-2</v>
      </c>
      <c r="AR566" s="32">
        <f t="shared" si="114"/>
        <v>0.55325443786982254</v>
      </c>
      <c r="AS566" s="32">
        <f t="shared" si="115"/>
        <v>0</v>
      </c>
    </row>
    <row r="567" spans="1:45" x14ac:dyDescent="0.25">
      <c r="A567">
        <v>3</v>
      </c>
      <c r="B567">
        <v>0</v>
      </c>
      <c r="C567">
        <v>29.7</v>
      </c>
      <c r="D567">
        <v>2</v>
      </c>
      <c r="E567">
        <v>0</v>
      </c>
      <c r="F567">
        <v>21.679200000000002</v>
      </c>
      <c r="G567" s="82">
        <v>0</v>
      </c>
      <c r="H567" s="83">
        <v>1</v>
      </c>
      <c r="I567" s="84">
        <f t="shared" si="105"/>
        <v>1</v>
      </c>
      <c r="J567" s="32">
        <f t="shared" si="106"/>
        <v>0</v>
      </c>
      <c r="K567" s="32">
        <f t="shared" si="107"/>
        <v>5.3096894918350408E-2</v>
      </c>
      <c r="L567" s="82">
        <f t="shared" si="108"/>
        <v>5.3096894918350408E-2</v>
      </c>
      <c r="M567" s="84">
        <f t="shared" si="109"/>
        <v>0.94690310508164954</v>
      </c>
      <c r="N567" s="82">
        <f t="shared" si="110"/>
        <v>-5.4558508790487625E-2</v>
      </c>
      <c r="O567" s="84">
        <f t="shared" si="111"/>
        <v>0</v>
      </c>
      <c r="P567" s="32">
        <f t="shared" si="112"/>
        <v>5.6074264234007319E-2</v>
      </c>
      <c r="AL567">
        <v>0.66435217561016091</v>
      </c>
      <c r="AM567">
        <v>0</v>
      </c>
      <c r="AN567">
        <v>1</v>
      </c>
      <c r="AO567" s="32">
        <f t="shared" si="116"/>
        <v>512</v>
      </c>
      <c r="AP567" s="32">
        <f t="shared" si="117"/>
        <v>152</v>
      </c>
      <c r="AQ567" s="32">
        <f t="shared" si="113"/>
        <v>4.4776119402985093E-2</v>
      </c>
      <c r="AR567" s="32">
        <f t="shared" si="114"/>
        <v>0.5502958579881656</v>
      </c>
      <c r="AS567" s="32">
        <f t="shared" si="115"/>
        <v>0</v>
      </c>
    </row>
    <row r="568" spans="1:45" x14ac:dyDescent="0.25">
      <c r="A568">
        <v>3</v>
      </c>
      <c r="B568">
        <v>0</v>
      </c>
      <c r="C568">
        <v>29.7</v>
      </c>
      <c r="D568">
        <v>2</v>
      </c>
      <c r="E568">
        <v>0</v>
      </c>
      <c r="F568">
        <v>23.25</v>
      </c>
      <c r="G568" s="82">
        <v>1</v>
      </c>
      <c r="H568" s="83">
        <v>0</v>
      </c>
      <c r="I568" s="84">
        <f t="shared" si="105"/>
        <v>1</v>
      </c>
      <c r="J568" s="32">
        <f t="shared" si="106"/>
        <v>1</v>
      </c>
      <c r="K568" s="32">
        <f t="shared" si="107"/>
        <v>5.3096942925980023E-2</v>
      </c>
      <c r="L568" s="82">
        <f t="shared" si="108"/>
        <v>5.3096942925980023E-2</v>
      </c>
      <c r="M568" s="84">
        <f t="shared" si="109"/>
        <v>0.94690305707402</v>
      </c>
      <c r="N568" s="82">
        <f t="shared" si="110"/>
        <v>-2.935635924407018</v>
      </c>
      <c r="O568" s="84">
        <f t="shared" si="111"/>
        <v>100</v>
      </c>
      <c r="P568" s="32">
        <f t="shared" si="112"/>
        <v>17.833475994918455</v>
      </c>
      <c r="AL568">
        <v>0.66509224663626587</v>
      </c>
      <c r="AM568">
        <v>0</v>
      </c>
      <c r="AN568">
        <v>1</v>
      </c>
      <c r="AO568" s="32">
        <f t="shared" si="116"/>
        <v>512</v>
      </c>
      <c r="AP568" s="32">
        <f t="shared" si="117"/>
        <v>153</v>
      </c>
      <c r="AQ568" s="32">
        <f t="shared" si="113"/>
        <v>4.4776119402985093E-2</v>
      </c>
      <c r="AR568" s="32">
        <f t="shared" si="114"/>
        <v>0.5473372781065089</v>
      </c>
      <c r="AS568" s="32">
        <f t="shared" si="115"/>
        <v>0</v>
      </c>
    </row>
    <row r="569" spans="1:45" x14ac:dyDescent="0.25">
      <c r="A569">
        <v>3</v>
      </c>
      <c r="B569">
        <v>0</v>
      </c>
      <c r="C569">
        <v>29.7</v>
      </c>
      <c r="D569">
        <v>3</v>
      </c>
      <c r="E569">
        <v>1</v>
      </c>
      <c r="F569">
        <v>25.466699999999999</v>
      </c>
      <c r="G569" s="82">
        <v>0</v>
      </c>
      <c r="H569" s="83">
        <v>1</v>
      </c>
      <c r="I569" s="84">
        <f t="shared" si="105"/>
        <v>1</v>
      </c>
      <c r="J569" s="32">
        <f t="shared" si="106"/>
        <v>0</v>
      </c>
      <c r="K569" s="32">
        <f t="shared" si="107"/>
        <v>3.5518987376226621E-2</v>
      </c>
      <c r="L569" s="82">
        <f t="shared" si="108"/>
        <v>3.5518987376226621E-2</v>
      </c>
      <c r="M569" s="84">
        <f t="shared" si="109"/>
        <v>0.96448101262377339</v>
      </c>
      <c r="N569" s="82">
        <f t="shared" si="110"/>
        <v>-3.6165133067793467E-2</v>
      </c>
      <c r="O569" s="84">
        <f t="shared" si="111"/>
        <v>0</v>
      </c>
      <c r="P569" s="32">
        <f t="shared" si="112"/>
        <v>3.6827046786126763E-2</v>
      </c>
      <c r="AL569">
        <v>0.6657001241591789</v>
      </c>
      <c r="AM569">
        <v>0</v>
      </c>
      <c r="AN569">
        <v>1</v>
      </c>
      <c r="AO569" s="32">
        <f t="shared" si="116"/>
        <v>512</v>
      </c>
      <c r="AP569" s="32">
        <f t="shared" si="117"/>
        <v>154</v>
      </c>
      <c r="AQ569" s="32">
        <f t="shared" si="113"/>
        <v>4.4776119402985093E-2</v>
      </c>
      <c r="AR569" s="32">
        <f t="shared" si="114"/>
        <v>0.54437869822485208</v>
      </c>
      <c r="AS569" s="32">
        <f t="shared" si="115"/>
        <v>1.0156318996732494E-3</v>
      </c>
    </row>
    <row r="570" spans="1:45" x14ac:dyDescent="0.25">
      <c r="A570">
        <v>3</v>
      </c>
      <c r="B570">
        <v>0</v>
      </c>
      <c r="C570">
        <v>29.7</v>
      </c>
      <c r="D570">
        <v>8</v>
      </c>
      <c r="E570">
        <v>2</v>
      </c>
      <c r="F570">
        <v>2343</v>
      </c>
      <c r="G570" s="82">
        <v>0</v>
      </c>
      <c r="H570" s="83">
        <v>4</v>
      </c>
      <c r="I570" s="84">
        <f t="shared" si="105"/>
        <v>4</v>
      </c>
      <c r="J570" s="32">
        <f t="shared" si="106"/>
        <v>0</v>
      </c>
      <c r="K570" s="32">
        <f t="shared" si="107"/>
        <v>6.3080340414890237E-3</v>
      </c>
      <c r="L570" s="82">
        <f t="shared" si="108"/>
        <v>2.5232136165956095E-2</v>
      </c>
      <c r="M570" s="84">
        <f t="shared" si="109"/>
        <v>3.9747678638340438</v>
      </c>
      <c r="N570" s="82">
        <f t="shared" si="110"/>
        <v>-2.5312055017384563E-2</v>
      </c>
      <c r="O570" s="84">
        <f t="shared" si="111"/>
        <v>0</v>
      </c>
      <c r="P570" s="32">
        <f t="shared" si="112"/>
        <v>2.5392311732758438E-2</v>
      </c>
      <c r="AL570">
        <v>0.67558614928480087</v>
      </c>
      <c r="AM570">
        <v>1</v>
      </c>
      <c r="AN570">
        <v>0</v>
      </c>
      <c r="AO570" s="32">
        <f t="shared" si="116"/>
        <v>513</v>
      </c>
      <c r="AP570" s="32">
        <f t="shared" si="117"/>
        <v>154</v>
      </c>
      <c r="AQ570" s="32">
        <f t="shared" si="113"/>
        <v>4.2910447761194015E-2</v>
      </c>
      <c r="AR570" s="32">
        <f t="shared" si="114"/>
        <v>0.54437869822485208</v>
      </c>
      <c r="AS570" s="32">
        <f t="shared" si="115"/>
        <v>0</v>
      </c>
    </row>
    <row r="571" spans="1:45" x14ac:dyDescent="0.25">
      <c r="A571">
        <v>3</v>
      </c>
      <c r="B571">
        <v>0</v>
      </c>
      <c r="C571">
        <v>30</v>
      </c>
      <c r="D571">
        <v>0</v>
      </c>
      <c r="E571">
        <v>0</v>
      </c>
      <c r="F571">
        <v>7.2291999999999996</v>
      </c>
      <c r="G571" s="82">
        <v>0</v>
      </c>
      <c r="H571" s="83">
        <v>1</v>
      </c>
      <c r="I571" s="84">
        <f t="shared" si="105"/>
        <v>1</v>
      </c>
      <c r="J571" s="32">
        <f t="shared" si="106"/>
        <v>0</v>
      </c>
      <c r="K571" s="32">
        <f t="shared" si="107"/>
        <v>9.7653125472495494E-2</v>
      </c>
      <c r="L571" s="82">
        <f t="shared" si="108"/>
        <v>9.7653125472495494E-2</v>
      </c>
      <c r="M571" s="84">
        <f t="shared" si="109"/>
        <v>0.90234687452750451</v>
      </c>
      <c r="N571" s="82">
        <f t="shared" si="110"/>
        <v>-0.10275627128393217</v>
      </c>
      <c r="O571" s="84">
        <f t="shared" si="111"/>
        <v>0</v>
      </c>
      <c r="P571" s="32">
        <f t="shared" si="112"/>
        <v>0.10822127080966458</v>
      </c>
      <c r="AL571">
        <v>0.67949338556625694</v>
      </c>
      <c r="AM571">
        <v>0</v>
      </c>
      <c r="AN571">
        <v>1</v>
      </c>
      <c r="AO571" s="32">
        <f t="shared" si="116"/>
        <v>513</v>
      </c>
      <c r="AP571" s="32">
        <f t="shared" si="117"/>
        <v>155</v>
      </c>
      <c r="AQ571" s="32">
        <f t="shared" si="113"/>
        <v>4.2910447761194015E-2</v>
      </c>
      <c r="AR571" s="32">
        <f t="shared" si="114"/>
        <v>0.54142011834319526</v>
      </c>
      <c r="AS571" s="32">
        <f t="shared" si="115"/>
        <v>1.0101121610880687E-3</v>
      </c>
    </row>
    <row r="572" spans="1:45" x14ac:dyDescent="0.25">
      <c r="A572">
        <v>3</v>
      </c>
      <c r="B572">
        <v>0</v>
      </c>
      <c r="C572">
        <v>30</v>
      </c>
      <c r="D572">
        <v>0</v>
      </c>
      <c r="E572">
        <v>0</v>
      </c>
      <c r="F572">
        <v>7.8958000000000004</v>
      </c>
      <c r="G572" s="82">
        <v>0</v>
      </c>
      <c r="H572" s="83">
        <v>1</v>
      </c>
      <c r="I572" s="84">
        <f t="shared" si="105"/>
        <v>1</v>
      </c>
      <c r="J572" s="32">
        <f t="shared" si="106"/>
        <v>0</v>
      </c>
      <c r="K572" s="32">
        <f t="shared" si="107"/>
        <v>9.7653161178361161E-2</v>
      </c>
      <c r="L572" s="82">
        <f t="shared" si="108"/>
        <v>9.7653161178361161E-2</v>
      </c>
      <c r="M572" s="84">
        <f t="shared" si="109"/>
        <v>0.9023468388216388</v>
      </c>
      <c r="N572" s="82">
        <f t="shared" si="110"/>
        <v>-0.10275631085393282</v>
      </c>
      <c r="O572" s="84">
        <f t="shared" si="111"/>
        <v>0</v>
      </c>
      <c r="P572" s="32">
        <f t="shared" si="112"/>
        <v>0.10822131466198183</v>
      </c>
      <c r="AL572">
        <v>0.6832781631170074</v>
      </c>
      <c r="AM572">
        <v>1</v>
      </c>
      <c r="AN572">
        <v>0</v>
      </c>
      <c r="AO572" s="32">
        <f t="shared" si="116"/>
        <v>514</v>
      </c>
      <c r="AP572" s="32">
        <f t="shared" si="117"/>
        <v>155</v>
      </c>
      <c r="AQ572" s="32">
        <f t="shared" si="113"/>
        <v>4.1044776119402937E-2</v>
      </c>
      <c r="AR572" s="32">
        <f t="shared" si="114"/>
        <v>0.54142011834319526</v>
      </c>
      <c r="AS572" s="32">
        <f t="shared" si="115"/>
        <v>0</v>
      </c>
    </row>
    <row r="573" spans="1:45" x14ac:dyDescent="0.25">
      <c r="A573">
        <v>3</v>
      </c>
      <c r="B573">
        <v>0</v>
      </c>
      <c r="C573">
        <v>30</v>
      </c>
      <c r="D573">
        <v>0</v>
      </c>
      <c r="E573">
        <v>0</v>
      </c>
      <c r="F573">
        <v>9.5</v>
      </c>
      <c r="G573" s="82">
        <v>1</v>
      </c>
      <c r="H573" s="83">
        <v>0</v>
      </c>
      <c r="I573" s="84">
        <f t="shared" si="105"/>
        <v>1</v>
      </c>
      <c r="J573" s="32">
        <f t="shared" si="106"/>
        <v>1</v>
      </c>
      <c r="K573" s="32">
        <f t="shared" si="107"/>
        <v>9.7653247106026145E-2</v>
      </c>
      <c r="L573" s="82">
        <f t="shared" si="108"/>
        <v>9.7653247106026145E-2</v>
      </c>
      <c r="M573" s="84">
        <f t="shared" si="109"/>
        <v>0.90234675289397381</v>
      </c>
      <c r="N573" s="82">
        <f t="shared" si="110"/>
        <v>-2.3263323697184335</v>
      </c>
      <c r="O573" s="84">
        <f t="shared" si="111"/>
        <v>100</v>
      </c>
      <c r="P573" s="32">
        <f t="shared" si="112"/>
        <v>9.2403148859377797</v>
      </c>
      <c r="AL573">
        <v>0.68447308103987781</v>
      </c>
      <c r="AM573">
        <v>0</v>
      </c>
      <c r="AN573">
        <v>1</v>
      </c>
      <c r="AO573" s="32">
        <f t="shared" si="116"/>
        <v>514</v>
      </c>
      <c r="AP573" s="32">
        <f t="shared" si="117"/>
        <v>156</v>
      </c>
      <c r="AQ573" s="32">
        <f t="shared" si="113"/>
        <v>4.1044776119402937E-2</v>
      </c>
      <c r="AR573" s="32">
        <f t="shared" si="114"/>
        <v>0.53846153846153844</v>
      </c>
      <c r="AS573" s="32">
        <f t="shared" si="115"/>
        <v>1.0045924225028282E-3</v>
      </c>
    </row>
    <row r="574" spans="1:45" x14ac:dyDescent="0.25">
      <c r="A574">
        <v>3</v>
      </c>
      <c r="B574">
        <v>0</v>
      </c>
      <c r="C574">
        <v>30</v>
      </c>
      <c r="D574">
        <v>0</v>
      </c>
      <c r="E574">
        <v>0</v>
      </c>
      <c r="F574">
        <v>7076</v>
      </c>
      <c r="G574" s="82">
        <v>0</v>
      </c>
      <c r="H574" s="83">
        <v>1</v>
      </c>
      <c r="I574" s="84">
        <f t="shared" si="105"/>
        <v>1</v>
      </c>
      <c r="J574" s="32">
        <f t="shared" si="106"/>
        <v>0</v>
      </c>
      <c r="K574" s="32">
        <f t="shared" si="107"/>
        <v>9.8032413295687792E-2</v>
      </c>
      <c r="L574" s="82">
        <f t="shared" si="108"/>
        <v>9.8032413295687792E-2</v>
      </c>
      <c r="M574" s="84">
        <f t="shared" si="109"/>
        <v>0.90196758670431221</v>
      </c>
      <c r="N574" s="82">
        <f t="shared" si="110"/>
        <v>-0.10317669448280198</v>
      </c>
      <c r="O574" s="84">
        <f t="shared" si="111"/>
        <v>0</v>
      </c>
      <c r="P574" s="32">
        <f t="shared" si="112"/>
        <v>0.1086872906973156</v>
      </c>
      <c r="AL574">
        <v>0.68546332584230363</v>
      </c>
      <c r="AM574">
        <v>1</v>
      </c>
      <c r="AN574">
        <v>0</v>
      </c>
      <c r="AO574" s="32">
        <f t="shared" si="116"/>
        <v>515</v>
      </c>
      <c r="AP574" s="32">
        <f t="shared" si="117"/>
        <v>156</v>
      </c>
      <c r="AQ574" s="32">
        <f t="shared" si="113"/>
        <v>3.917910447761197E-2</v>
      </c>
      <c r="AR574" s="32">
        <f t="shared" si="114"/>
        <v>0.53846153846153844</v>
      </c>
      <c r="AS574" s="32">
        <f t="shared" si="115"/>
        <v>1.004592422502888E-3</v>
      </c>
    </row>
    <row r="575" spans="1:45" x14ac:dyDescent="0.25">
      <c r="A575">
        <v>3</v>
      </c>
      <c r="B575">
        <v>0</v>
      </c>
      <c r="C575">
        <v>30</v>
      </c>
      <c r="D575">
        <v>0</v>
      </c>
      <c r="E575">
        <v>0</v>
      </c>
      <c r="F575">
        <v>7225</v>
      </c>
      <c r="G575" s="82">
        <v>0</v>
      </c>
      <c r="H575" s="83">
        <v>1</v>
      </c>
      <c r="I575" s="84">
        <f t="shared" si="105"/>
        <v>1</v>
      </c>
      <c r="J575" s="32">
        <f t="shared" si="106"/>
        <v>0</v>
      </c>
      <c r="K575" s="32">
        <f t="shared" si="107"/>
        <v>9.8040422275983766E-2</v>
      </c>
      <c r="L575" s="82">
        <f t="shared" si="108"/>
        <v>9.8040422275983766E-2</v>
      </c>
      <c r="M575" s="84">
        <f t="shared" si="109"/>
        <v>0.90195957772401625</v>
      </c>
      <c r="N575" s="82">
        <f t="shared" si="110"/>
        <v>-0.10318557397689014</v>
      </c>
      <c r="O575" s="84">
        <f t="shared" si="111"/>
        <v>0</v>
      </c>
      <c r="P575" s="32">
        <f t="shared" si="112"/>
        <v>0.10869713532326657</v>
      </c>
      <c r="AL575">
        <v>0.68820431702386142</v>
      </c>
      <c r="AM575">
        <v>1</v>
      </c>
      <c r="AN575">
        <v>0</v>
      </c>
      <c r="AO575" s="32">
        <f t="shared" si="116"/>
        <v>516</v>
      </c>
      <c r="AP575" s="32">
        <f t="shared" si="117"/>
        <v>156</v>
      </c>
      <c r="AQ575" s="32">
        <f t="shared" si="113"/>
        <v>3.7313432835820892E-2</v>
      </c>
      <c r="AR575" s="32">
        <f t="shared" si="114"/>
        <v>0.53846153846153844</v>
      </c>
      <c r="AS575" s="32">
        <f t="shared" si="115"/>
        <v>0</v>
      </c>
    </row>
    <row r="576" spans="1:45" x14ac:dyDescent="0.25">
      <c r="A576">
        <v>3</v>
      </c>
      <c r="B576">
        <v>0</v>
      </c>
      <c r="C576">
        <v>30</v>
      </c>
      <c r="D576">
        <v>0</v>
      </c>
      <c r="E576">
        <v>0</v>
      </c>
      <c r="F576">
        <v>18509</v>
      </c>
      <c r="G576" s="82">
        <v>0</v>
      </c>
      <c r="H576" s="83">
        <v>1</v>
      </c>
      <c r="I576" s="84">
        <f t="shared" si="105"/>
        <v>1</v>
      </c>
      <c r="J576" s="32">
        <f t="shared" si="106"/>
        <v>0</v>
      </c>
      <c r="K576" s="32">
        <f t="shared" si="107"/>
        <v>9.8648651391577483E-2</v>
      </c>
      <c r="L576" s="82">
        <f t="shared" si="108"/>
        <v>9.8648651391577483E-2</v>
      </c>
      <c r="M576" s="84">
        <f t="shared" si="109"/>
        <v>0.90135134860842248</v>
      </c>
      <c r="N576" s="82">
        <f t="shared" si="110"/>
        <v>-0.10386014332572122</v>
      </c>
      <c r="O576" s="84">
        <f t="shared" si="111"/>
        <v>0</v>
      </c>
      <c r="P576" s="32">
        <f t="shared" si="112"/>
        <v>0.10944528073750495</v>
      </c>
      <c r="AL576">
        <v>0.6887894308846696</v>
      </c>
      <c r="AM576">
        <v>0</v>
      </c>
      <c r="AN576">
        <v>1</v>
      </c>
      <c r="AO576" s="32">
        <f t="shared" si="116"/>
        <v>516</v>
      </c>
      <c r="AP576" s="32">
        <f t="shared" si="117"/>
        <v>157</v>
      </c>
      <c r="AQ576" s="32">
        <f t="shared" si="113"/>
        <v>3.7313432835820892E-2</v>
      </c>
      <c r="AR576" s="32">
        <f t="shared" si="114"/>
        <v>0.53550295857988162</v>
      </c>
      <c r="AS576" s="32">
        <f t="shared" si="115"/>
        <v>0</v>
      </c>
    </row>
    <row r="577" spans="1:45" x14ac:dyDescent="0.25">
      <c r="A577">
        <v>3</v>
      </c>
      <c r="B577">
        <v>0</v>
      </c>
      <c r="C577">
        <v>30</v>
      </c>
      <c r="D577">
        <v>0</v>
      </c>
      <c r="E577">
        <v>0</v>
      </c>
      <c r="F577">
        <v>392090</v>
      </c>
      <c r="G577" s="82">
        <v>0</v>
      </c>
      <c r="H577" s="83">
        <v>1</v>
      </c>
      <c r="I577" s="84">
        <f t="shared" si="105"/>
        <v>1</v>
      </c>
      <c r="J577" s="32">
        <f t="shared" si="106"/>
        <v>0</v>
      </c>
      <c r="K577" s="32">
        <f t="shared" si="107"/>
        <v>0.12076136904188597</v>
      </c>
      <c r="L577" s="82">
        <f t="shared" si="108"/>
        <v>0.12076136904188597</v>
      </c>
      <c r="M577" s="84">
        <f t="shared" si="109"/>
        <v>0.87923863095811405</v>
      </c>
      <c r="N577" s="82">
        <f t="shared" si="110"/>
        <v>-0.12869893809763819</v>
      </c>
      <c r="O577" s="84">
        <f t="shared" si="111"/>
        <v>0</v>
      </c>
      <c r="P577" s="32">
        <f t="shared" si="112"/>
        <v>0.13734766056661005</v>
      </c>
      <c r="AL577">
        <v>0.69009901330428369</v>
      </c>
      <c r="AM577">
        <v>0</v>
      </c>
      <c r="AN577">
        <v>1</v>
      </c>
      <c r="AO577" s="32">
        <f t="shared" si="116"/>
        <v>516</v>
      </c>
      <c r="AP577" s="32">
        <f t="shared" si="117"/>
        <v>158</v>
      </c>
      <c r="AQ577" s="32">
        <f t="shared" si="113"/>
        <v>3.7313432835820892E-2</v>
      </c>
      <c r="AR577" s="32">
        <f t="shared" si="114"/>
        <v>0.53254437869822491</v>
      </c>
      <c r="AS577" s="32">
        <f t="shared" si="115"/>
        <v>0</v>
      </c>
    </row>
    <row r="578" spans="1:45" x14ac:dyDescent="0.25">
      <c r="A578">
        <v>3</v>
      </c>
      <c r="B578">
        <v>0</v>
      </c>
      <c r="C578">
        <v>30</v>
      </c>
      <c r="D578">
        <v>1</v>
      </c>
      <c r="E578">
        <v>0</v>
      </c>
      <c r="F578">
        <v>3336</v>
      </c>
      <c r="G578" s="82">
        <v>0</v>
      </c>
      <c r="H578" s="83">
        <v>1</v>
      </c>
      <c r="I578" s="84">
        <f t="shared" si="105"/>
        <v>1</v>
      </c>
      <c r="J578" s="32">
        <f t="shared" si="106"/>
        <v>0</v>
      </c>
      <c r="K578" s="32">
        <f t="shared" si="107"/>
        <v>7.2003415622736683E-2</v>
      </c>
      <c r="L578" s="82">
        <f t="shared" si="108"/>
        <v>7.2003415622736683E-2</v>
      </c>
      <c r="M578" s="84">
        <f t="shared" si="109"/>
        <v>0.92799658437726329</v>
      </c>
      <c r="N578" s="82">
        <f t="shared" si="110"/>
        <v>-7.4727226830659049E-2</v>
      </c>
      <c r="O578" s="84">
        <f t="shared" si="111"/>
        <v>0</v>
      </c>
      <c r="P578" s="32">
        <f t="shared" si="112"/>
        <v>7.7590173105060445E-2</v>
      </c>
      <c r="AL578">
        <v>0.69217720242349423</v>
      </c>
      <c r="AM578">
        <v>0</v>
      </c>
      <c r="AN578">
        <v>1</v>
      </c>
      <c r="AO578" s="32">
        <f t="shared" si="116"/>
        <v>516</v>
      </c>
      <c r="AP578" s="32">
        <f t="shared" si="117"/>
        <v>159</v>
      </c>
      <c r="AQ578" s="32">
        <f t="shared" si="113"/>
        <v>3.7313432835820892E-2</v>
      </c>
      <c r="AR578" s="32">
        <f t="shared" si="114"/>
        <v>0.52958579881656798</v>
      </c>
      <c r="AS578" s="32">
        <f t="shared" si="115"/>
        <v>9.8803320674734595E-4</v>
      </c>
    </row>
    <row r="579" spans="1:45" x14ac:dyDescent="0.25">
      <c r="A579">
        <v>3</v>
      </c>
      <c r="B579">
        <v>0</v>
      </c>
      <c r="C579">
        <v>30.5</v>
      </c>
      <c r="D579">
        <v>0</v>
      </c>
      <c r="E579">
        <v>0</v>
      </c>
      <c r="F579">
        <v>8.0500000000000007</v>
      </c>
      <c r="G579" s="82">
        <v>0</v>
      </c>
      <c r="H579" s="83">
        <v>1</v>
      </c>
      <c r="I579" s="84">
        <f t="shared" si="105"/>
        <v>1</v>
      </c>
      <c r="J579" s="32">
        <f t="shared" si="106"/>
        <v>0</v>
      </c>
      <c r="K579" s="32">
        <f t="shared" si="107"/>
        <v>9.5903293358188646E-2</v>
      </c>
      <c r="L579" s="82">
        <f t="shared" si="108"/>
        <v>9.5903293358188646E-2</v>
      </c>
      <c r="M579" s="84">
        <f t="shared" si="109"/>
        <v>0.9040967066418113</v>
      </c>
      <c r="N579" s="82">
        <f t="shared" si="110"/>
        <v>-0.10081894793783971</v>
      </c>
      <c r="O579" s="84">
        <f t="shared" si="111"/>
        <v>0</v>
      </c>
      <c r="P579" s="32">
        <f t="shared" si="112"/>
        <v>0.10607636622680897</v>
      </c>
      <c r="AL579">
        <v>0.69306441001980601</v>
      </c>
      <c r="AM579">
        <v>1</v>
      </c>
      <c r="AN579">
        <v>0</v>
      </c>
      <c r="AO579" s="32">
        <f t="shared" si="116"/>
        <v>517</v>
      </c>
      <c r="AP579" s="32">
        <f t="shared" si="117"/>
        <v>159</v>
      </c>
      <c r="AQ579" s="32">
        <f t="shared" si="113"/>
        <v>3.5447761194029814E-2</v>
      </c>
      <c r="AR579" s="32">
        <f t="shared" si="114"/>
        <v>0.52958579881656798</v>
      </c>
      <c r="AS579" s="32">
        <f t="shared" si="115"/>
        <v>0</v>
      </c>
    </row>
    <row r="580" spans="1:45" x14ac:dyDescent="0.25">
      <c r="A580">
        <v>3</v>
      </c>
      <c r="B580">
        <v>0</v>
      </c>
      <c r="C580">
        <v>31</v>
      </c>
      <c r="D580">
        <v>0</v>
      </c>
      <c r="E580">
        <v>0</v>
      </c>
      <c r="F580">
        <v>2</v>
      </c>
      <c r="G580" s="82">
        <v>1</v>
      </c>
      <c r="H580" s="83">
        <v>0</v>
      </c>
      <c r="I580" s="84">
        <f t="shared" si="105"/>
        <v>1</v>
      </c>
      <c r="J580" s="32">
        <f t="shared" si="106"/>
        <v>1</v>
      </c>
      <c r="K580" s="32">
        <f t="shared" si="107"/>
        <v>9.418118727527254E-2</v>
      </c>
      <c r="L580" s="82">
        <f t="shared" si="108"/>
        <v>9.418118727527254E-2</v>
      </c>
      <c r="M580" s="84">
        <f t="shared" si="109"/>
        <v>0.90581881272472742</v>
      </c>
      <c r="N580" s="82">
        <f t="shared" si="110"/>
        <v>-2.3625348277981901</v>
      </c>
      <c r="O580" s="84">
        <f t="shared" si="111"/>
        <v>100</v>
      </c>
      <c r="P580" s="32">
        <f t="shared" si="112"/>
        <v>9.6178317446477113</v>
      </c>
      <c r="AL580">
        <v>0.69730605981548122</v>
      </c>
      <c r="AM580">
        <v>0</v>
      </c>
      <c r="AN580">
        <v>1</v>
      </c>
      <c r="AO580" s="32">
        <f t="shared" si="116"/>
        <v>517</v>
      </c>
      <c r="AP580" s="32">
        <f t="shared" si="117"/>
        <v>160</v>
      </c>
      <c r="AQ580" s="32">
        <f t="shared" si="113"/>
        <v>3.5447761194029814E-2</v>
      </c>
      <c r="AR580" s="32">
        <f t="shared" si="114"/>
        <v>0.52662721893491127</v>
      </c>
      <c r="AS580" s="32">
        <f t="shared" si="115"/>
        <v>0</v>
      </c>
    </row>
    <row r="581" spans="1:45" x14ac:dyDescent="0.25">
      <c r="A581">
        <v>3</v>
      </c>
      <c r="B581">
        <v>0</v>
      </c>
      <c r="C581">
        <v>31</v>
      </c>
      <c r="D581">
        <v>0</v>
      </c>
      <c r="E581">
        <v>0</v>
      </c>
      <c r="F581">
        <v>7.75</v>
      </c>
      <c r="G581" s="82">
        <v>0</v>
      </c>
      <c r="H581" s="83">
        <v>1</v>
      </c>
      <c r="I581" s="84">
        <f t="shared" ref="I581:I644" si="118">G581+H581</f>
        <v>1</v>
      </c>
      <c r="J581" s="32">
        <f t="shared" ref="J581:J644" si="119">IF(I581=0,"",G581/I581)</f>
        <v>0</v>
      </c>
      <c r="K581" s="32">
        <f t="shared" ref="K581:K644" si="120">1/(1+EXP(-$R$5-MMULT(A581:F581,$R$6:$R$11)))</f>
        <v>9.4181485462116341E-2</v>
      </c>
      <c r="L581" s="82">
        <f t="shared" ref="L581:L644" si="121">I581*K581</f>
        <v>9.4181485462116341E-2</v>
      </c>
      <c r="M581" s="84">
        <f t="shared" ref="M581:M644" si="122">I581-L581</f>
        <v>0.90581851453788365</v>
      </c>
      <c r="N581" s="82">
        <f t="shared" ref="N581:N644" si="123">IFERROR(I581*(J581*LN(K581)+(1-J581)*LN(1-K581)),0)</f>
        <v>-9.8916308084501595E-2</v>
      </c>
      <c r="O581" s="84">
        <f t="shared" ref="O581:O644" si="124">100*IF(K581&gt;=$AH$10,G581/I581,H581/I581)</f>
        <v>0</v>
      </c>
      <c r="P581" s="32">
        <f t="shared" ref="P581:P644" si="125">IFERROR((G581-L581)^2/L581+(H581-M581)^2/M581,0)</f>
        <v>0.10397390200195276</v>
      </c>
      <c r="AL581">
        <v>0.70034770021922765</v>
      </c>
      <c r="AM581">
        <v>0</v>
      </c>
      <c r="AN581">
        <v>2</v>
      </c>
      <c r="AO581" s="32">
        <f t="shared" si="116"/>
        <v>517</v>
      </c>
      <c r="AP581" s="32">
        <f t="shared" si="117"/>
        <v>162</v>
      </c>
      <c r="AQ581" s="32">
        <f t="shared" ref="AQ581:AQ644" si="126">1-AO581/AO$770</f>
        <v>3.5447761194029814E-2</v>
      </c>
      <c r="AR581" s="32">
        <f t="shared" ref="AR581:AR644" si="127">1-AP581/AP$770</f>
        <v>0.52071005917159763</v>
      </c>
      <c r="AS581" s="32">
        <f t="shared" ref="AS581:AS644" si="128">(AQ581-AQ582)*AR581</f>
        <v>9.7147399099174606E-4</v>
      </c>
    </row>
    <row r="582" spans="1:45" x14ac:dyDescent="0.25">
      <c r="A582">
        <v>3</v>
      </c>
      <c r="B582">
        <v>0</v>
      </c>
      <c r="C582">
        <v>31</v>
      </c>
      <c r="D582">
        <v>0</v>
      </c>
      <c r="E582">
        <v>0</v>
      </c>
      <c r="F582">
        <v>7775</v>
      </c>
      <c r="G582" s="82">
        <v>0</v>
      </c>
      <c r="H582" s="83">
        <v>1</v>
      </c>
      <c r="I582" s="84">
        <f t="shared" si="118"/>
        <v>1</v>
      </c>
      <c r="J582" s="32">
        <f t="shared" si="119"/>
        <v>0</v>
      </c>
      <c r="K582" s="32">
        <f t="shared" si="120"/>
        <v>9.4585057126799904E-2</v>
      </c>
      <c r="L582" s="82">
        <f t="shared" si="121"/>
        <v>9.4585057126799904E-2</v>
      </c>
      <c r="M582" s="84">
        <f t="shared" si="122"/>
        <v>0.90541494287320012</v>
      </c>
      <c r="N582" s="82">
        <f t="shared" si="123"/>
        <v>-9.9361939949031169E-2</v>
      </c>
      <c r="O582" s="84">
        <f t="shared" si="124"/>
        <v>0</v>
      </c>
      <c r="P582" s="32">
        <f t="shared" si="125"/>
        <v>0.10446597758443023</v>
      </c>
      <c r="AL582">
        <v>0.7003479665198713</v>
      </c>
      <c r="AM582">
        <v>1</v>
      </c>
      <c r="AN582">
        <v>0</v>
      </c>
      <c r="AO582" s="32">
        <f t="shared" ref="AO582:AO645" si="129">AO581+AM582</f>
        <v>518</v>
      </c>
      <c r="AP582" s="32">
        <f t="shared" ref="AP582:AP645" si="130">AP581+AN582</f>
        <v>162</v>
      </c>
      <c r="AQ582" s="32">
        <f t="shared" si="126"/>
        <v>3.3582089552238847E-2</v>
      </c>
      <c r="AR582" s="32">
        <f t="shared" si="127"/>
        <v>0.52071005917159763</v>
      </c>
      <c r="AS582" s="32">
        <f t="shared" si="128"/>
        <v>9.7147399099180385E-4</v>
      </c>
    </row>
    <row r="583" spans="1:45" x14ac:dyDescent="0.25">
      <c r="A583">
        <v>3</v>
      </c>
      <c r="B583">
        <v>0</v>
      </c>
      <c r="C583">
        <v>32</v>
      </c>
      <c r="D583">
        <v>0</v>
      </c>
      <c r="E583">
        <v>0</v>
      </c>
      <c r="F583">
        <v>2</v>
      </c>
      <c r="G583" s="82">
        <v>1</v>
      </c>
      <c r="H583" s="83">
        <v>2</v>
      </c>
      <c r="I583" s="84">
        <f t="shared" si="118"/>
        <v>3</v>
      </c>
      <c r="J583" s="32">
        <f t="shared" si="119"/>
        <v>0.33333333333333331</v>
      </c>
      <c r="K583" s="32">
        <f t="shared" si="120"/>
        <v>9.0820527932035447E-2</v>
      </c>
      <c r="L583" s="82">
        <f t="shared" si="121"/>
        <v>0.27246158379610635</v>
      </c>
      <c r="M583" s="84">
        <f t="shared" si="122"/>
        <v>2.7275384162038936</v>
      </c>
      <c r="N583" s="82">
        <f t="shared" si="123"/>
        <v>-2.5892954709291738</v>
      </c>
      <c r="O583" s="84">
        <f t="shared" si="124"/>
        <v>33.333333333333329</v>
      </c>
      <c r="P583" s="32">
        <f t="shared" si="125"/>
        <v>2.1367659889718773</v>
      </c>
      <c r="AL583">
        <v>0.70034805316482274</v>
      </c>
      <c r="AM583">
        <v>1</v>
      </c>
      <c r="AN583">
        <v>0</v>
      </c>
      <c r="AO583" s="32">
        <f t="shared" si="129"/>
        <v>519</v>
      </c>
      <c r="AP583" s="32">
        <f t="shared" si="130"/>
        <v>162</v>
      </c>
      <c r="AQ583" s="32">
        <f t="shared" si="126"/>
        <v>3.1716417910447769E-2</v>
      </c>
      <c r="AR583" s="32">
        <f t="shared" si="127"/>
        <v>0.52071005917159763</v>
      </c>
      <c r="AS583" s="32">
        <f t="shared" si="128"/>
        <v>0</v>
      </c>
    </row>
    <row r="584" spans="1:45" x14ac:dyDescent="0.25">
      <c r="A584">
        <v>3</v>
      </c>
      <c r="B584">
        <v>0</v>
      </c>
      <c r="C584">
        <v>32</v>
      </c>
      <c r="D584">
        <v>0</v>
      </c>
      <c r="E584">
        <v>0</v>
      </c>
      <c r="F584">
        <v>7.75</v>
      </c>
      <c r="G584" s="82">
        <v>0</v>
      </c>
      <c r="H584" s="83">
        <v>1</v>
      </c>
      <c r="I584" s="84">
        <f t="shared" si="118"/>
        <v>1</v>
      </c>
      <c r="J584" s="32">
        <f t="shared" si="119"/>
        <v>0</v>
      </c>
      <c r="K584" s="32">
        <f t="shared" si="120"/>
        <v>9.082081654552758E-2</v>
      </c>
      <c r="L584" s="82">
        <f t="shared" si="121"/>
        <v>9.082081654552758E-2</v>
      </c>
      <c r="M584" s="84">
        <f t="shared" si="122"/>
        <v>0.90917918345447246</v>
      </c>
      <c r="N584" s="82">
        <f t="shared" si="123"/>
        <v>-9.5213082718479766E-2</v>
      </c>
      <c r="O584" s="84">
        <f t="shared" si="124"/>
        <v>0</v>
      </c>
      <c r="P584" s="32">
        <f t="shared" si="125"/>
        <v>9.9893198390716878E-2</v>
      </c>
      <c r="AL584">
        <v>0.70124874167978923</v>
      </c>
      <c r="AM584">
        <v>0</v>
      </c>
      <c r="AN584">
        <v>1</v>
      </c>
      <c r="AO584" s="32">
        <f t="shared" si="129"/>
        <v>519</v>
      </c>
      <c r="AP584" s="32">
        <f t="shared" si="130"/>
        <v>163</v>
      </c>
      <c r="AQ584" s="32">
        <f t="shared" si="126"/>
        <v>3.1716417910447769E-2</v>
      </c>
      <c r="AR584" s="32">
        <f t="shared" si="127"/>
        <v>0.51775147928994081</v>
      </c>
      <c r="AS584" s="32">
        <f t="shared" si="128"/>
        <v>0</v>
      </c>
    </row>
    <row r="585" spans="1:45" x14ac:dyDescent="0.25">
      <c r="A585">
        <v>3</v>
      </c>
      <c r="B585">
        <v>0</v>
      </c>
      <c r="C585">
        <v>32</v>
      </c>
      <c r="D585">
        <v>0</v>
      </c>
      <c r="E585">
        <v>0</v>
      </c>
      <c r="F585">
        <v>7.8541999999999996</v>
      </c>
      <c r="G585" s="82">
        <v>1</v>
      </c>
      <c r="H585" s="83">
        <v>0</v>
      </c>
      <c r="I585" s="84">
        <f t="shared" si="118"/>
        <v>1</v>
      </c>
      <c r="J585" s="32">
        <f t="shared" si="119"/>
        <v>1</v>
      </c>
      <c r="K585" s="32">
        <f t="shared" si="120"/>
        <v>9.0820821775713628E-2</v>
      </c>
      <c r="L585" s="82">
        <f t="shared" si="121"/>
        <v>9.0820821775713628E-2</v>
      </c>
      <c r="M585" s="84">
        <f t="shared" si="122"/>
        <v>0.9091791782242864</v>
      </c>
      <c r="N585" s="82">
        <f t="shared" si="123"/>
        <v>-2.3988667049529862</v>
      </c>
      <c r="O585" s="84">
        <f t="shared" si="124"/>
        <v>100</v>
      </c>
      <c r="P585" s="32">
        <f t="shared" si="125"/>
        <v>10.01069094562421</v>
      </c>
      <c r="AL585">
        <v>0.70133762385859133</v>
      </c>
      <c r="AM585">
        <v>0</v>
      </c>
      <c r="AN585">
        <v>1</v>
      </c>
      <c r="AO585" s="32">
        <f t="shared" si="129"/>
        <v>519</v>
      </c>
      <c r="AP585" s="32">
        <f t="shared" si="130"/>
        <v>164</v>
      </c>
      <c r="AQ585" s="32">
        <f t="shared" si="126"/>
        <v>3.1716417910447769E-2</v>
      </c>
      <c r="AR585" s="32">
        <f t="shared" si="127"/>
        <v>0.51479289940828399</v>
      </c>
      <c r="AS585" s="32">
        <f t="shared" si="128"/>
        <v>0</v>
      </c>
    </row>
    <row r="586" spans="1:45" x14ac:dyDescent="0.25">
      <c r="A586">
        <v>3</v>
      </c>
      <c r="B586">
        <v>0</v>
      </c>
      <c r="C586">
        <v>32</v>
      </c>
      <c r="D586">
        <v>0</v>
      </c>
      <c r="E586">
        <v>0</v>
      </c>
      <c r="F586">
        <v>7.8958000000000004</v>
      </c>
      <c r="G586" s="82">
        <v>0</v>
      </c>
      <c r="H586" s="83">
        <v>1</v>
      </c>
      <c r="I586" s="84">
        <f t="shared" si="118"/>
        <v>1</v>
      </c>
      <c r="J586" s="32">
        <f t="shared" si="119"/>
        <v>0</v>
      </c>
      <c r="K586" s="32">
        <f t="shared" si="120"/>
        <v>9.0820823863772618E-2</v>
      </c>
      <c r="L586" s="82">
        <f t="shared" si="121"/>
        <v>9.0820823863772618E-2</v>
      </c>
      <c r="M586" s="84">
        <f t="shared" si="122"/>
        <v>0.90917917613622734</v>
      </c>
      <c r="N586" s="82">
        <f t="shared" si="123"/>
        <v>-9.5213090767767836E-2</v>
      </c>
      <c r="O586" s="84">
        <f t="shared" si="124"/>
        <v>0</v>
      </c>
      <c r="P586" s="32">
        <f t="shared" si="125"/>
        <v>9.9893207244074009E-2</v>
      </c>
      <c r="AL586">
        <v>0.70395704399604808</v>
      </c>
      <c r="AM586">
        <v>0</v>
      </c>
      <c r="AN586">
        <v>1</v>
      </c>
      <c r="AO586" s="32">
        <f t="shared" si="129"/>
        <v>519</v>
      </c>
      <c r="AP586" s="32">
        <f t="shared" si="130"/>
        <v>165</v>
      </c>
      <c r="AQ586" s="32">
        <f t="shared" si="126"/>
        <v>3.1716417910447769E-2</v>
      </c>
      <c r="AR586" s="32">
        <f t="shared" si="127"/>
        <v>0.51183431952662728</v>
      </c>
      <c r="AS586" s="32">
        <f t="shared" si="128"/>
        <v>0</v>
      </c>
    </row>
    <row r="587" spans="1:45" x14ac:dyDescent="0.25">
      <c r="A587">
        <v>3</v>
      </c>
      <c r="B587">
        <v>0</v>
      </c>
      <c r="C587">
        <v>32</v>
      </c>
      <c r="D587">
        <v>0</v>
      </c>
      <c r="E587">
        <v>0</v>
      </c>
      <c r="F587">
        <v>8.3625000000000007</v>
      </c>
      <c r="G587" s="82">
        <v>0</v>
      </c>
      <c r="H587" s="83">
        <v>1</v>
      </c>
      <c r="I587" s="84">
        <f t="shared" si="118"/>
        <v>1</v>
      </c>
      <c r="J587" s="32">
        <f t="shared" si="119"/>
        <v>0</v>
      </c>
      <c r="K587" s="32">
        <f t="shared" si="120"/>
        <v>9.0820847289187323E-2</v>
      </c>
      <c r="L587" s="82">
        <f t="shared" si="121"/>
        <v>9.0820847289187323E-2</v>
      </c>
      <c r="M587" s="84">
        <f t="shared" si="122"/>
        <v>0.90917915271081262</v>
      </c>
      <c r="N587" s="82">
        <f t="shared" si="123"/>
        <v>-9.5213116533222689E-2</v>
      </c>
      <c r="O587" s="84">
        <f t="shared" si="124"/>
        <v>0</v>
      </c>
      <c r="P587" s="32">
        <f t="shared" si="125"/>
        <v>9.9893235583323137E-2</v>
      </c>
      <c r="AL587">
        <v>0.70550956356594507</v>
      </c>
      <c r="AM587">
        <v>0</v>
      </c>
      <c r="AN587">
        <v>1</v>
      </c>
      <c r="AO587" s="32">
        <f t="shared" si="129"/>
        <v>519</v>
      </c>
      <c r="AP587" s="32">
        <f t="shared" si="130"/>
        <v>166</v>
      </c>
      <c r="AQ587" s="32">
        <f t="shared" si="126"/>
        <v>3.1716417910447769E-2</v>
      </c>
      <c r="AR587" s="32">
        <f t="shared" si="127"/>
        <v>0.50887573964497035</v>
      </c>
      <c r="AS587" s="32">
        <f t="shared" si="128"/>
        <v>0</v>
      </c>
    </row>
    <row r="588" spans="1:45" x14ac:dyDescent="0.25">
      <c r="A588">
        <v>3</v>
      </c>
      <c r="B588">
        <v>0</v>
      </c>
      <c r="C588">
        <v>32</v>
      </c>
      <c r="D588">
        <v>0</v>
      </c>
      <c r="E588">
        <v>0</v>
      </c>
      <c r="F588">
        <v>56.495800000000003</v>
      </c>
      <c r="G588" s="82">
        <v>2</v>
      </c>
      <c r="H588" s="83">
        <v>0</v>
      </c>
      <c r="I588" s="84">
        <f t="shared" si="118"/>
        <v>2</v>
      </c>
      <c r="J588" s="32">
        <f t="shared" si="119"/>
        <v>1</v>
      </c>
      <c r="K588" s="32">
        <f t="shared" si="120"/>
        <v>9.0823263308355981E-2</v>
      </c>
      <c r="L588" s="82">
        <f t="shared" si="121"/>
        <v>0.18164652661671196</v>
      </c>
      <c r="M588" s="84">
        <f t="shared" si="122"/>
        <v>1.818353473383288</v>
      </c>
      <c r="N588" s="82">
        <f t="shared" si="123"/>
        <v>-4.7976796447059362</v>
      </c>
      <c r="O588" s="84">
        <f t="shared" si="124"/>
        <v>100</v>
      </c>
      <c r="P588" s="32">
        <f t="shared" si="125"/>
        <v>20.020789907204254</v>
      </c>
      <c r="AL588">
        <v>0.70868219346940042</v>
      </c>
      <c r="AM588">
        <v>0</v>
      </c>
      <c r="AN588">
        <v>1</v>
      </c>
      <c r="AO588" s="32">
        <f t="shared" si="129"/>
        <v>519</v>
      </c>
      <c r="AP588" s="32">
        <f t="shared" si="130"/>
        <v>167</v>
      </c>
      <c r="AQ588" s="32">
        <f t="shared" si="126"/>
        <v>3.1716417910447769E-2</v>
      </c>
      <c r="AR588" s="32">
        <f t="shared" si="127"/>
        <v>0.50591715976331364</v>
      </c>
      <c r="AS588" s="32">
        <f t="shared" si="128"/>
        <v>9.4387529806590046E-4</v>
      </c>
    </row>
    <row r="589" spans="1:45" x14ac:dyDescent="0.25">
      <c r="A589">
        <v>3</v>
      </c>
      <c r="B589">
        <v>0</v>
      </c>
      <c r="C589">
        <v>32</v>
      </c>
      <c r="D589">
        <v>0</v>
      </c>
      <c r="E589">
        <v>0</v>
      </c>
      <c r="F589">
        <v>392078</v>
      </c>
      <c r="G589" s="82">
        <v>1</v>
      </c>
      <c r="H589" s="83">
        <v>0</v>
      </c>
      <c r="I589" s="84">
        <f t="shared" si="118"/>
        <v>1</v>
      </c>
      <c r="J589" s="32">
        <f t="shared" si="119"/>
        <v>1</v>
      </c>
      <c r="K589" s="32">
        <f t="shared" si="120"/>
        <v>0.11251312548595994</v>
      </c>
      <c r="L589" s="82">
        <f t="shared" si="121"/>
        <v>0.11251312548595994</v>
      </c>
      <c r="M589" s="84">
        <f t="shared" si="122"/>
        <v>0.88748687451404007</v>
      </c>
      <c r="N589" s="82">
        <f t="shared" si="123"/>
        <v>-2.1846853931568817</v>
      </c>
      <c r="O589" s="84">
        <f t="shared" si="124"/>
        <v>100</v>
      </c>
      <c r="P589" s="32">
        <f t="shared" si="125"/>
        <v>7.8878519344375162</v>
      </c>
      <c r="AL589">
        <v>0.70868220601909249</v>
      </c>
      <c r="AM589">
        <v>1</v>
      </c>
      <c r="AN589">
        <v>0</v>
      </c>
      <c r="AO589" s="32">
        <f t="shared" si="129"/>
        <v>520</v>
      </c>
      <c r="AP589" s="32">
        <f t="shared" si="130"/>
        <v>167</v>
      </c>
      <c r="AQ589" s="32">
        <f t="shared" si="126"/>
        <v>2.9850746268656692E-2</v>
      </c>
      <c r="AR589" s="32">
        <f t="shared" si="127"/>
        <v>0.50591715976331364</v>
      </c>
      <c r="AS589" s="32">
        <f t="shared" si="128"/>
        <v>0</v>
      </c>
    </row>
    <row r="590" spans="1:45" x14ac:dyDescent="0.25">
      <c r="A590">
        <v>3</v>
      </c>
      <c r="B590">
        <v>0</v>
      </c>
      <c r="C590">
        <v>32</v>
      </c>
      <c r="D590">
        <v>1</v>
      </c>
      <c r="E590">
        <v>0</v>
      </c>
      <c r="F590">
        <v>15.85</v>
      </c>
      <c r="G590" s="82">
        <v>0</v>
      </c>
      <c r="H590" s="83">
        <v>1</v>
      </c>
      <c r="I590" s="84">
        <f t="shared" si="118"/>
        <v>1</v>
      </c>
      <c r="J590" s="32">
        <f t="shared" si="119"/>
        <v>0</v>
      </c>
      <c r="K590" s="32">
        <f t="shared" si="120"/>
        <v>6.6706994558065849E-2</v>
      </c>
      <c r="L590" s="82">
        <f t="shared" si="121"/>
        <v>6.6706994558065849E-2</v>
      </c>
      <c r="M590" s="84">
        <f t="shared" si="122"/>
        <v>0.93329300544193416</v>
      </c>
      <c r="N590" s="82">
        <f t="shared" si="123"/>
        <v>-6.9036080875534173E-2</v>
      </c>
      <c r="O590" s="84">
        <f t="shared" si="124"/>
        <v>0</v>
      </c>
      <c r="P590" s="32">
        <f t="shared" si="125"/>
        <v>7.1474868202273376E-2</v>
      </c>
      <c r="AL590">
        <v>0.70981334414693997</v>
      </c>
      <c r="AM590">
        <v>0</v>
      </c>
      <c r="AN590">
        <v>1</v>
      </c>
      <c r="AO590" s="32">
        <f t="shared" si="129"/>
        <v>520</v>
      </c>
      <c r="AP590" s="32">
        <f t="shared" si="130"/>
        <v>168</v>
      </c>
      <c r="AQ590" s="32">
        <f t="shared" si="126"/>
        <v>2.9850746268656692E-2</v>
      </c>
      <c r="AR590" s="32">
        <f t="shared" si="127"/>
        <v>0.50295857988165682</v>
      </c>
      <c r="AS590" s="32">
        <f t="shared" si="128"/>
        <v>0</v>
      </c>
    </row>
    <row r="591" spans="1:45" x14ac:dyDescent="0.25">
      <c r="A591">
        <v>3</v>
      </c>
      <c r="B591">
        <v>0</v>
      </c>
      <c r="C591">
        <v>33</v>
      </c>
      <c r="D591">
        <v>0</v>
      </c>
      <c r="E591">
        <v>0</v>
      </c>
      <c r="F591">
        <v>7.8958000000000004</v>
      </c>
      <c r="G591" s="82">
        <v>0</v>
      </c>
      <c r="H591" s="83">
        <v>2</v>
      </c>
      <c r="I591" s="84">
        <f t="shared" si="118"/>
        <v>2</v>
      </c>
      <c r="J591" s="32">
        <f t="shared" si="119"/>
        <v>0</v>
      </c>
      <c r="K591" s="32">
        <f t="shared" si="120"/>
        <v>8.7568480225995005E-2</v>
      </c>
      <c r="L591" s="82">
        <f t="shared" si="121"/>
        <v>0.17513696045199001</v>
      </c>
      <c r="M591" s="84">
        <f t="shared" si="122"/>
        <v>1.8248630395480099</v>
      </c>
      <c r="N591" s="82">
        <f t="shared" si="123"/>
        <v>-0.18328448632930497</v>
      </c>
      <c r="O591" s="84">
        <f t="shared" si="124"/>
        <v>0</v>
      </c>
      <c r="P591" s="32">
        <f t="shared" si="125"/>
        <v>0.19194532045031579</v>
      </c>
      <c r="AL591">
        <v>0.709904362768639</v>
      </c>
      <c r="AM591">
        <v>0</v>
      </c>
      <c r="AN591">
        <v>1</v>
      </c>
      <c r="AO591" s="32">
        <f t="shared" si="129"/>
        <v>520</v>
      </c>
      <c r="AP591" s="32">
        <f t="shared" si="130"/>
        <v>169</v>
      </c>
      <c r="AQ591" s="32">
        <f t="shared" si="126"/>
        <v>2.9850746268656692E-2</v>
      </c>
      <c r="AR591" s="32">
        <f t="shared" si="127"/>
        <v>0.5</v>
      </c>
      <c r="AS591" s="32">
        <f t="shared" si="128"/>
        <v>0</v>
      </c>
    </row>
    <row r="592" spans="1:45" x14ac:dyDescent="0.25">
      <c r="A592">
        <v>3</v>
      </c>
      <c r="B592">
        <v>0</v>
      </c>
      <c r="C592">
        <v>33</v>
      </c>
      <c r="D592">
        <v>0</v>
      </c>
      <c r="E592">
        <v>0</v>
      </c>
      <c r="F592">
        <v>8.6541999999999994</v>
      </c>
      <c r="G592" s="82">
        <v>0</v>
      </c>
      <c r="H592" s="83">
        <v>1</v>
      </c>
      <c r="I592" s="84">
        <f t="shared" si="118"/>
        <v>1</v>
      </c>
      <c r="J592" s="32">
        <f t="shared" si="119"/>
        <v>0</v>
      </c>
      <c r="K592" s="32">
        <f t="shared" si="120"/>
        <v>8.7568517061024254E-2</v>
      </c>
      <c r="L592" s="82">
        <f t="shared" si="121"/>
        <v>8.7568517061024254E-2</v>
      </c>
      <c r="M592" s="84">
        <f t="shared" si="122"/>
        <v>0.91243148293897569</v>
      </c>
      <c r="N592" s="82">
        <f t="shared" si="123"/>
        <v>-9.1642283534838304E-2</v>
      </c>
      <c r="O592" s="84">
        <f t="shared" si="124"/>
        <v>0</v>
      </c>
      <c r="P592" s="32">
        <f t="shared" si="125"/>
        <v>9.5972704469778722E-2</v>
      </c>
      <c r="AL592">
        <v>0.71573891174273907</v>
      </c>
      <c r="AM592">
        <v>0</v>
      </c>
      <c r="AN592">
        <v>1</v>
      </c>
      <c r="AO592" s="32">
        <f t="shared" si="129"/>
        <v>520</v>
      </c>
      <c r="AP592" s="32">
        <f t="shared" si="130"/>
        <v>170</v>
      </c>
      <c r="AQ592" s="32">
        <f t="shared" si="126"/>
        <v>2.9850746268656692E-2</v>
      </c>
      <c r="AR592" s="32">
        <f t="shared" si="127"/>
        <v>0.49704142011834318</v>
      </c>
      <c r="AS592" s="32">
        <f t="shared" si="128"/>
        <v>9.2731608231030307E-4</v>
      </c>
    </row>
    <row r="593" spans="1:45" x14ac:dyDescent="0.25">
      <c r="A593">
        <v>3</v>
      </c>
      <c r="B593">
        <v>0</v>
      </c>
      <c r="C593">
        <v>33</v>
      </c>
      <c r="D593">
        <v>0</v>
      </c>
      <c r="E593">
        <v>0</v>
      </c>
      <c r="F593">
        <v>8.6624999999999996</v>
      </c>
      <c r="G593" s="82">
        <v>0</v>
      </c>
      <c r="H593" s="83">
        <v>1</v>
      </c>
      <c r="I593" s="84">
        <f t="shared" si="118"/>
        <v>1</v>
      </c>
      <c r="J593" s="32">
        <f t="shared" si="119"/>
        <v>0</v>
      </c>
      <c r="K593" s="32">
        <f t="shared" si="120"/>
        <v>8.7568517464150286E-2</v>
      </c>
      <c r="L593" s="82">
        <f t="shared" si="121"/>
        <v>8.7568517464150286E-2</v>
      </c>
      <c r="M593" s="84">
        <f t="shared" si="122"/>
        <v>0.91243148253584971</v>
      </c>
      <c r="N593" s="82">
        <f t="shared" si="123"/>
        <v>-9.164228397665336E-2</v>
      </c>
      <c r="O593" s="84">
        <f t="shared" si="124"/>
        <v>0</v>
      </c>
      <c r="P593" s="32">
        <f t="shared" si="125"/>
        <v>9.5972704953996027E-2</v>
      </c>
      <c r="AL593">
        <v>0.71573954301100229</v>
      </c>
      <c r="AM593">
        <v>1</v>
      </c>
      <c r="AN593">
        <v>0</v>
      </c>
      <c r="AO593" s="32">
        <f t="shared" si="129"/>
        <v>521</v>
      </c>
      <c r="AP593" s="32">
        <f t="shared" si="130"/>
        <v>170</v>
      </c>
      <c r="AQ593" s="32">
        <f t="shared" si="126"/>
        <v>2.7985074626865725E-2</v>
      </c>
      <c r="AR593" s="32">
        <f t="shared" si="127"/>
        <v>0.49704142011834318</v>
      </c>
      <c r="AS593" s="32">
        <f t="shared" si="128"/>
        <v>9.2731608231035826E-4</v>
      </c>
    </row>
    <row r="594" spans="1:45" x14ac:dyDescent="0.25">
      <c r="A594">
        <v>3</v>
      </c>
      <c r="B594">
        <v>0</v>
      </c>
      <c r="C594">
        <v>33</v>
      </c>
      <c r="D594">
        <v>0</v>
      </c>
      <c r="E594">
        <v>0</v>
      </c>
      <c r="F594">
        <v>9.5</v>
      </c>
      <c r="G594" s="82">
        <v>0</v>
      </c>
      <c r="H594" s="83">
        <v>1</v>
      </c>
      <c r="I594" s="84">
        <f t="shared" si="118"/>
        <v>1</v>
      </c>
      <c r="J594" s="32">
        <f t="shared" si="119"/>
        <v>0</v>
      </c>
      <c r="K594" s="32">
        <f t="shared" si="120"/>
        <v>8.7568558141035174E-2</v>
      </c>
      <c r="L594" s="82">
        <f t="shared" si="121"/>
        <v>8.7568558141035174E-2</v>
      </c>
      <c r="M594" s="84">
        <f t="shared" si="122"/>
        <v>0.91243144185896485</v>
      </c>
      <c r="N594" s="82">
        <f t="shared" si="123"/>
        <v>-9.1642328557409891E-2</v>
      </c>
      <c r="O594" s="84">
        <f t="shared" si="124"/>
        <v>0</v>
      </c>
      <c r="P594" s="32">
        <f t="shared" si="125"/>
        <v>9.5972753813289458E-2</v>
      </c>
      <c r="AL594">
        <v>0.7168787223673222</v>
      </c>
      <c r="AM594">
        <v>1</v>
      </c>
      <c r="AN594">
        <v>0</v>
      </c>
      <c r="AO594" s="32">
        <f t="shared" si="129"/>
        <v>522</v>
      </c>
      <c r="AP594" s="32">
        <f t="shared" si="130"/>
        <v>170</v>
      </c>
      <c r="AQ594" s="32">
        <f t="shared" si="126"/>
        <v>2.6119402985074647E-2</v>
      </c>
      <c r="AR594" s="32">
        <f t="shared" si="127"/>
        <v>0.49704142011834318</v>
      </c>
      <c r="AS594" s="32">
        <f t="shared" si="128"/>
        <v>0</v>
      </c>
    </row>
    <row r="595" spans="1:45" x14ac:dyDescent="0.25">
      <c r="A595">
        <v>3</v>
      </c>
      <c r="B595">
        <v>0</v>
      </c>
      <c r="C595">
        <v>33</v>
      </c>
      <c r="D595">
        <v>0</v>
      </c>
      <c r="E595">
        <v>0</v>
      </c>
      <c r="F595">
        <v>7775</v>
      </c>
      <c r="G595" s="82">
        <v>0</v>
      </c>
      <c r="H595" s="83">
        <v>1</v>
      </c>
      <c r="I595" s="84">
        <f t="shared" si="118"/>
        <v>1</v>
      </c>
      <c r="J595" s="32">
        <f t="shared" si="119"/>
        <v>0</v>
      </c>
      <c r="K595" s="32">
        <f t="shared" si="120"/>
        <v>8.7946459030610033E-2</v>
      </c>
      <c r="L595" s="82">
        <f t="shared" si="121"/>
        <v>8.7946459030610033E-2</v>
      </c>
      <c r="M595" s="84">
        <f t="shared" si="122"/>
        <v>0.91205354096938995</v>
      </c>
      <c r="N595" s="82">
        <f t="shared" si="123"/>
        <v>-9.2056583427727615E-2</v>
      </c>
      <c r="O595" s="84">
        <f t="shared" si="124"/>
        <v>0</v>
      </c>
      <c r="P595" s="32">
        <f t="shared" si="125"/>
        <v>9.6426859915630395E-2</v>
      </c>
      <c r="AL595">
        <v>0.72002148906548735</v>
      </c>
      <c r="AM595">
        <v>0</v>
      </c>
      <c r="AN595">
        <v>2</v>
      </c>
      <c r="AO595" s="32">
        <f t="shared" si="129"/>
        <v>522</v>
      </c>
      <c r="AP595" s="32">
        <f t="shared" si="130"/>
        <v>172</v>
      </c>
      <c r="AQ595" s="32">
        <f t="shared" si="126"/>
        <v>2.6119402985074647E-2</v>
      </c>
      <c r="AR595" s="32">
        <f t="shared" si="127"/>
        <v>0.49112426035502954</v>
      </c>
      <c r="AS595" s="32">
        <f t="shared" si="128"/>
        <v>9.1627660513999675E-4</v>
      </c>
    </row>
    <row r="596" spans="1:45" x14ac:dyDescent="0.25">
      <c r="A596">
        <v>3</v>
      </c>
      <c r="B596">
        <v>0</v>
      </c>
      <c r="C596">
        <v>33</v>
      </c>
      <c r="D596">
        <v>1</v>
      </c>
      <c r="E596">
        <v>1</v>
      </c>
      <c r="F596">
        <v>20525</v>
      </c>
      <c r="G596" s="82">
        <v>0</v>
      </c>
      <c r="H596" s="83">
        <v>1</v>
      </c>
      <c r="I596" s="84">
        <f t="shared" si="118"/>
        <v>1</v>
      </c>
      <c r="J596" s="32">
        <f t="shared" si="119"/>
        <v>0</v>
      </c>
      <c r="K596" s="32">
        <f t="shared" si="120"/>
        <v>5.9992584837422862E-2</v>
      </c>
      <c r="L596" s="82">
        <f t="shared" si="121"/>
        <v>5.9992584837422862E-2</v>
      </c>
      <c r="M596" s="84">
        <f t="shared" si="122"/>
        <v>0.94000741516257713</v>
      </c>
      <c r="N596" s="82">
        <f t="shared" si="123"/>
        <v>-6.1867515278374557E-2</v>
      </c>
      <c r="O596" s="84">
        <f t="shared" si="124"/>
        <v>0</v>
      </c>
      <c r="P596" s="32">
        <f t="shared" si="125"/>
        <v>6.3821395310000792E-2</v>
      </c>
      <c r="AL596">
        <v>0.72091607816684522</v>
      </c>
      <c r="AM596">
        <v>1</v>
      </c>
      <c r="AN596">
        <v>0</v>
      </c>
      <c r="AO596" s="32">
        <f t="shared" si="129"/>
        <v>523</v>
      </c>
      <c r="AP596" s="32">
        <f t="shared" si="130"/>
        <v>172</v>
      </c>
      <c r="AQ596" s="32">
        <f t="shared" si="126"/>
        <v>2.4253731343283569E-2</v>
      </c>
      <c r="AR596" s="32">
        <f t="shared" si="127"/>
        <v>0.49112426035502954</v>
      </c>
      <c r="AS596" s="32">
        <f t="shared" si="128"/>
        <v>0</v>
      </c>
    </row>
    <row r="597" spans="1:45" x14ac:dyDescent="0.25">
      <c r="A597">
        <v>3</v>
      </c>
      <c r="B597">
        <v>0</v>
      </c>
      <c r="C597">
        <v>34</v>
      </c>
      <c r="D597">
        <v>0</v>
      </c>
      <c r="E597">
        <v>0</v>
      </c>
      <c r="F597">
        <v>6.4958</v>
      </c>
      <c r="G597" s="82">
        <v>0</v>
      </c>
      <c r="H597" s="83">
        <v>1</v>
      </c>
      <c r="I597" s="84">
        <f t="shared" si="118"/>
        <v>1</v>
      </c>
      <c r="J597" s="32">
        <f t="shared" si="119"/>
        <v>0</v>
      </c>
      <c r="K597" s="32">
        <f t="shared" si="120"/>
        <v>8.4421724371727846E-2</v>
      </c>
      <c r="L597" s="82">
        <f t="shared" si="121"/>
        <v>8.4421724371727846E-2</v>
      </c>
      <c r="M597" s="84">
        <f t="shared" si="122"/>
        <v>0.91557827562827221</v>
      </c>
      <c r="N597" s="82">
        <f t="shared" si="123"/>
        <v>-8.819941810933718E-2</v>
      </c>
      <c r="O597" s="84">
        <f t="shared" si="124"/>
        <v>0</v>
      </c>
      <c r="P597" s="32">
        <f t="shared" si="125"/>
        <v>9.2205905949218195E-2</v>
      </c>
      <c r="AL597">
        <v>0.72369102087694814</v>
      </c>
      <c r="AM597">
        <v>0</v>
      </c>
      <c r="AN597">
        <v>1</v>
      </c>
      <c r="AO597" s="32">
        <f t="shared" si="129"/>
        <v>523</v>
      </c>
      <c r="AP597" s="32">
        <f t="shared" si="130"/>
        <v>173</v>
      </c>
      <c r="AQ597" s="32">
        <f t="shared" si="126"/>
        <v>2.4253731343283569E-2</v>
      </c>
      <c r="AR597" s="32">
        <f t="shared" si="127"/>
        <v>0.48816568047337283</v>
      </c>
      <c r="AS597" s="32">
        <f t="shared" si="128"/>
        <v>0</v>
      </c>
    </row>
    <row r="598" spans="1:45" x14ac:dyDescent="0.25">
      <c r="A598">
        <v>3</v>
      </c>
      <c r="B598">
        <v>0</v>
      </c>
      <c r="C598">
        <v>34</v>
      </c>
      <c r="D598">
        <v>0</v>
      </c>
      <c r="E598">
        <v>0</v>
      </c>
      <c r="F598">
        <v>8.0500000000000007</v>
      </c>
      <c r="G598" s="82">
        <v>0</v>
      </c>
      <c r="H598" s="83">
        <v>2</v>
      </c>
      <c r="I598" s="84">
        <f t="shared" si="118"/>
        <v>2</v>
      </c>
      <c r="J598" s="32">
        <f t="shared" si="119"/>
        <v>0</v>
      </c>
      <c r="K598" s="32">
        <f t="shared" si="120"/>
        <v>8.4421797396682083E-2</v>
      </c>
      <c r="L598" s="82">
        <f t="shared" si="121"/>
        <v>0.16884359479336417</v>
      </c>
      <c r="M598" s="84">
        <f t="shared" si="122"/>
        <v>1.8311564052066358</v>
      </c>
      <c r="N598" s="82">
        <f t="shared" si="123"/>
        <v>-0.17639899573525347</v>
      </c>
      <c r="O598" s="84">
        <f t="shared" si="124"/>
        <v>0</v>
      </c>
      <c r="P598" s="32">
        <f t="shared" si="125"/>
        <v>0.18441198612339299</v>
      </c>
      <c r="AL598">
        <v>0.72493392708585525</v>
      </c>
      <c r="AM598">
        <v>0</v>
      </c>
      <c r="AN598">
        <v>1</v>
      </c>
      <c r="AO598" s="32">
        <f t="shared" si="129"/>
        <v>523</v>
      </c>
      <c r="AP598" s="32">
        <f t="shared" si="130"/>
        <v>174</v>
      </c>
      <c r="AQ598" s="32">
        <f t="shared" si="126"/>
        <v>2.4253731343283569E-2</v>
      </c>
      <c r="AR598" s="32">
        <f t="shared" si="127"/>
        <v>0.48520710059171601</v>
      </c>
      <c r="AS598" s="32">
        <f t="shared" si="128"/>
        <v>0</v>
      </c>
    </row>
    <row r="599" spans="1:45" x14ac:dyDescent="0.25">
      <c r="A599">
        <v>3</v>
      </c>
      <c r="B599">
        <v>0</v>
      </c>
      <c r="C599">
        <v>34</v>
      </c>
      <c r="D599">
        <v>1</v>
      </c>
      <c r="E599">
        <v>1</v>
      </c>
      <c r="F599">
        <v>14.4</v>
      </c>
      <c r="G599" s="82">
        <v>0</v>
      </c>
      <c r="H599" s="83">
        <v>1</v>
      </c>
      <c r="I599" s="84">
        <f t="shared" si="118"/>
        <v>1</v>
      </c>
      <c r="J599" s="32">
        <f t="shared" si="119"/>
        <v>0</v>
      </c>
      <c r="K599" s="32">
        <f t="shared" si="120"/>
        <v>5.7099090475545455E-2</v>
      </c>
      <c r="L599" s="82">
        <f t="shared" si="121"/>
        <v>5.7099090475545455E-2</v>
      </c>
      <c r="M599" s="84">
        <f t="shared" si="122"/>
        <v>0.94290090952445449</v>
      </c>
      <c r="N599" s="82">
        <f t="shared" si="123"/>
        <v>-5.8794081907667578E-2</v>
      </c>
      <c r="O599" s="84">
        <f t="shared" si="124"/>
        <v>0</v>
      </c>
      <c r="P599" s="32">
        <f t="shared" si="125"/>
        <v>6.0556830414282864E-2</v>
      </c>
      <c r="AL599">
        <v>0.73119242506097348</v>
      </c>
      <c r="AM599">
        <v>0</v>
      </c>
      <c r="AN599">
        <v>1</v>
      </c>
      <c r="AO599" s="32">
        <f t="shared" si="129"/>
        <v>523</v>
      </c>
      <c r="AP599" s="32">
        <f t="shared" si="130"/>
        <v>175</v>
      </c>
      <c r="AQ599" s="32">
        <f t="shared" si="126"/>
        <v>2.4253731343283569E-2</v>
      </c>
      <c r="AR599" s="32">
        <f t="shared" si="127"/>
        <v>0.48224852071005919</v>
      </c>
      <c r="AS599" s="32">
        <f t="shared" si="128"/>
        <v>8.9971738938445477E-4</v>
      </c>
    </row>
    <row r="600" spans="1:45" x14ac:dyDescent="0.25">
      <c r="A600">
        <v>3</v>
      </c>
      <c r="B600">
        <v>0</v>
      </c>
      <c r="C600">
        <v>34.5</v>
      </c>
      <c r="D600">
        <v>0</v>
      </c>
      <c r="E600">
        <v>0</v>
      </c>
      <c r="F600">
        <v>6.4375</v>
      </c>
      <c r="G600" s="82">
        <v>0</v>
      </c>
      <c r="H600" s="83">
        <v>1</v>
      </c>
      <c r="I600" s="84">
        <f t="shared" si="118"/>
        <v>1</v>
      </c>
      <c r="J600" s="32">
        <f t="shared" si="119"/>
        <v>0</v>
      </c>
      <c r="K600" s="32">
        <f t="shared" si="120"/>
        <v>8.2887164577535352E-2</v>
      </c>
      <c r="L600" s="82">
        <f t="shared" si="121"/>
        <v>8.2887164577535352E-2</v>
      </c>
      <c r="M600" s="84">
        <f t="shared" si="122"/>
        <v>0.91711283542246469</v>
      </c>
      <c r="N600" s="82">
        <f t="shared" si="123"/>
        <v>-8.6524765852256089E-2</v>
      </c>
      <c r="O600" s="84">
        <f t="shared" si="124"/>
        <v>0</v>
      </c>
      <c r="P600" s="32">
        <f t="shared" si="125"/>
        <v>9.0378371533044441E-2</v>
      </c>
      <c r="AL600">
        <v>0.73284531638960182</v>
      </c>
      <c r="AM600">
        <v>1</v>
      </c>
      <c r="AN600">
        <v>0</v>
      </c>
      <c r="AO600" s="32">
        <f t="shared" si="129"/>
        <v>524</v>
      </c>
      <c r="AP600" s="32">
        <f t="shared" si="130"/>
        <v>175</v>
      </c>
      <c r="AQ600" s="32">
        <f t="shared" si="126"/>
        <v>2.2388059701492491E-2</v>
      </c>
      <c r="AR600" s="32">
        <f t="shared" si="127"/>
        <v>0.48224852071005919</v>
      </c>
      <c r="AS600" s="32">
        <f t="shared" si="128"/>
        <v>0</v>
      </c>
    </row>
    <row r="601" spans="1:45" x14ac:dyDescent="0.25">
      <c r="A601">
        <v>3</v>
      </c>
      <c r="B601">
        <v>0</v>
      </c>
      <c r="C601">
        <v>35</v>
      </c>
      <c r="D601">
        <v>0</v>
      </c>
      <c r="E601">
        <v>0</v>
      </c>
      <c r="F601">
        <v>2</v>
      </c>
      <c r="G601" s="82">
        <v>0</v>
      </c>
      <c r="H601" s="83">
        <v>1</v>
      </c>
      <c r="I601" s="84">
        <f t="shared" si="118"/>
        <v>1</v>
      </c>
      <c r="J601" s="32">
        <f t="shared" si="119"/>
        <v>0</v>
      </c>
      <c r="K601" s="32">
        <f t="shared" si="120"/>
        <v>8.1377820674488177E-2</v>
      </c>
      <c r="L601" s="82">
        <f t="shared" si="121"/>
        <v>8.1377820674488177E-2</v>
      </c>
      <c r="M601" s="84">
        <f t="shared" si="122"/>
        <v>0.91862217932551182</v>
      </c>
      <c r="N601" s="82">
        <f t="shared" si="123"/>
        <v>-8.4880362677468249E-2</v>
      </c>
      <c r="O601" s="84">
        <f t="shared" si="124"/>
        <v>0</v>
      </c>
      <c r="P601" s="32">
        <f t="shared" si="125"/>
        <v>8.8586823294685674E-2</v>
      </c>
      <c r="AL601">
        <v>0.73284540514851226</v>
      </c>
      <c r="AM601">
        <v>0</v>
      </c>
      <c r="AN601">
        <v>1</v>
      </c>
      <c r="AO601" s="32">
        <f t="shared" si="129"/>
        <v>524</v>
      </c>
      <c r="AP601" s="32">
        <f t="shared" si="130"/>
        <v>176</v>
      </c>
      <c r="AQ601" s="32">
        <f t="shared" si="126"/>
        <v>2.2388059701492491E-2</v>
      </c>
      <c r="AR601" s="32">
        <f t="shared" si="127"/>
        <v>0.47928994082840237</v>
      </c>
      <c r="AS601" s="32">
        <f t="shared" si="128"/>
        <v>0</v>
      </c>
    </row>
    <row r="602" spans="1:45" x14ac:dyDescent="0.25">
      <c r="A602">
        <v>3</v>
      </c>
      <c r="B602">
        <v>0</v>
      </c>
      <c r="C602">
        <v>35</v>
      </c>
      <c r="D602">
        <v>0</v>
      </c>
      <c r="E602">
        <v>0</v>
      </c>
      <c r="F602">
        <v>7.8958000000000004</v>
      </c>
      <c r="G602" s="82">
        <v>0</v>
      </c>
      <c r="H602" s="83">
        <v>1</v>
      </c>
      <c r="I602" s="84">
        <f t="shared" si="118"/>
        <v>1</v>
      </c>
      <c r="J602" s="32">
        <f t="shared" si="119"/>
        <v>0</v>
      </c>
      <c r="K602" s="32">
        <f t="shared" si="120"/>
        <v>8.1378088591873829E-2</v>
      </c>
      <c r="L602" s="82">
        <f t="shared" si="121"/>
        <v>8.1378088591873829E-2</v>
      </c>
      <c r="M602" s="84">
        <f t="shared" si="122"/>
        <v>0.91862191140812621</v>
      </c>
      <c r="N602" s="82">
        <f t="shared" si="123"/>
        <v>-8.4880654328846492E-2</v>
      </c>
      <c r="O602" s="84">
        <f t="shared" si="124"/>
        <v>0</v>
      </c>
      <c r="P602" s="32">
        <f t="shared" si="125"/>
        <v>8.8587140782579371E-2</v>
      </c>
      <c r="AL602">
        <v>0.73284568433788866</v>
      </c>
      <c r="AM602">
        <v>0</v>
      </c>
      <c r="AN602">
        <v>1</v>
      </c>
      <c r="AO602" s="32">
        <f t="shared" si="129"/>
        <v>524</v>
      </c>
      <c r="AP602" s="32">
        <f t="shared" si="130"/>
        <v>177</v>
      </c>
      <c r="AQ602" s="32">
        <f t="shared" si="126"/>
        <v>2.2388059701492491E-2</v>
      </c>
      <c r="AR602" s="32">
        <f t="shared" si="127"/>
        <v>0.47633136094674555</v>
      </c>
      <c r="AS602" s="32">
        <f t="shared" si="128"/>
        <v>8.8867791221404046E-4</v>
      </c>
    </row>
    <row r="603" spans="1:45" x14ac:dyDescent="0.25">
      <c r="A603">
        <v>3</v>
      </c>
      <c r="B603">
        <v>0</v>
      </c>
      <c r="C603">
        <v>35</v>
      </c>
      <c r="D603">
        <v>0</v>
      </c>
      <c r="E603">
        <v>0</v>
      </c>
      <c r="F603">
        <v>8.0500000000000007</v>
      </c>
      <c r="G603" s="82">
        <v>0</v>
      </c>
      <c r="H603" s="83">
        <v>2</v>
      </c>
      <c r="I603" s="84">
        <f t="shared" si="118"/>
        <v>2</v>
      </c>
      <c r="J603" s="32">
        <f t="shared" si="119"/>
        <v>0</v>
      </c>
      <c r="K603" s="32">
        <f t="shared" si="120"/>
        <v>8.1378095599052541E-2</v>
      </c>
      <c r="L603" s="82">
        <f t="shared" si="121"/>
        <v>0.16275619119810508</v>
      </c>
      <c r="M603" s="84">
        <f t="shared" si="122"/>
        <v>1.837243808801895</v>
      </c>
      <c r="N603" s="82">
        <f t="shared" si="123"/>
        <v>-0.16976132391354234</v>
      </c>
      <c r="O603" s="84">
        <f t="shared" si="124"/>
        <v>0</v>
      </c>
      <c r="P603" s="32">
        <f t="shared" si="125"/>
        <v>0.1771742981724802</v>
      </c>
      <c r="AL603">
        <v>0.7337688118427016</v>
      </c>
      <c r="AM603">
        <v>1</v>
      </c>
      <c r="AN603">
        <v>0</v>
      </c>
      <c r="AO603" s="32">
        <f t="shared" si="129"/>
        <v>525</v>
      </c>
      <c r="AP603" s="32">
        <f t="shared" si="130"/>
        <v>177</v>
      </c>
      <c r="AQ603" s="32">
        <f t="shared" si="126"/>
        <v>2.0522388059701524E-2</v>
      </c>
      <c r="AR603" s="32">
        <f t="shared" si="127"/>
        <v>0.47633136094674555</v>
      </c>
      <c r="AS603" s="32">
        <f t="shared" si="128"/>
        <v>8.8867791221409326E-4</v>
      </c>
    </row>
    <row r="604" spans="1:45" x14ac:dyDescent="0.25">
      <c r="A604">
        <v>3</v>
      </c>
      <c r="B604">
        <v>0</v>
      </c>
      <c r="C604">
        <v>36</v>
      </c>
      <c r="D604">
        <v>0</v>
      </c>
      <c r="E604">
        <v>0</v>
      </c>
      <c r="F604">
        <v>0</v>
      </c>
      <c r="G604" s="82">
        <v>0</v>
      </c>
      <c r="H604" s="83">
        <v>1</v>
      </c>
      <c r="I604" s="84">
        <f t="shared" si="118"/>
        <v>1</v>
      </c>
      <c r="J604" s="32">
        <f t="shared" si="119"/>
        <v>0</v>
      </c>
      <c r="K604" s="32">
        <f t="shared" si="120"/>
        <v>7.8434375464524739E-2</v>
      </c>
      <c r="L604" s="82">
        <f t="shared" si="121"/>
        <v>7.8434375464524739E-2</v>
      </c>
      <c r="M604" s="84">
        <f t="shared" si="122"/>
        <v>0.9215656245354753</v>
      </c>
      <c r="N604" s="82">
        <f t="shared" si="123"/>
        <v>-8.1681289502358173E-2</v>
      </c>
      <c r="O604" s="84">
        <f t="shared" si="124"/>
        <v>0</v>
      </c>
      <c r="P604" s="32">
        <f t="shared" si="125"/>
        <v>8.5109918790710531E-2</v>
      </c>
      <c r="AL604">
        <v>0.7406116104393613</v>
      </c>
      <c r="AM604">
        <v>1</v>
      </c>
      <c r="AN604">
        <v>0</v>
      </c>
      <c r="AO604" s="32">
        <f t="shared" si="129"/>
        <v>526</v>
      </c>
      <c r="AP604" s="32">
        <f t="shared" si="130"/>
        <v>177</v>
      </c>
      <c r="AQ604" s="32">
        <f t="shared" si="126"/>
        <v>1.8656716417910446E-2</v>
      </c>
      <c r="AR604" s="32">
        <f t="shared" si="127"/>
        <v>0.47633136094674555</v>
      </c>
      <c r="AS604" s="32">
        <f t="shared" si="128"/>
        <v>0</v>
      </c>
    </row>
    <row r="605" spans="1:45" x14ac:dyDescent="0.25">
      <c r="A605">
        <v>3</v>
      </c>
      <c r="B605">
        <v>0</v>
      </c>
      <c r="C605">
        <v>36</v>
      </c>
      <c r="D605">
        <v>0</v>
      </c>
      <c r="E605">
        <v>0</v>
      </c>
      <c r="F605">
        <v>7.4958</v>
      </c>
      <c r="G605" s="82">
        <v>0</v>
      </c>
      <c r="H605" s="83">
        <v>1</v>
      </c>
      <c r="I605" s="84">
        <f t="shared" si="118"/>
        <v>1</v>
      </c>
      <c r="J605" s="32">
        <f t="shared" si="119"/>
        <v>0</v>
      </c>
      <c r="K605" s="32">
        <f t="shared" si="120"/>
        <v>7.8434704820884882E-2</v>
      </c>
      <c r="L605" s="82">
        <f t="shared" si="121"/>
        <v>7.8434704820884882E-2</v>
      </c>
      <c r="M605" s="84">
        <f t="shared" si="122"/>
        <v>0.92156529517911512</v>
      </c>
      <c r="N605" s="82">
        <f t="shared" si="123"/>
        <v>-8.1681646890275281E-2</v>
      </c>
      <c r="O605" s="84">
        <f t="shared" si="124"/>
        <v>0</v>
      </c>
      <c r="P605" s="32">
        <f t="shared" si="125"/>
        <v>8.5110306595953505E-2</v>
      </c>
      <c r="AL605">
        <v>0.74684103486524467</v>
      </c>
      <c r="AM605">
        <v>0</v>
      </c>
      <c r="AN605">
        <v>1</v>
      </c>
      <c r="AO605" s="32">
        <f t="shared" si="129"/>
        <v>526</v>
      </c>
      <c r="AP605" s="32">
        <f t="shared" si="130"/>
        <v>178</v>
      </c>
      <c r="AQ605" s="32">
        <f t="shared" si="126"/>
        <v>1.8656716417910446E-2</v>
      </c>
      <c r="AR605" s="32">
        <f t="shared" si="127"/>
        <v>0.47337278106508873</v>
      </c>
      <c r="AS605" s="32">
        <f t="shared" si="128"/>
        <v>0</v>
      </c>
    </row>
    <row r="606" spans="1:45" x14ac:dyDescent="0.25">
      <c r="A606">
        <v>3</v>
      </c>
      <c r="B606">
        <v>0</v>
      </c>
      <c r="C606">
        <v>36</v>
      </c>
      <c r="D606">
        <v>0</v>
      </c>
      <c r="E606">
        <v>0</v>
      </c>
      <c r="F606">
        <v>7.8958000000000004</v>
      </c>
      <c r="G606" s="82">
        <v>0</v>
      </c>
      <c r="H606" s="83">
        <v>1</v>
      </c>
      <c r="I606" s="84">
        <f t="shared" si="118"/>
        <v>1</v>
      </c>
      <c r="J606" s="32">
        <f t="shared" si="119"/>
        <v>0</v>
      </c>
      <c r="K606" s="32">
        <f t="shared" si="120"/>
        <v>7.8434722396435258E-2</v>
      </c>
      <c r="L606" s="82">
        <f t="shared" si="121"/>
        <v>7.8434722396435258E-2</v>
      </c>
      <c r="M606" s="84">
        <f t="shared" si="122"/>
        <v>0.92156527760356477</v>
      </c>
      <c r="N606" s="82">
        <f t="shared" si="123"/>
        <v>-8.1681665961686301E-2</v>
      </c>
      <c r="O606" s="84">
        <f t="shared" si="124"/>
        <v>0</v>
      </c>
      <c r="P606" s="32">
        <f t="shared" si="125"/>
        <v>8.5110327290538385E-2</v>
      </c>
      <c r="AL606">
        <v>0.74771308925370217</v>
      </c>
      <c r="AM606">
        <v>0</v>
      </c>
      <c r="AN606">
        <v>1</v>
      </c>
      <c r="AO606" s="32">
        <f t="shared" si="129"/>
        <v>526</v>
      </c>
      <c r="AP606" s="32">
        <f t="shared" si="130"/>
        <v>179</v>
      </c>
      <c r="AQ606" s="32">
        <f t="shared" si="126"/>
        <v>1.8656716417910446E-2</v>
      </c>
      <c r="AR606" s="32">
        <f t="shared" si="127"/>
        <v>0.47041420118343191</v>
      </c>
      <c r="AS606" s="32">
        <f t="shared" si="128"/>
        <v>0</v>
      </c>
    </row>
    <row r="607" spans="1:45" x14ac:dyDescent="0.25">
      <c r="A607">
        <v>3</v>
      </c>
      <c r="B607">
        <v>0</v>
      </c>
      <c r="C607">
        <v>36</v>
      </c>
      <c r="D607">
        <v>1</v>
      </c>
      <c r="E607">
        <v>0</v>
      </c>
      <c r="F607">
        <v>15.55</v>
      </c>
      <c r="G607" s="82">
        <v>0</v>
      </c>
      <c r="H607" s="83">
        <v>1</v>
      </c>
      <c r="I607" s="84">
        <f t="shared" si="118"/>
        <v>1</v>
      </c>
      <c r="J607" s="32">
        <f t="shared" si="119"/>
        <v>0</v>
      </c>
      <c r="K607" s="32">
        <f t="shared" si="120"/>
        <v>5.7401885015072575E-2</v>
      </c>
      <c r="L607" s="82">
        <f t="shared" si="121"/>
        <v>5.7401885015072575E-2</v>
      </c>
      <c r="M607" s="84">
        <f t="shared" si="122"/>
        <v>0.9425981149849274</v>
      </c>
      <c r="N607" s="82">
        <f t="shared" si="123"/>
        <v>-5.9115264298317559E-2</v>
      </c>
      <c r="O607" s="84">
        <f t="shared" si="124"/>
        <v>0</v>
      </c>
      <c r="P607" s="32">
        <f t="shared" si="125"/>
        <v>6.0897517300881152E-2</v>
      </c>
      <c r="AL607">
        <v>0.74822804583601943</v>
      </c>
      <c r="AM607">
        <v>0</v>
      </c>
      <c r="AN607">
        <v>1</v>
      </c>
      <c r="AO607" s="32">
        <f t="shared" si="129"/>
        <v>526</v>
      </c>
      <c r="AP607" s="32">
        <f t="shared" si="130"/>
        <v>180</v>
      </c>
      <c r="AQ607" s="32">
        <f t="shared" si="126"/>
        <v>1.8656716417910446E-2</v>
      </c>
      <c r="AR607" s="32">
        <f t="shared" si="127"/>
        <v>0.46745562130177509</v>
      </c>
      <c r="AS607" s="32">
        <f t="shared" si="128"/>
        <v>0</v>
      </c>
    </row>
    <row r="608" spans="1:45" x14ac:dyDescent="0.25">
      <c r="A608">
        <v>3</v>
      </c>
      <c r="B608">
        <v>0</v>
      </c>
      <c r="C608">
        <v>36</v>
      </c>
      <c r="D608">
        <v>1</v>
      </c>
      <c r="E608">
        <v>1</v>
      </c>
      <c r="F608">
        <v>24.15</v>
      </c>
      <c r="G608" s="82">
        <v>0</v>
      </c>
      <c r="H608" s="83">
        <v>1</v>
      </c>
      <c r="I608" s="84">
        <f t="shared" si="118"/>
        <v>1</v>
      </c>
      <c r="J608" s="32">
        <f t="shared" si="119"/>
        <v>0</v>
      </c>
      <c r="K608" s="32">
        <f t="shared" si="120"/>
        <v>5.2937970354728608E-2</v>
      </c>
      <c r="L608" s="82">
        <f t="shared" si="121"/>
        <v>5.2937970354728608E-2</v>
      </c>
      <c r="M608" s="84">
        <f t="shared" si="122"/>
        <v>0.94706202964527142</v>
      </c>
      <c r="N608" s="82">
        <f t="shared" si="123"/>
        <v>-5.4390686731801433E-2</v>
      </c>
      <c r="O608" s="84">
        <f t="shared" si="124"/>
        <v>0</v>
      </c>
      <c r="P608" s="32">
        <f t="shared" si="125"/>
        <v>5.5897046547792532E-2</v>
      </c>
      <c r="AL608">
        <v>0.74822804774839125</v>
      </c>
      <c r="AM608">
        <v>0</v>
      </c>
      <c r="AN608">
        <v>1</v>
      </c>
      <c r="AO608" s="32">
        <f t="shared" si="129"/>
        <v>526</v>
      </c>
      <c r="AP608" s="32">
        <f t="shared" si="130"/>
        <v>181</v>
      </c>
      <c r="AQ608" s="32">
        <f t="shared" si="126"/>
        <v>1.8656716417910446E-2</v>
      </c>
      <c r="AR608" s="32">
        <f t="shared" si="127"/>
        <v>0.46449704142011838</v>
      </c>
      <c r="AS608" s="32">
        <f t="shared" si="128"/>
        <v>0</v>
      </c>
    </row>
    <row r="609" spans="1:45" x14ac:dyDescent="0.25">
      <c r="A609">
        <v>3</v>
      </c>
      <c r="B609">
        <v>0</v>
      </c>
      <c r="C609">
        <v>37</v>
      </c>
      <c r="D609">
        <v>2</v>
      </c>
      <c r="E609">
        <v>0</v>
      </c>
      <c r="F609">
        <v>7925</v>
      </c>
      <c r="G609" s="82">
        <v>0</v>
      </c>
      <c r="H609" s="83">
        <v>1</v>
      </c>
      <c r="I609" s="84">
        <f t="shared" si="118"/>
        <v>1</v>
      </c>
      <c r="J609" s="32">
        <f t="shared" si="119"/>
        <v>0</v>
      </c>
      <c r="K609" s="32">
        <f t="shared" si="120"/>
        <v>4.0366396974888002E-2</v>
      </c>
      <c r="L609" s="82">
        <f t="shared" si="121"/>
        <v>4.0366396974888002E-2</v>
      </c>
      <c r="M609" s="84">
        <f t="shared" si="122"/>
        <v>0.95963360302511203</v>
      </c>
      <c r="N609" s="82">
        <f t="shared" si="123"/>
        <v>-4.1203730887820207E-2</v>
      </c>
      <c r="O609" s="84">
        <f t="shared" si="124"/>
        <v>0</v>
      </c>
      <c r="P609" s="32">
        <f t="shared" si="125"/>
        <v>4.2064384623087946E-2</v>
      </c>
      <c r="AL609">
        <v>0.75146459358629725</v>
      </c>
      <c r="AM609">
        <v>0</v>
      </c>
      <c r="AN609">
        <v>1</v>
      </c>
      <c r="AO609" s="32">
        <f t="shared" si="129"/>
        <v>526</v>
      </c>
      <c r="AP609" s="32">
        <f t="shared" si="130"/>
        <v>182</v>
      </c>
      <c r="AQ609" s="32">
        <f t="shared" si="126"/>
        <v>1.8656716417910446E-2</v>
      </c>
      <c r="AR609" s="32">
        <f t="shared" si="127"/>
        <v>0.46153846153846156</v>
      </c>
      <c r="AS609" s="32">
        <f t="shared" si="128"/>
        <v>0</v>
      </c>
    </row>
    <row r="610" spans="1:45" x14ac:dyDescent="0.25">
      <c r="A610">
        <v>3</v>
      </c>
      <c r="B610">
        <v>0</v>
      </c>
      <c r="C610">
        <v>38</v>
      </c>
      <c r="D610">
        <v>0</v>
      </c>
      <c r="E610">
        <v>0</v>
      </c>
      <c r="F610">
        <v>7.8958000000000004</v>
      </c>
      <c r="G610" s="82">
        <v>0</v>
      </c>
      <c r="H610" s="83">
        <v>1</v>
      </c>
      <c r="I610" s="84">
        <f t="shared" si="118"/>
        <v>1</v>
      </c>
      <c r="J610" s="32">
        <f t="shared" si="119"/>
        <v>0</v>
      </c>
      <c r="K610" s="32">
        <f t="shared" si="120"/>
        <v>7.2838470172613468E-2</v>
      </c>
      <c r="L610" s="82">
        <f t="shared" si="121"/>
        <v>7.2838470172613468E-2</v>
      </c>
      <c r="M610" s="84">
        <f t="shared" si="122"/>
        <v>0.92716152982738653</v>
      </c>
      <c r="N610" s="82">
        <f t="shared" si="123"/>
        <v>-7.5627478512583723E-2</v>
      </c>
      <c r="O610" s="84">
        <f t="shared" si="124"/>
        <v>0</v>
      </c>
      <c r="P610" s="32">
        <f t="shared" si="125"/>
        <v>7.8560712270033584E-2</v>
      </c>
      <c r="AL610">
        <v>0.7525100291313519</v>
      </c>
      <c r="AM610">
        <v>0</v>
      </c>
      <c r="AN610">
        <v>1</v>
      </c>
      <c r="AO610" s="32">
        <f t="shared" si="129"/>
        <v>526</v>
      </c>
      <c r="AP610" s="32">
        <f t="shared" si="130"/>
        <v>183</v>
      </c>
      <c r="AQ610" s="32">
        <f t="shared" si="126"/>
        <v>1.8656716417910446E-2</v>
      </c>
      <c r="AR610" s="32">
        <f t="shared" si="127"/>
        <v>0.45857988165680474</v>
      </c>
      <c r="AS610" s="32">
        <f t="shared" si="128"/>
        <v>0</v>
      </c>
    </row>
    <row r="611" spans="1:45" x14ac:dyDescent="0.25">
      <c r="A611">
        <v>3</v>
      </c>
      <c r="B611">
        <v>0</v>
      </c>
      <c r="C611">
        <v>38</v>
      </c>
      <c r="D611">
        <v>0</v>
      </c>
      <c r="E611">
        <v>0</v>
      </c>
      <c r="F611">
        <v>8.6624999999999996</v>
      </c>
      <c r="G611" s="82">
        <v>0</v>
      </c>
      <c r="H611" s="83">
        <v>1</v>
      </c>
      <c r="I611" s="84">
        <f t="shared" si="118"/>
        <v>1</v>
      </c>
      <c r="J611" s="32">
        <f t="shared" si="119"/>
        <v>0</v>
      </c>
      <c r="K611" s="32">
        <f t="shared" si="120"/>
        <v>7.283850164692858E-2</v>
      </c>
      <c r="L611" s="82">
        <f t="shared" si="121"/>
        <v>7.283850164692858E-2</v>
      </c>
      <c r="M611" s="84">
        <f t="shared" si="122"/>
        <v>0.92716149835307138</v>
      </c>
      <c r="N611" s="82">
        <f t="shared" si="123"/>
        <v>-7.5627512459544063E-2</v>
      </c>
      <c r="O611" s="84">
        <f t="shared" si="124"/>
        <v>0</v>
      </c>
      <c r="P611" s="32">
        <f t="shared" si="125"/>
        <v>7.856074888389189E-2</v>
      </c>
      <c r="AL611">
        <v>0.75569540002643365</v>
      </c>
      <c r="AM611">
        <v>0</v>
      </c>
      <c r="AN611">
        <v>1</v>
      </c>
      <c r="AO611" s="32">
        <f t="shared" si="129"/>
        <v>526</v>
      </c>
      <c r="AP611" s="32">
        <f t="shared" si="130"/>
        <v>184</v>
      </c>
      <c r="AQ611" s="32">
        <f t="shared" si="126"/>
        <v>1.8656716417910446E-2</v>
      </c>
      <c r="AR611" s="32">
        <f t="shared" si="127"/>
        <v>0.45562130177514792</v>
      </c>
      <c r="AS611" s="32">
        <f t="shared" si="128"/>
        <v>0</v>
      </c>
    </row>
    <row r="612" spans="1:45" x14ac:dyDescent="0.25">
      <c r="A612">
        <v>3</v>
      </c>
      <c r="B612">
        <v>0</v>
      </c>
      <c r="C612">
        <v>39</v>
      </c>
      <c r="D612">
        <v>0</v>
      </c>
      <c r="E612">
        <v>0</v>
      </c>
      <c r="F612">
        <v>2</v>
      </c>
      <c r="G612" s="82">
        <v>1</v>
      </c>
      <c r="H612" s="83">
        <v>0</v>
      </c>
      <c r="I612" s="84">
        <f t="shared" si="118"/>
        <v>1</v>
      </c>
      <c r="J612" s="32">
        <f t="shared" si="119"/>
        <v>1</v>
      </c>
      <c r="K612" s="32">
        <f t="shared" si="120"/>
        <v>7.0180142931309947E-2</v>
      </c>
      <c r="L612" s="82">
        <f t="shared" si="121"/>
        <v>7.0180142931309947E-2</v>
      </c>
      <c r="M612" s="84">
        <f t="shared" si="122"/>
        <v>0.92981985706869008</v>
      </c>
      <c r="N612" s="82">
        <f t="shared" si="123"/>
        <v>-2.6566898721903569</v>
      </c>
      <c r="O612" s="84">
        <f t="shared" si="124"/>
        <v>100</v>
      </c>
      <c r="P612" s="32">
        <f t="shared" si="125"/>
        <v>13.249044790045065</v>
      </c>
      <c r="AL612">
        <v>0.7565044219730106</v>
      </c>
      <c r="AM612">
        <v>0</v>
      </c>
      <c r="AN612">
        <v>1</v>
      </c>
      <c r="AO612" s="32">
        <f t="shared" si="129"/>
        <v>526</v>
      </c>
      <c r="AP612" s="32">
        <f t="shared" si="130"/>
        <v>185</v>
      </c>
      <c r="AQ612" s="32">
        <f t="shared" si="126"/>
        <v>1.8656716417910446E-2</v>
      </c>
      <c r="AR612" s="32">
        <f t="shared" si="127"/>
        <v>0.4526627218934911</v>
      </c>
      <c r="AS612" s="32">
        <f t="shared" si="128"/>
        <v>0</v>
      </c>
    </row>
    <row r="613" spans="1:45" x14ac:dyDescent="0.25">
      <c r="A613">
        <v>3</v>
      </c>
      <c r="B613">
        <v>0</v>
      </c>
      <c r="C613">
        <v>39</v>
      </c>
      <c r="D613">
        <v>0</v>
      </c>
      <c r="E613">
        <v>0</v>
      </c>
      <c r="F613">
        <v>7925</v>
      </c>
      <c r="G613" s="82">
        <v>0</v>
      </c>
      <c r="H613" s="83">
        <v>1</v>
      </c>
      <c r="I613" s="84">
        <f t="shared" si="118"/>
        <v>1</v>
      </c>
      <c r="J613" s="32">
        <f t="shared" si="119"/>
        <v>0</v>
      </c>
      <c r="K613" s="32">
        <f t="shared" si="120"/>
        <v>7.0495074621159032E-2</v>
      </c>
      <c r="L613" s="82">
        <f t="shared" si="121"/>
        <v>7.0495074621159032E-2</v>
      </c>
      <c r="M613" s="84">
        <f t="shared" si="122"/>
        <v>0.929504925378841</v>
      </c>
      <c r="N613" s="82">
        <f t="shared" si="123"/>
        <v>-7.3103172879496484E-2</v>
      </c>
      <c r="O613" s="84">
        <f t="shared" si="124"/>
        <v>0</v>
      </c>
      <c r="P613" s="32">
        <f t="shared" si="125"/>
        <v>7.5841528857339996E-2</v>
      </c>
      <c r="AL613">
        <v>0.76042248594428741</v>
      </c>
      <c r="AM613">
        <v>0</v>
      </c>
      <c r="AN613">
        <v>1</v>
      </c>
      <c r="AO613" s="32">
        <f t="shared" si="129"/>
        <v>526</v>
      </c>
      <c r="AP613" s="32">
        <f t="shared" si="130"/>
        <v>186</v>
      </c>
      <c r="AQ613" s="32">
        <f t="shared" si="126"/>
        <v>1.8656716417910446E-2</v>
      </c>
      <c r="AR613" s="32">
        <f t="shared" si="127"/>
        <v>0.44970414201183428</v>
      </c>
      <c r="AS613" s="32">
        <f t="shared" si="128"/>
        <v>8.3900026494746697E-4</v>
      </c>
    </row>
    <row r="614" spans="1:45" x14ac:dyDescent="0.25">
      <c r="A614">
        <v>3</v>
      </c>
      <c r="B614">
        <v>0</v>
      </c>
      <c r="C614">
        <v>39</v>
      </c>
      <c r="D614">
        <v>0</v>
      </c>
      <c r="E614">
        <v>0</v>
      </c>
      <c r="F614">
        <v>48871</v>
      </c>
      <c r="G614" s="82">
        <v>0</v>
      </c>
      <c r="H614" s="83">
        <v>1</v>
      </c>
      <c r="I614" s="84">
        <f t="shared" si="118"/>
        <v>1</v>
      </c>
      <c r="J614" s="32">
        <f t="shared" si="119"/>
        <v>0</v>
      </c>
      <c r="K614" s="32">
        <f t="shared" si="120"/>
        <v>7.2143546673636316E-2</v>
      </c>
      <c r="L614" s="82">
        <f t="shared" si="121"/>
        <v>7.2143546673636316E-2</v>
      </c>
      <c r="M614" s="84">
        <f t="shared" si="122"/>
        <v>0.92785645332636368</v>
      </c>
      <c r="N614" s="82">
        <f t="shared" si="123"/>
        <v>-7.4878242076283574E-2</v>
      </c>
      <c r="O614" s="84">
        <f t="shared" si="124"/>
        <v>0</v>
      </c>
      <c r="P614" s="32">
        <f t="shared" si="125"/>
        <v>7.7752917937900665E-2</v>
      </c>
      <c r="AL614">
        <v>0.76097854143783317</v>
      </c>
      <c r="AM614">
        <v>1</v>
      </c>
      <c r="AN614">
        <v>0</v>
      </c>
      <c r="AO614" s="32">
        <f t="shared" si="129"/>
        <v>527</v>
      </c>
      <c r="AP614" s="32">
        <f t="shared" si="130"/>
        <v>186</v>
      </c>
      <c r="AQ614" s="32">
        <f t="shared" si="126"/>
        <v>1.6791044776119368E-2</v>
      </c>
      <c r="AR614" s="32">
        <f t="shared" si="127"/>
        <v>0.44970414201183428</v>
      </c>
      <c r="AS614" s="32">
        <f t="shared" si="128"/>
        <v>0</v>
      </c>
    </row>
    <row r="615" spans="1:45" x14ac:dyDescent="0.25">
      <c r="A615">
        <v>3</v>
      </c>
      <c r="B615">
        <v>0</v>
      </c>
      <c r="C615">
        <v>39</v>
      </c>
      <c r="D615">
        <v>1</v>
      </c>
      <c r="E615">
        <v>5</v>
      </c>
      <c r="F615">
        <v>31275</v>
      </c>
      <c r="G615" s="82">
        <v>0</v>
      </c>
      <c r="H615" s="83">
        <v>1</v>
      </c>
      <c r="I615" s="84">
        <f t="shared" si="118"/>
        <v>1</v>
      </c>
      <c r="J615" s="32">
        <f t="shared" si="119"/>
        <v>0</v>
      </c>
      <c r="K615" s="32">
        <f t="shared" si="120"/>
        <v>3.4619458627724357E-2</v>
      </c>
      <c r="L615" s="82">
        <f t="shared" si="121"/>
        <v>3.4619458627724357E-2</v>
      </c>
      <c r="M615" s="84">
        <f t="shared" si="122"/>
        <v>0.96538054137227569</v>
      </c>
      <c r="N615" s="82">
        <f t="shared" si="123"/>
        <v>-3.5232911985111887E-2</v>
      </c>
      <c r="O615" s="84">
        <f t="shared" si="124"/>
        <v>0</v>
      </c>
      <c r="P615" s="32">
        <f t="shared" si="125"/>
        <v>3.5860945134147053E-2</v>
      </c>
      <c r="AL615">
        <v>0.7615004283907697</v>
      </c>
      <c r="AM615">
        <v>0</v>
      </c>
      <c r="AN615">
        <v>1</v>
      </c>
      <c r="AO615" s="32">
        <f t="shared" si="129"/>
        <v>527</v>
      </c>
      <c r="AP615" s="32">
        <f t="shared" si="130"/>
        <v>187</v>
      </c>
      <c r="AQ615" s="32">
        <f t="shared" si="126"/>
        <v>1.6791044776119368E-2</v>
      </c>
      <c r="AR615" s="32">
        <f t="shared" si="127"/>
        <v>0.44674556213017746</v>
      </c>
      <c r="AS615" s="32">
        <f t="shared" si="128"/>
        <v>8.3348052636223662E-4</v>
      </c>
    </row>
    <row r="616" spans="1:45" x14ac:dyDescent="0.25">
      <c r="A616">
        <v>3</v>
      </c>
      <c r="B616">
        <v>0</v>
      </c>
      <c r="C616">
        <v>40</v>
      </c>
      <c r="D616">
        <v>0</v>
      </c>
      <c r="E616">
        <v>0</v>
      </c>
      <c r="F616">
        <v>7.8958000000000004</v>
      </c>
      <c r="G616" s="82">
        <v>0</v>
      </c>
      <c r="H616" s="83">
        <v>1</v>
      </c>
      <c r="I616" s="84">
        <f t="shared" si="118"/>
        <v>1</v>
      </c>
      <c r="J616" s="32">
        <f t="shared" si="119"/>
        <v>0</v>
      </c>
      <c r="K616" s="32">
        <f t="shared" si="120"/>
        <v>6.7612211449361054E-2</v>
      </c>
      <c r="L616" s="82">
        <f t="shared" si="121"/>
        <v>6.7612211449361054E-2</v>
      </c>
      <c r="M616" s="84">
        <f t="shared" si="122"/>
        <v>0.93238778855063897</v>
      </c>
      <c r="N616" s="82">
        <f t="shared" si="123"/>
        <v>-7.0006468698835214E-2</v>
      </c>
      <c r="O616" s="84">
        <f t="shared" si="124"/>
        <v>0</v>
      </c>
      <c r="P616" s="32">
        <f t="shared" si="125"/>
        <v>7.2515119009078449E-2</v>
      </c>
      <c r="AL616">
        <v>0.76301137541244424</v>
      </c>
      <c r="AM616">
        <v>1</v>
      </c>
      <c r="AN616">
        <v>0</v>
      </c>
      <c r="AO616" s="32">
        <f t="shared" si="129"/>
        <v>528</v>
      </c>
      <c r="AP616" s="32">
        <f t="shared" si="130"/>
        <v>187</v>
      </c>
      <c r="AQ616" s="32">
        <f t="shared" si="126"/>
        <v>1.4925373134328401E-2</v>
      </c>
      <c r="AR616" s="32">
        <f t="shared" si="127"/>
        <v>0.44674556213017746</v>
      </c>
      <c r="AS616" s="32">
        <f t="shared" si="128"/>
        <v>0</v>
      </c>
    </row>
    <row r="617" spans="1:45" x14ac:dyDescent="0.25">
      <c r="A617">
        <v>3</v>
      </c>
      <c r="B617">
        <v>0</v>
      </c>
      <c r="C617">
        <v>40</v>
      </c>
      <c r="D617">
        <v>0</v>
      </c>
      <c r="E617">
        <v>0</v>
      </c>
      <c r="F617">
        <v>7225</v>
      </c>
      <c r="G617" s="82">
        <v>0</v>
      </c>
      <c r="H617" s="83">
        <v>1</v>
      </c>
      <c r="I617" s="84">
        <f t="shared" si="118"/>
        <v>1</v>
      </c>
      <c r="J617" s="32">
        <f t="shared" si="119"/>
        <v>0</v>
      </c>
      <c r="K617" s="32">
        <f t="shared" si="120"/>
        <v>6.7889302898467882E-2</v>
      </c>
      <c r="L617" s="82">
        <f t="shared" si="121"/>
        <v>6.7889302898467882E-2</v>
      </c>
      <c r="M617" s="84">
        <f t="shared" si="122"/>
        <v>0.93211069710153216</v>
      </c>
      <c r="N617" s="82">
        <f t="shared" si="123"/>
        <v>-7.0303697635494669E-2</v>
      </c>
      <c r="O617" s="84">
        <f t="shared" si="124"/>
        <v>0</v>
      </c>
      <c r="P617" s="32">
        <f t="shared" si="125"/>
        <v>7.2833948917842839E-2</v>
      </c>
      <c r="AL617">
        <v>0.7635168196709714</v>
      </c>
      <c r="AM617">
        <v>0</v>
      </c>
      <c r="AN617">
        <v>1</v>
      </c>
      <c r="AO617" s="32">
        <f t="shared" si="129"/>
        <v>528</v>
      </c>
      <c r="AP617" s="32">
        <f t="shared" si="130"/>
        <v>188</v>
      </c>
      <c r="AQ617" s="32">
        <f t="shared" si="126"/>
        <v>1.4925373134328401E-2</v>
      </c>
      <c r="AR617" s="32">
        <f t="shared" si="127"/>
        <v>0.44378698224852076</v>
      </c>
      <c r="AS617" s="32">
        <f t="shared" si="128"/>
        <v>0</v>
      </c>
    </row>
    <row r="618" spans="1:45" x14ac:dyDescent="0.25">
      <c r="A618">
        <v>3</v>
      </c>
      <c r="B618">
        <v>0</v>
      </c>
      <c r="C618">
        <v>40</v>
      </c>
      <c r="D618">
        <v>1</v>
      </c>
      <c r="E618">
        <v>1</v>
      </c>
      <c r="F618">
        <v>15.5</v>
      </c>
      <c r="G618" s="82">
        <v>0</v>
      </c>
      <c r="H618" s="83">
        <v>1</v>
      </c>
      <c r="I618" s="84">
        <f t="shared" si="118"/>
        <v>1</v>
      </c>
      <c r="J618" s="32">
        <f t="shared" si="119"/>
        <v>0</v>
      </c>
      <c r="K618" s="32">
        <f t="shared" si="120"/>
        <v>4.5459758425749459E-2</v>
      </c>
      <c r="L618" s="82">
        <f t="shared" si="121"/>
        <v>4.5459758425749459E-2</v>
      </c>
      <c r="M618" s="84">
        <f t="shared" si="122"/>
        <v>0.95454024157425055</v>
      </c>
      <c r="N618" s="82">
        <f t="shared" si="123"/>
        <v>-4.6525476857733304E-2</v>
      </c>
      <c r="O618" s="84">
        <f t="shared" si="124"/>
        <v>0</v>
      </c>
      <c r="P618" s="32">
        <f t="shared" si="125"/>
        <v>4.7624768915741196E-2</v>
      </c>
      <c r="AL618">
        <v>0.76663682967569924</v>
      </c>
      <c r="AM618">
        <v>0</v>
      </c>
      <c r="AN618">
        <v>1</v>
      </c>
      <c r="AO618" s="32">
        <f t="shared" si="129"/>
        <v>528</v>
      </c>
      <c r="AP618" s="32">
        <f t="shared" si="130"/>
        <v>189</v>
      </c>
      <c r="AQ618" s="32">
        <f t="shared" si="126"/>
        <v>1.4925373134328401E-2</v>
      </c>
      <c r="AR618" s="32">
        <f t="shared" si="127"/>
        <v>0.44082840236686394</v>
      </c>
      <c r="AS618" s="32">
        <f t="shared" si="128"/>
        <v>0</v>
      </c>
    </row>
    <row r="619" spans="1:45" x14ac:dyDescent="0.25">
      <c r="A619">
        <v>3</v>
      </c>
      <c r="B619">
        <v>0</v>
      </c>
      <c r="C619">
        <v>40</v>
      </c>
      <c r="D619">
        <v>1</v>
      </c>
      <c r="E619">
        <v>4</v>
      </c>
      <c r="F619">
        <v>27.9</v>
      </c>
      <c r="G619" s="82">
        <v>0</v>
      </c>
      <c r="H619" s="83">
        <v>1</v>
      </c>
      <c r="I619" s="84">
        <f t="shared" si="118"/>
        <v>1</v>
      </c>
      <c r="J619" s="32">
        <f t="shared" si="119"/>
        <v>0</v>
      </c>
      <c r="K619" s="32">
        <f t="shared" si="120"/>
        <v>3.5521375361532853E-2</v>
      </c>
      <c r="L619" s="82">
        <f t="shared" si="121"/>
        <v>3.5521375361532853E-2</v>
      </c>
      <c r="M619" s="84">
        <f t="shared" si="122"/>
        <v>0.96447862463846712</v>
      </c>
      <c r="N619" s="82">
        <f t="shared" si="123"/>
        <v>-3.6167608998611454E-2</v>
      </c>
      <c r="O619" s="84">
        <f t="shared" si="124"/>
        <v>0</v>
      </c>
      <c r="P619" s="32">
        <f t="shared" si="125"/>
        <v>3.6829613901342782E-2</v>
      </c>
      <c r="AL619">
        <v>0.76969096168965934</v>
      </c>
      <c r="AM619">
        <v>0</v>
      </c>
      <c r="AN619">
        <v>1</v>
      </c>
      <c r="AO619" s="32">
        <f t="shared" si="129"/>
        <v>528</v>
      </c>
      <c r="AP619" s="32">
        <f t="shared" si="130"/>
        <v>190</v>
      </c>
      <c r="AQ619" s="32">
        <f t="shared" si="126"/>
        <v>1.4925373134328401E-2</v>
      </c>
      <c r="AR619" s="32">
        <f t="shared" si="127"/>
        <v>0.43786982248520712</v>
      </c>
      <c r="AS619" s="32">
        <f t="shared" si="128"/>
        <v>0</v>
      </c>
    </row>
    <row r="620" spans="1:45" x14ac:dyDescent="0.25">
      <c r="A620">
        <v>3</v>
      </c>
      <c r="B620">
        <v>0</v>
      </c>
      <c r="C620">
        <v>40.5</v>
      </c>
      <c r="D620">
        <v>0</v>
      </c>
      <c r="E620">
        <v>0</v>
      </c>
      <c r="F620">
        <v>7.75</v>
      </c>
      <c r="G620" s="82">
        <v>0</v>
      </c>
      <c r="H620" s="83">
        <v>1</v>
      </c>
      <c r="I620" s="84">
        <f t="shared" si="118"/>
        <v>1</v>
      </c>
      <c r="J620" s="32">
        <f t="shared" si="119"/>
        <v>0</v>
      </c>
      <c r="K620" s="32">
        <f t="shared" si="120"/>
        <v>6.6361053705523323E-2</v>
      </c>
      <c r="L620" s="82">
        <f t="shared" si="121"/>
        <v>6.6361053705523323E-2</v>
      </c>
      <c r="M620" s="84">
        <f t="shared" si="122"/>
        <v>0.93363894629447663</v>
      </c>
      <c r="N620" s="82">
        <f t="shared" si="123"/>
        <v>-6.8665482626165633E-2</v>
      </c>
      <c r="O620" s="84">
        <f t="shared" si="124"/>
        <v>0</v>
      </c>
      <c r="P620" s="32">
        <f t="shared" si="125"/>
        <v>7.1077855062606346E-2</v>
      </c>
      <c r="AL620">
        <v>0.77017484632119215</v>
      </c>
      <c r="AM620">
        <v>0</v>
      </c>
      <c r="AN620">
        <v>1</v>
      </c>
      <c r="AO620" s="32">
        <f t="shared" si="129"/>
        <v>528</v>
      </c>
      <c r="AP620" s="32">
        <f t="shared" si="130"/>
        <v>191</v>
      </c>
      <c r="AQ620" s="32">
        <f t="shared" si="126"/>
        <v>1.4925373134328401E-2</v>
      </c>
      <c r="AR620" s="32">
        <f t="shared" si="127"/>
        <v>0.4349112426035503</v>
      </c>
      <c r="AS620" s="32">
        <f t="shared" si="128"/>
        <v>0</v>
      </c>
    </row>
    <row r="621" spans="1:45" x14ac:dyDescent="0.25">
      <c r="A621">
        <v>3</v>
      </c>
      <c r="B621">
        <v>0</v>
      </c>
      <c r="C621">
        <v>40.5</v>
      </c>
      <c r="D621">
        <v>0</v>
      </c>
      <c r="E621">
        <v>2</v>
      </c>
      <c r="F621">
        <v>851</v>
      </c>
      <c r="G621" s="82">
        <v>0</v>
      </c>
      <c r="H621" s="83">
        <v>1</v>
      </c>
      <c r="I621" s="84">
        <f t="shared" si="118"/>
        <v>1</v>
      </c>
      <c r="J621" s="32">
        <f t="shared" si="119"/>
        <v>0</v>
      </c>
      <c r="K621" s="32">
        <f t="shared" si="120"/>
        <v>5.6527549563312018E-2</v>
      </c>
      <c r="L621" s="82">
        <f t="shared" si="121"/>
        <v>5.6527549563312018E-2</v>
      </c>
      <c r="M621" s="84">
        <f t="shared" si="122"/>
        <v>0.94347245043668804</v>
      </c>
      <c r="N621" s="82">
        <f t="shared" si="123"/>
        <v>-5.8188113925025653E-2</v>
      </c>
      <c r="O621" s="84">
        <f t="shared" si="124"/>
        <v>0</v>
      </c>
      <c r="P621" s="32">
        <f t="shared" si="125"/>
        <v>5.9914361608702123E-2</v>
      </c>
      <c r="AL621">
        <v>0.77659591567091779</v>
      </c>
      <c r="AM621">
        <v>0</v>
      </c>
      <c r="AN621">
        <v>1</v>
      </c>
      <c r="AO621" s="32">
        <f t="shared" si="129"/>
        <v>528</v>
      </c>
      <c r="AP621" s="32">
        <f t="shared" si="130"/>
        <v>192</v>
      </c>
      <c r="AQ621" s="32">
        <f t="shared" si="126"/>
        <v>1.4925373134328401E-2</v>
      </c>
      <c r="AR621" s="32">
        <f t="shared" si="127"/>
        <v>0.43195266272189348</v>
      </c>
      <c r="AS621" s="32">
        <f t="shared" si="128"/>
        <v>0</v>
      </c>
    </row>
    <row r="622" spans="1:45" x14ac:dyDescent="0.25">
      <c r="A622">
        <v>3</v>
      </c>
      <c r="B622">
        <v>0</v>
      </c>
      <c r="C622">
        <v>41</v>
      </c>
      <c r="D622">
        <v>2</v>
      </c>
      <c r="E622">
        <v>0</v>
      </c>
      <c r="F622">
        <v>14.1083</v>
      </c>
      <c r="G622" s="82">
        <v>0</v>
      </c>
      <c r="H622" s="83">
        <v>1</v>
      </c>
      <c r="I622" s="84">
        <f t="shared" si="118"/>
        <v>1</v>
      </c>
      <c r="J622" s="32">
        <f t="shared" si="119"/>
        <v>0</v>
      </c>
      <c r="K622" s="32">
        <f t="shared" si="120"/>
        <v>3.4439120656266635E-2</v>
      </c>
      <c r="L622" s="82">
        <f t="shared" si="121"/>
        <v>3.4439120656266635E-2</v>
      </c>
      <c r="M622" s="84">
        <f t="shared" si="122"/>
        <v>0.96556087934373336</v>
      </c>
      <c r="N622" s="82">
        <f t="shared" si="123"/>
        <v>-3.5046124369447061E-2</v>
      </c>
      <c r="O622" s="84">
        <f t="shared" si="124"/>
        <v>0</v>
      </c>
      <c r="P622" s="32">
        <f t="shared" si="125"/>
        <v>3.5667477207313961E-2</v>
      </c>
      <c r="AL622">
        <v>0.77816829698481604</v>
      </c>
      <c r="AM622">
        <v>0</v>
      </c>
      <c r="AN622">
        <v>1</v>
      </c>
      <c r="AO622" s="32">
        <f t="shared" si="129"/>
        <v>528</v>
      </c>
      <c r="AP622" s="32">
        <f t="shared" si="130"/>
        <v>193</v>
      </c>
      <c r="AQ622" s="32">
        <f t="shared" si="126"/>
        <v>1.4925373134328401E-2</v>
      </c>
      <c r="AR622" s="32">
        <f t="shared" si="127"/>
        <v>0.42899408284023666</v>
      </c>
      <c r="AS622" s="32">
        <f t="shared" si="128"/>
        <v>0</v>
      </c>
    </row>
    <row r="623" spans="1:45" x14ac:dyDescent="0.25">
      <c r="A623">
        <v>3</v>
      </c>
      <c r="B623">
        <v>0</v>
      </c>
      <c r="C623">
        <v>42</v>
      </c>
      <c r="D623">
        <v>0</v>
      </c>
      <c r="E623">
        <v>0</v>
      </c>
      <c r="F623">
        <v>7.65</v>
      </c>
      <c r="G623" s="82">
        <v>0</v>
      </c>
      <c r="H623" s="83">
        <v>1</v>
      </c>
      <c r="I623" s="84">
        <f t="shared" si="118"/>
        <v>1</v>
      </c>
      <c r="J623" s="32">
        <f t="shared" si="119"/>
        <v>0</v>
      </c>
      <c r="K623" s="32">
        <f t="shared" si="120"/>
        <v>6.2735561625167774E-2</v>
      </c>
      <c r="L623" s="82">
        <f t="shared" si="121"/>
        <v>6.2735561625167774E-2</v>
      </c>
      <c r="M623" s="84">
        <f t="shared" si="122"/>
        <v>0.9372644383748322</v>
      </c>
      <c r="N623" s="82">
        <f t="shared" si="123"/>
        <v>-6.4789818443606748E-2</v>
      </c>
      <c r="O623" s="84">
        <f t="shared" si="124"/>
        <v>0</v>
      </c>
      <c r="P623" s="32">
        <f t="shared" si="125"/>
        <v>6.6934750809438559E-2</v>
      </c>
      <c r="AL623">
        <v>0.78062534685612572</v>
      </c>
      <c r="AM623">
        <v>0</v>
      </c>
      <c r="AN623">
        <v>1</v>
      </c>
      <c r="AO623" s="32">
        <f t="shared" si="129"/>
        <v>528</v>
      </c>
      <c r="AP623" s="32">
        <f t="shared" si="130"/>
        <v>194</v>
      </c>
      <c r="AQ623" s="32">
        <f t="shared" si="126"/>
        <v>1.4925373134328401E-2</v>
      </c>
      <c r="AR623" s="32">
        <f t="shared" si="127"/>
        <v>0.42603550295857984</v>
      </c>
      <c r="AS623" s="32">
        <f t="shared" si="128"/>
        <v>0</v>
      </c>
    </row>
    <row r="624" spans="1:45" x14ac:dyDescent="0.25">
      <c r="A624">
        <v>3</v>
      </c>
      <c r="B624">
        <v>0</v>
      </c>
      <c r="C624">
        <v>42</v>
      </c>
      <c r="D624">
        <v>0</v>
      </c>
      <c r="E624">
        <v>0</v>
      </c>
      <c r="F624">
        <v>8.6624999999999996</v>
      </c>
      <c r="G624" s="82">
        <v>0</v>
      </c>
      <c r="H624" s="83">
        <v>1</v>
      </c>
      <c r="I624" s="84">
        <f t="shared" si="118"/>
        <v>1</v>
      </c>
      <c r="J624" s="32">
        <f t="shared" si="119"/>
        <v>0</v>
      </c>
      <c r="K624" s="32">
        <f t="shared" si="120"/>
        <v>6.2735597814919081E-2</v>
      </c>
      <c r="L624" s="82">
        <f t="shared" si="121"/>
        <v>6.2735597814919081E-2</v>
      </c>
      <c r="M624" s="84">
        <f t="shared" si="122"/>
        <v>0.93726440218508089</v>
      </c>
      <c r="N624" s="82">
        <f t="shared" si="123"/>
        <v>-6.4789857055710789E-2</v>
      </c>
      <c r="O624" s="84">
        <f t="shared" si="124"/>
        <v>0</v>
      </c>
      <c r="P624" s="32">
        <f t="shared" si="125"/>
        <v>6.6934792006034957E-2</v>
      </c>
      <c r="AL624">
        <v>0.78357855650974817</v>
      </c>
      <c r="AM624">
        <v>0</v>
      </c>
      <c r="AN624">
        <v>1</v>
      </c>
      <c r="AO624" s="32">
        <f t="shared" si="129"/>
        <v>528</v>
      </c>
      <c r="AP624" s="32">
        <f t="shared" si="130"/>
        <v>195</v>
      </c>
      <c r="AQ624" s="32">
        <f t="shared" si="126"/>
        <v>1.4925373134328401E-2</v>
      </c>
      <c r="AR624" s="32">
        <f t="shared" si="127"/>
        <v>0.42307692307692313</v>
      </c>
      <c r="AS624" s="32">
        <f t="shared" si="128"/>
        <v>0</v>
      </c>
    </row>
    <row r="625" spans="1:45" x14ac:dyDescent="0.25">
      <c r="A625">
        <v>3</v>
      </c>
      <c r="B625">
        <v>0</v>
      </c>
      <c r="C625">
        <v>42</v>
      </c>
      <c r="D625">
        <v>0</v>
      </c>
      <c r="E625">
        <v>0</v>
      </c>
      <c r="F625">
        <v>5547</v>
      </c>
      <c r="G625" s="82">
        <v>0</v>
      </c>
      <c r="H625" s="83">
        <v>1</v>
      </c>
      <c r="I625" s="84">
        <f t="shared" si="118"/>
        <v>1</v>
      </c>
      <c r="J625" s="32">
        <f t="shared" si="119"/>
        <v>0</v>
      </c>
      <c r="K625" s="32">
        <f t="shared" si="120"/>
        <v>6.2933846122086856E-2</v>
      </c>
      <c r="L625" s="82">
        <f t="shared" si="121"/>
        <v>6.2933846122086856E-2</v>
      </c>
      <c r="M625" s="84">
        <f t="shared" si="122"/>
        <v>0.93706615387791314</v>
      </c>
      <c r="N625" s="82">
        <f t="shared" si="123"/>
        <v>-6.5001397445174913E-2</v>
      </c>
      <c r="O625" s="84">
        <f t="shared" si="124"/>
        <v>0</v>
      </c>
      <c r="P625" s="32">
        <f t="shared" si="125"/>
        <v>6.7160515681464125E-2</v>
      </c>
      <c r="AL625">
        <v>0.7870203284206353</v>
      </c>
      <c r="AM625">
        <v>0</v>
      </c>
      <c r="AN625">
        <v>1</v>
      </c>
      <c r="AO625" s="32">
        <f t="shared" si="129"/>
        <v>528</v>
      </c>
      <c r="AP625" s="32">
        <f t="shared" si="130"/>
        <v>196</v>
      </c>
      <c r="AQ625" s="32">
        <f t="shared" si="126"/>
        <v>1.4925373134328401E-2</v>
      </c>
      <c r="AR625" s="32">
        <f t="shared" si="127"/>
        <v>0.42011834319526631</v>
      </c>
      <c r="AS625" s="32">
        <f t="shared" si="128"/>
        <v>0</v>
      </c>
    </row>
    <row r="626" spans="1:45" x14ac:dyDescent="0.25">
      <c r="A626">
        <v>3</v>
      </c>
      <c r="B626">
        <v>0</v>
      </c>
      <c r="C626">
        <v>42</v>
      </c>
      <c r="D626">
        <v>0</v>
      </c>
      <c r="E626">
        <v>1</v>
      </c>
      <c r="F626">
        <v>8.4041999999999994</v>
      </c>
      <c r="G626" s="82">
        <v>0</v>
      </c>
      <c r="H626" s="83">
        <v>1</v>
      </c>
      <c r="I626" s="84">
        <f t="shared" si="118"/>
        <v>1</v>
      </c>
      <c r="J626" s="32">
        <f t="shared" si="119"/>
        <v>0</v>
      </c>
      <c r="K626" s="32">
        <f t="shared" si="120"/>
        <v>5.7882078631759898E-2</v>
      </c>
      <c r="L626" s="82">
        <f t="shared" si="121"/>
        <v>5.7882078631759898E-2</v>
      </c>
      <c r="M626" s="84">
        <f t="shared" si="122"/>
        <v>0.94211792136824013</v>
      </c>
      <c r="N626" s="82">
        <f t="shared" si="123"/>
        <v>-5.9624830320801153E-2</v>
      </c>
      <c r="O626" s="84">
        <f t="shared" si="124"/>
        <v>0</v>
      </c>
      <c r="P626" s="32">
        <f t="shared" si="125"/>
        <v>6.1438252387448072E-2</v>
      </c>
      <c r="AL626">
        <v>0.78743460034195711</v>
      </c>
      <c r="AM626">
        <v>0</v>
      </c>
      <c r="AN626">
        <v>1</v>
      </c>
      <c r="AO626" s="32">
        <f t="shared" si="129"/>
        <v>528</v>
      </c>
      <c r="AP626" s="32">
        <f t="shared" si="130"/>
        <v>197</v>
      </c>
      <c r="AQ626" s="32">
        <f t="shared" si="126"/>
        <v>1.4925373134328401E-2</v>
      </c>
      <c r="AR626" s="32">
        <f t="shared" si="127"/>
        <v>0.41715976331360949</v>
      </c>
      <c r="AS626" s="32">
        <f t="shared" si="128"/>
        <v>7.7828314051047928E-4</v>
      </c>
    </row>
    <row r="627" spans="1:45" x14ac:dyDescent="0.25">
      <c r="A627">
        <v>3</v>
      </c>
      <c r="B627">
        <v>0</v>
      </c>
      <c r="C627">
        <v>43</v>
      </c>
      <c r="D627">
        <v>0</v>
      </c>
      <c r="E627">
        <v>0</v>
      </c>
      <c r="F627">
        <v>3536</v>
      </c>
      <c r="G627" s="82">
        <v>0</v>
      </c>
      <c r="H627" s="83">
        <v>1</v>
      </c>
      <c r="I627" s="84">
        <f t="shared" si="118"/>
        <v>1</v>
      </c>
      <c r="J627" s="32">
        <f t="shared" si="119"/>
        <v>0</v>
      </c>
      <c r="K627" s="32">
        <f t="shared" si="120"/>
        <v>6.0544004493916864E-2</v>
      </c>
      <c r="L627" s="82">
        <f t="shared" si="121"/>
        <v>6.0544004493916864E-2</v>
      </c>
      <c r="M627" s="84">
        <f t="shared" si="122"/>
        <v>0.93945599550608316</v>
      </c>
      <c r="N627" s="82">
        <f t="shared" si="123"/>
        <v>-6.2454299430899939E-2</v>
      </c>
      <c r="O627" s="84">
        <f t="shared" si="124"/>
        <v>0</v>
      </c>
      <c r="P627" s="32">
        <f t="shared" si="125"/>
        <v>6.4445812026886817E-2</v>
      </c>
      <c r="AL627">
        <v>0.79684975813441161</v>
      </c>
      <c r="AM627">
        <v>1</v>
      </c>
      <c r="AN627">
        <v>0</v>
      </c>
      <c r="AO627" s="32">
        <f t="shared" si="129"/>
        <v>529</v>
      </c>
      <c r="AP627" s="32">
        <f t="shared" si="130"/>
        <v>197</v>
      </c>
      <c r="AQ627" s="32">
        <f t="shared" si="126"/>
        <v>1.3059701492537323E-2</v>
      </c>
      <c r="AR627" s="32">
        <f t="shared" si="127"/>
        <v>0.41715976331360949</v>
      </c>
      <c r="AS627" s="32">
        <f t="shared" si="128"/>
        <v>0</v>
      </c>
    </row>
    <row r="628" spans="1:45" x14ac:dyDescent="0.25">
      <c r="A628">
        <v>3</v>
      </c>
      <c r="B628">
        <v>0</v>
      </c>
      <c r="C628">
        <v>43</v>
      </c>
      <c r="D628">
        <v>0</v>
      </c>
      <c r="E628">
        <v>0</v>
      </c>
      <c r="F628">
        <v>7075</v>
      </c>
      <c r="G628" s="82">
        <v>0</v>
      </c>
      <c r="H628" s="83">
        <v>1</v>
      </c>
      <c r="I628" s="84">
        <f t="shared" si="118"/>
        <v>1</v>
      </c>
      <c r="J628" s="32">
        <f t="shared" si="119"/>
        <v>0</v>
      </c>
      <c r="K628" s="32">
        <f t="shared" si="120"/>
        <v>6.0666481136222035E-2</v>
      </c>
      <c r="L628" s="82">
        <f t="shared" si="121"/>
        <v>6.0666481136222035E-2</v>
      </c>
      <c r="M628" s="84">
        <f t="shared" si="122"/>
        <v>0.93933351886377792</v>
      </c>
      <c r="N628" s="82">
        <f t="shared" si="123"/>
        <v>-6.2584677678747272E-2</v>
      </c>
      <c r="O628" s="84">
        <f t="shared" si="124"/>
        <v>0</v>
      </c>
      <c r="P628" s="32">
        <f t="shared" si="125"/>
        <v>6.4584601654164853E-2</v>
      </c>
      <c r="AL628">
        <v>0.80096117168634418</v>
      </c>
      <c r="AM628">
        <v>0</v>
      </c>
      <c r="AN628">
        <v>2</v>
      </c>
      <c r="AO628" s="32">
        <f t="shared" si="129"/>
        <v>529</v>
      </c>
      <c r="AP628" s="32">
        <f t="shared" si="130"/>
        <v>199</v>
      </c>
      <c r="AQ628" s="32">
        <f t="shared" si="126"/>
        <v>1.3059701492537323E-2</v>
      </c>
      <c r="AR628" s="32">
        <f t="shared" si="127"/>
        <v>0.41124260355029585</v>
      </c>
      <c r="AS628" s="32">
        <f t="shared" si="128"/>
        <v>0</v>
      </c>
    </row>
    <row r="629" spans="1:45" x14ac:dyDescent="0.25">
      <c r="A629">
        <v>3</v>
      </c>
      <c r="B629">
        <v>0</v>
      </c>
      <c r="C629">
        <v>44</v>
      </c>
      <c r="D629">
        <v>0</v>
      </c>
      <c r="E629">
        <v>0</v>
      </c>
      <c r="F629">
        <v>2</v>
      </c>
      <c r="G629" s="82">
        <v>1</v>
      </c>
      <c r="H629" s="83">
        <v>0</v>
      </c>
      <c r="I629" s="84">
        <f t="shared" si="118"/>
        <v>1</v>
      </c>
      <c r="J629" s="32">
        <f t="shared" si="119"/>
        <v>1</v>
      </c>
      <c r="K629" s="32">
        <f t="shared" si="120"/>
        <v>5.8188517436015365E-2</v>
      </c>
      <c r="L629" s="82">
        <f t="shared" si="121"/>
        <v>5.8188517436015365E-2</v>
      </c>
      <c r="M629" s="84">
        <f t="shared" si="122"/>
        <v>0.94181148256398461</v>
      </c>
      <c r="N629" s="82">
        <f t="shared" si="123"/>
        <v>-2.8440672386237722</v>
      </c>
      <c r="O629" s="84">
        <f t="shared" si="124"/>
        <v>100</v>
      </c>
      <c r="P629" s="32">
        <f t="shared" si="125"/>
        <v>16.185521200116657</v>
      </c>
      <c r="AL629">
        <v>0.80147642368949945</v>
      </c>
      <c r="AM629">
        <v>0</v>
      </c>
      <c r="AN629">
        <v>1</v>
      </c>
      <c r="AO629" s="32">
        <f t="shared" si="129"/>
        <v>529</v>
      </c>
      <c r="AP629" s="32">
        <f t="shared" si="130"/>
        <v>200</v>
      </c>
      <c r="AQ629" s="32">
        <f t="shared" si="126"/>
        <v>1.3059701492537323E-2</v>
      </c>
      <c r="AR629" s="32">
        <f t="shared" si="127"/>
        <v>0.40828402366863903</v>
      </c>
      <c r="AS629" s="32">
        <f t="shared" si="128"/>
        <v>0</v>
      </c>
    </row>
    <row r="630" spans="1:45" x14ac:dyDescent="0.25">
      <c r="A630">
        <v>3</v>
      </c>
      <c r="B630">
        <v>0</v>
      </c>
      <c r="C630">
        <v>44</v>
      </c>
      <c r="D630">
        <v>0</v>
      </c>
      <c r="E630">
        <v>0</v>
      </c>
      <c r="F630">
        <v>8.0500000000000007</v>
      </c>
      <c r="G630" s="82">
        <v>0</v>
      </c>
      <c r="H630" s="83">
        <v>2</v>
      </c>
      <c r="I630" s="84">
        <f t="shared" si="118"/>
        <v>2</v>
      </c>
      <c r="J630" s="32">
        <f t="shared" si="119"/>
        <v>0</v>
      </c>
      <c r="K630" s="32">
        <f t="shared" si="120"/>
        <v>5.8188718980943563E-2</v>
      </c>
      <c r="L630" s="82">
        <f t="shared" si="121"/>
        <v>0.11637743796188713</v>
      </c>
      <c r="M630" s="84">
        <f t="shared" si="122"/>
        <v>1.8836225620381128</v>
      </c>
      <c r="N630" s="82">
        <f t="shared" si="123"/>
        <v>-0.11990072619439074</v>
      </c>
      <c r="O630" s="84">
        <f t="shared" si="124"/>
        <v>0</v>
      </c>
      <c r="P630" s="32">
        <f t="shared" si="125"/>
        <v>0.12356768315194175</v>
      </c>
      <c r="AL630">
        <v>0.80402693730306152</v>
      </c>
      <c r="AM630">
        <v>0</v>
      </c>
      <c r="AN630">
        <v>1</v>
      </c>
      <c r="AO630" s="32">
        <f t="shared" si="129"/>
        <v>529</v>
      </c>
      <c r="AP630" s="32">
        <f t="shared" si="130"/>
        <v>201</v>
      </c>
      <c r="AQ630" s="32">
        <f t="shared" si="126"/>
        <v>1.3059701492537323E-2</v>
      </c>
      <c r="AR630" s="32">
        <f t="shared" si="127"/>
        <v>0.40532544378698221</v>
      </c>
      <c r="AS630" s="32">
        <f t="shared" si="128"/>
        <v>0</v>
      </c>
    </row>
    <row r="631" spans="1:45" x14ac:dyDescent="0.25">
      <c r="A631">
        <v>3</v>
      </c>
      <c r="B631">
        <v>0</v>
      </c>
      <c r="C631">
        <v>44</v>
      </c>
      <c r="D631">
        <v>0</v>
      </c>
      <c r="E631">
        <v>1</v>
      </c>
      <c r="F631">
        <v>16.100000000000001</v>
      </c>
      <c r="G631" s="82">
        <v>0</v>
      </c>
      <c r="H631" s="83">
        <v>1</v>
      </c>
      <c r="I631" s="84">
        <f t="shared" si="118"/>
        <v>1</v>
      </c>
      <c r="J631" s="32">
        <f t="shared" si="119"/>
        <v>0</v>
      </c>
      <c r="K631" s="32">
        <f t="shared" si="120"/>
        <v>5.3667082224630049E-2</v>
      </c>
      <c r="L631" s="82">
        <f t="shared" si="121"/>
        <v>5.3667082224630049E-2</v>
      </c>
      <c r="M631" s="84">
        <f t="shared" si="122"/>
        <v>0.94633291777536999</v>
      </c>
      <c r="N631" s="82">
        <f t="shared" si="123"/>
        <v>-5.5160850301672795E-2</v>
      </c>
      <c r="O631" s="84">
        <f t="shared" si="124"/>
        <v>0</v>
      </c>
      <c r="P631" s="32">
        <f t="shared" si="125"/>
        <v>5.6710573220669622E-2</v>
      </c>
      <c r="AL631">
        <v>0.80551953059129466</v>
      </c>
      <c r="AM631">
        <v>0</v>
      </c>
      <c r="AN631">
        <v>1</v>
      </c>
      <c r="AO631" s="32">
        <f t="shared" si="129"/>
        <v>529</v>
      </c>
      <c r="AP631" s="32">
        <f t="shared" si="130"/>
        <v>202</v>
      </c>
      <c r="AQ631" s="32">
        <f t="shared" si="126"/>
        <v>1.3059701492537323E-2</v>
      </c>
      <c r="AR631" s="32">
        <f t="shared" si="127"/>
        <v>0.40236686390532539</v>
      </c>
      <c r="AS631" s="32">
        <f t="shared" si="128"/>
        <v>7.5068444758457557E-4</v>
      </c>
    </row>
    <row r="632" spans="1:45" x14ac:dyDescent="0.25">
      <c r="A632">
        <v>3</v>
      </c>
      <c r="B632">
        <v>0</v>
      </c>
      <c r="C632">
        <v>45</v>
      </c>
      <c r="D632">
        <v>0</v>
      </c>
      <c r="E632">
        <v>0</v>
      </c>
      <c r="F632">
        <v>8.0500000000000007</v>
      </c>
      <c r="G632" s="82">
        <v>1</v>
      </c>
      <c r="H632" s="83">
        <v>0</v>
      </c>
      <c r="I632" s="84">
        <f t="shared" si="118"/>
        <v>1</v>
      </c>
      <c r="J632" s="32">
        <f t="shared" si="119"/>
        <v>1</v>
      </c>
      <c r="K632" s="32">
        <f t="shared" si="120"/>
        <v>5.6032929490048573E-2</v>
      </c>
      <c r="L632" s="82">
        <f t="shared" si="121"/>
        <v>5.6032929490048573E-2</v>
      </c>
      <c r="M632" s="84">
        <f t="shared" si="122"/>
        <v>0.94396707050995143</v>
      </c>
      <c r="N632" s="82">
        <f t="shared" si="123"/>
        <v>-2.8818157344588782</v>
      </c>
      <c r="O632" s="84">
        <f t="shared" si="124"/>
        <v>100</v>
      </c>
      <c r="P632" s="32">
        <f t="shared" si="125"/>
        <v>16.846648552929928</v>
      </c>
      <c r="AL632">
        <v>0.8063930859844336</v>
      </c>
      <c r="AM632">
        <v>1</v>
      </c>
      <c r="AN632">
        <v>0</v>
      </c>
      <c r="AO632" s="32">
        <f t="shared" si="129"/>
        <v>530</v>
      </c>
      <c r="AP632" s="32">
        <f t="shared" si="130"/>
        <v>202</v>
      </c>
      <c r="AQ632" s="32">
        <f t="shared" si="126"/>
        <v>1.1194029850746245E-2</v>
      </c>
      <c r="AR632" s="32">
        <f t="shared" si="127"/>
        <v>0.40236686390532539</v>
      </c>
      <c r="AS632" s="32">
        <f t="shared" si="128"/>
        <v>0</v>
      </c>
    </row>
    <row r="633" spans="1:45" x14ac:dyDescent="0.25">
      <c r="A633">
        <v>3</v>
      </c>
      <c r="B633">
        <v>0</v>
      </c>
      <c r="C633">
        <v>45</v>
      </c>
      <c r="D633">
        <v>0</v>
      </c>
      <c r="E633">
        <v>0</v>
      </c>
      <c r="F633">
        <v>6975</v>
      </c>
      <c r="G633" s="82">
        <v>0</v>
      </c>
      <c r="H633" s="83">
        <v>1</v>
      </c>
      <c r="I633" s="84">
        <f t="shared" si="118"/>
        <v>1</v>
      </c>
      <c r="J633" s="32">
        <f t="shared" si="119"/>
        <v>0</v>
      </c>
      <c r="K633" s="32">
        <f t="shared" si="120"/>
        <v>5.625735595742961E-2</v>
      </c>
      <c r="L633" s="82">
        <f t="shared" si="121"/>
        <v>5.625735595742961E-2</v>
      </c>
      <c r="M633" s="84">
        <f t="shared" si="122"/>
        <v>0.94374264404257036</v>
      </c>
      <c r="N633" s="82">
        <f t="shared" si="123"/>
        <v>-5.7901772841257457E-2</v>
      </c>
      <c r="O633" s="84">
        <f t="shared" si="124"/>
        <v>0</v>
      </c>
      <c r="P633" s="32">
        <f t="shared" si="125"/>
        <v>5.9610908029384284E-2</v>
      </c>
      <c r="AL633">
        <v>0.80726734498122521</v>
      </c>
      <c r="AM633">
        <v>0</v>
      </c>
      <c r="AN633">
        <v>1</v>
      </c>
      <c r="AO633" s="32">
        <f t="shared" si="129"/>
        <v>530</v>
      </c>
      <c r="AP633" s="32">
        <f t="shared" si="130"/>
        <v>203</v>
      </c>
      <c r="AQ633" s="32">
        <f t="shared" si="126"/>
        <v>1.1194029850746245E-2</v>
      </c>
      <c r="AR633" s="32">
        <f t="shared" si="127"/>
        <v>0.39940828402366868</v>
      </c>
      <c r="AS633" s="32">
        <f t="shared" si="128"/>
        <v>0</v>
      </c>
    </row>
    <row r="634" spans="1:45" x14ac:dyDescent="0.25">
      <c r="A634">
        <v>3</v>
      </c>
      <c r="B634">
        <v>0</v>
      </c>
      <c r="C634">
        <v>45.5</v>
      </c>
      <c r="D634">
        <v>0</v>
      </c>
      <c r="E634">
        <v>0</v>
      </c>
      <c r="F634">
        <v>7225</v>
      </c>
      <c r="G634" s="82">
        <v>0</v>
      </c>
      <c r="H634" s="83">
        <v>1</v>
      </c>
      <c r="I634" s="84">
        <f t="shared" si="118"/>
        <v>1</v>
      </c>
      <c r="J634" s="32">
        <f t="shared" si="119"/>
        <v>0</v>
      </c>
      <c r="K634" s="32">
        <f t="shared" si="120"/>
        <v>5.5211809469660547E-2</v>
      </c>
      <c r="L634" s="82">
        <f t="shared" si="121"/>
        <v>5.5211809469660547E-2</v>
      </c>
      <c r="M634" s="84">
        <f t="shared" si="122"/>
        <v>0.94478819053033947</v>
      </c>
      <c r="N634" s="82">
        <f t="shared" si="123"/>
        <v>-5.6794513615778551E-2</v>
      </c>
      <c r="O634" s="84">
        <f t="shared" si="124"/>
        <v>0</v>
      </c>
      <c r="P634" s="32">
        <f t="shared" si="125"/>
        <v>5.8438293390043763E-2</v>
      </c>
      <c r="AL634">
        <v>0.80758445321534555</v>
      </c>
      <c r="AM634">
        <v>0</v>
      </c>
      <c r="AN634">
        <v>1</v>
      </c>
      <c r="AO634" s="32">
        <f t="shared" si="129"/>
        <v>530</v>
      </c>
      <c r="AP634" s="32">
        <f t="shared" si="130"/>
        <v>204</v>
      </c>
      <c r="AQ634" s="32">
        <f t="shared" si="126"/>
        <v>1.1194029850746245E-2</v>
      </c>
      <c r="AR634" s="32">
        <f t="shared" si="127"/>
        <v>0.39644970414201186</v>
      </c>
      <c r="AS634" s="32">
        <f t="shared" si="128"/>
        <v>0</v>
      </c>
    </row>
    <row r="635" spans="1:45" x14ac:dyDescent="0.25">
      <c r="A635">
        <v>3</v>
      </c>
      <c r="B635">
        <v>0</v>
      </c>
      <c r="C635">
        <v>47</v>
      </c>
      <c r="D635">
        <v>0</v>
      </c>
      <c r="E635">
        <v>0</v>
      </c>
      <c r="F635">
        <v>9</v>
      </c>
      <c r="G635" s="82">
        <v>0</v>
      </c>
      <c r="H635" s="83">
        <v>1</v>
      </c>
      <c r="I635" s="84">
        <f t="shared" si="118"/>
        <v>1</v>
      </c>
      <c r="J635" s="32">
        <f t="shared" si="119"/>
        <v>0</v>
      </c>
      <c r="K635" s="32">
        <f t="shared" si="120"/>
        <v>5.1944962470387962E-2</v>
      </c>
      <c r="L635" s="82">
        <f t="shared" si="121"/>
        <v>5.1944962470387962E-2</v>
      </c>
      <c r="M635" s="84">
        <f t="shared" si="122"/>
        <v>0.94805503752961207</v>
      </c>
      <c r="N635" s="82">
        <f t="shared" si="123"/>
        <v>-5.3342721946491124E-2</v>
      </c>
      <c r="O635" s="84">
        <f t="shared" si="124"/>
        <v>0</v>
      </c>
      <c r="P635" s="32">
        <f t="shared" si="125"/>
        <v>5.4791083232618214E-2</v>
      </c>
      <c r="AL635">
        <v>0.8086394240975846</v>
      </c>
      <c r="AM635">
        <v>0</v>
      </c>
      <c r="AN635">
        <v>1</v>
      </c>
      <c r="AO635" s="32">
        <f t="shared" si="129"/>
        <v>530</v>
      </c>
      <c r="AP635" s="32">
        <f t="shared" si="130"/>
        <v>205</v>
      </c>
      <c r="AQ635" s="32">
        <f t="shared" si="126"/>
        <v>1.1194029850746245E-2</v>
      </c>
      <c r="AR635" s="32">
        <f t="shared" si="127"/>
        <v>0.39349112426035504</v>
      </c>
      <c r="AS635" s="32">
        <f t="shared" si="128"/>
        <v>0</v>
      </c>
    </row>
    <row r="636" spans="1:45" x14ac:dyDescent="0.25">
      <c r="A636">
        <v>3</v>
      </c>
      <c r="B636">
        <v>0</v>
      </c>
      <c r="C636">
        <v>47</v>
      </c>
      <c r="D636">
        <v>0</v>
      </c>
      <c r="E636">
        <v>0</v>
      </c>
      <c r="F636">
        <v>3902</v>
      </c>
      <c r="G636" s="82">
        <v>0</v>
      </c>
      <c r="H636" s="83">
        <v>1</v>
      </c>
      <c r="I636" s="84">
        <f t="shared" si="118"/>
        <v>1</v>
      </c>
      <c r="J636" s="32">
        <f t="shared" si="119"/>
        <v>0</v>
      </c>
      <c r="K636" s="32">
        <f t="shared" si="120"/>
        <v>5.206162635588836E-2</v>
      </c>
      <c r="L636" s="82">
        <f t="shared" si="121"/>
        <v>5.206162635588836E-2</v>
      </c>
      <c r="M636" s="84">
        <f t="shared" si="122"/>
        <v>0.9479383736441116</v>
      </c>
      <c r="N636" s="82">
        <f t="shared" si="123"/>
        <v>-5.3465785544666272E-2</v>
      </c>
      <c r="O636" s="84">
        <f t="shared" si="124"/>
        <v>0</v>
      </c>
      <c r="P636" s="32">
        <f t="shared" si="125"/>
        <v>5.4920897606191933E-2</v>
      </c>
      <c r="AL636">
        <v>0.80950499829206402</v>
      </c>
      <c r="AM636">
        <v>0</v>
      </c>
      <c r="AN636">
        <v>2</v>
      </c>
      <c r="AO636" s="32">
        <f t="shared" si="129"/>
        <v>530</v>
      </c>
      <c r="AP636" s="32">
        <f t="shared" si="130"/>
        <v>207</v>
      </c>
      <c r="AQ636" s="32">
        <f t="shared" si="126"/>
        <v>1.1194029850746245E-2</v>
      </c>
      <c r="AR636" s="32">
        <f t="shared" si="127"/>
        <v>0.3875739644970414</v>
      </c>
      <c r="AS636" s="32">
        <f t="shared" si="128"/>
        <v>0</v>
      </c>
    </row>
    <row r="637" spans="1:45" x14ac:dyDescent="0.25">
      <c r="A637">
        <v>3</v>
      </c>
      <c r="B637">
        <v>0</v>
      </c>
      <c r="C637">
        <v>48</v>
      </c>
      <c r="D637">
        <v>0</v>
      </c>
      <c r="E637">
        <v>0</v>
      </c>
      <c r="F637">
        <v>7.8541999999999996</v>
      </c>
      <c r="G637" s="82">
        <v>0</v>
      </c>
      <c r="H637" s="83">
        <v>1</v>
      </c>
      <c r="I637" s="84">
        <f t="shared" si="118"/>
        <v>1</v>
      </c>
      <c r="J637" s="32">
        <f t="shared" si="119"/>
        <v>0</v>
      </c>
      <c r="K637" s="32">
        <f t="shared" si="120"/>
        <v>5.000817744781539E-2</v>
      </c>
      <c r="L637" s="82">
        <f t="shared" si="121"/>
        <v>5.000817744781539E-2</v>
      </c>
      <c r="M637" s="84">
        <f t="shared" si="122"/>
        <v>0.94999182255218462</v>
      </c>
      <c r="N637" s="82">
        <f t="shared" si="123"/>
        <v>-5.1301902264403863E-2</v>
      </c>
      <c r="O637" s="84">
        <f t="shared" si="124"/>
        <v>0</v>
      </c>
      <c r="P637" s="32">
        <f t="shared" si="125"/>
        <v>5.2640639909369701E-2</v>
      </c>
      <c r="AL637">
        <v>0.8125678026045301</v>
      </c>
      <c r="AM637">
        <v>0</v>
      </c>
      <c r="AN637">
        <v>1</v>
      </c>
      <c r="AO637" s="32">
        <f t="shared" si="129"/>
        <v>530</v>
      </c>
      <c r="AP637" s="32">
        <f t="shared" si="130"/>
        <v>208</v>
      </c>
      <c r="AQ637" s="32">
        <f t="shared" si="126"/>
        <v>1.1194029850746245E-2</v>
      </c>
      <c r="AR637" s="32">
        <f t="shared" si="127"/>
        <v>0.38461538461538458</v>
      </c>
      <c r="AS637" s="32">
        <f t="shared" si="128"/>
        <v>7.1756601607344877E-4</v>
      </c>
    </row>
    <row r="638" spans="1:45" x14ac:dyDescent="0.25">
      <c r="A638">
        <v>3</v>
      </c>
      <c r="B638">
        <v>0</v>
      </c>
      <c r="C638">
        <v>49</v>
      </c>
      <c r="D638">
        <v>0</v>
      </c>
      <c r="E638">
        <v>0</v>
      </c>
      <c r="F638">
        <v>0</v>
      </c>
      <c r="G638" s="82">
        <v>0</v>
      </c>
      <c r="H638" s="83">
        <v>1</v>
      </c>
      <c r="I638" s="84">
        <f t="shared" si="118"/>
        <v>1</v>
      </c>
      <c r="J638" s="32">
        <f t="shared" si="119"/>
        <v>0</v>
      </c>
      <c r="K638" s="32">
        <f t="shared" si="120"/>
        <v>4.8139752399277515E-2</v>
      </c>
      <c r="L638" s="82">
        <f t="shared" si="121"/>
        <v>4.8139752399277515E-2</v>
      </c>
      <c r="M638" s="84">
        <f t="shared" si="122"/>
        <v>0.95186024760072252</v>
      </c>
      <c r="N638" s="82">
        <f t="shared" si="123"/>
        <v>-4.9337053705498048E-2</v>
      </c>
      <c r="O638" s="84">
        <f t="shared" si="124"/>
        <v>0</v>
      </c>
      <c r="P638" s="32">
        <f t="shared" si="125"/>
        <v>5.0574391062784177E-2</v>
      </c>
      <c r="AL638">
        <v>0.81341979989226543</v>
      </c>
      <c r="AM638">
        <v>1</v>
      </c>
      <c r="AN638">
        <v>0</v>
      </c>
      <c r="AO638" s="32">
        <f t="shared" si="129"/>
        <v>531</v>
      </c>
      <c r="AP638" s="32">
        <f t="shared" si="130"/>
        <v>208</v>
      </c>
      <c r="AQ638" s="32">
        <f t="shared" si="126"/>
        <v>9.3283582089552786E-3</v>
      </c>
      <c r="AR638" s="32">
        <f t="shared" si="127"/>
        <v>0.38461538461538458</v>
      </c>
      <c r="AS638" s="32">
        <f t="shared" si="128"/>
        <v>0</v>
      </c>
    </row>
    <row r="639" spans="1:45" x14ac:dyDescent="0.25">
      <c r="A639">
        <v>3</v>
      </c>
      <c r="B639">
        <v>0</v>
      </c>
      <c r="C639">
        <v>50</v>
      </c>
      <c r="D639">
        <v>0</v>
      </c>
      <c r="E639">
        <v>0</v>
      </c>
      <c r="F639">
        <v>3594</v>
      </c>
      <c r="G639" s="82">
        <v>0</v>
      </c>
      <c r="H639" s="83">
        <v>1</v>
      </c>
      <c r="I639" s="84">
        <f t="shared" si="118"/>
        <v>1</v>
      </c>
      <c r="J639" s="32">
        <f t="shared" si="119"/>
        <v>0</v>
      </c>
      <c r="K639" s="32">
        <f t="shared" si="120"/>
        <v>4.6434581516387949E-2</v>
      </c>
      <c r="L639" s="82">
        <f t="shared" si="121"/>
        <v>4.6434581516387949E-2</v>
      </c>
      <c r="M639" s="84">
        <f t="shared" si="122"/>
        <v>0.95356541848361209</v>
      </c>
      <c r="N639" s="82">
        <f t="shared" si="123"/>
        <v>-4.7547247502677296E-2</v>
      </c>
      <c r="O639" s="84">
        <f t="shared" si="124"/>
        <v>0</v>
      </c>
      <c r="P639" s="32">
        <f t="shared" si="125"/>
        <v>4.8695748205959052E-2</v>
      </c>
      <c r="AL639">
        <v>0.81361604115898567</v>
      </c>
      <c r="AM639">
        <v>0</v>
      </c>
      <c r="AN639">
        <v>1</v>
      </c>
      <c r="AO639" s="32">
        <f t="shared" si="129"/>
        <v>531</v>
      </c>
      <c r="AP639" s="32">
        <f t="shared" si="130"/>
        <v>209</v>
      </c>
      <c r="AQ639" s="32">
        <f t="shared" si="126"/>
        <v>9.3283582089552786E-3</v>
      </c>
      <c r="AR639" s="32">
        <f t="shared" si="127"/>
        <v>0.38165680473372776</v>
      </c>
      <c r="AS639" s="32">
        <f t="shared" si="128"/>
        <v>0</v>
      </c>
    </row>
    <row r="640" spans="1:45" x14ac:dyDescent="0.25">
      <c r="A640">
        <v>3</v>
      </c>
      <c r="B640">
        <v>0</v>
      </c>
      <c r="C640">
        <v>51</v>
      </c>
      <c r="D640">
        <v>0</v>
      </c>
      <c r="E640">
        <v>0</v>
      </c>
      <c r="F640">
        <v>7.0541999999999998</v>
      </c>
      <c r="G640" s="82">
        <v>0</v>
      </c>
      <c r="H640" s="83">
        <v>1</v>
      </c>
      <c r="I640" s="84">
        <f t="shared" si="118"/>
        <v>1</v>
      </c>
      <c r="J640" s="32">
        <f t="shared" si="119"/>
        <v>0</v>
      </c>
      <c r="K640" s="32">
        <f t="shared" si="120"/>
        <v>4.4600594055089433E-2</v>
      </c>
      <c r="L640" s="82">
        <f t="shared" si="121"/>
        <v>4.4600594055089433E-2</v>
      </c>
      <c r="M640" s="84">
        <f t="shared" si="122"/>
        <v>0.95539940594491057</v>
      </c>
      <c r="N640" s="82">
        <f t="shared" si="123"/>
        <v>-4.5625799813248699E-2</v>
      </c>
      <c r="O640" s="84">
        <f t="shared" si="124"/>
        <v>0</v>
      </c>
      <c r="P640" s="32">
        <f t="shared" si="125"/>
        <v>4.6682668816376838E-2</v>
      </c>
      <c r="AL640">
        <v>0.81517017379258905</v>
      </c>
      <c r="AM640">
        <v>0</v>
      </c>
      <c r="AN640">
        <v>1</v>
      </c>
      <c r="AO640" s="32">
        <f t="shared" si="129"/>
        <v>531</v>
      </c>
      <c r="AP640" s="32">
        <f t="shared" si="130"/>
        <v>210</v>
      </c>
      <c r="AQ640" s="32">
        <f t="shared" si="126"/>
        <v>9.3283582089552786E-3</v>
      </c>
      <c r="AR640" s="32">
        <f t="shared" si="127"/>
        <v>0.37869822485207105</v>
      </c>
      <c r="AS640" s="32">
        <f t="shared" si="128"/>
        <v>0</v>
      </c>
    </row>
    <row r="641" spans="1:45" x14ac:dyDescent="0.25">
      <c r="A641">
        <v>3</v>
      </c>
      <c r="B641">
        <v>0</v>
      </c>
      <c r="C641">
        <v>51</v>
      </c>
      <c r="D641">
        <v>0</v>
      </c>
      <c r="E641">
        <v>0</v>
      </c>
      <c r="F641">
        <v>7.75</v>
      </c>
      <c r="G641" s="82">
        <v>0</v>
      </c>
      <c r="H641" s="83">
        <v>1</v>
      </c>
      <c r="I641" s="84">
        <f t="shared" si="118"/>
        <v>1</v>
      </c>
      <c r="J641" s="32">
        <f t="shared" si="119"/>
        <v>0</v>
      </c>
      <c r="K641" s="32">
        <f t="shared" si="120"/>
        <v>4.460061207798801E-2</v>
      </c>
      <c r="L641" s="82">
        <f t="shared" si="121"/>
        <v>4.460061207798801E-2</v>
      </c>
      <c r="M641" s="84">
        <f t="shared" si="122"/>
        <v>0.95539938792201196</v>
      </c>
      <c r="N641" s="82">
        <f t="shared" si="123"/>
        <v>-4.5625818677504502E-2</v>
      </c>
      <c r="O641" s="84">
        <f t="shared" si="124"/>
        <v>0</v>
      </c>
      <c r="P641" s="32">
        <f t="shared" si="125"/>
        <v>4.6682688561266603E-2</v>
      </c>
      <c r="AL641">
        <v>0.81683515296239406</v>
      </c>
      <c r="AM641">
        <v>0</v>
      </c>
      <c r="AN641">
        <v>1</v>
      </c>
      <c r="AO641" s="32">
        <f t="shared" si="129"/>
        <v>531</v>
      </c>
      <c r="AP641" s="32">
        <f t="shared" si="130"/>
        <v>211</v>
      </c>
      <c r="AQ641" s="32">
        <f t="shared" si="126"/>
        <v>9.3283582089552786E-3</v>
      </c>
      <c r="AR641" s="32">
        <f t="shared" si="127"/>
        <v>0.37573964497041423</v>
      </c>
      <c r="AS641" s="32">
        <f t="shared" si="128"/>
        <v>0</v>
      </c>
    </row>
    <row r="642" spans="1:45" x14ac:dyDescent="0.25">
      <c r="A642">
        <v>3</v>
      </c>
      <c r="B642">
        <v>0</v>
      </c>
      <c r="C642">
        <v>51</v>
      </c>
      <c r="D642">
        <v>0</v>
      </c>
      <c r="E642">
        <v>0</v>
      </c>
      <c r="F642">
        <v>8.0500000000000007</v>
      </c>
      <c r="G642" s="82">
        <v>0</v>
      </c>
      <c r="H642" s="83">
        <v>1</v>
      </c>
      <c r="I642" s="84">
        <f t="shared" si="118"/>
        <v>1</v>
      </c>
      <c r="J642" s="32">
        <f t="shared" si="119"/>
        <v>0</v>
      </c>
      <c r="K642" s="32">
        <f t="shared" si="120"/>
        <v>4.4600619848713871E-2</v>
      </c>
      <c r="L642" s="82">
        <f t="shared" si="121"/>
        <v>4.4600619848713871E-2</v>
      </c>
      <c r="M642" s="84">
        <f t="shared" si="122"/>
        <v>0.95539938015128612</v>
      </c>
      <c r="N642" s="82">
        <f t="shared" si="123"/>
        <v>-4.562582681098875E-2</v>
      </c>
      <c r="O642" s="84">
        <f t="shared" si="124"/>
        <v>0</v>
      </c>
      <c r="P642" s="32">
        <f t="shared" si="125"/>
        <v>4.6682697074443814E-2</v>
      </c>
      <c r="AL642">
        <v>0.81794456921318781</v>
      </c>
      <c r="AM642">
        <v>0</v>
      </c>
      <c r="AN642">
        <v>1</v>
      </c>
      <c r="AO642" s="32">
        <f t="shared" si="129"/>
        <v>531</v>
      </c>
      <c r="AP642" s="32">
        <f t="shared" si="130"/>
        <v>212</v>
      </c>
      <c r="AQ642" s="32">
        <f t="shared" si="126"/>
        <v>9.3283582089552786E-3</v>
      </c>
      <c r="AR642" s="32">
        <f t="shared" si="127"/>
        <v>0.37278106508875741</v>
      </c>
      <c r="AS642" s="32">
        <f t="shared" si="128"/>
        <v>0</v>
      </c>
    </row>
    <row r="643" spans="1:45" x14ac:dyDescent="0.25">
      <c r="A643">
        <v>3</v>
      </c>
      <c r="B643">
        <v>0</v>
      </c>
      <c r="C643">
        <v>55.5</v>
      </c>
      <c r="D643">
        <v>0</v>
      </c>
      <c r="E643">
        <v>0</v>
      </c>
      <c r="F643">
        <v>11206</v>
      </c>
      <c r="G643" s="82">
        <v>0</v>
      </c>
      <c r="H643" s="83">
        <v>1</v>
      </c>
      <c r="I643" s="84">
        <f t="shared" si="118"/>
        <v>1</v>
      </c>
      <c r="J643" s="32">
        <f t="shared" si="119"/>
        <v>0</v>
      </c>
      <c r="K643" s="32">
        <f t="shared" si="120"/>
        <v>3.7769678906821313E-2</v>
      </c>
      <c r="L643" s="82">
        <f t="shared" si="121"/>
        <v>3.7769678906821313E-2</v>
      </c>
      <c r="M643" s="84">
        <f t="shared" si="122"/>
        <v>0.96223032109317863</v>
      </c>
      <c r="N643" s="82">
        <f t="shared" si="123"/>
        <v>-3.8501437956811123E-2</v>
      </c>
      <c r="O643" s="84">
        <f t="shared" si="124"/>
        <v>0</v>
      </c>
      <c r="P643" s="32">
        <f t="shared" si="125"/>
        <v>3.9252222756721723E-2</v>
      </c>
      <c r="AL643">
        <v>0.8203015209988006</v>
      </c>
      <c r="AM643">
        <v>0</v>
      </c>
      <c r="AN643">
        <v>1</v>
      </c>
      <c r="AO643" s="32">
        <f t="shared" si="129"/>
        <v>531</v>
      </c>
      <c r="AP643" s="32">
        <f t="shared" si="130"/>
        <v>213</v>
      </c>
      <c r="AQ643" s="32">
        <f t="shared" si="126"/>
        <v>9.3283582089552786E-3</v>
      </c>
      <c r="AR643" s="32">
        <f t="shared" si="127"/>
        <v>0.36982248520710059</v>
      </c>
      <c r="AS643" s="32">
        <f t="shared" si="128"/>
        <v>0</v>
      </c>
    </row>
    <row r="644" spans="1:45" x14ac:dyDescent="0.25">
      <c r="A644">
        <v>3</v>
      </c>
      <c r="B644">
        <v>0</v>
      </c>
      <c r="C644">
        <v>59</v>
      </c>
      <c r="D644">
        <v>0</v>
      </c>
      <c r="E644">
        <v>0</v>
      </c>
      <c r="F644">
        <v>7.25</v>
      </c>
      <c r="G644" s="82">
        <v>0</v>
      </c>
      <c r="H644" s="83">
        <v>1</v>
      </c>
      <c r="I644" s="84">
        <f t="shared" si="118"/>
        <v>1</v>
      </c>
      <c r="J644" s="32">
        <f t="shared" si="119"/>
        <v>0</v>
      </c>
      <c r="K644" s="32">
        <f t="shared" si="120"/>
        <v>3.2777419679094484E-2</v>
      </c>
      <c r="L644" s="82">
        <f t="shared" si="121"/>
        <v>3.2777419679094484E-2</v>
      </c>
      <c r="M644" s="84">
        <f t="shared" si="122"/>
        <v>0.96722258032090547</v>
      </c>
      <c r="N644" s="82">
        <f t="shared" si="123"/>
        <v>-3.3326633882000092E-2</v>
      </c>
      <c r="O644" s="84">
        <f t="shared" si="124"/>
        <v>0</v>
      </c>
      <c r="P644" s="32">
        <f t="shared" si="125"/>
        <v>3.3888187006779327E-2</v>
      </c>
      <c r="AL644">
        <v>0.82154843037839687</v>
      </c>
      <c r="AM644">
        <v>0</v>
      </c>
      <c r="AN644">
        <v>1</v>
      </c>
      <c r="AO644" s="32">
        <f t="shared" si="129"/>
        <v>531</v>
      </c>
      <c r="AP644" s="32">
        <f t="shared" si="130"/>
        <v>214</v>
      </c>
      <c r="AQ644" s="32">
        <f t="shared" si="126"/>
        <v>9.3283582089552786E-3</v>
      </c>
      <c r="AR644" s="32">
        <f t="shared" si="127"/>
        <v>0.36686390532544377</v>
      </c>
      <c r="AS644" s="32">
        <f t="shared" si="128"/>
        <v>0</v>
      </c>
    </row>
    <row r="645" spans="1:45" x14ac:dyDescent="0.25">
      <c r="A645">
        <v>3</v>
      </c>
      <c r="B645">
        <v>0</v>
      </c>
      <c r="C645">
        <v>61</v>
      </c>
      <c r="D645">
        <v>0</v>
      </c>
      <c r="E645">
        <v>0</v>
      </c>
      <c r="F645">
        <v>6.2374999999999998</v>
      </c>
      <c r="G645" s="82">
        <v>0</v>
      </c>
      <c r="H645" s="83">
        <v>1</v>
      </c>
      <c r="I645" s="84">
        <f t="shared" ref="I645:I708" si="131">G645+H645</f>
        <v>1</v>
      </c>
      <c r="J645" s="32">
        <f t="shared" ref="J645:J708" si="132">IF(I645=0,"",G645/I645)</f>
        <v>0</v>
      </c>
      <c r="K645" s="32">
        <f t="shared" ref="K645:K708" si="133">1/(1+EXP(-$R$5-MMULT(A645:F645,$R$6:$R$11)))</f>
        <v>3.0331541910534984E-2</v>
      </c>
      <c r="L645" s="82">
        <f t="shared" ref="L645:L708" si="134">I645*K645</f>
        <v>3.0331541910534984E-2</v>
      </c>
      <c r="M645" s="84">
        <f t="shared" ref="M645:M708" si="135">I645-L645</f>
        <v>0.969668458089465</v>
      </c>
      <c r="N645" s="82">
        <f t="shared" ref="N645:N708" si="136">IFERROR(I645*(J645*LN(K645)+(1-J645)*LN(1-K645)),0)</f>
        <v>-3.080106169425768E-2</v>
      </c>
      <c r="O645" s="84">
        <f t="shared" ref="O645:O708" si="137">100*IF(K645&gt;=$AH$10,G645/I645,H645/I645)</f>
        <v>0</v>
      </c>
      <c r="P645" s="32">
        <f t="shared" ref="P645:P708" si="138">IFERROR((G645-L645)^2/L645+(H645-M645)^2/M645,0)</f>
        <v>3.1280322317895265E-2</v>
      </c>
      <c r="AL645">
        <v>0.82305501841221007</v>
      </c>
      <c r="AM645">
        <v>0</v>
      </c>
      <c r="AN645">
        <v>1</v>
      </c>
      <c r="AO645" s="32">
        <f t="shared" si="129"/>
        <v>531</v>
      </c>
      <c r="AP645" s="32">
        <f t="shared" si="130"/>
        <v>215</v>
      </c>
      <c r="AQ645" s="32">
        <f t="shared" ref="AQ645:AQ708" si="139">1-AO645/AO$770</f>
        <v>9.3283582089552786E-3</v>
      </c>
      <c r="AR645" s="32">
        <f t="shared" ref="AR645:AR708" si="140">1-AP645/AP$770</f>
        <v>0.36390532544378695</v>
      </c>
      <c r="AS645" s="32">
        <f t="shared" ref="AS645:AS708" si="141">(AQ645-AQ646)*AR645</f>
        <v>0</v>
      </c>
    </row>
    <row r="646" spans="1:45" x14ac:dyDescent="0.25">
      <c r="A646">
        <v>3</v>
      </c>
      <c r="B646">
        <v>0</v>
      </c>
      <c r="C646">
        <v>65</v>
      </c>
      <c r="D646">
        <v>0</v>
      </c>
      <c r="E646">
        <v>0</v>
      </c>
      <c r="F646">
        <v>7.75</v>
      </c>
      <c r="G646" s="82">
        <v>0</v>
      </c>
      <c r="H646" s="83">
        <v>1</v>
      </c>
      <c r="I646" s="84">
        <f t="shared" si="131"/>
        <v>1</v>
      </c>
      <c r="J646" s="32">
        <f t="shared" si="132"/>
        <v>0</v>
      </c>
      <c r="K646" s="32">
        <f t="shared" si="133"/>
        <v>2.5959419292643761E-2</v>
      </c>
      <c r="L646" s="82">
        <f t="shared" si="134"/>
        <v>2.5959419292643761E-2</v>
      </c>
      <c r="M646" s="84">
        <f t="shared" si="135"/>
        <v>0.97404058070735622</v>
      </c>
      <c r="N646" s="82">
        <f t="shared" si="136"/>
        <v>-2.6302312236929467E-2</v>
      </c>
      <c r="O646" s="84">
        <f t="shared" si="137"/>
        <v>0</v>
      </c>
      <c r="P646" s="32">
        <f t="shared" si="138"/>
        <v>2.6651270806183271E-2</v>
      </c>
      <c r="AL646">
        <v>0.82406897638880439</v>
      </c>
      <c r="AM646">
        <v>0</v>
      </c>
      <c r="AN646">
        <v>1</v>
      </c>
      <c r="AO646" s="32">
        <f t="shared" ref="AO646:AO709" si="142">AO645+AM646</f>
        <v>531</v>
      </c>
      <c r="AP646" s="32">
        <f t="shared" ref="AP646:AP709" si="143">AP645+AN646</f>
        <v>216</v>
      </c>
      <c r="AQ646" s="32">
        <f t="shared" si="139"/>
        <v>9.3283582089552786E-3</v>
      </c>
      <c r="AR646" s="32">
        <f t="shared" si="140"/>
        <v>0.36094674556213013</v>
      </c>
      <c r="AS646" s="32">
        <f t="shared" si="141"/>
        <v>0</v>
      </c>
    </row>
    <row r="647" spans="1:45" x14ac:dyDescent="0.25">
      <c r="A647">
        <v>3</v>
      </c>
      <c r="B647">
        <v>0</v>
      </c>
      <c r="C647">
        <v>70.5</v>
      </c>
      <c r="D647">
        <v>0</v>
      </c>
      <c r="E647">
        <v>0</v>
      </c>
      <c r="F647">
        <v>7.75</v>
      </c>
      <c r="G647" s="82">
        <v>0</v>
      </c>
      <c r="H647" s="83">
        <v>1</v>
      </c>
      <c r="I647" s="84">
        <f t="shared" si="131"/>
        <v>1</v>
      </c>
      <c r="J647" s="32">
        <f t="shared" si="132"/>
        <v>0</v>
      </c>
      <c r="K647" s="32">
        <f t="shared" si="133"/>
        <v>2.0935950998599066E-2</v>
      </c>
      <c r="L647" s="82">
        <f t="shared" si="134"/>
        <v>2.0935950998599066E-2</v>
      </c>
      <c r="M647" s="84">
        <f t="shared" si="135"/>
        <v>0.97906404900140098</v>
      </c>
      <c r="N647" s="82">
        <f t="shared" si="136"/>
        <v>-2.1158215709688743E-2</v>
      </c>
      <c r="O647" s="84">
        <f t="shared" si="137"/>
        <v>0</v>
      </c>
      <c r="P647" s="32">
        <f t="shared" si="138"/>
        <v>2.1383637791575275E-2</v>
      </c>
      <c r="AL647">
        <v>0.82458006983955356</v>
      </c>
      <c r="AM647">
        <v>0</v>
      </c>
      <c r="AN647">
        <v>1</v>
      </c>
      <c r="AO647" s="32">
        <f t="shared" si="142"/>
        <v>531</v>
      </c>
      <c r="AP647" s="32">
        <f t="shared" si="143"/>
        <v>217</v>
      </c>
      <c r="AQ647" s="32">
        <f t="shared" si="139"/>
        <v>9.3283582089552786E-3</v>
      </c>
      <c r="AR647" s="32">
        <f t="shared" si="140"/>
        <v>0.35798816568047342</v>
      </c>
      <c r="AS647" s="32">
        <f t="shared" si="141"/>
        <v>0</v>
      </c>
    </row>
    <row r="648" spans="1:45" x14ac:dyDescent="0.25">
      <c r="A648">
        <v>3</v>
      </c>
      <c r="B648">
        <v>0</v>
      </c>
      <c r="C648">
        <v>74</v>
      </c>
      <c r="D648">
        <v>0</v>
      </c>
      <c r="E648">
        <v>0</v>
      </c>
      <c r="F648">
        <v>7775</v>
      </c>
      <c r="G648" s="82">
        <v>0</v>
      </c>
      <c r="H648" s="83">
        <v>1</v>
      </c>
      <c r="I648" s="84">
        <f t="shared" si="131"/>
        <v>1</v>
      </c>
      <c r="J648" s="32">
        <f t="shared" si="132"/>
        <v>0</v>
      </c>
      <c r="K648" s="32">
        <f t="shared" si="133"/>
        <v>1.833313626921582E-2</v>
      </c>
      <c r="L648" s="82">
        <f t="shared" si="134"/>
        <v>1.833313626921582E-2</v>
      </c>
      <c r="M648" s="84">
        <f t="shared" si="135"/>
        <v>0.98166686373078416</v>
      </c>
      <c r="N648" s="82">
        <f t="shared" si="136"/>
        <v>-1.8503270820147733E-2</v>
      </c>
      <c r="O648" s="84">
        <f t="shared" si="137"/>
        <v>0</v>
      </c>
      <c r="P648" s="32">
        <f t="shared" si="138"/>
        <v>1.867551706853127E-2</v>
      </c>
      <c r="AL648">
        <v>0.82487941336785642</v>
      </c>
      <c r="AM648">
        <v>0</v>
      </c>
      <c r="AN648">
        <v>1</v>
      </c>
      <c r="AO648" s="32">
        <f t="shared" si="142"/>
        <v>531</v>
      </c>
      <c r="AP648" s="32">
        <f t="shared" si="143"/>
        <v>218</v>
      </c>
      <c r="AQ648" s="32">
        <f t="shared" si="139"/>
        <v>9.3283582089552786E-3</v>
      </c>
      <c r="AR648" s="32">
        <f t="shared" si="140"/>
        <v>0.3550295857988166</v>
      </c>
      <c r="AS648" s="32">
        <f t="shared" si="141"/>
        <v>0</v>
      </c>
    </row>
    <row r="649" spans="1:45" x14ac:dyDescent="0.25">
      <c r="A649">
        <v>3</v>
      </c>
      <c r="B649">
        <v>1</v>
      </c>
      <c r="C649">
        <v>0.75</v>
      </c>
      <c r="D649">
        <v>2</v>
      </c>
      <c r="E649">
        <v>1</v>
      </c>
      <c r="F649">
        <v>19.258299999999998</v>
      </c>
      <c r="G649" s="82">
        <v>2</v>
      </c>
      <c r="H649" s="83">
        <v>0</v>
      </c>
      <c r="I649" s="84">
        <f t="shared" si="131"/>
        <v>2</v>
      </c>
      <c r="J649" s="32">
        <f t="shared" si="132"/>
        <v>1</v>
      </c>
      <c r="K649" s="32">
        <f t="shared" si="133"/>
        <v>0.72002148906548735</v>
      </c>
      <c r="L649" s="82">
        <f t="shared" si="134"/>
        <v>1.4400429781309747</v>
      </c>
      <c r="M649" s="84">
        <f t="shared" si="135"/>
        <v>0.5599570218690253</v>
      </c>
      <c r="N649" s="82">
        <f t="shared" si="136"/>
        <v>-0.65694844298625765</v>
      </c>
      <c r="O649" s="84">
        <f t="shared" si="137"/>
        <v>100</v>
      </c>
      <c r="P649" s="32">
        <f t="shared" si="138"/>
        <v>0.77769487490684619</v>
      </c>
      <c r="AL649">
        <v>0.82641293201609145</v>
      </c>
      <c r="AM649">
        <v>0</v>
      </c>
      <c r="AN649">
        <v>1</v>
      </c>
      <c r="AO649" s="32">
        <f t="shared" si="142"/>
        <v>531</v>
      </c>
      <c r="AP649" s="32">
        <f t="shared" si="143"/>
        <v>219</v>
      </c>
      <c r="AQ649" s="32">
        <f t="shared" si="139"/>
        <v>9.3283582089552786E-3</v>
      </c>
      <c r="AR649" s="32">
        <f t="shared" si="140"/>
        <v>0.35207100591715978</v>
      </c>
      <c r="AS649" s="32">
        <f t="shared" si="141"/>
        <v>6.568488916365038E-4</v>
      </c>
    </row>
    <row r="650" spans="1:45" x14ac:dyDescent="0.25">
      <c r="A650">
        <v>3</v>
      </c>
      <c r="B650">
        <v>1</v>
      </c>
      <c r="C650">
        <v>1</v>
      </c>
      <c r="D650">
        <v>0</v>
      </c>
      <c r="E650">
        <v>2</v>
      </c>
      <c r="F650">
        <v>15.7417</v>
      </c>
      <c r="G650" s="82">
        <v>1</v>
      </c>
      <c r="H650" s="83">
        <v>0</v>
      </c>
      <c r="I650" s="84">
        <f t="shared" si="131"/>
        <v>1</v>
      </c>
      <c r="J650" s="32">
        <f t="shared" si="132"/>
        <v>1</v>
      </c>
      <c r="K650" s="32">
        <f t="shared" si="133"/>
        <v>0.8203015209988006</v>
      </c>
      <c r="L650" s="82">
        <f t="shared" si="134"/>
        <v>0.8203015209988006</v>
      </c>
      <c r="M650" s="84">
        <f t="shared" si="135"/>
        <v>0.1796984790011994</v>
      </c>
      <c r="N650" s="82">
        <f t="shared" si="136"/>
        <v>-0.19808329777693096</v>
      </c>
      <c r="O650" s="84">
        <f t="shared" si="137"/>
        <v>100</v>
      </c>
      <c r="P650" s="32">
        <f t="shared" si="138"/>
        <v>0.21906393490822523</v>
      </c>
      <c r="AL650">
        <v>0.82693175970468003</v>
      </c>
      <c r="AM650">
        <v>1</v>
      </c>
      <c r="AN650">
        <v>0</v>
      </c>
      <c r="AO650" s="32">
        <f t="shared" si="142"/>
        <v>532</v>
      </c>
      <c r="AP650" s="32">
        <f t="shared" si="143"/>
        <v>219</v>
      </c>
      <c r="AQ650" s="32">
        <f t="shared" si="139"/>
        <v>7.4626865671642006E-3</v>
      </c>
      <c r="AR650" s="32">
        <f t="shared" si="140"/>
        <v>0.35207100591715978</v>
      </c>
      <c r="AS650" s="32">
        <f t="shared" si="141"/>
        <v>0</v>
      </c>
    </row>
    <row r="651" spans="1:45" x14ac:dyDescent="0.25">
      <c r="A651">
        <v>3</v>
      </c>
      <c r="B651">
        <v>1</v>
      </c>
      <c r="C651">
        <v>1</v>
      </c>
      <c r="D651">
        <v>1</v>
      </c>
      <c r="E651">
        <v>1</v>
      </c>
      <c r="F651">
        <v>11.1333</v>
      </c>
      <c r="G651" s="82">
        <v>1</v>
      </c>
      <c r="H651" s="83">
        <v>0</v>
      </c>
      <c r="I651" s="84">
        <f t="shared" si="131"/>
        <v>1</v>
      </c>
      <c r="J651" s="32">
        <f t="shared" si="132"/>
        <v>1</v>
      </c>
      <c r="K651" s="32">
        <f t="shared" si="133"/>
        <v>0.78062534685612572</v>
      </c>
      <c r="L651" s="82">
        <f t="shared" si="134"/>
        <v>0.78062534685612572</v>
      </c>
      <c r="M651" s="84">
        <f t="shared" si="135"/>
        <v>0.21937465314387428</v>
      </c>
      <c r="N651" s="82">
        <f t="shared" si="136"/>
        <v>-0.24765995377108768</v>
      </c>
      <c r="O651" s="84">
        <f t="shared" si="137"/>
        <v>100</v>
      </c>
      <c r="P651" s="32">
        <f t="shared" si="138"/>
        <v>0.28102425065670644</v>
      </c>
      <c r="AL651">
        <v>0.82693191847315806</v>
      </c>
      <c r="AM651">
        <v>0</v>
      </c>
      <c r="AN651">
        <v>1</v>
      </c>
      <c r="AO651" s="32">
        <f t="shared" si="142"/>
        <v>532</v>
      </c>
      <c r="AP651" s="32">
        <f t="shared" si="143"/>
        <v>220</v>
      </c>
      <c r="AQ651" s="32">
        <f t="shared" si="139"/>
        <v>7.4626865671642006E-3</v>
      </c>
      <c r="AR651" s="32">
        <f t="shared" si="140"/>
        <v>0.34911242603550297</v>
      </c>
      <c r="AS651" s="32">
        <f t="shared" si="141"/>
        <v>0</v>
      </c>
    </row>
    <row r="652" spans="1:45" x14ac:dyDescent="0.25">
      <c r="A652">
        <v>3</v>
      </c>
      <c r="B652">
        <v>1</v>
      </c>
      <c r="C652">
        <v>2</v>
      </c>
      <c r="D652">
        <v>0</v>
      </c>
      <c r="E652">
        <v>1</v>
      </c>
      <c r="F652">
        <v>10.4625</v>
      </c>
      <c r="G652" s="82">
        <v>0</v>
      </c>
      <c r="H652" s="83">
        <v>1</v>
      </c>
      <c r="I652" s="84">
        <f t="shared" si="131"/>
        <v>1</v>
      </c>
      <c r="J652" s="32">
        <f t="shared" si="132"/>
        <v>0</v>
      </c>
      <c r="K652" s="32">
        <f t="shared" si="133"/>
        <v>0.82693175970468003</v>
      </c>
      <c r="L652" s="82">
        <f t="shared" si="134"/>
        <v>0.82693175970468003</v>
      </c>
      <c r="M652" s="84">
        <f t="shared" si="135"/>
        <v>0.17306824029531997</v>
      </c>
      <c r="N652" s="82">
        <f t="shared" si="136"/>
        <v>-1.7540693096862188</v>
      </c>
      <c r="O652" s="84">
        <f t="shared" si="137"/>
        <v>0</v>
      </c>
      <c r="P652" s="32">
        <f t="shared" si="138"/>
        <v>4.7780676471524828</v>
      </c>
      <c r="AL652">
        <v>0.82695770114019473</v>
      </c>
      <c r="AM652">
        <v>0</v>
      </c>
      <c r="AN652">
        <v>1</v>
      </c>
      <c r="AO652" s="32">
        <f t="shared" si="142"/>
        <v>532</v>
      </c>
      <c r="AP652" s="32">
        <f t="shared" si="143"/>
        <v>221</v>
      </c>
      <c r="AQ652" s="32">
        <f t="shared" si="139"/>
        <v>7.4626865671642006E-3</v>
      </c>
      <c r="AR652" s="32">
        <f t="shared" si="140"/>
        <v>0.34615384615384615</v>
      </c>
      <c r="AS652" s="32">
        <f t="shared" si="141"/>
        <v>0</v>
      </c>
    </row>
    <row r="653" spans="1:45" x14ac:dyDescent="0.25">
      <c r="A653">
        <v>3</v>
      </c>
      <c r="B653">
        <v>1</v>
      </c>
      <c r="C653">
        <v>2</v>
      </c>
      <c r="D653">
        <v>0</v>
      </c>
      <c r="E653">
        <v>1</v>
      </c>
      <c r="F653">
        <v>12.2875</v>
      </c>
      <c r="G653" s="82">
        <v>1</v>
      </c>
      <c r="H653" s="83">
        <v>0</v>
      </c>
      <c r="I653" s="84">
        <f t="shared" si="131"/>
        <v>1</v>
      </c>
      <c r="J653" s="32">
        <f t="shared" si="132"/>
        <v>1</v>
      </c>
      <c r="K653" s="32">
        <f t="shared" si="133"/>
        <v>0.82693191847315806</v>
      </c>
      <c r="L653" s="82">
        <f t="shared" si="134"/>
        <v>0.82693191847315806</v>
      </c>
      <c r="M653" s="84">
        <f t="shared" si="135"/>
        <v>0.17306808152684194</v>
      </c>
      <c r="N653" s="82">
        <f t="shared" si="136"/>
        <v>-0.19003291083795024</v>
      </c>
      <c r="O653" s="84">
        <f t="shared" si="137"/>
        <v>100</v>
      </c>
      <c r="P653" s="32">
        <f t="shared" si="138"/>
        <v>0.20928939572969171</v>
      </c>
      <c r="AL653">
        <v>0.83017902335245752</v>
      </c>
      <c r="AM653">
        <v>0</v>
      </c>
      <c r="AN653">
        <v>1</v>
      </c>
      <c r="AO653" s="32">
        <f t="shared" si="142"/>
        <v>532</v>
      </c>
      <c r="AP653" s="32">
        <f t="shared" si="143"/>
        <v>222</v>
      </c>
      <c r="AQ653" s="32">
        <f t="shared" si="139"/>
        <v>7.4626865671642006E-3</v>
      </c>
      <c r="AR653" s="32">
        <f t="shared" si="140"/>
        <v>0.34319526627218933</v>
      </c>
      <c r="AS653" s="32">
        <f t="shared" si="141"/>
        <v>0</v>
      </c>
    </row>
    <row r="654" spans="1:45" x14ac:dyDescent="0.25">
      <c r="A654">
        <v>3</v>
      </c>
      <c r="B654">
        <v>1</v>
      </c>
      <c r="C654">
        <v>2</v>
      </c>
      <c r="D654">
        <v>3</v>
      </c>
      <c r="E654">
        <v>2</v>
      </c>
      <c r="F654">
        <v>27.9</v>
      </c>
      <c r="G654" s="82">
        <v>0</v>
      </c>
      <c r="H654" s="83">
        <v>1</v>
      </c>
      <c r="I654" s="84">
        <f t="shared" si="131"/>
        <v>1</v>
      </c>
      <c r="J654" s="32">
        <f t="shared" si="132"/>
        <v>0</v>
      </c>
      <c r="K654" s="32">
        <f t="shared" si="133"/>
        <v>0.61634870526401642</v>
      </c>
      <c r="L654" s="82">
        <f t="shared" si="134"/>
        <v>0.61634870526401642</v>
      </c>
      <c r="M654" s="84">
        <f t="shared" si="135"/>
        <v>0.38365129473598358</v>
      </c>
      <c r="N654" s="82">
        <f t="shared" si="136"/>
        <v>-0.95802122557989156</v>
      </c>
      <c r="O654" s="84">
        <f t="shared" si="137"/>
        <v>0</v>
      </c>
      <c r="P654" s="32">
        <f t="shared" si="138"/>
        <v>1.6065336249892437</v>
      </c>
      <c r="AL654">
        <v>0.83018389678265292</v>
      </c>
      <c r="AM654">
        <v>0</v>
      </c>
      <c r="AN654">
        <v>1</v>
      </c>
      <c r="AO654" s="32">
        <f t="shared" si="142"/>
        <v>532</v>
      </c>
      <c r="AP654" s="32">
        <f t="shared" si="143"/>
        <v>223</v>
      </c>
      <c r="AQ654" s="32">
        <f t="shared" si="139"/>
        <v>7.4626865671642006E-3</v>
      </c>
      <c r="AR654" s="32">
        <f t="shared" si="140"/>
        <v>0.34023668639053251</v>
      </c>
      <c r="AS654" s="32">
        <f t="shared" si="141"/>
        <v>0</v>
      </c>
    </row>
    <row r="655" spans="1:45" x14ac:dyDescent="0.25">
      <c r="A655">
        <v>3</v>
      </c>
      <c r="B655">
        <v>1</v>
      </c>
      <c r="C655">
        <v>2</v>
      </c>
      <c r="D655">
        <v>4</v>
      </c>
      <c r="E655">
        <v>2</v>
      </c>
      <c r="F655">
        <v>31275</v>
      </c>
      <c r="G655" s="82">
        <v>0</v>
      </c>
      <c r="H655" s="83">
        <v>1</v>
      </c>
      <c r="I655" s="84">
        <f t="shared" si="131"/>
        <v>1</v>
      </c>
      <c r="J655" s="32">
        <f t="shared" si="132"/>
        <v>0</v>
      </c>
      <c r="K655" s="32">
        <f t="shared" si="133"/>
        <v>0.5394956805086244</v>
      </c>
      <c r="L655" s="82">
        <f t="shared" si="134"/>
        <v>0.5394956805086244</v>
      </c>
      <c r="M655" s="84">
        <f t="shared" si="135"/>
        <v>0.4605043194913756</v>
      </c>
      <c r="N655" s="82">
        <f t="shared" si="136"/>
        <v>-0.77543304332778029</v>
      </c>
      <c r="O655" s="84">
        <f t="shared" si="137"/>
        <v>0</v>
      </c>
      <c r="P655" s="32">
        <f t="shared" si="138"/>
        <v>1.1715322911726307</v>
      </c>
      <c r="AL655">
        <v>0.83096813190272145</v>
      </c>
      <c r="AM655">
        <v>0</v>
      </c>
      <c r="AN655">
        <v>1</v>
      </c>
      <c r="AO655" s="32">
        <f t="shared" si="142"/>
        <v>532</v>
      </c>
      <c r="AP655" s="32">
        <f t="shared" si="143"/>
        <v>224</v>
      </c>
      <c r="AQ655" s="32">
        <f t="shared" si="139"/>
        <v>7.4626865671642006E-3</v>
      </c>
      <c r="AR655" s="32">
        <f t="shared" si="140"/>
        <v>0.33727810650887569</v>
      </c>
      <c r="AS655" s="32">
        <f t="shared" si="141"/>
        <v>0</v>
      </c>
    </row>
    <row r="656" spans="1:45" x14ac:dyDescent="0.25">
      <c r="A656">
        <v>3</v>
      </c>
      <c r="B656">
        <v>1</v>
      </c>
      <c r="C656">
        <v>3</v>
      </c>
      <c r="D656">
        <v>3</v>
      </c>
      <c r="E656">
        <v>1</v>
      </c>
      <c r="F656">
        <v>21075</v>
      </c>
      <c r="G656" s="82">
        <v>0</v>
      </c>
      <c r="H656" s="83">
        <v>1</v>
      </c>
      <c r="I656" s="84">
        <f t="shared" si="131"/>
        <v>1</v>
      </c>
      <c r="J656" s="32">
        <f t="shared" si="132"/>
        <v>0</v>
      </c>
      <c r="K656" s="32">
        <f t="shared" si="133"/>
        <v>0.63007081146925081</v>
      </c>
      <c r="L656" s="82">
        <f t="shared" si="134"/>
        <v>0.63007081146925081</v>
      </c>
      <c r="M656" s="84">
        <f t="shared" si="135"/>
        <v>0.36992918853074919</v>
      </c>
      <c r="N656" s="82">
        <f t="shared" si="136"/>
        <v>-0.99444367400913225</v>
      </c>
      <c r="O656" s="84">
        <f t="shared" si="137"/>
        <v>0</v>
      </c>
      <c r="P656" s="32">
        <f t="shared" si="138"/>
        <v>1.7032200513068683</v>
      </c>
      <c r="AL656">
        <v>0.83298754449609802</v>
      </c>
      <c r="AM656">
        <v>0</v>
      </c>
      <c r="AN656">
        <v>1</v>
      </c>
      <c r="AO656" s="32">
        <f t="shared" si="142"/>
        <v>532</v>
      </c>
      <c r="AP656" s="32">
        <f t="shared" si="143"/>
        <v>225</v>
      </c>
      <c r="AQ656" s="32">
        <f t="shared" si="139"/>
        <v>7.4626865671642006E-3</v>
      </c>
      <c r="AR656" s="32">
        <f t="shared" si="140"/>
        <v>0.33431952662721898</v>
      </c>
      <c r="AS656" s="32">
        <f t="shared" si="141"/>
        <v>0</v>
      </c>
    </row>
    <row r="657" spans="1:45" x14ac:dyDescent="0.25">
      <c r="A657">
        <v>3</v>
      </c>
      <c r="B657">
        <v>1</v>
      </c>
      <c r="C657">
        <v>4</v>
      </c>
      <c r="D657">
        <v>0</v>
      </c>
      <c r="E657">
        <v>1</v>
      </c>
      <c r="F657">
        <v>13.416700000000001</v>
      </c>
      <c r="G657" s="82">
        <v>1</v>
      </c>
      <c r="H657" s="83">
        <v>0</v>
      </c>
      <c r="I657" s="84">
        <f t="shared" si="131"/>
        <v>1</v>
      </c>
      <c r="J657" s="32">
        <f t="shared" si="132"/>
        <v>1</v>
      </c>
      <c r="K657" s="32">
        <f t="shared" si="133"/>
        <v>0.81517017379258905</v>
      </c>
      <c r="L657" s="82">
        <f t="shared" si="134"/>
        <v>0.81517017379258905</v>
      </c>
      <c r="M657" s="84">
        <f t="shared" si="135"/>
        <v>0.18482982620741095</v>
      </c>
      <c r="N657" s="82">
        <f t="shared" si="136"/>
        <v>-0.20435838533792383</v>
      </c>
      <c r="O657" s="84">
        <f t="shared" si="137"/>
        <v>100</v>
      </c>
      <c r="P657" s="32">
        <f t="shared" si="138"/>
        <v>0.22673771949663954</v>
      </c>
      <c r="AL657">
        <v>0.83614759032753583</v>
      </c>
      <c r="AM657">
        <v>0</v>
      </c>
      <c r="AN657">
        <v>1</v>
      </c>
      <c r="AO657" s="32">
        <f t="shared" si="142"/>
        <v>532</v>
      </c>
      <c r="AP657" s="32">
        <f t="shared" si="143"/>
        <v>226</v>
      </c>
      <c r="AQ657" s="32">
        <f t="shared" si="139"/>
        <v>7.4626865671642006E-3</v>
      </c>
      <c r="AR657" s="32">
        <f t="shared" si="140"/>
        <v>0.33136094674556216</v>
      </c>
      <c r="AS657" s="32">
        <f t="shared" si="141"/>
        <v>0</v>
      </c>
    </row>
    <row r="658" spans="1:45" x14ac:dyDescent="0.25">
      <c r="A658">
        <v>3</v>
      </c>
      <c r="B658">
        <v>1</v>
      </c>
      <c r="C658">
        <v>4</v>
      </c>
      <c r="D658">
        <v>0</v>
      </c>
      <c r="E658">
        <v>2</v>
      </c>
      <c r="F658">
        <v>22025</v>
      </c>
      <c r="G658" s="82">
        <v>1</v>
      </c>
      <c r="H658" s="83">
        <v>0</v>
      </c>
      <c r="I658" s="84">
        <f t="shared" si="131"/>
        <v>1</v>
      </c>
      <c r="J658" s="32">
        <f t="shared" si="132"/>
        <v>1</v>
      </c>
      <c r="K658" s="32">
        <f t="shared" si="133"/>
        <v>0.80402693730306152</v>
      </c>
      <c r="L658" s="82">
        <f t="shared" si="134"/>
        <v>0.80402693730306152</v>
      </c>
      <c r="M658" s="84">
        <f t="shared" si="135"/>
        <v>0.19597306269693848</v>
      </c>
      <c r="N658" s="82">
        <f t="shared" si="136"/>
        <v>-0.2181225062561353</v>
      </c>
      <c r="O658" s="84">
        <f t="shared" si="137"/>
        <v>100</v>
      </c>
      <c r="P658" s="32">
        <f t="shared" si="138"/>
        <v>0.24373942414701766</v>
      </c>
      <c r="AL658">
        <v>0.83879962937662489</v>
      </c>
      <c r="AM658">
        <v>0</v>
      </c>
      <c r="AN658">
        <v>1</v>
      </c>
      <c r="AO658" s="32">
        <f t="shared" si="142"/>
        <v>532</v>
      </c>
      <c r="AP658" s="32">
        <f t="shared" si="143"/>
        <v>227</v>
      </c>
      <c r="AQ658" s="32">
        <f t="shared" si="139"/>
        <v>7.4626865671642006E-3</v>
      </c>
      <c r="AR658" s="32">
        <f t="shared" si="140"/>
        <v>0.32840236686390534</v>
      </c>
      <c r="AS658" s="32">
        <f t="shared" si="141"/>
        <v>0</v>
      </c>
    </row>
    <row r="659" spans="1:45" x14ac:dyDescent="0.25">
      <c r="A659">
        <v>3</v>
      </c>
      <c r="B659">
        <v>1</v>
      </c>
      <c r="C659">
        <v>4</v>
      </c>
      <c r="D659">
        <v>1</v>
      </c>
      <c r="E659">
        <v>1</v>
      </c>
      <c r="F659">
        <v>9549</v>
      </c>
      <c r="G659" s="82">
        <v>1</v>
      </c>
      <c r="H659" s="83">
        <v>0</v>
      </c>
      <c r="I659" s="84">
        <f t="shared" si="131"/>
        <v>1</v>
      </c>
      <c r="J659" s="32">
        <f t="shared" si="132"/>
        <v>1</v>
      </c>
      <c r="K659" s="32">
        <f t="shared" si="133"/>
        <v>0.76042248594428741</v>
      </c>
      <c r="L659" s="82">
        <f t="shared" si="134"/>
        <v>0.76042248594428741</v>
      </c>
      <c r="M659" s="84">
        <f t="shared" si="135"/>
        <v>0.23957751405571259</v>
      </c>
      <c r="N659" s="82">
        <f t="shared" si="136"/>
        <v>-0.27388109760007529</v>
      </c>
      <c r="O659" s="84">
        <f t="shared" si="137"/>
        <v>100</v>
      </c>
      <c r="P659" s="32">
        <f t="shared" si="138"/>
        <v>0.31505842933906258</v>
      </c>
      <c r="AL659">
        <v>0.84155944778417135</v>
      </c>
      <c r="AM659">
        <v>0</v>
      </c>
      <c r="AN659">
        <v>1</v>
      </c>
      <c r="AO659" s="32">
        <f t="shared" si="142"/>
        <v>532</v>
      </c>
      <c r="AP659" s="32">
        <f t="shared" si="143"/>
        <v>228</v>
      </c>
      <c r="AQ659" s="32">
        <f t="shared" si="139"/>
        <v>7.4626865671642006E-3</v>
      </c>
      <c r="AR659" s="32">
        <f t="shared" si="140"/>
        <v>0.32544378698224852</v>
      </c>
      <c r="AS659" s="32">
        <f t="shared" si="141"/>
        <v>0</v>
      </c>
    </row>
    <row r="660" spans="1:45" x14ac:dyDescent="0.25">
      <c r="A660">
        <v>3</v>
      </c>
      <c r="B660">
        <v>1</v>
      </c>
      <c r="C660">
        <v>5</v>
      </c>
      <c r="D660">
        <v>0</v>
      </c>
      <c r="E660">
        <v>0</v>
      </c>
      <c r="F660">
        <v>12475</v>
      </c>
      <c r="G660" s="82">
        <v>1</v>
      </c>
      <c r="H660" s="83">
        <v>0</v>
      </c>
      <c r="I660" s="84">
        <f t="shared" si="131"/>
        <v>1</v>
      </c>
      <c r="J660" s="32">
        <f t="shared" si="132"/>
        <v>1</v>
      </c>
      <c r="K660" s="32">
        <f t="shared" si="133"/>
        <v>0.82305501841221007</v>
      </c>
      <c r="L660" s="82">
        <f t="shared" si="134"/>
        <v>0.82305501841221007</v>
      </c>
      <c r="M660" s="84">
        <f t="shared" si="135"/>
        <v>0.17694498158778993</v>
      </c>
      <c r="N660" s="82">
        <f t="shared" si="136"/>
        <v>-0.19473222949185609</v>
      </c>
      <c r="O660" s="84">
        <f t="shared" si="137"/>
        <v>100</v>
      </c>
      <c r="P660" s="32">
        <f t="shared" si="138"/>
        <v>0.21498560561497082</v>
      </c>
      <c r="AL660">
        <v>0.84383272234474238</v>
      </c>
      <c r="AM660">
        <v>0</v>
      </c>
      <c r="AN660">
        <v>1</v>
      </c>
      <c r="AO660" s="32">
        <f t="shared" si="142"/>
        <v>532</v>
      </c>
      <c r="AP660" s="32">
        <f t="shared" si="143"/>
        <v>229</v>
      </c>
      <c r="AQ660" s="32">
        <f t="shared" si="139"/>
        <v>7.4626865671642006E-3</v>
      </c>
      <c r="AR660" s="32">
        <f t="shared" si="140"/>
        <v>0.3224852071005917</v>
      </c>
      <c r="AS660" s="32">
        <f t="shared" si="141"/>
        <v>0</v>
      </c>
    </row>
    <row r="661" spans="1:45" x14ac:dyDescent="0.25">
      <c r="A661">
        <v>3</v>
      </c>
      <c r="B661">
        <v>1</v>
      </c>
      <c r="C661">
        <v>5</v>
      </c>
      <c r="D661">
        <v>2</v>
      </c>
      <c r="E661">
        <v>1</v>
      </c>
      <c r="F661">
        <v>19.258299999999998</v>
      </c>
      <c r="G661" s="82">
        <v>1</v>
      </c>
      <c r="H661" s="83">
        <v>0</v>
      </c>
      <c r="I661" s="84">
        <f t="shared" si="131"/>
        <v>1</v>
      </c>
      <c r="J661" s="32">
        <f t="shared" si="132"/>
        <v>1</v>
      </c>
      <c r="K661" s="32">
        <f t="shared" si="133"/>
        <v>0.68447308103987781</v>
      </c>
      <c r="L661" s="82">
        <f t="shared" si="134"/>
        <v>0.68447308103987781</v>
      </c>
      <c r="M661" s="84">
        <f t="shared" si="135"/>
        <v>0.31552691896012219</v>
      </c>
      <c r="N661" s="82">
        <f t="shared" si="136"/>
        <v>-0.37910596148438547</v>
      </c>
      <c r="O661" s="84">
        <f t="shared" si="137"/>
        <v>100</v>
      </c>
      <c r="P661" s="32">
        <f t="shared" si="138"/>
        <v>0.46097783492195421</v>
      </c>
      <c r="AL661">
        <v>0.84383277441314086</v>
      </c>
      <c r="AM661">
        <v>0</v>
      </c>
      <c r="AN661">
        <v>1</v>
      </c>
      <c r="AO661" s="32">
        <f t="shared" si="142"/>
        <v>532</v>
      </c>
      <c r="AP661" s="32">
        <f t="shared" si="143"/>
        <v>230</v>
      </c>
      <c r="AQ661" s="32">
        <f t="shared" si="139"/>
        <v>7.4626865671642006E-3</v>
      </c>
      <c r="AR661" s="32">
        <f t="shared" si="140"/>
        <v>0.31952662721893488</v>
      </c>
      <c r="AS661" s="32">
        <f t="shared" si="141"/>
        <v>0</v>
      </c>
    </row>
    <row r="662" spans="1:45" x14ac:dyDescent="0.25">
      <c r="A662">
        <v>3</v>
      </c>
      <c r="B662">
        <v>1</v>
      </c>
      <c r="C662">
        <v>5</v>
      </c>
      <c r="D662">
        <v>4</v>
      </c>
      <c r="E662">
        <v>2</v>
      </c>
      <c r="F662">
        <v>31.387499999999999</v>
      </c>
      <c r="G662" s="82">
        <v>1</v>
      </c>
      <c r="H662" s="83">
        <v>0</v>
      </c>
      <c r="I662" s="84">
        <f t="shared" si="131"/>
        <v>1</v>
      </c>
      <c r="J662" s="32">
        <f t="shared" si="132"/>
        <v>1</v>
      </c>
      <c r="K662" s="32">
        <f t="shared" si="133"/>
        <v>0.50480118807392205</v>
      </c>
      <c r="L662" s="82">
        <f t="shared" si="134"/>
        <v>0.50480118807392205</v>
      </c>
      <c r="M662" s="84">
        <f t="shared" si="135"/>
        <v>0.49519881192607795</v>
      </c>
      <c r="N662" s="82">
        <f t="shared" si="136"/>
        <v>-0.683590614204175</v>
      </c>
      <c r="O662" s="84">
        <f t="shared" si="137"/>
        <v>100</v>
      </c>
      <c r="P662" s="32">
        <f t="shared" si="138"/>
        <v>0.98097790501547322</v>
      </c>
      <c r="AL662">
        <v>0.84540905710084158</v>
      </c>
      <c r="AM662">
        <v>0</v>
      </c>
      <c r="AN662">
        <v>1</v>
      </c>
      <c r="AO662" s="32">
        <f t="shared" si="142"/>
        <v>532</v>
      </c>
      <c r="AP662" s="32">
        <f t="shared" si="143"/>
        <v>231</v>
      </c>
      <c r="AQ662" s="32">
        <f t="shared" si="139"/>
        <v>7.4626865671642006E-3</v>
      </c>
      <c r="AR662" s="32">
        <f t="shared" si="140"/>
        <v>0.31656804733727806</v>
      </c>
      <c r="AS662" s="32">
        <f t="shared" si="141"/>
        <v>0</v>
      </c>
    </row>
    <row r="663" spans="1:45" x14ac:dyDescent="0.25">
      <c r="A663">
        <v>3</v>
      </c>
      <c r="B663">
        <v>1</v>
      </c>
      <c r="C663">
        <v>6</v>
      </c>
      <c r="D663">
        <v>4</v>
      </c>
      <c r="E663">
        <v>2</v>
      </c>
      <c r="F663">
        <v>31275</v>
      </c>
      <c r="G663" s="82">
        <v>0</v>
      </c>
      <c r="H663" s="83">
        <v>1</v>
      </c>
      <c r="I663" s="84">
        <f t="shared" si="131"/>
        <v>1</v>
      </c>
      <c r="J663" s="32">
        <f t="shared" si="132"/>
        <v>0</v>
      </c>
      <c r="K663" s="32">
        <f t="shared" si="133"/>
        <v>0.49953980956350641</v>
      </c>
      <c r="L663" s="82">
        <f t="shared" si="134"/>
        <v>0.49953980956350641</v>
      </c>
      <c r="M663" s="84">
        <f t="shared" si="135"/>
        <v>0.50046019043649359</v>
      </c>
      <c r="N663" s="82">
        <f t="shared" si="136"/>
        <v>-0.69222722297772787</v>
      </c>
      <c r="O663" s="84">
        <f t="shared" si="137"/>
        <v>0</v>
      </c>
      <c r="P663" s="32">
        <f t="shared" si="138"/>
        <v>0.99816093089805125</v>
      </c>
      <c r="AL663">
        <v>0.84541069762879784</v>
      </c>
      <c r="AM663">
        <v>0</v>
      </c>
      <c r="AN663">
        <v>1</v>
      </c>
      <c r="AO663" s="32">
        <f t="shared" si="142"/>
        <v>532</v>
      </c>
      <c r="AP663" s="32">
        <f t="shared" si="143"/>
        <v>232</v>
      </c>
      <c r="AQ663" s="32">
        <f t="shared" si="139"/>
        <v>7.4626865671642006E-3</v>
      </c>
      <c r="AR663" s="32">
        <f t="shared" si="140"/>
        <v>0.31360946745562135</v>
      </c>
      <c r="AS663" s="32">
        <f t="shared" si="141"/>
        <v>0</v>
      </c>
    </row>
    <row r="664" spans="1:45" x14ac:dyDescent="0.25">
      <c r="A664">
        <v>3</v>
      </c>
      <c r="B664">
        <v>1</v>
      </c>
      <c r="C664">
        <v>8</v>
      </c>
      <c r="D664">
        <v>3</v>
      </c>
      <c r="E664">
        <v>1</v>
      </c>
      <c r="F664">
        <v>21075</v>
      </c>
      <c r="G664" s="82">
        <v>0</v>
      </c>
      <c r="H664" s="83">
        <v>1</v>
      </c>
      <c r="I664" s="84">
        <f t="shared" si="131"/>
        <v>1</v>
      </c>
      <c r="J664" s="32">
        <f t="shared" si="132"/>
        <v>0</v>
      </c>
      <c r="K664" s="32">
        <f t="shared" si="133"/>
        <v>0.58232594449935837</v>
      </c>
      <c r="L664" s="82">
        <f t="shared" si="134"/>
        <v>0.58232594449935837</v>
      </c>
      <c r="M664" s="84">
        <f t="shared" si="135"/>
        <v>0.41767405550064163</v>
      </c>
      <c r="N664" s="82">
        <f t="shared" si="136"/>
        <v>-0.87305392216690292</v>
      </c>
      <c r="O664" s="84">
        <f t="shared" si="137"/>
        <v>0</v>
      </c>
      <c r="P664" s="32">
        <f t="shared" si="138"/>
        <v>1.3942114355208348</v>
      </c>
      <c r="AL664">
        <v>0.84796946861965405</v>
      </c>
      <c r="AM664">
        <v>0</v>
      </c>
      <c r="AN664">
        <v>1</v>
      </c>
      <c r="AO664" s="32">
        <f t="shared" si="142"/>
        <v>532</v>
      </c>
      <c r="AP664" s="32">
        <f t="shared" si="143"/>
        <v>233</v>
      </c>
      <c r="AQ664" s="32">
        <f t="shared" si="139"/>
        <v>7.4626865671642006E-3</v>
      </c>
      <c r="AR664" s="32">
        <f t="shared" si="140"/>
        <v>0.31065088757396453</v>
      </c>
      <c r="AS664" s="32">
        <f t="shared" si="141"/>
        <v>0</v>
      </c>
    </row>
    <row r="665" spans="1:45" x14ac:dyDescent="0.25">
      <c r="A665">
        <v>3</v>
      </c>
      <c r="B665">
        <v>1</v>
      </c>
      <c r="C665">
        <v>9</v>
      </c>
      <c r="D665">
        <v>1</v>
      </c>
      <c r="E665">
        <v>1</v>
      </c>
      <c r="F665">
        <v>15.245799999999999</v>
      </c>
      <c r="G665" s="82">
        <v>0</v>
      </c>
      <c r="H665" s="83">
        <v>1</v>
      </c>
      <c r="I665" s="84">
        <f t="shared" si="131"/>
        <v>1</v>
      </c>
      <c r="J665" s="32">
        <f t="shared" si="132"/>
        <v>0</v>
      </c>
      <c r="K665" s="32">
        <f t="shared" si="133"/>
        <v>0.72091607816684522</v>
      </c>
      <c r="L665" s="82">
        <f t="shared" si="134"/>
        <v>0.72091607816684522</v>
      </c>
      <c r="M665" s="84">
        <f t="shared" si="135"/>
        <v>0.27908392183315478</v>
      </c>
      <c r="N665" s="82">
        <f t="shared" si="136"/>
        <v>-1.2762427472896349</v>
      </c>
      <c r="O665" s="84">
        <f t="shared" si="137"/>
        <v>0</v>
      </c>
      <c r="P665" s="32">
        <f t="shared" si="138"/>
        <v>2.5831515962350271</v>
      </c>
      <c r="AL665">
        <v>0.84868679239268563</v>
      </c>
      <c r="AM665">
        <v>0</v>
      </c>
      <c r="AN665">
        <v>1</v>
      </c>
      <c r="AO665" s="32">
        <f t="shared" si="142"/>
        <v>532</v>
      </c>
      <c r="AP665" s="32">
        <f t="shared" si="143"/>
        <v>234</v>
      </c>
      <c r="AQ665" s="32">
        <f t="shared" si="139"/>
        <v>7.4626865671642006E-3</v>
      </c>
      <c r="AR665" s="32">
        <f t="shared" si="140"/>
        <v>0.30769230769230771</v>
      </c>
      <c r="AS665" s="32">
        <f t="shared" si="141"/>
        <v>0</v>
      </c>
    </row>
    <row r="666" spans="1:45" x14ac:dyDescent="0.25">
      <c r="A666">
        <v>3</v>
      </c>
      <c r="B666">
        <v>1</v>
      </c>
      <c r="C666">
        <v>9</v>
      </c>
      <c r="D666">
        <v>2</v>
      </c>
      <c r="E666">
        <v>2</v>
      </c>
      <c r="F666">
        <v>6608</v>
      </c>
      <c r="G666" s="82">
        <v>0</v>
      </c>
      <c r="H666" s="83">
        <v>1</v>
      </c>
      <c r="I666" s="84">
        <f t="shared" si="131"/>
        <v>1</v>
      </c>
      <c r="J666" s="32">
        <f t="shared" si="132"/>
        <v>0</v>
      </c>
      <c r="K666" s="32">
        <f t="shared" si="133"/>
        <v>0.63008257000094248</v>
      </c>
      <c r="L666" s="82">
        <f t="shared" si="134"/>
        <v>0.63008257000094248</v>
      </c>
      <c r="M666" s="84">
        <f t="shared" si="135"/>
        <v>0.36991742999905752</v>
      </c>
      <c r="N666" s="82">
        <f t="shared" si="136"/>
        <v>-0.99447546041295742</v>
      </c>
      <c r="O666" s="84">
        <f t="shared" si="137"/>
        <v>0</v>
      </c>
      <c r="P666" s="32">
        <f t="shared" si="138"/>
        <v>1.7033059783166957</v>
      </c>
      <c r="AL666">
        <v>0.85005110257963012</v>
      </c>
      <c r="AM666">
        <v>0</v>
      </c>
      <c r="AN666">
        <v>1</v>
      </c>
      <c r="AO666" s="32">
        <f t="shared" si="142"/>
        <v>532</v>
      </c>
      <c r="AP666" s="32">
        <f t="shared" si="143"/>
        <v>235</v>
      </c>
      <c r="AQ666" s="32">
        <f t="shared" si="139"/>
        <v>7.4626865671642006E-3</v>
      </c>
      <c r="AR666" s="32">
        <f t="shared" si="140"/>
        <v>0.30473372781065089</v>
      </c>
      <c r="AS666" s="32">
        <f t="shared" si="141"/>
        <v>0</v>
      </c>
    </row>
    <row r="667" spans="1:45" x14ac:dyDescent="0.25">
      <c r="A667">
        <v>3</v>
      </c>
      <c r="B667">
        <v>1</v>
      </c>
      <c r="C667">
        <v>9</v>
      </c>
      <c r="D667">
        <v>3</v>
      </c>
      <c r="E667">
        <v>2</v>
      </c>
      <c r="F667">
        <v>27.9</v>
      </c>
      <c r="G667" s="82">
        <v>0</v>
      </c>
      <c r="H667" s="83">
        <v>1</v>
      </c>
      <c r="I667" s="84">
        <f t="shared" si="131"/>
        <v>1</v>
      </c>
      <c r="J667" s="32">
        <f t="shared" si="132"/>
        <v>0</v>
      </c>
      <c r="K667" s="32">
        <f t="shared" si="133"/>
        <v>0.54830153721542685</v>
      </c>
      <c r="L667" s="82">
        <f t="shared" si="134"/>
        <v>0.54830153721542685</v>
      </c>
      <c r="M667" s="84">
        <f t="shared" si="135"/>
        <v>0.45169846278457315</v>
      </c>
      <c r="N667" s="82">
        <f t="shared" si="136"/>
        <v>-0.79474043950520168</v>
      </c>
      <c r="O667" s="84">
        <f t="shared" si="137"/>
        <v>0</v>
      </c>
      <c r="P667" s="32">
        <f t="shared" si="138"/>
        <v>1.2138662899920609</v>
      </c>
      <c r="AL667">
        <v>0.85123609073000073</v>
      </c>
      <c r="AM667">
        <v>0</v>
      </c>
      <c r="AN667">
        <v>1</v>
      </c>
      <c r="AO667" s="32">
        <f t="shared" si="142"/>
        <v>532</v>
      </c>
      <c r="AP667" s="32">
        <f t="shared" si="143"/>
        <v>236</v>
      </c>
      <c r="AQ667" s="32">
        <f t="shared" si="139"/>
        <v>7.4626865671642006E-3</v>
      </c>
      <c r="AR667" s="32">
        <f t="shared" si="140"/>
        <v>0.30177514792899407</v>
      </c>
      <c r="AS667" s="32">
        <f t="shared" si="141"/>
        <v>0</v>
      </c>
    </row>
    <row r="668" spans="1:45" x14ac:dyDescent="0.25">
      <c r="A668">
        <v>3</v>
      </c>
      <c r="B668">
        <v>1</v>
      </c>
      <c r="C668">
        <v>9</v>
      </c>
      <c r="D668">
        <v>4</v>
      </c>
      <c r="E668">
        <v>2</v>
      </c>
      <c r="F668">
        <v>31275</v>
      </c>
      <c r="G668" s="82">
        <v>0</v>
      </c>
      <c r="H668" s="83">
        <v>1</v>
      </c>
      <c r="I668" s="84">
        <f t="shared" si="131"/>
        <v>1</v>
      </c>
      <c r="J668" s="32">
        <f t="shared" si="132"/>
        <v>0</v>
      </c>
      <c r="K668" s="32">
        <f t="shared" si="133"/>
        <v>0.46954879767208202</v>
      </c>
      <c r="L668" s="82">
        <f t="shared" si="134"/>
        <v>0.46954879767208202</v>
      </c>
      <c r="M668" s="84">
        <f t="shared" si="135"/>
        <v>0.53045120232791798</v>
      </c>
      <c r="N668" s="82">
        <f t="shared" si="136"/>
        <v>-0.63402730946067143</v>
      </c>
      <c r="O668" s="84">
        <f t="shared" si="137"/>
        <v>0</v>
      </c>
      <c r="P668" s="32">
        <f t="shared" si="138"/>
        <v>0.88518754526606402</v>
      </c>
      <c r="AL668">
        <v>0.85131166197394348</v>
      </c>
      <c r="AM668">
        <v>0</v>
      </c>
      <c r="AN668">
        <v>1</v>
      </c>
      <c r="AO668" s="32">
        <f t="shared" si="142"/>
        <v>532</v>
      </c>
      <c r="AP668" s="32">
        <f t="shared" si="143"/>
        <v>237</v>
      </c>
      <c r="AQ668" s="32">
        <f t="shared" si="139"/>
        <v>7.4626865671642006E-3</v>
      </c>
      <c r="AR668" s="32">
        <f t="shared" si="140"/>
        <v>0.29881656804733725</v>
      </c>
      <c r="AS668" s="32">
        <f t="shared" si="141"/>
        <v>0</v>
      </c>
    </row>
    <row r="669" spans="1:45" x14ac:dyDescent="0.25">
      <c r="A669">
        <v>3</v>
      </c>
      <c r="B669">
        <v>1</v>
      </c>
      <c r="C669">
        <v>10</v>
      </c>
      <c r="D669">
        <v>0</v>
      </c>
      <c r="E669">
        <v>2</v>
      </c>
      <c r="F669">
        <v>24.15</v>
      </c>
      <c r="G669" s="82">
        <v>0</v>
      </c>
      <c r="H669" s="83">
        <v>1</v>
      </c>
      <c r="I669" s="84">
        <f t="shared" si="131"/>
        <v>1</v>
      </c>
      <c r="J669" s="32">
        <f t="shared" si="132"/>
        <v>0</v>
      </c>
      <c r="K669" s="32">
        <f t="shared" si="133"/>
        <v>0.76097854143783317</v>
      </c>
      <c r="L669" s="82">
        <f t="shared" si="134"/>
        <v>0.76097854143783317</v>
      </c>
      <c r="M669" s="84">
        <f t="shared" si="135"/>
        <v>0.23902145856216683</v>
      </c>
      <c r="N669" s="82">
        <f t="shared" si="136"/>
        <v>-1.4312019463020977</v>
      </c>
      <c r="O669" s="84">
        <f t="shared" si="137"/>
        <v>0</v>
      </c>
      <c r="P669" s="32">
        <f t="shared" si="138"/>
        <v>3.1837247836051965</v>
      </c>
      <c r="AL669">
        <v>0.85269361599352367</v>
      </c>
      <c r="AM669">
        <v>0</v>
      </c>
      <c r="AN669">
        <v>1</v>
      </c>
      <c r="AO669" s="32">
        <f t="shared" si="142"/>
        <v>532</v>
      </c>
      <c r="AP669" s="32">
        <f t="shared" si="143"/>
        <v>238</v>
      </c>
      <c r="AQ669" s="32">
        <f t="shared" si="139"/>
        <v>7.4626865671642006E-3</v>
      </c>
      <c r="AR669" s="32">
        <f t="shared" si="140"/>
        <v>0.29585798816568043</v>
      </c>
      <c r="AS669" s="32">
        <f t="shared" si="141"/>
        <v>0</v>
      </c>
    </row>
    <row r="670" spans="1:45" x14ac:dyDescent="0.25">
      <c r="A670">
        <v>3</v>
      </c>
      <c r="B670">
        <v>1</v>
      </c>
      <c r="C670">
        <v>11</v>
      </c>
      <c r="D670">
        <v>4</v>
      </c>
      <c r="E670">
        <v>2</v>
      </c>
      <c r="F670">
        <v>31275</v>
      </c>
      <c r="G670" s="82">
        <v>0</v>
      </c>
      <c r="H670" s="83">
        <v>1</v>
      </c>
      <c r="I670" s="84">
        <f t="shared" si="131"/>
        <v>1</v>
      </c>
      <c r="J670" s="32">
        <f t="shared" si="132"/>
        <v>0</v>
      </c>
      <c r="K670" s="32">
        <f t="shared" si="133"/>
        <v>0.44966300278823779</v>
      </c>
      <c r="L670" s="82">
        <f t="shared" si="134"/>
        <v>0.44966300278823779</v>
      </c>
      <c r="M670" s="84">
        <f t="shared" si="135"/>
        <v>0.55033699721176221</v>
      </c>
      <c r="N670" s="82">
        <f t="shared" si="136"/>
        <v>-0.59722446619002301</v>
      </c>
      <c r="O670" s="84">
        <f t="shared" si="137"/>
        <v>0</v>
      </c>
      <c r="P670" s="32">
        <f t="shared" si="138"/>
        <v>0.81706845999163957</v>
      </c>
      <c r="AL670">
        <v>0.85328329362274713</v>
      </c>
      <c r="AM670">
        <v>0</v>
      </c>
      <c r="AN670">
        <v>1</v>
      </c>
      <c r="AO670" s="32">
        <f t="shared" si="142"/>
        <v>532</v>
      </c>
      <c r="AP670" s="32">
        <f t="shared" si="143"/>
        <v>239</v>
      </c>
      <c r="AQ670" s="32">
        <f t="shared" si="139"/>
        <v>7.4626865671642006E-3</v>
      </c>
      <c r="AR670" s="32">
        <f t="shared" si="140"/>
        <v>0.29289940828402372</v>
      </c>
      <c r="AS670" s="32">
        <f t="shared" si="141"/>
        <v>0</v>
      </c>
    </row>
    <row r="671" spans="1:45" x14ac:dyDescent="0.25">
      <c r="A671">
        <v>3</v>
      </c>
      <c r="B671">
        <v>1</v>
      </c>
      <c r="C671">
        <v>13</v>
      </c>
      <c r="D671">
        <v>0</v>
      </c>
      <c r="E671">
        <v>0</v>
      </c>
      <c r="F671">
        <v>7.2291999999999996</v>
      </c>
      <c r="G671" s="82">
        <v>1</v>
      </c>
      <c r="H671" s="83">
        <v>0</v>
      </c>
      <c r="I671" s="84">
        <f t="shared" si="131"/>
        <v>1</v>
      </c>
      <c r="J671" s="32">
        <f t="shared" si="132"/>
        <v>1</v>
      </c>
      <c r="K671" s="32">
        <f t="shared" si="133"/>
        <v>0.77017484632119215</v>
      </c>
      <c r="L671" s="82">
        <f t="shared" si="134"/>
        <v>0.77017484632119215</v>
      </c>
      <c r="M671" s="84">
        <f t="shared" si="135"/>
        <v>0.22982515367880785</v>
      </c>
      <c r="N671" s="82">
        <f t="shared" si="136"/>
        <v>-0.26113771676720643</v>
      </c>
      <c r="O671" s="84">
        <f t="shared" si="137"/>
        <v>100</v>
      </c>
      <c r="P671" s="32">
        <f t="shared" si="138"/>
        <v>0.29840646546246985</v>
      </c>
      <c r="AL671">
        <v>0.85409707911790111</v>
      </c>
      <c r="AM671">
        <v>0</v>
      </c>
      <c r="AN671">
        <v>1</v>
      </c>
      <c r="AO671" s="32">
        <f t="shared" si="142"/>
        <v>532</v>
      </c>
      <c r="AP671" s="32">
        <f t="shared" si="143"/>
        <v>240</v>
      </c>
      <c r="AQ671" s="32">
        <f t="shared" si="139"/>
        <v>7.4626865671642006E-3</v>
      </c>
      <c r="AR671" s="32">
        <f t="shared" si="140"/>
        <v>0.2899408284023669</v>
      </c>
      <c r="AS671" s="32">
        <f t="shared" si="141"/>
        <v>0</v>
      </c>
    </row>
    <row r="672" spans="1:45" x14ac:dyDescent="0.25">
      <c r="A672">
        <v>3</v>
      </c>
      <c r="B672">
        <v>1</v>
      </c>
      <c r="C672">
        <v>14</v>
      </c>
      <c r="D672">
        <v>0</v>
      </c>
      <c r="E672">
        <v>0</v>
      </c>
      <c r="F672">
        <v>7.8541999999999996</v>
      </c>
      <c r="G672" s="82">
        <v>0</v>
      </c>
      <c r="H672" s="83">
        <v>1</v>
      </c>
      <c r="I672" s="84">
        <f t="shared" si="131"/>
        <v>1</v>
      </c>
      <c r="J672" s="32">
        <f t="shared" si="132"/>
        <v>0</v>
      </c>
      <c r="K672" s="32">
        <f t="shared" si="133"/>
        <v>0.76301137541244424</v>
      </c>
      <c r="L672" s="82">
        <f t="shared" si="134"/>
        <v>0.76301137541244424</v>
      </c>
      <c r="M672" s="84">
        <f t="shared" si="135"/>
        <v>0.23698862458755576</v>
      </c>
      <c r="N672" s="82">
        <f t="shared" si="136"/>
        <v>-1.4397431365197855</v>
      </c>
      <c r="O672" s="84">
        <f t="shared" si="137"/>
        <v>0</v>
      </c>
      <c r="P672" s="32">
        <f t="shared" si="138"/>
        <v>3.2196118136064742</v>
      </c>
      <c r="AL672">
        <v>0.85409710563058872</v>
      </c>
      <c r="AM672">
        <v>0</v>
      </c>
      <c r="AN672">
        <v>2</v>
      </c>
      <c r="AO672" s="32">
        <f t="shared" si="142"/>
        <v>532</v>
      </c>
      <c r="AP672" s="32">
        <f t="shared" si="143"/>
        <v>242</v>
      </c>
      <c r="AQ672" s="32">
        <f t="shared" si="139"/>
        <v>7.4626865671642006E-3</v>
      </c>
      <c r="AR672" s="32">
        <f t="shared" si="140"/>
        <v>0.28402366863905326</v>
      </c>
      <c r="AS672" s="32">
        <f t="shared" si="141"/>
        <v>0</v>
      </c>
    </row>
    <row r="673" spans="1:45" x14ac:dyDescent="0.25">
      <c r="A673">
        <v>3</v>
      </c>
      <c r="B673">
        <v>1</v>
      </c>
      <c r="C673">
        <v>14</v>
      </c>
      <c r="D673">
        <v>1</v>
      </c>
      <c r="E673">
        <v>0</v>
      </c>
      <c r="F673">
        <v>11.2417</v>
      </c>
      <c r="G673" s="82">
        <v>1</v>
      </c>
      <c r="H673" s="83">
        <v>0</v>
      </c>
      <c r="I673" s="84">
        <f t="shared" si="131"/>
        <v>1</v>
      </c>
      <c r="J673" s="32">
        <f t="shared" si="132"/>
        <v>1</v>
      </c>
      <c r="K673" s="32">
        <f t="shared" si="133"/>
        <v>0.69730605981548122</v>
      </c>
      <c r="L673" s="82">
        <f t="shared" si="134"/>
        <v>0.69730605981548122</v>
      </c>
      <c r="M673" s="84">
        <f t="shared" si="135"/>
        <v>0.30269394018451878</v>
      </c>
      <c r="N673" s="82">
        <f t="shared" si="136"/>
        <v>-0.36053085439356258</v>
      </c>
      <c r="O673" s="84">
        <f t="shared" si="137"/>
        <v>100</v>
      </c>
      <c r="P673" s="32">
        <f t="shared" si="138"/>
        <v>0.43409050577391606</v>
      </c>
      <c r="AL673">
        <v>0.85692345857562324</v>
      </c>
      <c r="AM673">
        <v>0</v>
      </c>
      <c r="AN673">
        <v>1</v>
      </c>
      <c r="AO673" s="32">
        <f t="shared" si="142"/>
        <v>532</v>
      </c>
      <c r="AP673" s="32">
        <f t="shared" si="143"/>
        <v>243</v>
      </c>
      <c r="AQ673" s="32">
        <f t="shared" si="139"/>
        <v>7.4626865671642006E-3</v>
      </c>
      <c r="AR673" s="32">
        <f t="shared" si="140"/>
        <v>0.28106508875739644</v>
      </c>
      <c r="AS673" s="32">
        <f t="shared" si="141"/>
        <v>0</v>
      </c>
    </row>
    <row r="674" spans="1:45" x14ac:dyDescent="0.25">
      <c r="A674">
        <v>3</v>
      </c>
      <c r="B674">
        <v>1</v>
      </c>
      <c r="C674">
        <v>14.5</v>
      </c>
      <c r="D674">
        <v>1</v>
      </c>
      <c r="E674">
        <v>0</v>
      </c>
      <c r="F674">
        <v>14.4542</v>
      </c>
      <c r="G674" s="82">
        <v>0</v>
      </c>
      <c r="H674" s="83">
        <v>1</v>
      </c>
      <c r="I674" s="84">
        <f t="shared" si="131"/>
        <v>1</v>
      </c>
      <c r="J674" s="32">
        <f t="shared" si="132"/>
        <v>0</v>
      </c>
      <c r="K674" s="32">
        <f t="shared" si="133"/>
        <v>0.69306441001980601</v>
      </c>
      <c r="L674" s="82">
        <f t="shared" si="134"/>
        <v>0.69306441001980601</v>
      </c>
      <c r="M674" s="84">
        <f t="shared" si="135"/>
        <v>0.30693558998019399</v>
      </c>
      <c r="N674" s="82">
        <f t="shared" si="136"/>
        <v>-1.1811173580317844</v>
      </c>
      <c r="O674" s="84">
        <f t="shared" si="137"/>
        <v>0</v>
      </c>
      <c r="P674" s="32">
        <f t="shared" si="138"/>
        <v>2.25801253632571</v>
      </c>
      <c r="AL674">
        <v>0.85725747281057341</v>
      </c>
      <c r="AM674">
        <v>0</v>
      </c>
      <c r="AN674">
        <v>1</v>
      </c>
      <c r="AO674" s="32">
        <f t="shared" si="142"/>
        <v>532</v>
      </c>
      <c r="AP674" s="32">
        <f t="shared" si="143"/>
        <v>244</v>
      </c>
      <c r="AQ674" s="32">
        <f t="shared" si="139"/>
        <v>7.4626865671642006E-3</v>
      </c>
      <c r="AR674" s="32">
        <f t="shared" si="140"/>
        <v>0.27810650887573962</v>
      </c>
      <c r="AS674" s="32">
        <f t="shared" si="141"/>
        <v>0</v>
      </c>
    </row>
    <row r="675" spans="1:45" x14ac:dyDescent="0.25">
      <c r="A675">
        <v>3</v>
      </c>
      <c r="B675">
        <v>1</v>
      </c>
      <c r="C675">
        <v>15</v>
      </c>
      <c r="D675">
        <v>0</v>
      </c>
      <c r="E675">
        <v>0</v>
      </c>
      <c r="F675">
        <v>8.0291999999999994</v>
      </c>
      <c r="G675" s="82">
        <v>1</v>
      </c>
      <c r="H675" s="83">
        <v>0</v>
      </c>
      <c r="I675" s="84">
        <f t="shared" si="131"/>
        <v>1</v>
      </c>
      <c r="J675" s="32">
        <f t="shared" si="132"/>
        <v>1</v>
      </c>
      <c r="K675" s="32">
        <f t="shared" si="133"/>
        <v>0.75569540002643365</v>
      </c>
      <c r="L675" s="82">
        <f t="shared" si="134"/>
        <v>0.75569540002643365</v>
      </c>
      <c r="M675" s="84">
        <f t="shared" si="135"/>
        <v>0.24430459997356635</v>
      </c>
      <c r="N675" s="82">
        <f t="shared" si="136"/>
        <v>-0.28011689401059914</v>
      </c>
      <c r="O675" s="84">
        <f t="shared" si="137"/>
        <v>100</v>
      </c>
      <c r="P675" s="32">
        <f t="shared" si="138"/>
        <v>0.32328448732785825</v>
      </c>
      <c r="AL675">
        <v>0.85833634247287272</v>
      </c>
      <c r="AM675">
        <v>0</v>
      </c>
      <c r="AN675">
        <v>1</v>
      </c>
      <c r="AO675" s="32">
        <f t="shared" si="142"/>
        <v>532</v>
      </c>
      <c r="AP675" s="32">
        <f t="shared" si="143"/>
        <v>245</v>
      </c>
      <c r="AQ675" s="32">
        <f t="shared" si="139"/>
        <v>7.4626865671642006E-3</v>
      </c>
      <c r="AR675" s="32">
        <f t="shared" si="140"/>
        <v>0.2751479289940828</v>
      </c>
      <c r="AS675" s="32">
        <f t="shared" si="141"/>
        <v>0</v>
      </c>
    </row>
    <row r="676" spans="1:45" x14ac:dyDescent="0.25">
      <c r="A676">
        <v>3</v>
      </c>
      <c r="B676">
        <v>1</v>
      </c>
      <c r="C676">
        <v>15</v>
      </c>
      <c r="D676">
        <v>0</v>
      </c>
      <c r="E676">
        <v>0</v>
      </c>
      <c r="F676">
        <v>7225</v>
      </c>
      <c r="G676" s="82">
        <v>1</v>
      </c>
      <c r="H676" s="83">
        <v>0</v>
      </c>
      <c r="I676" s="84">
        <f t="shared" si="131"/>
        <v>1</v>
      </c>
      <c r="J676" s="32">
        <f t="shared" si="132"/>
        <v>1</v>
      </c>
      <c r="K676" s="32">
        <f t="shared" si="133"/>
        <v>0.7565044219730106</v>
      </c>
      <c r="L676" s="82">
        <f t="shared" si="134"/>
        <v>0.7565044219730106</v>
      </c>
      <c r="M676" s="84">
        <f t="shared" si="135"/>
        <v>0.2434955780269894</v>
      </c>
      <c r="N676" s="82">
        <f t="shared" si="136"/>
        <v>-0.27904690046610348</v>
      </c>
      <c r="O676" s="84">
        <f t="shared" si="137"/>
        <v>100</v>
      </c>
      <c r="P676" s="32">
        <f t="shared" si="138"/>
        <v>0.3218693387038476</v>
      </c>
      <c r="AL676">
        <v>0.85901591134188227</v>
      </c>
      <c r="AM676">
        <v>0</v>
      </c>
      <c r="AN676">
        <v>1</v>
      </c>
      <c r="AO676" s="32">
        <f t="shared" si="142"/>
        <v>532</v>
      </c>
      <c r="AP676" s="32">
        <f t="shared" si="143"/>
        <v>246</v>
      </c>
      <c r="AQ676" s="32">
        <f t="shared" si="139"/>
        <v>7.4626865671642006E-3</v>
      </c>
      <c r="AR676" s="32">
        <f t="shared" si="140"/>
        <v>0.27218934911242598</v>
      </c>
      <c r="AS676" s="32">
        <f t="shared" si="141"/>
        <v>0</v>
      </c>
    </row>
    <row r="677" spans="1:45" x14ac:dyDescent="0.25">
      <c r="A677">
        <v>3</v>
      </c>
      <c r="B677">
        <v>1</v>
      </c>
      <c r="C677">
        <v>15</v>
      </c>
      <c r="D677">
        <v>1</v>
      </c>
      <c r="E677">
        <v>0</v>
      </c>
      <c r="F677">
        <v>14.4542</v>
      </c>
      <c r="G677" s="82">
        <v>1</v>
      </c>
      <c r="H677" s="83">
        <v>0</v>
      </c>
      <c r="I677" s="84">
        <f t="shared" si="131"/>
        <v>1</v>
      </c>
      <c r="J677" s="32">
        <f t="shared" si="132"/>
        <v>1</v>
      </c>
      <c r="K677" s="32">
        <f t="shared" si="133"/>
        <v>0.6887894308846696</v>
      </c>
      <c r="L677" s="82">
        <f t="shared" si="134"/>
        <v>0.6887894308846696</v>
      </c>
      <c r="M677" s="84">
        <f t="shared" si="135"/>
        <v>0.3112105691153304</v>
      </c>
      <c r="N677" s="82">
        <f t="shared" si="136"/>
        <v>-0.37281967023043189</v>
      </c>
      <c r="O677" s="84">
        <f t="shared" si="137"/>
        <v>100</v>
      </c>
      <c r="P677" s="32">
        <f t="shared" si="138"/>
        <v>0.45182250940699942</v>
      </c>
      <c r="AL677">
        <v>0.86110209337114241</v>
      </c>
      <c r="AM677">
        <v>0</v>
      </c>
      <c r="AN677">
        <v>1</v>
      </c>
      <c r="AO677" s="32">
        <f t="shared" si="142"/>
        <v>532</v>
      </c>
      <c r="AP677" s="32">
        <f t="shared" si="143"/>
        <v>247</v>
      </c>
      <c r="AQ677" s="32">
        <f t="shared" si="139"/>
        <v>7.4626865671642006E-3</v>
      </c>
      <c r="AR677" s="32">
        <f t="shared" si="140"/>
        <v>0.26923076923076927</v>
      </c>
      <c r="AS677" s="32">
        <f t="shared" si="141"/>
        <v>0</v>
      </c>
    </row>
    <row r="678" spans="1:45" x14ac:dyDescent="0.25">
      <c r="A678">
        <v>3</v>
      </c>
      <c r="B678">
        <v>1</v>
      </c>
      <c r="C678">
        <v>16</v>
      </c>
      <c r="D678">
        <v>0</v>
      </c>
      <c r="E678">
        <v>0</v>
      </c>
      <c r="F678">
        <v>7.7332999999999998</v>
      </c>
      <c r="G678" s="82">
        <v>1</v>
      </c>
      <c r="H678" s="83">
        <v>0</v>
      </c>
      <c r="I678" s="84">
        <f t="shared" si="131"/>
        <v>1</v>
      </c>
      <c r="J678" s="32">
        <f t="shared" si="132"/>
        <v>1</v>
      </c>
      <c r="K678" s="32">
        <f t="shared" si="133"/>
        <v>0.74822804583601943</v>
      </c>
      <c r="L678" s="82">
        <f t="shared" si="134"/>
        <v>0.74822804583601943</v>
      </c>
      <c r="M678" s="84">
        <f t="shared" si="135"/>
        <v>0.25177195416398057</v>
      </c>
      <c r="N678" s="82">
        <f t="shared" si="136"/>
        <v>-0.29004747336000286</v>
      </c>
      <c r="O678" s="84">
        <f t="shared" si="137"/>
        <v>100</v>
      </c>
      <c r="P678" s="32">
        <f t="shared" si="138"/>
        <v>0.33649093423471932</v>
      </c>
      <c r="AL678">
        <v>0.87103386983123854</v>
      </c>
      <c r="AM678">
        <v>0</v>
      </c>
      <c r="AN678">
        <v>1</v>
      </c>
      <c r="AO678" s="32">
        <f t="shared" si="142"/>
        <v>532</v>
      </c>
      <c r="AP678" s="32">
        <f t="shared" si="143"/>
        <v>248</v>
      </c>
      <c r="AQ678" s="32">
        <f t="shared" si="139"/>
        <v>7.4626865671642006E-3</v>
      </c>
      <c r="AR678" s="32">
        <f t="shared" si="140"/>
        <v>0.26627218934911245</v>
      </c>
      <c r="AS678" s="32">
        <f t="shared" si="141"/>
        <v>4.9677647266626343E-4</v>
      </c>
    </row>
    <row r="679" spans="1:45" x14ac:dyDescent="0.25">
      <c r="A679">
        <v>3</v>
      </c>
      <c r="B679">
        <v>1</v>
      </c>
      <c r="C679">
        <v>16</v>
      </c>
      <c r="D679">
        <v>0</v>
      </c>
      <c r="E679">
        <v>0</v>
      </c>
      <c r="F679">
        <v>7.75</v>
      </c>
      <c r="G679" s="82">
        <v>1</v>
      </c>
      <c r="H679" s="83">
        <v>0</v>
      </c>
      <c r="I679" s="84">
        <f t="shared" si="131"/>
        <v>1</v>
      </c>
      <c r="J679" s="32">
        <f t="shared" si="132"/>
        <v>1</v>
      </c>
      <c r="K679" s="32">
        <f t="shared" si="133"/>
        <v>0.74822804774839125</v>
      </c>
      <c r="L679" s="82">
        <f t="shared" si="134"/>
        <v>0.74822804774839125</v>
      </c>
      <c r="M679" s="84">
        <f t="shared" si="135"/>
        <v>0.25177195225160875</v>
      </c>
      <c r="N679" s="82">
        <f t="shared" si="136"/>
        <v>-0.29004747080413529</v>
      </c>
      <c r="O679" s="84">
        <f t="shared" si="137"/>
        <v>100</v>
      </c>
      <c r="P679" s="32">
        <f t="shared" si="138"/>
        <v>0.33649093081882547</v>
      </c>
      <c r="AL679">
        <v>0.87294548983742459</v>
      </c>
      <c r="AM679">
        <v>1</v>
      </c>
      <c r="AN679">
        <v>1</v>
      </c>
      <c r="AO679" s="32">
        <f t="shared" si="142"/>
        <v>533</v>
      </c>
      <c r="AP679" s="32">
        <f t="shared" si="143"/>
        <v>249</v>
      </c>
      <c r="AQ679" s="32">
        <f t="shared" si="139"/>
        <v>5.5970149253731227E-3</v>
      </c>
      <c r="AR679" s="32">
        <f t="shared" si="140"/>
        <v>0.26331360946745563</v>
      </c>
      <c r="AS679" s="32">
        <f t="shared" si="141"/>
        <v>0</v>
      </c>
    </row>
    <row r="680" spans="1:45" x14ac:dyDescent="0.25">
      <c r="A680">
        <v>3</v>
      </c>
      <c r="B680">
        <v>1</v>
      </c>
      <c r="C680">
        <v>16</v>
      </c>
      <c r="D680">
        <v>5</v>
      </c>
      <c r="E680">
        <v>2</v>
      </c>
      <c r="F680">
        <v>2144</v>
      </c>
      <c r="G680" s="82">
        <v>0</v>
      </c>
      <c r="H680" s="83">
        <v>1</v>
      </c>
      <c r="I680" s="84">
        <f t="shared" si="131"/>
        <v>1</v>
      </c>
      <c r="J680" s="32">
        <f t="shared" si="132"/>
        <v>0</v>
      </c>
      <c r="K680" s="32">
        <f t="shared" si="133"/>
        <v>0.31979965257766219</v>
      </c>
      <c r="L680" s="82">
        <f t="shared" si="134"/>
        <v>0.31979965257766219</v>
      </c>
      <c r="M680" s="84">
        <f t="shared" si="135"/>
        <v>0.68020034742233781</v>
      </c>
      <c r="N680" s="82">
        <f t="shared" si="136"/>
        <v>-0.38536789564419471</v>
      </c>
      <c r="O680" s="84">
        <f t="shared" si="137"/>
        <v>0</v>
      </c>
      <c r="P680" s="32">
        <f t="shared" si="138"/>
        <v>0.47015508561494146</v>
      </c>
      <c r="AL680">
        <v>0.87546510929956534</v>
      </c>
      <c r="AM680">
        <v>0</v>
      </c>
      <c r="AN680">
        <v>1</v>
      </c>
      <c r="AO680" s="32">
        <f t="shared" si="142"/>
        <v>533</v>
      </c>
      <c r="AP680" s="32">
        <f t="shared" si="143"/>
        <v>250</v>
      </c>
      <c r="AQ680" s="32">
        <f t="shared" si="139"/>
        <v>5.5970149253731227E-3</v>
      </c>
      <c r="AR680" s="32">
        <f t="shared" si="140"/>
        <v>0.26035502958579881</v>
      </c>
      <c r="AS680" s="32">
        <f t="shared" si="141"/>
        <v>0</v>
      </c>
    </row>
    <row r="681" spans="1:45" x14ac:dyDescent="0.25">
      <c r="A681">
        <v>3</v>
      </c>
      <c r="B681">
        <v>1</v>
      </c>
      <c r="C681">
        <v>17</v>
      </c>
      <c r="D681">
        <v>0</v>
      </c>
      <c r="E681">
        <v>0</v>
      </c>
      <c r="F681">
        <v>14.458299999999999</v>
      </c>
      <c r="G681" s="82">
        <v>0</v>
      </c>
      <c r="H681" s="83">
        <v>1</v>
      </c>
      <c r="I681" s="84">
        <f t="shared" si="131"/>
        <v>1</v>
      </c>
      <c r="J681" s="32">
        <f t="shared" si="132"/>
        <v>0</v>
      </c>
      <c r="K681" s="32">
        <f t="shared" si="133"/>
        <v>0.7406116104393613</v>
      </c>
      <c r="L681" s="82">
        <f t="shared" si="134"/>
        <v>0.7406116104393613</v>
      </c>
      <c r="M681" s="84">
        <f t="shared" si="135"/>
        <v>0.2593883895606387</v>
      </c>
      <c r="N681" s="82">
        <f t="shared" si="136"/>
        <v>-1.3494287669271021</v>
      </c>
      <c r="O681" s="84">
        <f t="shared" si="137"/>
        <v>0</v>
      </c>
      <c r="P681" s="32">
        <f t="shared" si="138"/>
        <v>2.8552226708906887</v>
      </c>
      <c r="AL681">
        <v>0.87756983479959261</v>
      </c>
      <c r="AM681">
        <v>0</v>
      </c>
      <c r="AN681">
        <v>1</v>
      </c>
      <c r="AO681" s="32">
        <f t="shared" si="142"/>
        <v>533</v>
      </c>
      <c r="AP681" s="32">
        <f t="shared" si="143"/>
        <v>251</v>
      </c>
      <c r="AQ681" s="32">
        <f t="shared" si="139"/>
        <v>5.5970149253731227E-3</v>
      </c>
      <c r="AR681" s="32">
        <f t="shared" si="140"/>
        <v>0.25739644970414199</v>
      </c>
      <c r="AS681" s="32">
        <f t="shared" si="141"/>
        <v>0</v>
      </c>
    </row>
    <row r="682" spans="1:45" x14ac:dyDescent="0.25">
      <c r="A682">
        <v>3</v>
      </c>
      <c r="B682">
        <v>1</v>
      </c>
      <c r="C682">
        <v>17</v>
      </c>
      <c r="D682">
        <v>4</v>
      </c>
      <c r="E682">
        <v>2</v>
      </c>
      <c r="F682">
        <v>7925</v>
      </c>
      <c r="G682" s="82">
        <v>1</v>
      </c>
      <c r="H682" s="83">
        <v>0</v>
      </c>
      <c r="I682" s="84">
        <f t="shared" si="131"/>
        <v>1</v>
      </c>
      <c r="J682" s="32">
        <f t="shared" si="132"/>
        <v>1</v>
      </c>
      <c r="K682" s="32">
        <f t="shared" si="133"/>
        <v>0.38782683829510162</v>
      </c>
      <c r="L682" s="82">
        <f t="shared" si="134"/>
        <v>0.38782683829510162</v>
      </c>
      <c r="M682" s="84">
        <f t="shared" si="135"/>
        <v>0.61217316170489844</v>
      </c>
      <c r="N682" s="82">
        <f t="shared" si="136"/>
        <v>-0.94719633203111087</v>
      </c>
      <c r="O682" s="84">
        <f t="shared" si="137"/>
        <v>100</v>
      </c>
      <c r="P682" s="32">
        <f t="shared" si="138"/>
        <v>1.5784703410316574</v>
      </c>
      <c r="AL682">
        <v>0.87791496053507845</v>
      </c>
      <c r="AM682">
        <v>0</v>
      </c>
      <c r="AN682">
        <v>1</v>
      </c>
      <c r="AO682" s="32">
        <f t="shared" si="142"/>
        <v>533</v>
      </c>
      <c r="AP682" s="32">
        <f t="shared" si="143"/>
        <v>252</v>
      </c>
      <c r="AQ682" s="32">
        <f t="shared" si="139"/>
        <v>5.5970149253731227E-3</v>
      </c>
      <c r="AR682" s="32">
        <f t="shared" si="140"/>
        <v>0.25443786982248517</v>
      </c>
      <c r="AS682" s="32">
        <f t="shared" si="141"/>
        <v>0</v>
      </c>
    </row>
    <row r="683" spans="1:45" x14ac:dyDescent="0.25">
      <c r="A683">
        <v>3</v>
      </c>
      <c r="B683">
        <v>1</v>
      </c>
      <c r="C683">
        <v>18</v>
      </c>
      <c r="D683">
        <v>0</v>
      </c>
      <c r="E683">
        <v>0</v>
      </c>
      <c r="F683">
        <v>6.75</v>
      </c>
      <c r="G683" s="82">
        <v>0</v>
      </c>
      <c r="H683" s="83">
        <v>1</v>
      </c>
      <c r="I683" s="84">
        <f t="shared" si="131"/>
        <v>1</v>
      </c>
      <c r="J683" s="32">
        <f t="shared" si="132"/>
        <v>0</v>
      </c>
      <c r="K683" s="32">
        <f t="shared" si="133"/>
        <v>0.73284531638960182</v>
      </c>
      <c r="L683" s="82">
        <f t="shared" si="134"/>
        <v>0.73284531638960182</v>
      </c>
      <c r="M683" s="84">
        <f t="shared" si="135"/>
        <v>0.26715468361039818</v>
      </c>
      <c r="N683" s="82">
        <f t="shared" si="136"/>
        <v>-1.3199274489693629</v>
      </c>
      <c r="O683" s="84">
        <f t="shared" si="137"/>
        <v>0</v>
      </c>
      <c r="P683" s="32">
        <f t="shared" si="138"/>
        <v>2.7431497980336288</v>
      </c>
      <c r="AL683">
        <v>0.88004854123704856</v>
      </c>
      <c r="AM683">
        <v>0</v>
      </c>
      <c r="AN683">
        <v>1</v>
      </c>
      <c r="AO683" s="32">
        <f t="shared" si="142"/>
        <v>533</v>
      </c>
      <c r="AP683" s="32">
        <f t="shared" si="143"/>
        <v>253</v>
      </c>
      <c r="AQ683" s="32">
        <f t="shared" si="139"/>
        <v>5.5970149253731227E-3</v>
      </c>
      <c r="AR683" s="32">
        <f t="shared" si="140"/>
        <v>0.25147928994082835</v>
      </c>
      <c r="AS683" s="32">
        <f t="shared" si="141"/>
        <v>0</v>
      </c>
    </row>
    <row r="684" spans="1:45" x14ac:dyDescent="0.25">
      <c r="A684">
        <v>3</v>
      </c>
      <c r="B684">
        <v>1</v>
      </c>
      <c r="C684">
        <v>18</v>
      </c>
      <c r="D684">
        <v>0</v>
      </c>
      <c r="E684">
        <v>0</v>
      </c>
      <c r="F684">
        <v>7.4958</v>
      </c>
      <c r="G684" s="82">
        <v>1</v>
      </c>
      <c r="H684" s="83">
        <v>0</v>
      </c>
      <c r="I684" s="84">
        <f t="shared" si="131"/>
        <v>1</v>
      </c>
      <c r="J684" s="32">
        <f t="shared" si="132"/>
        <v>1</v>
      </c>
      <c r="K684" s="32">
        <f t="shared" si="133"/>
        <v>0.73284540514851226</v>
      </c>
      <c r="L684" s="82">
        <f t="shared" si="134"/>
        <v>0.73284540514851226</v>
      </c>
      <c r="M684" s="84">
        <f t="shared" si="135"/>
        <v>0.26715459485148774</v>
      </c>
      <c r="N684" s="82">
        <f t="shared" si="136"/>
        <v>-0.31082050636745095</v>
      </c>
      <c r="O684" s="84">
        <f t="shared" si="137"/>
        <v>100</v>
      </c>
      <c r="P684" s="32">
        <f t="shared" si="138"/>
        <v>0.36454427219523666</v>
      </c>
      <c r="AL684">
        <v>0.88038854054477245</v>
      </c>
      <c r="AM684">
        <v>0</v>
      </c>
      <c r="AN684">
        <v>1</v>
      </c>
      <c r="AO684" s="32">
        <f t="shared" si="142"/>
        <v>533</v>
      </c>
      <c r="AP684" s="32">
        <f t="shared" si="143"/>
        <v>254</v>
      </c>
      <c r="AQ684" s="32">
        <f t="shared" si="139"/>
        <v>5.5970149253731227E-3</v>
      </c>
      <c r="AR684" s="32">
        <f t="shared" si="140"/>
        <v>0.24852071005917165</v>
      </c>
      <c r="AS684" s="32">
        <f t="shared" si="141"/>
        <v>0</v>
      </c>
    </row>
    <row r="685" spans="1:45" x14ac:dyDescent="0.25">
      <c r="A685">
        <v>3</v>
      </c>
      <c r="B685">
        <v>1</v>
      </c>
      <c r="C685">
        <v>18</v>
      </c>
      <c r="D685">
        <v>0</v>
      </c>
      <c r="E685">
        <v>0</v>
      </c>
      <c r="F685">
        <v>9.8416999999999994</v>
      </c>
      <c r="G685" s="82">
        <v>1</v>
      </c>
      <c r="H685" s="83">
        <v>0</v>
      </c>
      <c r="I685" s="84">
        <f t="shared" si="131"/>
        <v>1</v>
      </c>
      <c r="J685" s="32">
        <f t="shared" si="132"/>
        <v>1</v>
      </c>
      <c r="K685" s="32">
        <f t="shared" si="133"/>
        <v>0.73284568433788866</v>
      </c>
      <c r="L685" s="82">
        <f t="shared" si="134"/>
        <v>0.73284568433788866</v>
      </c>
      <c r="M685" s="84">
        <f t="shared" si="135"/>
        <v>0.26715431566211134</v>
      </c>
      <c r="N685" s="82">
        <f t="shared" si="136"/>
        <v>-0.31082012540125914</v>
      </c>
      <c r="O685" s="84">
        <f t="shared" si="137"/>
        <v>100</v>
      </c>
      <c r="P685" s="32">
        <f t="shared" si="138"/>
        <v>0.36454375235010067</v>
      </c>
      <c r="AL685">
        <v>0.88336067134689855</v>
      </c>
      <c r="AM685">
        <v>0</v>
      </c>
      <c r="AN685">
        <v>1</v>
      </c>
      <c r="AO685" s="32">
        <f t="shared" si="142"/>
        <v>533</v>
      </c>
      <c r="AP685" s="32">
        <f t="shared" si="143"/>
        <v>255</v>
      </c>
      <c r="AQ685" s="32">
        <f t="shared" si="139"/>
        <v>5.5970149253731227E-3</v>
      </c>
      <c r="AR685" s="32">
        <f t="shared" si="140"/>
        <v>0.24556213017751483</v>
      </c>
      <c r="AS685" s="32">
        <f t="shared" si="141"/>
        <v>4.5813830256999849E-4</v>
      </c>
    </row>
    <row r="686" spans="1:45" x14ac:dyDescent="0.25">
      <c r="A686">
        <v>3</v>
      </c>
      <c r="B686">
        <v>1</v>
      </c>
      <c r="C686">
        <v>18</v>
      </c>
      <c r="D686">
        <v>0</v>
      </c>
      <c r="E686">
        <v>0</v>
      </c>
      <c r="F686">
        <v>7775</v>
      </c>
      <c r="G686" s="82">
        <v>0</v>
      </c>
      <c r="H686" s="83">
        <v>1</v>
      </c>
      <c r="I686" s="84">
        <f t="shared" si="131"/>
        <v>1</v>
      </c>
      <c r="J686" s="32">
        <f t="shared" si="132"/>
        <v>0</v>
      </c>
      <c r="K686" s="32">
        <f t="shared" si="133"/>
        <v>0.7337688118427016</v>
      </c>
      <c r="L686" s="82">
        <f t="shared" si="134"/>
        <v>0.7337688118427016</v>
      </c>
      <c r="M686" s="84">
        <f t="shared" si="135"/>
        <v>0.2662311881572984</v>
      </c>
      <c r="N686" s="82">
        <f t="shared" si="136"/>
        <v>-1.3233902192629396</v>
      </c>
      <c r="O686" s="84">
        <f t="shared" si="137"/>
        <v>0</v>
      </c>
      <c r="P686" s="32">
        <f t="shared" si="138"/>
        <v>2.7561339335238442</v>
      </c>
      <c r="AL686">
        <v>0.8864845081656948</v>
      </c>
      <c r="AM686">
        <v>1</v>
      </c>
      <c r="AN686">
        <v>0</v>
      </c>
      <c r="AO686" s="32">
        <f t="shared" si="142"/>
        <v>534</v>
      </c>
      <c r="AP686" s="32">
        <f t="shared" si="143"/>
        <v>255</v>
      </c>
      <c r="AQ686" s="32">
        <f t="shared" si="139"/>
        <v>3.7313432835820448E-3</v>
      </c>
      <c r="AR686" s="32">
        <f t="shared" si="140"/>
        <v>0.24556213017751483</v>
      </c>
      <c r="AS686" s="32">
        <f t="shared" si="141"/>
        <v>0</v>
      </c>
    </row>
    <row r="687" spans="1:45" x14ac:dyDescent="0.25">
      <c r="A687">
        <v>3</v>
      </c>
      <c r="B687">
        <v>1</v>
      </c>
      <c r="C687">
        <v>18</v>
      </c>
      <c r="D687">
        <v>0</v>
      </c>
      <c r="E687">
        <v>1</v>
      </c>
      <c r="F687">
        <v>9.35</v>
      </c>
      <c r="G687" s="82">
        <v>1</v>
      </c>
      <c r="H687" s="83">
        <v>0</v>
      </c>
      <c r="I687" s="84">
        <f t="shared" si="131"/>
        <v>1</v>
      </c>
      <c r="J687" s="32">
        <f t="shared" si="132"/>
        <v>1</v>
      </c>
      <c r="K687" s="32">
        <f t="shared" si="133"/>
        <v>0.71573891174273907</v>
      </c>
      <c r="L687" s="82">
        <f t="shared" si="134"/>
        <v>0.71573891174273907</v>
      </c>
      <c r="M687" s="84">
        <f t="shared" si="135"/>
        <v>0.28426108825726093</v>
      </c>
      <c r="N687" s="82">
        <f t="shared" si="136"/>
        <v>-0.33443982692588309</v>
      </c>
      <c r="O687" s="84">
        <f t="shared" si="137"/>
        <v>100</v>
      </c>
      <c r="P687" s="32">
        <f t="shared" si="138"/>
        <v>0.39715751595105964</v>
      </c>
      <c r="AL687">
        <v>0.88741977559506713</v>
      </c>
      <c r="AM687">
        <v>0</v>
      </c>
      <c r="AN687">
        <v>1</v>
      </c>
      <c r="AO687" s="32">
        <f t="shared" si="142"/>
        <v>534</v>
      </c>
      <c r="AP687" s="32">
        <f t="shared" si="143"/>
        <v>256</v>
      </c>
      <c r="AQ687" s="32">
        <f t="shared" si="139"/>
        <v>3.7313432835820448E-3</v>
      </c>
      <c r="AR687" s="32">
        <f t="shared" si="140"/>
        <v>0.24260355029585801</v>
      </c>
      <c r="AS687" s="32">
        <f t="shared" si="141"/>
        <v>0</v>
      </c>
    </row>
    <row r="688" spans="1:45" x14ac:dyDescent="0.25">
      <c r="A688">
        <v>3</v>
      </c>
      <c r="B688">
        <v>1</v>
      </c>
      <c r="C688">
        <v>18</v>
      </c>
      <c r="D688">
        <v>0</v>
      </c>
      <c r="E688">
        <v>1</v>
      </c>
      <c r="F688">
        <v>14.4542</v>
      </c>
      <c r="G688" s="82">
        <v>0</v>
      </c>
      <c r="H688" s="83">
        <v>1</v>
      </c>
      <c r="I688" s="84">
        <f t="shared" si="131"/>
        <v>1</v>
      </c>
      <c r="J688" s="32">
        <f t="shared" si="132"/>
        <v>0</v>
      </c>
      <c r="K688" s="32">
        <f t="shared" si="133"/>
        <v>0.71573954301100229</v>
      </c>
      <c r="L688" s="82">
        <f t="shared" si="134"/>
        <v>0.71573954301100229</v>
      </c>
      <c r="M688" s="84">
        <f t="shared" si="135"/>
        <v>0.28426045698899771</v>
      </c>
      <c r="N688" s="82">
        <f t="shared" si="136"/>
        <v>-1.2578643590281615</v>
      </c>
      <c r="O688" s="84">
        <f t="shared" si="137"/>
        <v>0</v>
      </c>
      <c r="P688" s="32">
        <f t="shared" si="138"/>
        <v>2.5179004867311003</v>
      </c>
      <c r="AL688">
        <v>0.88742167239013181</v>
      </c>
      <c r="AM688">
        <v>0</v>
      </c>
      <c r="AN688">
        <v>1</v>
      </c>
      <c r="AO688" s="32">
        <f t="shared" si="142"/>
        <v>534</v>
      </c>
      <c r="AP688" s="32">
        <f t="shared" si="143"/>
        <v>257</v>
      </c>
      <c r="AQ688" s="32">
        <f t="shared" si="139"/>
        <v>3.7313432835820448E-3</v>
      </c>
      <c r="AR688" s="32">
        <f t="shared" si="140"/>
        <v>0.23964497041420119</v>
      </c>
      <c r="AS688" s="32">
        <f t="shared" si="141"/>
        <v>0</v>
      </c>
    </row>
    <row r="689" spans="1:45" x14ac:dyDescent="0.25">
      <c r="A689">
        <v>3</v>
      </c>
      <c r="B689">
        <v>1</v>
      </c>
      <c r="C689">
        <v>18</v>
      </c>
      <c r="D689">
        <v>1</v>
      </c>
      <c r="E689">
        <v>0</v>
      </c>
      <c r="F689">
        <v>17.8</v>
      </c>
      <c r="G689" s="82">
        <v>0</v>
      </c>
      <c r="H689" s="83">
        <v>1</v>
      </c>
      <c r="I689" s="84">
        <f t="shared" si="131"/>
        <v>1</v>
      </c>
      <c r="J689" s="32">
        <f t="shared" si="132"/>
        <v>0</v>
      </c>
      <c r="K689" s="32">
        <f t="shared" si="133"/>
        <v>0.6624771622580532</v>
      </c>
      <c r="L689" s="82">
        <f t="shared" si="134"/>
        <v>0.6624771622580532</v>
      </c>
      <c r="M689" s="84">
        <f t="shared" si="135"/>
        <v>0.3375228377419468</v>
      </c>
      <c r="N689" s="82">
        <f t="shared" si="136"/>
        <v>-1.0861221035753406</v>
      </c>
      <c r="O689" s="84">
        <f t="shared" si="137"/>
        <v>0</v>
      </c>
      <c r="P689" s="32">
        <f t="shared" si="138"/>
        <v>1.9627624805778339</v>
      </c>
      <c r="AL689">
        <v>0.88757671926732995</v>
      </c>
      <c r="AM689">
        <v>0</v>
      </c>
      <c r="AN689">
        <v>1</v>
      </c>
      <c r="AO689" s="32">
        <f t="shared" si="142"/>
        <v>534</v>
      </c>
      <c r="AP689" s="32">
        <f t="shared" si="143"/>
        <v>258</v>
      </c>
      <c r="AQ689" s="32">
        <f t="shared" si="139"/>
        <v>3.7313432835820448E-3</v>
      </c>
      <c r="AR689" s="32">
        <f t="shared" si="140"/>
        <v>0.23668639053254437</v>
      </c>
      <c r="AS689" s="32">
        <f t="shared" si="141"/>
        <v>0</v>
      </c>
    </row>
    <row r="690" spans="1:45" x14ac:dyDescent="0.25">
      <c r="A690">
        <v>3</v>
      </c>
      <c r="B690">
        <v>1</v>
      </c>
      <c r="C690">
        <v>18</v>
      </c>
      <c r="D690">
        <v>2</v>
      </c>
      <c r="E690">
        <v>0</v>
      </c>
      <c r="F690">
        <v>18</v>
      </c>
      <c r="G690" s="82">
        <v>0</v>
      </c>
      <c r="H690" s="83">
        <v>1</v>
      </c>
      <c r="I690" s="84">
        <f t="shared" si="131"/>
        <v>1</v>
      </c>
      <c r="J690" s="32">
        <f t="shared" si="132"/>
        <v>0</v>
      </c>
      <c r="K690" s="32">
        <f t="shared" si="133"/>
        <v>0.58409150927158981</v>
      </c>
      <c r="L690" s="82">
        <f t="shared" si="134"/>
        <v>0.58409150927158981</v>
      </c>
      <c r="M690" s="84">
        <f t="shared" si="135"/>
        <v>0.41590849072841019</v>
      </c>
      <c r="N690" s="82">
        <f t="shared" si="136"/>
        <v>-0.87729001712930155</v>
      </c>
      <c r="O690" s="84">
        <f t="shared" si="137"/>
        <v>0</v>
      </c>
      <c r="P690" s="32">
        <f t="shared" si="138"/>
        <v>1.4043750543506066</v>
      </c>
      <c r="AL690">
        <v>0.88848880591142254</v>
      </c>
      <c r="AM690">
        <v>0</v>
      </c>
      <c r="AN690">
        <v>1</v>
      </c>
      <c r="AO690" s="32">
        <f t="shared" si="142"/>
        <v>534</v>
      </c>
      <c r="AP690" s="32">
        <f t="shared" si="143"/>
        <v>259</v>
      </c>
      <c r="AQ690" s="32">
        <f t="shared" si="139"/>
        <v>3.7313432835820448E-3</v>
      </c>
      <c r="AR690" s="32">
        <f t="shared" si="140"/>
        <v>0.23372781065088755</v>
      </c>
      <c r="AS690" s="32">
        <f t="shared" si="141"/>
        <v>0</v>
      </c>
    </row>
    <row r="691" spans="1:45" x14ac:dyDescent="0.25">
      <c r="A691">
        <v>3</v>
      </c>
      <c r="B691">
        <v>1</v>
      </c>
      <c r="C691">
        <v>19</v>
      </c>
      <c r="D691">
        <v>0</v>
      </c>
      <c r="E691">
        <v>0</v>
      </c>
      <c r="F691">
        <v>7.8792</v>
      </c>
      <c r="G691" s="82">
        <v>1</v>
      </c>
      <c r="H691" s="83">
        <v>0</v>
      </c>
      <c r="I691" s="84">
        <f t="shared" si="131"/>
        <v>1</v>
      </c>
      <c r="J691" s="32">
        <f t="shared" si="132"/>
        <v>1</v>
      </c>
      <c r="K691" s="32">
        <f t="shared" si="133"/>
        <v>0.72493392708585525</v>
      </c>
      <c r="L691" s="82">
        <f t="shared" si="134"/>
        <v>0.72493392708585525</v>
      </c>
      <c r="M691" s="84">
        <f t="shared" si="135"/>
        <v>0.27506607291414475</v>
      </c>
      <c r="N691" s="82">
        <f t="shared" si="136"/>
        <v>-0.3216747633345064</v>
      </c>
      <c r="O691" s="84">
        <f t="shared" si="137"/>
        <v>100</v>
      </c>
      <c r="P691" s="32">
        <f t="shared" si="138"/>
        <v>0.37943605980737632</v>
      </c>
      <c r="AL691">
        <v>0.88912228488522893</v>
      </c>
      <c r="AM691">
        <v>0</v>
      </c>
      <c r="AN691">
        <v>1</v>
      </c>
      <c r="AO691" s="32">
        <f t="shared" si="142"/>
        <v>534</v>
      </c>
      <c r="AP691" s="32">
        <f t="shared" si="143"/>
        <v>260</v>
      </c>
      <c r="AQ691" s="32">
        <f t="shared" si="139"/>
        <v>3.7313432835820448E-3</v>
      </c>
      <c r="AR691" s="32">
        <f t="shared" si="140"/>
        <v>0.23076923076923073</v>
      </c>
      <c r="AS691" s="32">
        <f t="shared" si="141"/>
        <v>0</v>
      </c>
    </row>
    <row r="692" spans="1:45" x14ac:dyDescent="0.25">
      <c r="A692">
        <v>3</v>
      </c>
      <c r="B692">
        <v>1</v>
      </c>
      <c r="C692">
        <v>19</v>
      </c>
      <c r="D692">
        <v>1</v>
      </c>
      <c r="E692">
        <v>0</v>
      </c>
      <c r="F692">
        <v>7.8541999999999996</v>
      </c>
      <c r="G692" s="82">
        <v>1</v>
      </c>
      <c r="H692" s="83">
        <v>0</v>
      </c>
      <c r="I692" s="84">
        <f t="shared" si="131"/>
        <v>1</v>
      </c>
      <c r="J692" s="32">
        <f t="shared" si="132"/>
        <v>1</v>
      </c>
      <c r="K692" s="32">
        <f t="shared" si="133"/>
        <v>0.65346576710604742</v>
      </c>
      <c r="L692" s="82">
        <f t="shared" si="134"/>
        <v>0.65346576710604742</v>
      </c>
      <c r="M692" s="84">
        <f t="shared" si="135"/>
        <v>0.34653423289395258</v>
      </c>
      <c r="N692" s="82">
        <f t="shared" si="136"/>
        <v>-0.42546513121336238</v>
      </c>
      <c r="O692" s="84">
        <f t="shared" si="137"/>
        <v>100</v>
      </c>
      <c r="P692" s="32">
        <f t="shared" si="138"/>
        <v>0.53030204539806514</v>
      </c>
      <c r="AL692">
        <v>0.88940549499172605</v>
      </c>
      <c r="AM692">
        <v>0</v>
      </c>
      <c r="AN692">
        <v>1</v>
      </c>
      <c r="AO692" s="32">
        <f t="shared" si="142"/>
        <v>534</v>
      </c>
      <c r="AP692" s="32">
        <f t="shared" si="143"/>
        <v>261</v>
      </c>
      <c r="AQ692" s="32">
        <f t="shared" si="139"/>
        <v>3.7313432835820448E-3</v>
      </c>
      <c r="AR692" s="32">
        <f t="shared" si="140"/>
        <v>0.22781065088757402</v>
      </c>
      <c r="AS692" s="32">
        <f t="shared" si="141"/>
        <v>0</v>
      </c>
    </row>
    <row r="693" spans="1:45" x14ac:dyDescent="0.25">
      <c r="A693">
        <v>3</v>
      </c>
      <c r="B693">
        <v>1</v>
      </c>
      <c r="C693">
        <v>20</v>
      </c>
      <c r="D693">
        <v>0</v>
      </c>
      <c r="E693">
        <v>0</v>
      </c>
      <c r="F693">
        <v>8.6624999999999996</v>
      </c>
      <c r="G693" s="82">
        <v>0</v>
      </c>
      <c r="H693" s="83">
        <v>1</v>
      </c>
      <c r="I693" s="84">
        <f t="shared" si="131"/>
        <v>1</v>
      </c>
      <c r="J693" s="32">
        <f t="shared" si="132"/>
        <v>0</v>
      </c>
      <c r="K693" s="32">
        <f t="shared" si="133"/>
        <v>0.7168787223673222</v>
      </c>
      <c r="L693" s="82">
        <f t="shared" si="134"/>
        <v>0.7168787223673222</v>
      </c>
      <c r="M693" s="84">
        <f t="shared" si="135"/>
        <v>0.2831212776326778</v>
      </c>
      <c r="N693" s="82">
        <f t="shared" si="136"/>
        <v>-1.2618799302655175</v>
      </c>
      <c r="O693" s="84">
        <f t="shared" si="137"/>
        <v>0</v>
      </c>
      <c r="P693" s="32">
        <f t="shared" si="138"/>
        <v>2.5320552674864736</v>
      </c>
      <c r="AL693">
        <v>0.89081620443108955</v>
      </c>
      <c r="AM693">
        <v>0</v>
      </c>
      <c r="AN693">
        <v>1</v>
      </c>
      <c r="AO693" s="32">
        <f t="shared" si="142"/>
        <v>534</v>
      </c>
      <c r="AP693" s="32">
        <f t="shared" si="143"/>
        <v>262</v>
      </c>
      <c r="AQ693" s="32">
        <f t="shared" si="139"/>
        <v>3.7313432835820448E-3</v>
      </c>
      <c r="AR693" s="32">
        <f t="shared" si="140"/>
        <v>0.2248520710059172</v>
      </c>
      <c r="AS693" s="32">
        <f t="shared" si="141"/>
        <v>0</v>
      </c>
    </row>
    <row r="694" spans="1:45" x14ac:dyDescent="0.25">
      <c r="A694">
        <v>3</v>
      </c>
      <c r="B694">
        <v>1</v>
      </c>
      <c r="C694">
        <v>20</v>
      </c>
      <c r="D694">
        <v>1</v>
      </c>
      <c r="E694">
        <v>0</v>
      </c>
      <c r="F694">
        <v>9825</v>
      </c>
      <c r="G694" s="82">
        <v>0</v>
      </c>
      <c r="H694" s="83">
        <v>1</v>
      </c>
      <c r="I694" s="84">
        <f t="shared" si="131"/>
        <v>1</v>
      </c>
      <c r="J694" s="32">
        <f t="shared" si="132"/>
        <v>0</v>
      </c>
      <c r="K694" s="32">
        <f t="shared" si="133"/>
        <v>0.64571071206036024</v>
      </c>
      <c r="L694" s="82">
        <f t="shared" si="134"/>
        <v>0.64571071206036024</v>
      </c>
      <c r="M694" s="84">
        <f t="shared" si="135"/>
        <v>0.35428928793963976</v>
      </c>
      <c r="N694" s="82">
        <f t="shared" si="136"/>
        <v>-1.0376415020028926</v>
      </c>
      <c r="O694" s="84">
        <f t="shared" si="137"/>
        <v>0</v>
      </c>
      <c r="P694" s="32">
        <f t="shared" si="138"/>
        <v>1.8225521742852411</v>
      </c>
      <c r="AL694">
        <v>0.89328282927128733</v>
      </c>
      <c r="AM694">
        <v>0</v>
      </c>
      <c r="AN694">
        <v>1</v>
      </c>
      <c r="AO694" s="32">
        <f t="shared" si="142"/>
        <v>534</v>
      </c>
      <c r="AP694" s="32">
        <f t="shared" si="143"/>
        <v>263</v>
      </c>
      <c r="AQ694" s="32">
        <f t="shared" si="139"/>
        <v>3.7313432835820448E-3</v>
      </c>
      <c r="AR694" s="32">
        <f t="shared" si="140"/>
        <v>0.22189349112426038</v>
      </c>
      <c r="AS694" s="32">
        <f t="shared" si="141"/>
        <v>0</v>
      </c>
    </row>
    <row r="695" spans="1:45" x14ac:dyDescent="0.25">
      <c r="A695">
        <v>3</v>
      </c>
      <c r="B695">
        <v>1</v>
      </c>
      <c r="C695">
        <v>21</v>
      </c>
      <c r="D695">
        <v>0</v>
      </c>
      <c r="E695">
        <v>0</v>
      </c>
      <c r="F695">
        <v>7.65</v>
      </c>
      <c r="G695" s="82">
        <v>1</v>
      </c>
      <c r="H695" s="83">
        <v>0</v>
      </c>
      <c r="I695" s="84">
        <f t="shared" si="131"/>
        <v>1</v>
      </c>
      <c r="J695" s="32">
        <f t="shared" si="132"/>
        <v>1</v>
      </c>
      <c r="K695" s="32">
        <f t="shared" si="133"/>
        <v>0.70868219346940042</v>
      </c>
      <c r="L695" s="82">
        <f t="shared" si="134"/>
        <v>0.70868219346940042</v>
      </c>
      <c r="M695" s="84">
        <f t="shared" si="135"/>
        <v>0.29131780653059958</v>
      </c>
      <c r="N695" s="82">
        <f t="shared" si="136"/>
        <v>-0.34434809910680925</v>
      </c>
      <c r="O695" s="84">
        <f t="shared" si="137"/>
        <v>100</v>
      </c>
      <c r="P695" s="32">
        <f t="shared" si="138"/>
        <v>0.4110697421427143</v>
      </c>
      <c r="AL695">
        <v>0.89354329754106654</v>
      </c>
      <c r="AM695">
        <v>0</v>
      </c>
      <c r="AN695">
        <v>1</v>
      </c>
      <c r="AO695" s="32">
        <f t="shared" si="142"/>
        <v>534</v>
      </c>
      <c r="AP695" s="32">
        <f t="shared" si="143"/>
        <v>264</v>
      </c>
      <c r="AQ695" s="32">
        <f t="shared" si="139"/>
        <v>3.7313432835820448E-3</v>
      </c>
      <c r="AR695" s="32">
        <f t="shared" si="140"/>
        <v>0.21893491124260356</v>
      </c>
      <c r="AS695" s="32">
        <f t="shared" si="141"/>
        <v>0</v>
      </c>
    </row>
    <row r="696" spans="1:45" x14ac:dyDescent="0.25">
      <c r="A696">
        <v>3</v>
      </c>
      <c r="B696">
        <v>1</v>
      </c>
      <c r="C696">
        <v>21</v>
      </c>
      <c r="D696">
        <v>0</v>
      </c>
      <c r="E696">
        <v>0</v>
      </c>
      <c r="F696">
        <v>7.75</v>
      </c>
      <c r="G696" s="82">
        <v>0</v>
      </c>
      <c r="H696" s="83">
        <v>1</v>
      </c>
      <c r="I696" s="84">
        <f t="shared" si="131"/>
        <v>1</v>
      </c>
      <c r="J696" s="32">
        <f t="shared" si="132"/>
        <v>0</v>
      </c>
      <c r="K696" s="32">
        <f t="shared" si="133"/>
        <v>0.70868220601909249</v>
      </c>
      <c r="L696" s="82">
        <f t="shared" si="134"/>
        <v>0.70868220601909249</v>
      </c>
      <c r="M696" s="84">
        <f t="shared" si="135"/>
        <v>0.29131779398090751</v>
      </c>
      <c r="N696" s="82">
        <f t="shared" si="136"/>
        <v>-1.2333405321555762</v>
      </c>
      <c r="O696" s="84">
        <f t="shared" si="137"/>
        <v>0</v>
      </c>
      <c r="P696" s="32">
        <f t="shared" si="138"/>
        <v>2.4326773738563263</v>
      </c>
      <c r="AL696">
        <v>0.89569902190301376</v>
      </c>
      <c r="AM696">
        <v>0</v>
      </c>
      <c r="AN696">
        <v>1</v>
      </c>
      <c r="AO696" s="32">
        <f t="shared" si="142"/>
        <v>534</v>
      </c>
      <c r="AP696" s="32">
        <f t="shared" si="143"/>
        <v>265</v>
      </c>
      <c r="AQ696" s="32">
        <f t="shared" si="139"/>
        <v>3.7313432835820448E-3</v>
      </c>
      <c r="AR696" s="32">
        <f t="shared" si="140"/>
        <v>0.21597633136094674</v>
      </c>
      <c r="AS696" s="32">
        <f t="shared" si="141"/>
        <v>0</v>
      </c>
    </row>
    <row r="697" spans="1:45" x14ac:dyDescent="0.25">
      <c r="A697">
        <v>3</v>
      </c>
      <c r="B697">
        <v>1</v>
      </c>
      <c r="C697">
        <v>21</v>
      </c>
      <c r="D697">
        <v>1</v>
      </c>
      <c r="E697">
        <v>0</v>
      </c>
      <c r="F697">
        <v>9825</v>
      </c>
      <c r="G697" s="82">
        <v>0</v>
      </c>
      <c r="H697" s="83">
        <v>1</v>
      </c>
      <c r="I697" s="84">
        <f t="shared" si="131"/>
        <v>1</v>
      </c>
      <c r="J697" s="32">
        <f t="shared" si="132"/>
        <v>0</v>
      </c>
      <c r="K697" s="32">
        <f t="shared" si="133"/>
        <v>0.63649869627208477</v>
      </c>
      <c r="L697" s="82">
        <f t="shared" si="134"/>
        <v>0.63649869627208477</v>
      </c>
      <c r="M697" s="84">
        <f t="shared" si="135"/>
        <v>0.36350130372791523</v>
      </c>
      <c r="N697" s="82">
        <f t="shared" si="136"/>
        <v>-1.0119723954182542</v>
      </c>
      <c r="O697" s="84">
        <f t="shared" si="137"/>
        <v>0</v>
      </c>
      <c r="P697" s="32">
        <f t="shared" si="138"/>
        <v>1.7510217700581099</v>
      </c>
      <c r="AL697">
        <v>0.90017835522084266</v>
      </c>
      <c r="AM697">
        <v>0</v>
      </c>
      <c r="AN697">
        <v>1</v>
      </c>
      <c r="AO697" s="32">
        <f t="shared" si="142"/>
        <v>534</v>
      </c>
      <c r="AP697" s="32">
        <f t="shared" si="143"/>
        <v>266</v>
      </c>
      <c r="AQ697" s="32">
        <f t="shared" si="139"/>
        <v>3.7313432835820448E-3</v>
      </c>
      <c r="AR697" s="32">
        <f t="shared" si="140"/>
        <v>0.21301775147928992</v>
      </c>
      <c r="AS697" s="32">
        <f t="shared" si="141"/>
        <v>0</v>
      </c>
    </row>
    <row r="698" spans="1:45" x14ac:dyDescent="0.25">
      <c r="A698">
        <v>3</v>
      </c>
      <c r="B698">
        <v>1</v>
      </c>
      <c r="C698">
        <v>21</v>
      </c>
      <c r="D698">
        <v>2</v>
      </c>
      <c r="E698">
        <v>2</v>
      </c>
      <c r="F698">
        <v>6608</v>
      </c>
      <c r="G698" s="82">
        <v>0</v>
      </c>
      <c r="H698" s="83">
        <v>1</v>
      </c>
      <c r="I698" s="84">
        <f t="shared" si="131"/>
        <v>1</v>
      </c>
      <c r="J698" s="32">
        <f t="shared" si="132"/>
        <v>0</v>
      </c>
      <c r="K698" s="32">
        <f t="shared" si="133"/>
        <v>0.51302483796994036</v>
      </c>
      <c r="L698" s="82">
        <f t="shared" si="134"/>
        <v>0.51302483796994036</v>
      </c>
      <c r="M698" s="84">
        <f t="shared" si="135"/>
        <v>0.48697516203005964</v>
      </c>
      <c r="N698" s="82">
        <f t="shared" si="136"/>
        <v>-0.71954215919185704</v>
      </c>
      <c r="O698" s="84">
        <f t="shared" si="137"/>
        <v>0</v>
      </c>
      <c r="P698" s="32">
        <f t="shared" si="138"/>
        <v>1.053492822572895</v>
      </c>
      <c r="AL698">
        <v>0.90034161247399025</v>
      </c>
      <c r="AM698">
        <v>0</v>
      </c>
      <c r="AN698">
        <v>1</v>
      </c>
      <c r="AO698" s="32">
        <f t="shared" si="142"/>
        <v>534</v>
      </c>
      <c r="AP698" s="32">
        <f t="shared" si="143"/>
        <v>267</v>
      </c>
      <c r="AQ698" s="32">
        <f t="shared" si="139"/>
        <v>3.7313432835820448E-3</v>
      </c>
      <c r="AR698" s="32">
        <f t="shared" si="140"/>
        <v>0.2100591715976331</v>
      </c>
      <c r="AS698" s="32">
        <f t="shared" si="141"/>
        <v>0</v>
      </c>
    </row>
    <row r="699" spans="1:45" x14ac:dyDescent="0.25">
      <c r="A699">
        <v>3</v>
      </c>
      <c r="B699">
        <v>1</v>
      </c>
      <c r="C699">
        <v>22</v>
      </c>
      <c r="D699">
        <v>0</v>
      </c>
      <c r="E699">
        <v>0</v>
      </c>
      <c r="F699">
        <v>7.75</v>
      </c>
      <c r="G699" s="82">
        <v>2</v>
      </c>
      <c r="H699" s="83">
        <v>0</v>
      </c>
      <c r="I699" s="84">
        <f t="shared" si="131"/>
        <v>2</v>
      </c>
      <c r="J699" s="32">
        <f t="shared" si="132"/>
        <v>1</v>
      </c>
      <c r="K699" s="32">
        <f t="shared" si="133"/>
        <v>0.70034770021922765</v>
      </c>
      <c r="L699" s="82">
        <f t="shared" si="134"/>
        <v>1.4006954004384553</v>
      </c>
      <c r="M699" s="84">
        <f t="shared" si="135"/>
        <v>0.59930459956154469</v>
      </c>
      <c r="N699" s="82">
        <f t="shared" si="136"/>
        <v>-0.71235670532339324</v>
      </c>
      <c r="O699" s="84">
        <f t="shared" si="137"/>
        <v>100</v>
      </c>
      <c r="P699" s="32">
        <f t="shared" si="138"/>
        <v>0.85572437715429961</v>
      </c>
      <c r="AL699">
        <v>0.90051033564551297</v>
      </c>
      <c r="AM699">
        <v>0</v>
      </c>
      <c r="AN699">
        <v>1</v>
      </c>
      <c r="AO699" s="32">
        <f t="shared" si="142"/>
        <v>534</v>
      </c>
      <c r="AP699" s="32">
        <f t="shared" si="143"/>
        <v>268</v>
      </c>
      <c r="AQ699" s="32">
        <f t="shared" si="139"/>
        <v>3.7313432835820448E-3</v>
      </c>
      <c r="AR699" s="32">
        <f t="shared" si="140"/>
        <v>0.20710059171597628</v>
      </c>
      <c r="AS699" s="32">
        <f t="shared" si="141"/>
        <v>0</v>
      </c>
    </row>
    <row r="700" spans="1:45" x14ac:dyDescent="0.25">
      <c r="A700">
        <v>3</v>
      </c>
      <c r="B700">
        <v>1</v>
      </c>
      <c r="C700">
        <v>22</v>
      </c>
      <c r="D700">
        <v>0</v>
      </c>
      <c r="E700">
        <v>0</v>
      </c>
      <c r="F700">
        <v>9.8375000000000004</v>
      </c>
      <c r="G700" s="82">
        <v>0</v>
      </c>
      <c r="H700" s="83">
        <v>1</v>
      </c>
      <c r="I700" s="84">
        <f t="shared" si="131"/>
        <v>1</v>
      </c>
      <c r="J700" s="32">
        <f t="shared" si="132"/>
        <v>0</v>
      </c>
      <c r="K700" s="32">
        <f t="shared" si="133"/>
        <v>0.7003479665198713</v>
      </c>
      <c r="L700" s="82">
        <f t="shared" si="134"/>
        <v>0.7003479665198713</v>
      </c>
      <c r="M700" s="84">
        <f t="shared" si="135"/>
        <v>0.2996520334801287</v>
      </c>
      <c r="N700" s="82">
        <f t="shared" si="136"/>
        <v>-1.2051333659166581</v>
      </c>
      <c r="O700" s="84">
        <f t="shared" si="137"/>
        <v>0</v>
      </c>
      <c r="P700" s="32">
        <f t="shared" si="138"/>
        <v>2.3372041176764267</v>
      </c>
      <c r="AL700">
        <v>0.90101734296767921</v>
      </c>
      <c r="AM700">
        <v>0</v>
      </c>
      <c r="AN700">
        <v>1</v>
      </c>
      <c r="AO700" s="32">
        <f t="shared" si="142"/>
        <v>534</v>
      </c>
      <c r="AP700" s="32">
        <f t="shared" si="143"/>
        <v>269</v>
      </c>
      <c r="AQ700" s="32">
        <f t="shared" si="139"/>
        <v>3.7313432835820448E-3</v>
      </c>
      <c r="AR700" s="32">
        <f t="shared" si="140"/>
        <v>0.20414201183431957</v>
      </c>
      <c r="AS700" s="32">
        <f t="shared" si="141"/>
        <v>0</v>
      </c>
    </row>
    <row r="701" spans="1:45" x14ac:dyDescent="0.25">
      <c r="A701">
        <v>3</v>
      </c>
      <c r="B701">
        <v>1</v>
      </c>
      <c r="C701">
        <v>22</v>
      </c>
      <c r="D701">
        <v>0</v>
      </c>
      <c r="E701">
        <v>0</v>
      </c>
      <c r="F701">
        <v>10.5167</v>
      </c>
      <c r="G701" s="82">
        <v>0</v>
      </c>
      <c r="H701" s="83">
        <v>1</v>
      </c>
      <c r="I701" s="84">
        <f t="shared" si="131"/>
        <v>1</v>
      </c>
      <c r="J701" s="32">
        <f t="shared" si="132"/>
        <v>0</v>
      </c>
      <c r="K701" s="32">
        <f t="shared" si="133"/>
        <v>0.70034805316482274</v>
      </c>
      <c r="L701" s="82">
        <f t="shared" si="134"/>
        <v>0.70034805316482274</v>
      </c>
      <c r="M701" s="84">
        <f t="shared" si="135"/>
        <v>0.29965194683517726</v>
      </c>
      <c r="N701" s="82">
        <f t="shared" si="136"/>
        <v>-1.2051336550685887</v>
      </c>
      <c r="O701" s="84">
        <f t="shared" si="137"/>
        <v>0</v>
      </c>
      <c r="P701" s="32">
        <f t="shared" si="138"/>
        <v>2.3372050826355792</v>
      </c>
      <c r="AL701">
        <v>0.90172726739643516</v>
      </c>
      <c r="AM701">
        <v>0</v>
      </c>
      <c r="AN701">
        <v>1</v>
      </c>
      <c r="AO701" s="32">
        <f t="shared" si="142"/>
        <v>534</v>
      </c>
      <c r="AP701" s="32">
        <f t="shared" si="143"/>
        <v>270</v>
      </c>
      <c r="AQ701" s="32">
        <f t="shared" si="139"/>
        <v>3.7313432835820448E-3</v>
      </c>
      <c r="AR701" s="32">
        <f t="shared" si="140"/>
        <v>0.20118343195266275</v>
      </c>
      <c r="AS701" s="32">
        <f t="shared" si="141"/>
        <v>0</v>
      </c>
    </row>
    <row r="702" spans="1:45" x14ac:dyDescent="0.25">
      <c r="A702">
        <v>3</v>
      </c>
      <c r="B702">
        <v>1</v>
      </c>
      <c r="C702">
        <v>22</v>
      </c>
      <c r="D702">
        <v>0</v>
      </c>
      <c r="E702">
        <v>0</v>
      </c>
      <c r="F702">
        <v>7077</v>
      </c>
      <c r="G702" s="82">
        <v>1</v>
      </c>
      <c r="H702" s="83">
        <v>0</v>
      </c>
      <c r="I702" s="84">
        <f t="shared" si="131"/>
        <v>1</v>
      </c>
      <c r="J702" s="32">
        <f t="shared" si="132"/>
        <v>1</v>
      </c>
      <c r="K702" s="32">
        <f t="shared" si="133"/>
        <v>0.70124874167978923</v>
      </c>
      <c r="L702" s="82">
        <f t="shared" si="134"/>
        <v>0.70124874167978923</v>
      </c>
      <c r="M702" s="84">
        <f t="shared" si="135"/>
        <v>0.29875125832021077</v>
      </c>
      <c r="N702" s="82">
        <f t="shared" si="136"/>
        <v>-0.35489261654286341</v>
      </c>
      <c r="O702" s="84">
        <f t="shared" si="137"/>
        <v>100</v>
      </c>
      <c r="P702" s="32">
        <f t="shared" si="138"/>
        <v>0.42602751429481978</v>
      </c>
      <c r="AL702">
        <v>0.90372700050095356</v>
      </c>
      <c r="AM702">
        <v>0</v>
      </c>
      <c r="AN702">
        <v>1</v>
      </c>
      <c r="AO702" s="32">
        <f t="shared" si="142"/>
        <v>534</v>
      </c>
      <c r="AP702" s="32">
        <f t="shared" si="143"/>
        <v>271</v>
      </c>
      <c r="AQ702" s="32">
        <f t="shared" si="139"/>
        <v>3.7313432835820448E-3</v>
      </c>
      <c r="AR702" s="32">
        <f t="shared" si="140"/>
        <v>0.19822485207100593</v>
      </c>
      <c r="AS702" s="32">
        <f t="shared" si="141"/>
        <v>0</v>
      </c>
    </row>
    <row r="703" spans="1:45" x14ac:dyDescent="0.25">
      <c r="A703">
        <v>3</v>
      </c>
      <c r="B703">
        <v>1</v>
      </c>
      <c r="C703">
        <v>22</v>
      </c>
      <c r="D703">
        <v>0</v>
      </c>
      <c r="E703">
        <v>0</v>
      </c>
      <c r="F703">
        <v>7775</v>
      </c>
      <c r="G703" s="82">
        <v>1</v>
      </c>
      <c r="H703" s="83">
        <v>0</v>
      </c>
      <c r="I703" s="84">
        <f t="shared" si="131"/>
        <v>1</v>
      </c>
      <c r="J703" s="32">
        <f t="shared" si="132"/>
        <v>1</v>
      </c>
      <c r="K703" s="32">
        <f t="shared" si="133"/>
        <v>0.70133762385859133</v>
      </c>
      <c r="L703" s="82">
        <f t="shared" si="134"/>
        <v>0.70133762385859133</v>
      </c>
      <c r="M703" s="84">
        <f t="shared" si="135"/>
        <v>0.29866237614140867</v>
      </c>
      <c r="N703" s="82">
        <f t="shared" si="136"/>
        <v>-0.35476587614226501</v>
      </c>
      <c r="O703" s="84">
        <f t="shared" si="137"/>
        <v>100</v>
      </c>
      <c r="P703" s="32">
        <f t="shared" si="138"/>
        <v>0.42584679044914192</v>
      </c>
      <c r="AL703">
        <v>0.90578406096511166</v>
      </c>
      <c r="AM703">
        <v>0</v>
      </c>
      <c r="AN703">
        <v>1</v>
      </c>
      <c r="AO703" s="32">
        <f t="shared" si="142"/>
        <v>534</v>
      </c>
      <c r="AP703" s="32">
        <f t="shared" si="143"/>
        <v>272</v>
      </c>
      <c r="AQ703" s="32">
        <f t="shared" si="139"/>
        <v>3.7313432835820448E-3</v>
      </c>
      <c r="AR703" s="32">
        <f t="shared" si="140"/>
        <v>0.19526627218934911</v>
      </c>
      <c r="AS703" s="32">
        <f t="shared" si="141"/>
        <v>0</v>
      </c>
    </row>
    <row r="704" spans="1:45" x14ac:dyDescent="0.25">
      <c r="A704">
        <v>3</v>
      </c>
      <c r="B704">
        <v>1</v>
      </c>
      <c r="C704">
        <v>23</v>
      </c>
      <c r="D704">
        <v>0</v>
      </c>
      <c r="E704">
        <v>0</v>
      </c>
      <c r="F704">
        <v>2314</v>
      </c>
      <c r="G704" s="82">
        <v>1</v>
      </c>
      <c r="H704" s="83">
        <v>0</v>
      </c>
      <c r="I704" s="84">
        <f t="shared" si="131"/>
        <v>1</v>
      </c>
      <c r="J704" s="32">
        <f t="shared" si="132"/>
        <v>1</v>
      </c>
      <c r="K704" s="32">
        <f t="shared" si="133"/>
        <v>0.69217720242349423</v>
      </c>
      <c r="L704" s="82">
        <f t="shared" si="134"/>
        <v>0.69217720242349423</v>
      </c>
      <c r="M704" s="84">
        <f t="shared" si="135"/>
        <v>0.30782279757650577</v>
      </c>
      <c r="N704" s="82">
        <f t="shared" si="136"/>
        <v>-0.36791328327920669</v>
      </c>
      <c r="O704" s="84">
        <f t="shared" si="137"/>
        <v>100</v>
      </c>
      <c r="P704" s="32">
        <f t="shared" si="138"/>
        <v>0.44471675244249198</v>
      </c>
      <c r="AL704">
        <v>0.9073749682653095</v>
      </c>
      <c r="AM704">
        <v>0</v>
      </c>
      <c r="AN704">
        <v>1</v>
      </c>
      <c r="AO704" s="32">
        <f t="shared" si="142"/>
        <v>534</v>
      </c>
      <c r="AP704" s="32">
        <f t="shared" si="143"/>
        <v>273</v>
      </c>
      <c r="AQ704" s="32">
        <f t="shared" si="139"/>
        <v>3.7313432835820448E-3</v>
      </c>
      <c r="AR704" s="32">
        <f t="shared" si="140"/>
        <v>0.19230769230769229</v>
      </c>
      <c r="AS704" s="32">
        <f t="shared" si="141"/>
        <v>0</v>
      </c>
    </row>
    <row r="705" spans="1:45" x14ac:dyDescent="0.25">
      <c r="A705">
        <v>3</v>
      </c>
      <c r="B705">
        <v>1</v>
      </c>
      <c r="C705">
        <v>24</v>
      </c>
      <c r="D705">
        <v>0</v>
      </c>
      <c r="E705">
        <v>0</v>
      </c>
      <c r="F705">
        <v>8.85</v>
      </c>
      <c r="G705" s="82">
        <v>0</v>
      </c>
      <c r="H705" s="83">
        <v>1</v>
      </c>
      <c r="I705" s="84">
        <f t="shared" si="131"/>
        <v>1</v>
      </c>
      <c r="J705" s="32">
        <f t="shared" si="132"/>
        <v>0</v>
      </c>
      <c r="K705" s="32">
        <f t="shared" si="133"/>
        <v>0.6832781631170074</v>
      </c>
      <c r="L705" s="82">
        <f t="shared" si="134"/>
        <v>0.6832781631170074</v>
      </c>
      <c r="M705" s="84">
        <f t="shared" si="135"/>
        <v>0.3167218368829926</v>
      </c>
      <c r="N705" s="82">
        <f t="shared" si="136"/>
        <v>-1.1497313764947381</v>
      </c>
      <c r="O705" s="84">
        <f t="shared" si="137"/>
        <v>0</v>
      </c>
      <c r="P705" s="32">
        <f t="shared" si="138"/>
        <v>2.1573446587752416</v>
      </c>
      <c r="AL705">
        <v>0.90850893503676522</v>
      </c>
      <c r="AM705">
        <v>0</v>
      </c>
      <c r="AN705">
        <v>1</v>
      </c>
      <c r="AO705" s="32">
        <f t="shared" si="142"/>
        <v>534</v>
      </c>
      <c r="AP705" s="32">
        <f t="shared" si="143"/>
        <v>274</v>
      </c>
      <c r="AQ705" s="32">
        <f t="shared" si="139"/>
        <v>3.7313432835820448E-3</v>
      </c>
      <c r="AR705" s="32">
        <f t="shared" si="140"/>
        <v>0.18934911242603547</v>
      </c>
      <c r="AS705" s="32">
        <f t="shared" si="141"/>
        <v>0</v>
      </c>
    </row>
    <row r="706" spans="1:45" x14ac:dyDescent="0.25">
      <c r="A706">
        <v>3</v>
      </c>
      <c r="B706">
        <v>1</v>
      </c>
      <c r="C706">
        <v>24</v>
      </c>
      <c r="D706">
        <v>0</v>
      </c>
      <c r="E706">
        <v>2</v>
      </c>
      <c r="F706">
        <v>9549</v>
      </c>
      <c r="G706" s="82">
        <v>1</v>
      </c>
      <c r="H706" s="83">
        <v>0</v>
      </c>
      <c r="I706" s="84">
        <f t="shared" si="131"/>
        <v>1</v>
      </c>
      <c r="J706" s="32">
        <f t="shared" si="132"/>
        <v>1</v>
      </c>
      <c r="K706" s="32">
        <f t="shared" si="133"/>
        <v>0.64641211510997099</v>
      </c>
      <c r="L706" s="82">
        <f t="shared" si="134"/>
        <v>0.64641211510997099</v>
      </c>
      <c r="M706" s="84">
        <f t="shared" si="135"/>
        <v>0.35358788489002901</v>
      </c>
      <c r="N706" s="82">
        <f t="shared" si="136"/>
        <v>-0.43631802951590881</v>
      </c>
      <c r="O706" s="84">
        <f t="shared" si="137"/>
        <v>100</v>
      </c>
      <c r="P706" s="32">
        <f t="shared" si="138"/>
        <v>0.54700070841010584</v>
      </c>
      <c r="AL706">
        <v>0.90950309824038056</v>
      </c>
      <c r="AM706">
        <v>0</v>
      </c>
      <c r="AN706">
        <v>1</v>
      </c>
      <c r="AO706" s="32">
        <f t="shared" si="142"/>
        <v>534</v>
      </c>
      <c r="AP706" s="32">
        <f t="shared" si="143"/>
        <v>275</v>
      </c>
      <c r="AQ706" s="32">
        <f t="shared" si="139"/>
        <v>3.7313432835820448E-3</v>
      </c>
      <c r="AR706" s="32">
        <f t="shared" si="140"/>
        <v>0.18639053254437865</v>
      </c>
      <c r="AS706" s="32">
        <f t="shared" si="141"/>
        <v>0</v>
      </c>
    </row>
    <row r="707" spans="1:45" x14ac:dyDescent="0.25">
      <c r="A707">
        <v>3</v>
      </c>
      <c r="B707">
        <v>1</v>
      </c>
      <c r="C707">
        <v>24</v>
      </c>
      <c r="D707">
        <v>0</v>
      </c>
      <c r="E707">
        <v>3</v>
      </c>
      <c r="F707">
        <v>19.258299999999998</v>
      </c>
      <c r="G707" s="82">
        <v>1</v>
      </c>
      <c r="H707" s="83">
        <v>0</v>
      </c>
      <c r="I707" s="84">
        <f t="shared" si="131"/>
        <v>1</v>
      </c>
      <c r="J707" s="32">
        <f t="shared" si="132"/>
        <v>1</v>
      </c>
      <c r="K707" s="32">
        <f t="shared" si="133"/>
        <v>0.62523447976517121</v>
      </c>
      <c r="L707" s="82">
        <f t="shared" si="134"/>
        <v>0.62523447976517121</v>
      </c>
      <c r="M707" s="84">
        <f t="shared" si="135"/>
        <v>0.37476552023482879</v>
      </c>
      <c r="N707" s="82">
        <f t="shared" si="136"/>
        <v>-0.46962853197923798</v>
      </c>
      <c r="O707" s="84">
        <f t="shared" si="137"/>
        <v>100</v>
      </c>
      <c r="P707" s="32">
        <f t="shared" si="138"/>
        <v>0.59939995691789927</v>
      </c>
      <c r="AL707">
        <v>0.90974083655594529</v>
      </c>
      <c r="AM707">
        <v>0</v>
      </c>
      <c r="AN707">
        <v>1</v>
      </c>
      <c r="AO707" s="32">
        <f t="shared" si="142"/>
        <v>534</v>
      </c>
      <c r="AP707" s="32">
        <f t="shared" si="143"/>
        <v>276</v>
      </c>
      <c r="AQ707" s="32">
        <f t="shared" si="139"/>
        <v>3.7313432835820448E-3</v>
      </c>
      <c r="AR707" s="32">
        <f t="shared" si="140"/>
        <v>0.18343195266272194</v>
      </c>
      <c r="AS707" s="32">
        <f t="shared" si="141"/>
        <v>0</v>
      </c>
    </row>
    <row r="708" spans="1:45" x14ac:dyDescent="0.25">
      <c r="A708">
        <v>3</v>
      </c>
      <c r="B708">
        <v>1</v>
      </c>
      <c r="C708">
        <v>25</v>
      </c>
      <c r="D708">
        <v>0</v>
      </c>
      <c r="E708">
        <v>0</v>
      </c>
      <c r="F708">
        <v>7775</v>
      </c>
      <c r="G708" s="82">
        <v>0</v>
      </c>
      <c r="H708" s="83">
        <v>1</v>
      </c>
      <c r="I708" s="84">
        <f t="shared" si="131"/>
        <v>1</v>
      </c>
      <c r="J708" s="32">
        <f t="shared" si="132"/>
        <v>0</v>
      </c>
      <c r="K708" s="32">
        <f t="shared" si="133"/>
        <v>0.67558614928480087</v>
      </c>
      <c r="L708" s="82">
        <f t="shared" si="134"/>
        <v>0.67558614928480087</v>
      </c>
      <c r="M708" s="84">
        <f t="shared" si="135"/>
        <v>0.32441385071519913</v>
      </c>
      <c r="N708" s="82">
        <f t="shared" si="136"/>
        <v>-1.1257352612429765</v>
      </c>
      <c r="O708" s="84">
        <f t="shared" si="137"/>
        <v>0</v>
      </c>
      <c r="P708" s="32">
        <f t="shared" si="138"/>
        <v>2.0824824457877225</v>
      </c>
      <c r="AL708">
        <v>0.90974089146147419</v>
      </c>
      <c r="AM708">
        <v>0</v>
      </c>
      <c r="AN708">
        <v>1</v>
      </c>
      <c r="AO708" s="32">
        <f t="shared" si="142"/>
        <v>534</v>
      </c>
      <c r="AP708" s="32">
        <f t="shared" si="143"/>
        <v>277</v>
      </c>
      <c r="AQ708" s="32">
        <f t="shared" si="139"/>
        <v>3.7313432835820448E-3</v>
      </c>
      <c r="AR708" s="32">
        <f t="shared" si="140"/>
        <v>0.18047337278106512</v>
      </c>
      <c r="AS708" s="32">
        <f t="shared" si="141"/>
        <v>0</v>
      </c>
    </row>
    <row r="709" spans="1:45" x14ac:dyDescent="0.25">
      <c r="A709">
        <v>3</v>
      </c>
      <c r="B709">
        <v>1</v>
      </c>
      <c r="C709">
        <v>26</v>
      </c>
      <c r="D709">
        <v>0</v>
      </c>
      <c r="E709">
        <v>0</v>
      </c>
      <c r="F709">
        <v>7.8541999999999996</v>
      </c>
      <c r="G709" s="82">
        <v>1</v>
      </c>
      <c r="H709" s="83">
        <v>0</v>
      </c>
      <c r="I709" s="84">
        <f t="shared" ref="I709:I769" si="144">G709+H709</f>
        <v>1</v>
      </c>
      <c r="J709" s="32">
        <f t="shared" ref="J709:J769" si="145">IF(I709=0,"",G709/I709)</f>
        <v>1</v>
      </c>
      <c r="K709" s="32">
        <f t="shared" ref="K709:K769" si="146">1/(1+EXP(-$R$5-MMULT(A709:F709,$R$6:$R$11)))</f>
        <v>0.6657001241591789</v>
      </c>
      <c r="L709" s="82">
        <f t="shared" ref="L709:L769" si="147">I709*K709</f>
        <v>0.6657001241591789</v>
      </c>
      <c r="M709" s="84">
        <f t="shared" ref="M709:M769" si="148">I709-L709</f>
        <v>0.3342998758408211</v>
      </c>
      <c r="N709" s="82">
        <f t="shared" ref="N709:N769" si="149">IFERROR(I709*(J709*LN(K709)+(1-J709)*LN(1-K709)),0)</f>
        <v>-0.4069159738662898</v>
      </c>
      <c r="O709" s="84">
        <f t="shared" ref="O709:O769" si="150">100*IF(K709&gt;=$AH$10,G709/I709,H709/I709)</f>
        <v>100</v>
      </c>
      <c r="P709" s="32">
        <f t="shared" ref="P709:P769" si="151">IFERROR((G709-L709)^2/L709+(H709-M709)^2/M709,0)</f>
        <v>0.50217787815957349</v>
      </c>
      <c r="AL709">
        <v>0.90974273327496957</v>
      </c>
      <c r="AM709">
        <v>0</v>
      </c>
      <c r="AN709">
        <v>1</v>
      </c>
      <c r="AO709" s="32">
        <f t="shared" si="142"/>
        <v>534</v>
      </c>
      <c r="AP709" s="32">
        <f t="shared" si="143"/>
        <v>278</v>
      </c>
      <c r="AQ709" s="32">
        <f t="shared" ref="AQ709:AQ770" si="152">1-AO709/AO$770</f>
        <v>3.7313432835820448E-3</v>
      </c>
      <c r="AR709" s="32">
        <f t="shared" ref="AR709:AR770" si="153">1-AP709/AP$770</f>
        <v>0.1775147928994083</v>
      </c>
      <c r="AS709" s="32">
        <f t="shared" ref="AS709:AS770" si="154">(AQ709-AQ710)*AR709</f>
        <v>0</v>
      </c>
    </row>
    <row r="710" spans="1:45" x14ac:dyDescent="0.25">
      <c r="A710">
        <v>3</v>
      </c>
      <c r="B710">
        <v>1</v>
      </c>
      <c r="C710">
        <v>26</v>
      </c>
      <c r="D710">
        <v>1</v>
      </c>
      <c r="E710">
        <v>0</v>
      </c>
      <c r="F710">
        <v>3336</v>
      </c>
      <c r="G710" s="82">
        <v>0</v>
      </c>
      <c r="H710" s="83">
        <v>1</v>
      </c>
      <c r="I710" s="84">
        <f t="shared" si="144"/>
        <v>1</v>
      </c>
      <c r="J710" s="32">
        <f t="shared" si="145"/>
        <v>0</v>
      </c>
      <c r="K710" s="32">
        <f t="shared" si="146"/>
        <v>0.58808714969948095</v>
      </c>
      <c r="L710" s="82">
        <f t="shared" si="147"/>
        <v>0.58808714969948095</v>
      </c>
      <c r="M710" s="84">
        <f t="shared" si="148"/>
        <v>0.41191285030051905</v>
      </c>
      <c r="N710" s="82">
        <f t="shared" si="149"/>
        <v>-0.88694348040469584</v>
      </c>
      <c r="O710" s="84">
        <f t="shared" si="150"/>
        <v>0</v>
      </c>
      <c r="P710" s="32">
        <f t="shared" si="151"/>
        <v>1.4276979930838052</v>
      </c>
      <c r="AL710">
        <v>0.91381920761914481</v>
      </c>
      <c r="AM710">
        <v>0</v>
      </c>
      <c r="AN710">
        <v>1</v>
      </c>
      <c r="AO710" s="32">
        <f t="shared" ref="AO710:AO770" si="155">AO709+AM710</f>
        <v>534</v>
      </c>
      <c r="AP710" s="32">
        <f t="shared" ref="AP710:AP770" si="156">AP709+AN710</f>
        <v>279</v>
      </c>
      <c r="AQ710" s="32">
        <f t="shared" si="152"/>
        <v>3.7313432835820448E-3</v>
      </c>
      <c r="AR710" s="32">
        <f t="shared" si="153"/>
        <v>0.17455621301775148</v>
      </c>
      <c r="AS710" s="32">
        <f t="shared" si="154"/>
        <v>0</v>
      </c>
    </row>
    <row r="711" spans="1:45" x14ac:dyDescent="0.25">
      <c r="A711">
        <v>3</v>
      </c>
      <c r="B711">
        <v>1</v>
      </c>
      <c r="C711">
        <v>27</v>
      </c>
      <c r="D711">
        <v>0</v>
      </c>
      <c r="E711">
        <v>1</v>
      </c>
      <c r="F711">
        <v>12475</v>
      </c>
      <c r="G711" s="82">
        <v>1</v>
      </c>
      <c r="H711" s="83">
        <v>0</v>
      </c>
      <c r="I711" s="84">
        <f t="shared" si="144"/>
        <v>1</v>
      </c>
      <c r="J711" s="32">
        <f t="shared" si="145"/>
        <v>1</v>
      </c>
      <c r="K711" s="32">
        <f t="shared" si="146"/>
        <v>0.63891428463466071</v>
      </c>
      <c r="L711" s="82">
        <f t="shared" si="147"/>
        <v>0.63891428463466071</v>
      </c>
      <c r="M711" s="84">
        <f t="shared" si="148"/>
        <v>0.36108571536533929</v>
      </c>
      <c r="N711" s="82">
        <f t="shared" si="149"/>
        <v>-0.447984973454018</v>
      </c>
      <c r="O711" s="84">
        <f t="shared" si="150"/>
        <v>100</v>
      </c>
      <c r="P711" s="32">
        <f t="shared" si="151"/>
        <v>0.56515517660058689</v>
      </c>
      <c r="AL711">
        <v>0.91494378645934493</v>
      </c>
      <c r="AM711">
        <v>0</v>
      </c>
      <c r="AN711">
        <v>1</v>
      </c>
      <c r="AO711" s="32">
        <f t="shared" si="155"/>
        <v>534</v>
      </c>
      <c r="AP711" s="32">
        <f t="shared" si="156"/>
        <v>280</v>
      </c>
      <c r="AQ711" s="32">
        <f t="shared" si="152"/>
        <v>3.7313432835820448E-3</v>
      </c>
      <c r="AR711" s="32">
        <f t="shared" si="153"/>
        <v>0.17159763313609466</v>
      </c>
      <c r="AS711" s="32">
        <f t="shared" si="154"/>
        <v>0</v>
      </c>
    </row>
    <row r="712" spans="1:45" x14ac:dyDescent="0.25">
      <c r="A712">
        <v>3</v>
      </c>
      <c r="B712">
        <v>1</v>
      </c>
      <c r="C712">
        <v>27</v>
      </c>
      <c r="D712">
        <v>0</v>
      </c>
      <c r="E712">
        <v>2</v>
      </c>
      <c r="F712">
        <v>11.1333</v>
      </c>
      <c r="G712" s="82">
        <v>1</v>
      </c>
      <c r="H712" s="83">
        <v>0</v>
      </c>
      <c r="I712" s="84">
        <f t="shared" si="144"/>
        <v>1</v>
      </c>
      <c r="J712" s="32">
        <f t="shared" si="145"/>
        <v>1</v>
      </c>
      <c r="K712" s="32">
        <f t="shared" si="146"/>
        <v>0.61713193190426574</v>
      </c>
      <c r="L712" s="82">
        <f t="shared" si="147"/>
        <v>0.61713193190426574</v>
      </c>
      <c r="M712" s="84">
        <f t="shared" si="148"/>
        <v>0.38286806809573426</v>
      </c>
      <c r="N712" s="82">
        <f t="shared" si="149"/>
        <v>-0.48267244988889585</v>
      </c>
      <c r="O712" s="84">
        <f t="shared" si="150"/>
        <v>100</v>
      </c>
      <c r="P712" s="32">
        <f t="shared" si="151"/>
        <v>0.62039905618613778</v>
      </c>
      <c r="AL712">
        <v>0.91495772809137677</v>
      </c>
      <c r="AM712">
        <v>0</v>
      </c>
      <c r="AN712">
        <v>1</v>
      </c>
      <c r="AO712" s="32">
        <f t="shared" si="155"/>
        <v>534</v>
      </c>
      <c r="AP712" s="32">
        <f t="shared" si="156"/>
        <v>281</v>
      </c>
      <c r="AQ712" s="32">
        <f t="shared" si="152"/>
        <v>3.7313432835820448E-3</v>
      </c>
      <c r="AR712" s="32">
        <f t="shared" si="153"/>
        <v>0.16863905325443784</v>
      </c>
      <c r="AS712" s="32">
        <f t="shared" si="154"/>
        <v>0</v>
      </c>
    </row>
    <row r="713" spans="1:45" x14ac:dyDescent="0.25">
      <c r="A713">
        <v>3</v>
      </c>
      <c r="B713">
        <v>1</v>
      </c>
      <c r="C713">
        <v>28</v>
      </c>
      <c r="D713">
        <v>0</v>
      </c>
      <c r="E713">
        <v>0</v>
      </c>
      <c r="F713">
        <v>7.8958000000000004</v>
      </c>
      <c r="G713" s="82">
        <v>0</v>
      </c>
      <c r="H713" s="83">
        <v>1</v>
      </c>
      <c r="I713" s="84">
        <f t="shared" si="144"/>
        <v>1</v>
      </c>
      <c r="J713" s="32">
        <f t="shared" si="145"/>
        <v>0</v>
      </c>
      <c r="K713" s="32">
        <f t="shared" si="146"/>
        <v>0.64764973272626936</v>
      </c>
      <c r="L713" s="82">
        <f t="shared" si="147"/>
        <v>0.64764973272626936</v>
      </c>
      <c r="M713" s="84">
        <f t="shared" si="148"/>
        <v>0.35235026727373064</v>
      </c>
      <c r="N713" s="82">
        <f t="shared" si="149"/>
        <v>-1.0431295206632583</v>
      </c>
      <c r="O713" s="84">
        <f t="shared" si="150"/>
        <v>0</v>
      </c>
      <c r="P713" s="32">
        <f t="shared" si="151"/>
        <v>1.8380849764564793</v>
      </c>
      <c r="AL713">
        <v>0.91588156121851427</v>
      </c>
      <c r="AM713">
        <v>0</v>
      </c>
      <c r="AN713">
        <v>1</v>
      </c>
      <c r="AO713" s="32">
        <f t="shared" si="155"/>
        <v>534</v>
      </c>
      <c r="AP713" s="32">
        <f t="shared" si="156"/>
        <v>282</v>
      </c>
      <c r="AQ713" s="32">
        <f t="shared" si="152"/>
        <v>3.7313432835820448E-3</v>
      </c>
      <c r="AR713" s="32">
        <f t="shared" si="153"/>
        <v>0.16568047337278102</v>
      </c>
      <c r="AS713" s="32">
        <f t="shared" si="154"/>
        <v>0</v>
      </c>
    </row>
    <row r="714" spans="1:45" x14ac:dyDescent="0.25">
      <c r="A714">
        <v>3</v>
      </c>
      <c r="B714">
        <v>1</v>
      </c>
      <c r="C714">
        <v>28</v>
      </c>
      <c r="D714">
        <v>1</v>
      </c>
      <c r="E714">
        <v>1</v>
      </c>
      <c r="F714">
        <v>14.4</v>
      </c>
      <c r="G714" s="82">
        <v>0</v>
      </c>
      <c r="H714" s="83">
        <v>1</v>
      </c>
      <c r="I714" s="84">
        <f t="shared" si="144"/>
        <v>1</v>
      </c>
      <c r="J714" s="32">
        <f t="shared" si="145"/>
        <v>0</v>
      </c>
      <c r="K714" s="32">
        <f t="shared" si="146"/>
        <v>0.54693181037289273</v>
      </c>
      <c r="L714" s="82">
        <f t="shared" si="147"/>
        <v>0.54693181037289273</v>
      </c>
      <c r="M714" s="84">
        <f t="shared" si="148"/>
        <v>0.45306818962710727</v>
      </c>
      <c r="N714" s="82">
        <f t="shared" si="149"/>
        <v>-0.79171263584929108</v>
      </c>
      <c r="O714" s="84">
        <f t="shared" si="150"/>
        <v>0</v>
      </c>
      <c r="P714" s="32">
        <f t="shared" si="151"/>
        <v>1.2071732752260513</v>
      </c>
      <c r="AL714">
        <v>0.916104000010877</v>
      </c>
      <c r="AM714">
        <v>0</v>
      </c>
      <c r="AN714">
        <v>1</v>
      </c>
      <c r="AO714" s="32">
        <f t="shared" si="155"/>
        <v>534</v>
      </c>
      <c r="AP714" s="32">
        <f t="shared" si="156"/>
        <v>283</v>
      </c>
      <c r="AQ714" s="32">
        <f t="shared" si="152"/>
        <v>3.7313432835820448E-3</v>
      </c>
      <c r="AR714" s="32">
        <f t="shared" si="153"/>
        <v>0.16272189349112431</v>
      </c>
      <c r="AS714" s="32">
        <f t="shared" si="154"/>
        <v>0</v>
      </c>
    </row>
    <row r="715" spans="1:45" x14ac:dyDescent="0.25">
      <c r="A715">
        <v>3</v>
      </c>
      <c r="B715">
        <v>1</v>
      </c>
      <c r="C715">
        <v>29</v>
      </c>
      <c r="D715">
        <v>0</v>
      </c>
      <c r="E715">
        <v>2</v>
      </c>
      <c r="F715">
        <v>15.245799999999999</v>
      </c>
      <c r="G715" s="82">
        <v>1</v>
      </c>
      <c r="H715" s="83">
        <v>0</v>
      </c>
      <c r="I715" s="84">
        <f t="shared" si="144"/>
        <v>1</v>
      </c>
      <c r="J715" s="32">
        <f t="shared" si="145"/>
        <v>1</v>
      </c>
      <c r="K715" s="32">
        <f t="shared" si="146"/>
        <v>0.5980431626144509</v>
      </c>
      <c r="L715" s="82">
        <f t="shared" si="147"/>
        <v>0.5980431626144509</v>
      </c>
      <c r="M715" s="84">
        <f t="shared" si="148"/>
        <v>0.4019568373855491</v>
      </c>
      <c r="N715" s="82">
        <f t="shared" si="149"/>
        <v>-0.51409234935119741</v>
      </c>
      <c r="O715" s="84">
        <f t="shared" si="150"/>
        <v>100</v>
      </c>
      <c r="P715" s="32">
        <f t="shared" si="151"/>
        <v>0.67212011191353493</v>
      </c>
      <c r="AL715">
        <v>0.91610572395373824</v>
      </c>
      <c r="AM715">
        <v>0</v>
      </c>
      <c r="AN715">
        <v>1</v>
      </c>
      <c r="AO715" s="32">
        <f t="shared" si="155"/>
        <v>534</v>
      </c>
      <c r="AP715" s="32">
        <f t="shared" si="156"/>
        <v>284</v>
      </c>
      <c r="AQ715" s="32">
        <f t="shared" si="152"/>
        <v>3.7313432835820448E-3</v>
      </c>
      <c r="AR715" s="32">
        <f t="shared" si="153"/>
        <v>0.15976331360946749</v>
      </c>
      <c r="AS715" s="32">
        <f t="shared" si="154"/>
        <v>0</v>
      </c>
    </row>
    <row r="716" spans="1:45" x14ac:dyDescent="0.25">
      <c r="A716">
        <v>3</v>
      </c>
      <c r="B716">
        <v>1</v>
      </c>
      <c r="C716">
        <v>29</v>
      </c>
      <c r="D716">
        <v>0</v>
      </c>
      <c r="E716">
        <v>4</v>
      </c>
      <c r="F716">
        <v>21075</v>
      </c>
      <c r="G716" s="82">
        <v>0</v>
      </c>
      <c r="H716" s="83">
        <v>1</v>
      </c>
      <c r="I716" s="84">
        <f t="shared" si="144"/>
        <v>1</v>
      </c>
      <c r="J716" s="32">
        <f t="shared" si="145"/>
        <v>0</v>
      </c>
      <c r="K716" s="32">
        <f t="shared" si="146"/>
        <v>0.55940502652763813</v>
      </c>
      <c r="L716" s="82">
        <f t="shared" si="147"/>
        <v>0.55940502652763813</v>
      </c>
      <c r="M716" s="84">
        <f t="shared" si="148"/>
        <v>0.44059497347236187</v>
      </c>
      <c r="N716" s="82">
        <f t="shared" si="149"/>
        <v>-0.81962925304855294</v>
      </c>
      <c r="O716" s="84">
        <f t="shared" si="150"/>
        <v>0</v>
      </c>
      <c r="P716" s="32">
        <f t="shared" si="151"/>
        <v>1.2696582126639471</v>
      </c>
      <c r="AL716">
        <v>0.91721199607164083</v>
      </c>
      <c r="AM716">
        <v>0</v>
      </c>
      <c r="AN716">
        <v>1</v>
      </c>
      <c r="AO716" s="32">
        <f t="shared" si="155"/>
        <v>534</v>
      </c>
      <c r="AP716" s="32">
        <f t="shared" si="156"/>
        <v>285</v>
      </c>
      <c r="AQ716" s="32">
        <f t="shared" si="152"/>
        <v>3.7313432835820448E-3</v>
      </c>
      <c r="AR716" s="32">
        <f t="shared" si="153"/>
        <v>0.15680473372781067</v>
      </c>
      <c r="AS716" s="32">
        <f t="shared" si="154"/>
        <v>0</v>
      </c>
    </row>
    <row r="717" spans="1:45" x14ac:dyDescent="0.25">
      <c r="A717">
        <v>3</v>
      </c>
      <c r="B717">
        <v>1</v>
      </c>
      <c r="C717">
        <v>29</v>
      </c>
      <c r="D717">
        <v>1</v>
      </c>
      <c r="E717">
        <v>1</v>
      </c>
      <c r="F717">
        <v>10.4625</v>
      </c>
      <c r="G717" s="82">
        <v>0</v>
      </c>
      <c r="H717" s="83">
        <v>1</v>
      </c>
      <c r="I717" s="84">
        <f t="shared" si="144"/>
        <v>1</v>
      </c>
      <c r="J717" s="32">
        <f t="shared" si="145"/>
        <v>0</v>
      </c>
      <c r="K717" s="32">
        <f t="shared" si="146"/>
        <v>0.53699247399961225</v>
      </c>
      <c r="L717" s="82">
        <f t="shared" si="147"/>
        <v>0.53699247399961225</v>
      </c>
      <c r="M717" s="84">
        <f t="shared" si="148"/>
        <v>0.46300752600038775</v>
      </c>
      <c r="N717" s="82">
        <f t="shared" si="149"/>
        <v>-0.77001197016756306</v>
      </c>
      <c r="O717" s="84">
        <f t="shared" si="150"/>
        <v>0</v>
      </c>
      <c r="P717" s="32">
        <f t="shared" si="151"/>
        <v>1.1597921067036014</v>
      </c>
      <c r="AL717">
        <v>0.91803130082156603</v>
      </c>
      <c r="AM717">
        <v>0</v>
      </c>
      <c r="AN717">
        <v>1</v>
      </c>
      <c r="AO717" s="32">
        <f t="shared" si="155"/>
        <v>534</v>
      </c>
      <c r="AP717" s="32">
        <f t="shared" si="156"/>
        <v>286</v>
      </c>
      <c r="AQ717" s="32">
        <f t="shared" si="152"/>
        <v>3.7313432835820448E-3</v>
      </c>
      <c r="AR717" s="32">
        <f t="shared" si="153"/>
        <v>0.15384615384615385</v>
      </c>
      <c r="AS717" s="32">
        <f t="shared" si="154"/>
        <v>0</v>
      </c>
    </row>
    <row r="718" spans="1:45" x14ac:dyDescent="0.25">
      <c r="A718">
        <v>3</v>
      </c>
      <c r="B718">
        <v>1</v>
      </c>
      <c r="C718">
        <v>29.7</v>
      </c>
      <c r="D718">
        <v>0</v>
      </c>
      <c r="E718">
        <v>0</v>
      </c>
      <c r="F718">
        <v>7.2291999999999996</v>
      </c>
      <c r="G718" s="82">
        <v>1</v>
      </c>
      <c r="H718" s="83">
        <v>0</v>
      </c>
      <c r="I718" s="84">
        <f t="shared" si="144"/>
        <v>1</v>
      </c>
      <c r="J718" s="32">
        <f t="shared" si="145"/>
        <v>1</v>
      </c>
      <c r="K718" s="32">
        <f t="shared" si="146"/>
        <v>0.63196563395694205</v>
      </c>
      <c r="L718" s="82">
        <f t="shared" si="147"/>
        <v>0.63196563395694205</v>
      </c>
      <c r="M718" s="84">
        <f t="shared" si="148"/>
        <v>0.36803436604305795</v>
      </c>
      <c r="N718" s="82">
        <f t="shared" si="149"/>
        <v>-0.45892026296415145</v>
      </c>
      <c r="O718" s="84">
        <f t="shared" si="150"/>
        <v>100</v>
      </c>
      <c r="P718" s="32">
        <f t="shared" si="151"/>
        <v>0.58236452469523581</v>
      </c>
      <c r="AL718">
        <v>0.91962622099335212</v>
      </c>
      <c r="AM718">
        <v>0</v>
      </c>
      <c r="AN718">
        <v>1</v>
      </c>
      <c r="AO718" s="32">
        <f t="shared" si="155"/>
        <v>534</v>
      </c>
      <c r="AP718" s="32">
        <f t="shared" si="156"/>
        <v>287</v>
      </c>
      <c r="AQ718" s="32">
        <f t="shared" si="152"/>
        <v>3.7313432835820448E-3</v>
      </c>
      <c r="AR718" s="32">
        <f t="shared" si="153"/>
        <v>0.15088757396449703</v>
      </c>
      <c r="AS718" s="32">
        <f t="shared" si="154"/>
        <v>0</v>
      </c>
    </row>
    <row r="719" spans="1:45" x14ac:dyDescent="0.25">
      <c r="A719">
        <v>3</v>
      </c>
      <c r="B719">
        <v>1</v>
      </c>
      <c r="C719">
        <v>29.7</v>
      </c>
      <c r="D719">
        <v>0</v>
      </c>
      <c r="E719">
        <v>0</v>
      </c>
      <c r="F719">
        <v>7.6292</v>
      </c>
      <c r="G719" s="82">
        <v>0</v>
      </c>
      <c r="H719" s="83">
        <v>1</v>
      </c>
      <c r="I719" s="84">
        <f t="shared" si="144"/>
        <v>1</v>
      </c>
      <c r="J719" s="32">
        <f t="shared" si="145"/>
        <v>0</v>
      </c>
      <c r="K719" s="32">
        <f t="shared" si="146"/>
        <v>0.63196569051003137</v>
      </c>
      <c r="L719" s="82">
        <f t="shared" si="147"/>
        <v>0.63196569051003137</v>
      </c>
      <c r="M719" s="84">
        <f t="shared" si="148"/>
        <v>0.36803430948996863</v>
      </c>
      <c r="N719" s="82">
        <f t="shared" si="149"/>
        <v>-0.9995791128493704</v>
      </c>
      <c r="O719" s="84">
        <f t="shared" si="150"/>
        <v>0</v>
      </c>
      <c r="P719" s="32">
        <f t="shared" si="151"/>
        <v>1.7171379792982497</v>
      </c>
      <c r="AL719">
        <v>0.92017684967868341</v>
      </c>
      <c r="AM719">
        <v>0</v>
      </c>
      <c r="AN719">
        <v>1</v>
      </c>
      <c r="AO719" s="32">
        <f t="shared" si="155"/>
        <v>534</v>
      </c>
      <c r="AP719" s="32">
        <f t="shared" si="156"/>
        <v>288</v>
      </c>
      <c r="AQ719" s="32">
        <f t="shared" si="152"/>
        <v>3.7313432835820448E-3</v>
      </c>
      <c r="AR719" s="32">
        <f t="shared" si="153"/>
        <v>0.14792899408284022</v>
      </c>
      <c r="AS719" s="32">
        <f t="shared" si="154"/>
        <v>0</v>
      </c>
    </row>
    <row r="720" spans="1:45" x14ac:dyDescent="0.25">
      <c r="A720">
        <v>3</v>
      </c>
      <c r="B720">
        <v>1</v>
      </c>
      <c r="C720">
        <v>29.7</v>
      </c>
      <c r="D720">
        <v>0</v>
      </c>
      <c r="E720">
        <v>0</v>
      </c>
      <c r="F720">
        <v>7.7332999999999998</v>
      </c>
      <c r="G720" s="82">
        <v>1</v>
      </c>
      <c r="H720" s="83">
        <v>0</v>
      </c>
      <c r="I720" s="84">
        <f t="shared" si="144"/>
        <v>1</v>
      </c>
      <c r="J720" s="32">
        <f t="shared" si="145"/>
        <v>1</v>
      </c>
      <c r="K720" s="32">
        <f t="shared" si="146"/>
        <v>0.63196570522797224</v>
      </c>
      <c r="L720" s="82">
        <f t="shared" si="147"/>
        <v>0.63196570522797224</v>
      </c>
      <c r="M720" s="84">
        <f t="shared" si="148"/>
        <v>0.36803429477202776</v>
      </c>
      <c r="N720" s="82">
        <f t="shared" si="149"/>
        <v>-0.45892015018740795</v>
      </c>
      <c r="O720" s="84">
        <f t="shared" si="150"/>
        <v>100</v>
      </c>
      <c r="P720" s="32">
        <f t="shared" si="151"/>
        <v>0.58236434624132771</v>
      </c>
      <c r="AL720">
        <v>0.92097726028606453</v>
      </c>
      <c r="AM720">
        <v>0</v>
      </c>
      <c r="AN720">
        <v>1</v>
      </c>
      <c r="AO720" s="32">
        <f t="shared" si="155"/>
        <v>534</v>
      </c>
      <c r="AP720" s="32">
        <f t="shared" si="156"/>
        <v>289</v>
      </c>
      <c r="AQ720" s="32">
        <f t="shared" si="152"/>
        <v>3.7313432835820448E-3</v>
      </c>
      <c r="AR720" s="32">
        <f t="shared" si="153"/>
        <v>0.1449704142011834</v>
      </c>
      <c r="AS720" s="32">
        <f t="shared" si="154"/>
        <v>0</v>
      </c>
    </row>
    <row r="721" spans="1:45" x14ac:dyDescent="0.25">
      <c r="A721">
        <v>3</v>
      </c>
      <c r="B721">
        <v>1</v>
      </c>
      <c r="C721">
        <v>29.7</v>
      </c>
      <c r="D721">
        <v>0</v>
      </c>
      <c r="E721">
        <v>0</v>
      </c>
      <c r="F721">
        <v>7.7374999999999998</v>
      </c>
      <c r="G721" s="82">
        <v>1</v>
      </c>
      <c r="H721" s="83">
        <v>0</v>
      </c>
      <c r="I721" s="84">
        <f t="shared" si="144"/>
        <v>1</v>
      </c>
      <c r="J721" s="32">
        <f t="shared" si="145"/>
        <v>1</v>
      </c>
      <c r="K721" s="32">
        <f t="shared" si="146"/>
        <v>0.63196570582177958</v>
      </c>
      <c r="L721" s="82">
        <f t="shared" si="147"/>
        <v>0.63196570582177958</v>
      </c>
      <c r="M721" s="84">
        <f t="shared" si="148"/>
        <v>0.36803429417822042</v>
      </c>
      <c r="N721" s="82">
        <f t="shared" si="149"/>
        <v>-0.4589201492477884</v>
      </c>
      <c r="O721" s="84">
        <f t="shared" si="150"/>
        <v>100</v>
      </c>
      <c r="P721" s="32">
        <f t="shared" si="151"/>
        <v>0.58236434475450727</v>
      </c>
      <c r="AL721">
        <v>0.92383737742636785</v>
      </c>
      <c r="AM721">
        <v>0</v>
      </c>
      <c r="AN721">
        <v>1</v>
      </c>
      <c r="AO721" s="32">
        <f t="shared" si="155"/>
        <v>534</v>
      </c>
      <c r="AP721" s="32">
        <f t="shared" si="156"/>
        <v>290</v>
      </c>
      <c r="AQ721" s="32">
        <f t="shared" si="152"/>
        <v>3.7313432835820448E-3</v>
      </c>
      <c r="AR721" s="32">
        <f t="shared" si="153"/>
        <v>0.14201183431952658</v>
      </c>
      <c r="AS721" s="32">
        <f t="shared" si="154"/>
        <v>0</v>
      </c>
    </row>
    <row r="722" spans="1:45" x14ac:dyDescent="0.25">
      <c r="A722">
        <v>3</v>
      </c>
      <c r="B722">
        <v>1</v>
      </c>
      <c r="C722">
        <v>29.7</v>
      </c>
      <c r="D722">
        <v>0</v>
      </c>
      <c r="E722">
        <v>0</v>
      </c>
      <c r="F722">
        <v>7.75</v>
      </c>
      <c r="G722" s="82">
        <v>7</v>
      </c>
      <c r="H722" s="83">
        <v>1</v>
      </c>
      <c r="I722" s="84">
        <f t="shared" si="144"/>
        <v>8</v>
      </c>
      <c r="J722" s="32">
        <f t="shared" si="145"/>
        <v>0.875</v>
      </c>
      <c r="K722" s="32">
        <f t="shared" si="146"/>
        <v>0.63196570758906367</v>
      </c>
      <c r="L722" s="82">
        <f t="shared" si="147"/>
        <v>5.0557256607125094</v>
      </c>
      <c r="M722" s="84">
        <f t="shared" si="148"/>
        <v>2.9442743392874906</v>
      </c>
      <c r="N722" s="82">
        <f t="shared" si="149"/>
        <v>-4.2120201844145662</v>
      </c>
      <c r="O722" s="84">
        <f t="shared" si="150"/>
        <v>87.5</v>
      </c>
      <c r="P722" s="32">
        <f t="shared" si="151"/>
        <v>2.0316238476916033</v>
      </c>
      <c r="AL722">
        <v>0.92571639721592303</v>
      </c>
      <c r="AM722">
        <v>0</v>
      </c>
      <c r="AN722">
        <v>1</v>
      </c>
      <c r="AO722" s="32">
        <f t="shared" si="155"/>
        <v>534</v>
      </c>
      <c r="AP722" s="32">
        <f t="shared" si="156"/>
        <v>291</v>
      </c>
      <c r="AQ722" s="32">
        <f t="shared" si="152"/>
        <v>3.7313432835820448E-3</v>
      </c>
      <c r="AR722" s="32">
        <f t="shared" si="153"/>
        <v>0.13905325443786987</v>
      </c>
      <c r="AS722" s="32">
        <f t="shared" si="154"/>
        <v>0</v>
      </c>
    </row>
    <row r="723" spans="1:45" x14ac:dyDescent="0.25">
      <c r="A723">
        <v>3</v>
      </c>
      <c r="B723">
        <v>1</v>
      </c>
      <c r="C723">
        <v>29.7</v>
      </c>
      <c r="D723">
        <v>0</v>
      </c>
      <c r="E723">
        <v>0</v>
      </c>
      <c r="F723">
        <v>7.7874999999999996</v>
      </c>
      <c r="G723" s="82">
        <v>1</v>
      </c>
      <c r="H723" s="83">
        <v>0</v>
      </c>
      <c r="I723" s="84">
        <f t="shared" si="144"/>
        <v>1</v>
      </c>
      <c r="J723" s="32">
        <f t="shared" si="145"/>
        <v>1</v>
      </c>
      <c r="K723" s="32">
        <f t="shared" si="146"/>
        <v>0.63196571289091541</v>
      </c>
      <c r="L723" s="82">
        <f t="shared" si="147"/>
        <v>0.63196571289091541</v>
      </c>
      <c r="M723" s="84">
        <f t="shared" si="148"/>
        <v>0.36803428710908459</v>
      </c>
      <c r="N723" s="82">
        <f t="shared" si="149"/>
        <v>-0.45892013806184001</v>
      </c>
      <c r="O723" s="84">
        <f t="shared" si="150"/>
        <v>100</v>
      </c>
      <c r="P723" s="32">
        <f t="shared" si="151"/>
        <v>0.58236432705426155</v>
      </c>
      <c r="AL723">
        <v>0.92571640296354407</v>
      </c>
      <c r="AM723">
        <v>0</v>
      </c>
      <c r="AN723">
        <v>1</v>
      </c>
      <c r="AO723" s="32">
        <f t="shared" si="155"/>
        <v>534</v>
      </c>
      <c r="AP723" s="32">
        <f t="shared" si="156"/>
        <v>292</v>
      </c>
      <c r="AQ723" s="32">
        <f t="shared" si="152"/>
        <v>3.7313432835820448E-3</v>
      </c>
      <c r="AR723" s="32">
        <f t="shared" si="153"/>
        <v>0.13609467455621305</v>
      </c>
      <c r="AS723" s="32">
        <f t="shared" si="154"/>
        <v>0</v>
      </c>
    </row>
    <row r="724" spans="1:45" x14ac:dyDescent="0.25">
      <c r="A724">
        <v>3</v>
      </c>
      <c r="B724">
        <v>1</v>
      </c>
      <c r="C724">
        <v>29.7</v>
      </c>
      <c r="D724">
        <v>0</v>
      </c>
      <c r="E724">
        <v>0</v>
      </c>
      <c r="F724">
        <v>7.8292000000000002</v>
      </c>
      <c r="G724" s="82">
        <v>1</v>
      </c>
      <c r="H724" s="83">
        <v>0</v>
      </c>
      <c r="I724" s="84">
        <f t="shared" si="144"/>
        <v>1</v>
      </c>
      <c r="J724" s="32">
        <f t="shared" si="145"/>
        <v>1</v>
      </c>
      <c r="K724" s="32">
        <f t="shared" si="146"/>
        <v>0.63196571878657459</v>
      </c>
      <c r="L724" s="82">
        <f t="shared" si="147"/>
        <v>0.63196571878657459</v>
      </c>
      <c r="M724" s="84">
        <f t="shared" si="148"/>
        <v>0.36803428121342541</v>
      </c>
      <c r="N724" s="82">
        <f t="shared" si="149"/>
        <v>-0.45892012873275928</v>
      </c>
      <c r="O724" s="84">
        <f t="shared" si="150"/>
        <v>100</v>
      </c>
      <c r="P724" s="32">
        <f t="shared" si="151"/>
        <v>0.58236431229225705</v>
      </c>
      <c r="AL724">
        <v>0.92571795393679246</v>
      </c>
      <c r="AM724">
        <v>0</v>
      </c>
      <c r="AN724">
        <v>1</v>
      </c>
      <c r="AO724" s="32">
        <f t="shared" si="155"/>
        <v>534</v>
      </c>
      <c r="AP724" s="32">
        <f t="shared" si="156"/>
        <v>293</v>
      </c>
      <c r="AQ724" s="32">
        <f t="shared" si="152"/>
        <v>3.7313432835820448E-3</v>
      </c>
      <c r="AR724" s="32">
        <f t="shared" si="153"/>
        <v>0.13313609467455623</v>
      </c>
      <c r="AS724" s="32">
        <f t="shared" si="154"/>
        <v>0</v>
      </c>
    </row>
    <row r="725" spans="1:45" x14ac:dyDescent="0.25">
      <c r="A725">
        <v>3</v>
      </c>
      <c r="B725">
        <v>1</v>
      </c>
      <c r="C725">
        <v>29.7</v>
      </c>
      <c r="D725">
        <v>0</v>
      </c>
      <c r="E725">
        <v>0</v>
      </c>
      <c r="F725">
        <v>7.8792</v>
      </c>
      <c r="G725" s="82">
        <v>3</v>
      </c>
      <c r="H725" s="83">
        <v>0</v>
      </c>
      <c r="I725" s="84">
        <f t="shared" si="144"/>
        <v>3</v>
      </c>
      <c r="J725" s="32">
        <f t="shared" si="145"/>
        <v>1</v>
      </c>
      <c r="K725" s="32">
        <f t="shared" si="146"/>
        <v>0.63196572585571031</v>
      </c>
      <c r="L725" s="82">
        <f t="shared" si="147"/>
        <v>1.8958971775671309</v>
      </c>
      <c r="M725" s="84">
        <f t="shared" si="148"/>
        <v>1.1041028224328691</v>
      </c>
      <c r="N725" s="82">
        <f t="shared" si="149"/>
        <v>-1.3767603526404337</v>
      </c>
      <c r="O725" s="84">
        <f t="shared" si="150"/>
        <v>100</v>
      </c>
      <c r="P725" s="32">
        <f t="shared" si="151"/>
        <v>1.7470928837760367</v>
      </c>
      <c r="AL725">
        <v>0.92588535769841074</v>
      </c>
      <c r="AM725">
        <v>0</v>
      </c>
      <c r="AN725">
        <v>1</v>
      </c>
      <c r="AO725" s="32">
        <f t="shared" si="155"/>
        <v>534</v>
      </c>
      <c r="AP725" s="32">
        <f t="shared" si="156"/>
        <v>294</v>
      </c>
      <c r="AQ725" s="32">
        <f t="shared" si="152"/>
        <v>3.7313432835820448E-3</v>
      </c>
      <c r="AR725" s="32">
        <f t="shared" si="153"/>
        <v>0.13017751479289941</v>
      </c>
      <c r="AS725" s="32">
        <f t="shared" si="154"/>
        <v>0</v>
      </c>
    </row>
    <row r="726" spans="1:45" x14ac:dyDescent="0.25">
      <c r="A726">
        <v>3</v>
      </c>
      <c r="B726">
        <v>1</v>
      </c>
      <c r="C726">
        <v>29.7</v>
      </c>
      <c r="D726">
        <v>0</v>
      </c>
      <c r="E726">
        <v>0</v>
      </c>
      <c r="F726">
        <v>8.0500000000000007</v>
      </c>
      <c r="G726" s="82">
        <v>0</v>
      </c>
      <c r="H726" s="83">
        <v>1</v>
      </c>
      <c r="I726" s="84">
        <f t="shared" si="144"/>
        <v>1</v>
      </c>
      <c r="J726" s="32">
        <f t="shared" si="145"/>
        <v>0</v>
      </c>
      <c r="K726" s="32">
        <f t="shared" si="146"/>
        <v>0.63196575000387734</v>
      </c>
      <c r="L726" s="82">
        <f t="shared" si="147"/>
        <v>0.63196575000387734</v>
      </c>
      <c r="M726" s="84">
        <f t="shared" si="148"/>
        <v>0.36803424999612266</v>
      </c>
      <c r="N726" s="82">
        <f t="shared" si="149"/>
        <v>-0.99957927450237194</v>
      </c>
      <c r="O726" s="84">
        <f t="shared" si="150"/>
        <v>0</v>
      </c>
      <c r="P726" s="32">
        <f t="shared" si="151"/>
        <v>1.7171384185317951</v>
      </c>
      <c r="AL726">
        <v>0.92644531781901551</v>
      </c>
      <c r="AM726">
        <v>0</v>
      </c>
      <c r="AN726">
        <v>1</v>
      </c>
      <c r="AO726" s="32">
        <f t="shared" si="155"/>
        <v>534</v>
      </c>
      <c r="AP726" s="32">
        <f t="shared" si="156"/>
        <v>295</v>
      </c>
      <c r="AQ726" s="32">
        <f t="shared" si="152"/>
        <v>3.7313432835820448E-3</v>
      </c>
      <c r="AR726" s="32">
        <f t="shared" si="153"/>
        <v>0.12721893491124259</v>
      </c>
      <c r="AS726" s="32">
        <f t="shared" si="154"/>
        <v>0</v>
      </c>
    </row>
    <row r="727" spans="1:45" x14ac:dyDescent="0.25">
      <c r="A727">
        <v>3</v>
      </c>
      <c r="B727">
        <v>1</v>
      </c>
      <c r="C727">
        <v>29.7</v>
      </c>
      <c r="D727">
        <v>0</v>
      </c>
      <c r="E727">
        <v>0</v>
      </c>
      <c r="F727">
        <v>8.1374999999999993</v>
      </c>
      <c r="G727" s="82">
        <v>0</v>
      </c>
      <c r="H727" s="83">
        <v>1</v>
      </c>
      <c r="I727" s="84">
        <f t="shared" si="144"/>
        <v>1</v>
      </c>
      <c r="J727" s="32">
        <f t="shared" si="145"/>
        <v>0</v>
      </c>
      <c r="K727" s="32">
        <f t="shared" si="146"/>
        <v>0.63196576237486424</v>
      </c>
      <c r="L727" s="82">
        <f t="shared" si="147"/>
        <v>0.63196576237486424</v>
      </c>
      <c r="M727" s="84">
        <f t="shared" si="148"/>
        <v>0.36803423762513576</v>
      </c>
      <c r="N727" s="82">
        <f t="shared" si="149"/>
        <v>-0.99957930811605622</v>
      </c>
      <c r="O727" s="84">
        <f t="shared" si="150"/>
        <v>0</v>
      </c>
      <c r="P727" s="32">
        <f t="shared" si="151"/>
        <v>1.7171385098648295</v>
      </c>
      <c r="AL727">
        <v>0.92644676762116207</v>
      </c>
      <c r="AM727">
        <v>0</v>
      </c>
      <c r="AN727">
        <v>1</v>
      </c>
      <c r="AO727" s="32">
        <f t="shared" si="155"/>
        <v>534</v>
      </c>
      <c r="AP727" s="32">
        <f t="shared" si="156"/>
        <v>296</v>
      </c>
      <c r="AQ727" s="32">
        <f t="shared" si="152"/>
        <v>3.7313432835820448E-3</v>
      </c>
      <c r="AR727" s="32">
        <f t="shared" si="153"/>
        <v>0.12426035502958577</v>
      </c>
      <c r="AS727" s="32">
        <f t="shared" si="154"/>
        <v>0</v>
      </c>
    </row>
    <row r="728" spans="1:45" x14ac:dyDescent="0.25">
      <c r="A728">
        <v>3</v>
      </c>
      <c r="B728">
        <v>1</v>
      </c>
      <c r="C728">
        <v>29.7</v>
      </c>
      <c r="D728">
        <v>0</v>
      </c>
      <c r="E728">
        <v>0</v>
      </c>
      <c r="F728">
        <v>6609</v>
      </c>
      <c r="G728" s="82">
        <v>0</v>
      </c>
      <c r="H728" s="83">
        <v>1</v>
      </c>
      <c r="I728" s="84">
        <f t="shared" si="144"/>
        <v>1</v>
      </c>
      <c r="J728" s="32">
        <f t="shared" si="145"/>
        <v>0</v>
      </c>
      <c r="K728" s="32">
        <f t="shared" si="146"/>
        <v>0.63289851502839567</v>
      </c>
      <c r="L728" s="82">
        <f t="shared" si="147"/>
        <v>0.63289851502839567</v>
      </c>
      <c r="M728" s="84">
        <f t="shared" si="148"/>
        <v>0.36710148497160433</v>
      </c>
      <c r="N728" s="82">
        <f t="shared" si="149"/>
        <v>-1.002116943345595</v>
      </c>
      <c r="O728" s="84">
        <f t="shared" si="150"/>
        <v>0</v>
      </c>
      <c r="P728" s="32">
        <f t="shared" si="151"/>
        <v>1.7240423723084395</v>
      </c>
      <c r="AL728">
        <v>0.92644705757843437</v>
      </c>
      <c r="AM728">
        <v>0</v>
      </c>
      <c r="AN728">
        <v>1</v>
      </c>
      <c r="AO728" s="32">
        <f t="shared" si="155"/>
        <v>534</v>
      </c>
      <c r="AP728" s="32">
        <f t="shared" si="156"/>
        <v>297</v>
      </c>
      <c r="AQ728" s="32">
        <f t="shared" si="152"/>
        <v>3.7313432835820448E-3</v>
      </c>
      <c r="AR728" s="32">
        <f t="shared" si="153"/>
        <v>0.12130177514792895</v>
      </c>
      <c r="AS728" s="32">
        <f t="shared" si="154"/>
        <v>0</v>
      </c>
    </row>
    <row r="729" spans="1:45" x14ac:dyDescent="0.25">
      <c r="A729">
        <v>3</v>
      </c>
      <c r="B729">
        <v>1</v>
      </c>
      <c r="C729">
        <v>29.7</v>
      </c>
      <c r="D729">
        <v>0</v>
      </c>
      <c r="E729">
        <v>0</v>
      </c>
      <c r="F729">
        <v>7225</v>
      </c>
      <c r="G729" s="82">
        <v>1</v>
      </c>
      <c r="H729" s="83">
        <v>0</v>
      </c>
      <c r="I729" s="84">
        <f t="shared" si="144"/>
        <v>1</v>
      </c>
      <c r="J729" s="32">
        <f t="shared" si="145"/>
        <v>1</v>
      </c>
      <c r="K729" s="32">
        <f t="shared" si="146"/>
        <v>0.63298550993649982</v>
      </c>
      <c r="L729" s="82">
        <f t="shared" si="147"/>
        <v>0.63298550993649982</v>
      </c>
      <c r="M729" s="84">
        <f t="shared" si="148"/>
        <v>0.36701449006350018</v>
      </c>
      <c r="N729" s="82">
        <f t="shared" si="149"/>
        <v>-0.45730774819554287</v>
      </c>
      <c r="O729" s="84">
        <f t="shared" si="150"/>
        <v>100</v>
      </c>
      <c r="P729" s="32">
        <f t="shared" si="151"/>
        <v>0.57981499465970177</v>
      </c>
      <c r="AL729">
        <v>0.9266193596616219</v>
      </c>
      <c r="AM729">
        <v>0</v>
      </c>
      <c r="AN729">
        <v>1</v>
      </c>
      <c r="AO729" s="32">
        <f t="shared" si="155"/>
        <v>534</v>
      </c>
      <c r="AP729" s="32">
        <f t="shared" si="156"/>
        <v>298</v>
      </c>
      <c r="AQ729" s="32">
        <f t="shared" si="152"/>
        <v>3.7313432835820448E-3</v>
      </c>
      <c r="AR729" s="32">
        <f t="shared" si="153"/>
        <v>0.11834319526627224</v>
      </c>
      <c r="AS729" s="32">
        <f t="shared" si="154"/>
        <v>0</v>
      </c>
    </row>
    <row r="730" spans="1:45" x14ac:dyDescent="0.25">
      <c r="A730">
        <v>3</v>
      </c>
      <c r="B730">
        <v>1</v>
      </c>
      <c r="C730">
        <v>29.7</v>
      </c>
      <c r="D730">
        <v>0</v>
      </c>
      <c r="E730">
        <v>0</v>
      </c>
      <c r="F730">
        <v>392087</v>
      </c>
      <c r="G730" s="82">
        <v>0</v>
      </c>
      <c r="H730" s="83">
        <v>1</v>
      </c>
      <c r="I730" s="84">
        <f t="shared" si="144"/>
        <v>1</v>
      </c>
      <c r="J730" s="32">
        <f t="shared" si="145"/>
        <v>0</v>
      </c>
      <c r="K730" s="32">
        <f t="shared" si="146"/>
        <v>0.68546332584230363</v>
      </c>
      <c r="L730" s="82">
        <f t="shared" si="147"/>
        <v>0.68546332584230363</v>
      </c>
      <c r="M730" s="84">
        <f t="shared" si="148"/>
        <v>0.31453667415769637</v>
      </c>
      <c r="N730" s="82">
        <f t="shared" si="149"/>
        <v>-1.1566545986459102</v>
      </c>
      <c r="O730" s="84">
        <f t="shared" si="150"/>
        <v>0</v>
      </c>
      <c r="P730" s="32">
        <f t="shared" si="151"/>
        <v>2.1792794995302809</v>
      </c>
      <c r="AL730">
        <v>0.92686178252349483</v>
      </c>
      <c r="AM730">
        <v>0</v>
      </c>
      <c r="AN730">
        <v>1</v>
      </c>
      <c r="AO730" s="32">
        <f t="shared" si="155"/>
        <v>534</v>
      </c>
      <c r="AP730" s="32">
        <f t="shared" si="156"/>
        <v>299</v>
      </c>
      <c r="AQ730" s="32">
        <f t="shared" si="152"/>
        <v>3.7313432835820448E-3</v>
      </c>
      <c r="AR730" s="32">
        <f t="shared" si="153"/>
        <v>0.11538461538461542</v>
      </c>
      <c r="AS730" s="32">
        <f t="shared" si="154"/>
        <v>2.152698048220347E-4</v>
      </c>
    </row>
    <row r="731" spans="1:45" x14ac:dyDescent="0.25">
      <c r="A731">
        <v>3</v>
      </c>
      <c r="B731">
        <v>1</v>
      </c>
      <c r="C731">
        <v>29.7</v>
      </c>
      <c r="D731">
        <v>0</v>
      </c>
      <c r="E731">
        <v>2</v>
      </c>
      <c r="F731">
        <v>7.75</v>
      </c>
      <c r="G731" s="82">
        <v>0</v>
      </c>
      <c r="H731" s="83">
        <v>1</v>
      </c>
      <c r="I731" s="84">
        <f t="shared" si="144"/>
        <v>1</v>
      </c>
      <c r="J731" s="32">
        <f t="shared" si="145"/>
        <v>0</v>
      </c>
      <c r="K731" s="32">
        <f t="shared" si="146"/>
        <v>0.5912866405735544</v>
      </c>
      <c r="L731" s="82">
        <f t="shared" si="147"/>
        <v>0.5912866405735544</v>
      </c>
      <c r="M731" s="84">
        <f t="shared" si="148"/>
        <v>0.4087133594264456</v>
      </c>
      <c r="N731" s="82">
        <f t="shared" si="149"/>
        <v>-0.89474120133554991</v>
      </c>
      <c r="O731" s="84">
        <f t="shared" si="150"/>
        <v>0</v>
      </c>
      <c r="P731" s="32">
        <f t="shared" si="151"/>
        <v>1.4467025041787647</v>
      </c>
      <c r="AL731">
        <v>0.92686807453247178</v>
      </c>
      <c r="AM731">
        <v>1</v>
      </c>
      <c r="AN731">
        <v>0</v>
      </c>
      <c r="AO731" s="32">
        <f t="shared" si="155"/>
        <v>535</v>
      </c>
      <c r="AP731" s="32">
        <f t="shared" si="156"/>
        <v>299</v>
      </c>
      <c r="AQ731" s="32">
        <f t="shared" si="152"/>
        <v>1.8656716417910779E-3</v>
      </c>
      <c r="AR731" s="32">
        <f t="shared" si="153"/>
        <v>0.11538461538461542</v>
      </c>
      <c r="AS731" s="32">
        <f t="shared" si="154"/>
        <v>0</v>
      </c>
    </row>
    <row r="732" spans="1:45" x14ac:dyDescent="0.25">
      <c r="A732">
        <v>3</v>
      </c>
      <c r="B732">
        <v>1</v>
      </c>
      <c r="C732">
        <v>29.7</v>
      </c>
      <c r="D732">
        <v>0</v>
      </c>
      <c r="E732">
        <v>2</v>
      </c>
      <c r="F732">
        <v>15.245799999999999</v>
      </c>
      <c r="G732" s="82">
        <v>0</v>
      </c>
      <c r="H732" s="83">
        <v>1</v>
      </c>
      <c r="I732" s="84">
        <f t="shared" si="144"/>
        <v>1</v>
      </c>
      <c r="J732" s="32">
        <f t="shared" si="145"/>
        <v>0</v>
      </c>
      <c r="K732" s="32">
        <f t="shared" si="146"/>
        <v>0.59128774173051979</v>
      </c>
      <c r="L732" s="82">
        <f t="shared" si="147"/>
        <v>0.59128774173051979</v>
      </c>
      <c r="M732" s="84">
        <f t="shared" si="148"/>
        <v>0.40871225826948021</v>
      </c>
      <c r="N732" s="82">
        <f t="shared" si="149"/>
        <v>-0.89474389554268396</v>
      </c>
      <c r="O732" s="84">
        <f t="shared" si="150"/>
        <v>0</v>
      </c>
      <c r="P732" s="32">
        <f t="shared" si="151"/>
        <v>1.4467090961109865</v>
      </c>
      <c r="AL732">
        <v>0.92839370096666574</v>
      </c>
      <c r="AM732">
        <v>0</v>
      </c>
      <c r="AN732">
        <v>1</v>
      </c>
      <c r="AO732" s="32">
        <f t="shared" si="155"/>
        <v>535</v>
      </c>
      <c r="AP732" s="32">
        <f t="shared" si="156"/>
        <v>300</v>
      </c>
      <c r="AQ732" s="32">
        <f t="shared" si="152"/>
        <v>1.8656716417910779E-3</v>
      </c>
      <c r="AR732" s="32">
        <f t="shared" si="153"/>
        <v>0.1124260355029586</v>
      </c>
      <c r="AS732" s="32">
        <f t="shared" si="154"/>
        <v>0</v>
      </c>
    </row>
    <row r="733" spans="1:45" x14ac:dyDescent="0.25">
      <c r="A733">
        <v>3</v>
      </c>
      <c r="B733">
        <v>1</v>
      </c>
      <c r="C733">
        <v>29.7</v>
      </c>
      <c r="D733">
        <v>0</v>
      </c>
      <c r="E733">
        <v>2</v>
      </c>
      <c r="F733">
        <v>22.3583</v>
      </c>
      <c r="G733" s="82">
        <v>1</v>
      </c>
      <c r="H733" s="83">
        <v>0</v>
      </c>
      <c r="I733" s="84">
        <f t="shared" si="144"/>
        <v>1</v>
      </c>
      <c r="J733" s="32">
        <f t="shared" si="145"/>
        <v>1</v>
      </c>
      <c r="K733" s="32">
        <f t="shared" si="146"/>
        <v>0.59128878657864392</v>
      </c>
      <c r="L733" s="82">
        <f t="shared" si="147"/>
        <v>0.59128878657864392</v>
      </c>
      <c r="M733" s="84">
        <f t="shared" si="148"/>
        <v>0.40871121342135608</v>
      </c>
      <c r="N733" s="82">
        <f t="shared" si="149"/>
        <v>-0.52545074034896544</v>
      </c>
      <c r="O733" s="84">
        <f t="shared" si="150"/>
        <v>100</v>
      </c>
      <c r="P733" s="32">
        <f t="shared" si="151"/>
        <v>0.69122097813873506</v>
      </c>
      <c r="AL733">
        <v>0.93188177750804535</v>
      </c>
      <c r="AM733">
        <v>0</v>
      </c>
      <c r="AN733">
        <v>1</v>
      </c>
      <c r="AO733" s="32">
        <f t="shared" si="155"/>
        <v>535</v>
      </c>
      <c r="AP733" s="32">
        <f t="shared" si="156"/>
        <v>301</v>
      </c>
      <c r="AQ733" s="32">
        <f t="shared" si="152"/>
        <v>1.8656716417910779E-3</v>
      </c>
      <c r="AR733" s="32">
        <f t="shared" si="153"/>
        <v>0.10946745562130178</v>
      </c>
      <c r="AS733" s="32">
        <f t="shared" si="154"/>
        <v>0</v>
      </c>
    </row>
    <row r="734" spans="1:45" x14ac:dyDescent="0.25">
      <c r="A734">
        <v>3</v>
      </c>
      <c r="B734">
        <v>1</v>
      </c>
      <c r="C734">
        <v>29.7</v>
      </c>
      <c r="D734">
        <v>1</v>
      </c>
      <c r="E734">
        <v>0</v>
      </c>
      <c r="F734">
        <v>14.4542</v>
      </c>
      <c r="G734" s="82">
        <v>0</v>
      </c>
      <c r="H734" s="83">
        <v>1</v>
      </c>
      <c r="I734" s="84">
        <f t="shared" si="144"/>
        <v>1</v>
      </c>
      <c r="J734" s="32">
        <f t="shared" si="145"/>
        <v>0</v>
      </c>
      <c r="K734" s="32">
        <f t="shared" si="146"/>
        <v>0.55129451999301016</v>
      </c>
      <c r="L734" s="82">
        <f t="shared" si="147"/>
        <v>0.55129451999301016</v>
      </c>
      <c r="M734" s="84">
        <f t="shared" si="148"/>
        <v>0.44870548000698984</v>
      </c>
      <c r="N734" s="82">
        <f t="shared" si="149"/>
        <v>-0.80138855299924938</v>
      </c>
      <c r="O734" s="84">
        <f t="shared" si="150"/>
        <v>0</v>
      </c>
      <c r="P734" s="32">
        <f t="shared" si="151"/>
        <v>1.2286333565269187</v>
      </c>
      <c r="AL734">
        <v>0.93302327644552552</v>
      </c>
      <c r="AM734">
        <v>0</v>
      </c>
      <c r="AN734">
        <v>1</v>
      </c>
      <c r="AO734" s="32">
        <f t="shared" si="155"/>
        <v>535</v>
      </c>
      <c r="AP734" s="32">
        <f t="shared" si="156"/>
        <v>302</v>
      </c>
      <c r="AQ734" s="32">
        <f t="shared" si="152"/>
        <v>1.8656716417910779E-3</v>
      </c>
      <c r="AR734" s="32">
        <f t="shared" si="153"/>
        <v>0.10650887573964496</v>
      </c>
      <c r="AS734" s="32">
        <f t="shared" si="154"/>
        <v>0</v>
      </c>
    </row>
    <row r="735" spans="1:45" x14ac:dyDescent="0.25">
      <c r="A735">
        <v>3</v>
      </c>
      <c r="B735">
        <v>1</v>
      </c>
      <c r="C735">
        <v>29.7</v>
      </c>
      <c r="D735">
        <v>1</v>
      </c>
      <c r="E735">
        <v>0</v>
      </c>
      <c r="F735">
        <v>14.458299999999999</v>
      </c>
      <c r="G735" s="82">
        <v>0</v>
      </c>
      <c r="H735" s="83">
        <v>1</v>
      </c>
      <c r="I735" s="84">
        <f t="shared" si="144"/>
        <v>1</v>
      </c>
      <c r="J735" s="32">
        <f t="shared" si="145"/>
        <v>0</v>
      </c>
      <c r="K735" s="32">
        <f t="shared" si="146"/>
        <v>0.55129452060952489</v>
      </c>
      <c r="L735" s="82">
        <f t="shared" si="147"/>
        <v>0.55129452060952489</v>
      </c>
      <c r="M735" s="84">
        <f t="shared" si="148"/>
        <v>0.44870547939047511</v>
      </c>
      <c r="N735" s="82">
        <f t="shared" si="149"/>
        <v>-0.80138855437323475</v>
      </c>
      <c r="O735" s="84">
        <f t="shared" si="150"/>
        <v>0</v>
      </c>
      <c r="P735" s="32">
        <f t="shared" si="151"/>
        <v>1.2286333595890282</v>
      </c>
      <c r="AL735">
        <v>0.93437962006160047</v>
      </c>
      <c r="AM735">
        <v>0</v>
      </c>
      <c r="AN735">
        <v>1</v>
      </c>
      <c r="AO735" s="32">
        <f t="shared" si="155"/>
        <v>535</v>
      </c>
      <c r="AP735" s="32">
        <f t="shared" si="156"/>
        <v>303</v>
      </c>
      <c r="AQ735" s="32">
        <f t="shared" si="152"/>
        <v>1.8656716417910779E-3</v>
      </c>
      <c r="AR735" s="32">
        <f t="shared" si="153"/>
        <v>0.10355029585798814</v>
      </c>
      <c r="AS735" s="32">
        <f t="shared" si="154"/>
        <v>0</v>
      </c>
    </row>
    <row r="736" spans="1:45" x14ac:dyDescent="0.25">
      <c r="A736">
        <v>3</v>
      </c>
      <c r="B736">
        <v>1</v>
      </c>
      <c r="C736">
        <v>29.7</v>
      </c>
      <c r="D736">
        <v>1</v>
      </c>
      <c r="E736">
        <v>0</v>
      </c>
      <c r="F736">
        <v>15.5</v>
      </c>
      <c r="G736" s="82">
        <v>3</v>
      </c>
      <c r="H736" s="83">
        <v>0</v>
      </c>
      <c r="I736" s="84">
        <f t="shared" si="144"/>
        <v>3</v>
      </c>
      <c r="J736" s="32">
        <f t="shared" si="145"/>
        <v>1</v>
      </c>
      <c r="K736" s="32">
        <f t="shared" si="146"/>
        <v>0.55129467724936077</v>
      </c>
      <c r="L736" s="82">
        <f t="shared" si="147"/>
        <v>1.6538840317480823</v>
      </c>
      <c r="M736" s="84">
        <f t="shared" si="148"/>
        <v>1.3461159682519177</v>
      </c>
      <c r="N736" s="82">
        <f t="shared" si="149"/>
        <v>-1.7864574250225558</v>
      </c>
      <c r="O736" s="84">
        <f t="shared" si="150"/>
        <v>100</v>
      </c>
      <c r="P736" s="32">
        <f t="shared" si="151"/>
        <v>2.4417358334897266</v>
      </c>
      <c r="AL736">
        <v>0.93437980641874585</v>
      </c>
      <c r="AM736">
        <v>0</v>
      </c>
      <c r="AN736">
        <v>1</v>
      </c>
      <c r="AO736" s="32">
        <f t="shared" si="155"/>
        <v>535</v>
      </c>
      <c r="AP736" s="32">
        <f t="shared" si="156"/>
        <v>304</v>
      </c>
      <c r="AQ736" s="32">
        <f t="shared" si="152"/>
        <v>1.8656716417910779E-3</v>
      </c>
      <c r="AR736" s="32">
        <f t="shared" si="153"/>
        <v>0.10059171597633132</v>
      </c>
      <c r="AS736" s="32">
        <f t="shared" si="154"/>
        <v>0</v>
      </c>
    </row>
    <row r="737" spans="1:45" x14ac:dyDescent="0.25">
      <c r="A737">
        <v>3</v>
      </c>
      <c r="B737">
        <v>1</v>
      </c>
      <c r="C737">
        <v>29.7</v>
      </c>
      <c r="D737">
        <v>1</v>
      </c>
      <c r="E737">
        <v>0</v>
      </c>
      <c r="F737">
        <v>16.100000000000001</v>
      </c>
      <c r="G737" s="82">
        <v>2</v>
      </c>
      <c r="H737" s="83">
        <v>0</v>
      </c>
      <c r="I737" s="84">
        <f t="shared" si="144"/>
        <v>2</v>
      </c>
      <c r="J737" s="32">
        <f t="shared" si="145"/>
        <v>1</v>
      </c>
      <c r="K737" s="32">
        <f t="shared" si="146"/>
        <v>0.55129476747101447</v>
      </c>
      <c r="L737" s="82">
        <f t="shared" si="147"/>
        <v>1.1025895349420289</v>
      </c>
      <c r="M737" s="84">
        <f t="shared" si="148"/>
        <v>0.89741046505797106</v>
      </c>
      <c r="N737" s="82">
        <f t="shared" si="149"/>
        <v>-1.1909712893734603</v>
      </c>
      <c r="O737" s="84">
        <f t="shared" si="150"/>
        <v>100</v>
      </c>
      <c r="P737" s="32">
        <f t="shared" si="151"/>
        <v>1.6278232952848666</v>
      </c>
      <c r="AL737">
        <v>0.9385050333431374</v>
      </c>
      <c r="AM737">
        <v>0</v>
      </c>
      <c r="AN737">
        <v>1</v>
      </c>
      <c r="AO737" s="32">
        <f t="shared" si="155"/>
        <v>535</v>
      </c>
      <c r="AP737" s="32">
        <f t="shared" si="156"/>
        <v>305</v>
      </c>
      <c r="AQ737" s="32">
        <f t="shared" si="152"/>
        <v>1.8656716417910779E-3</v>
      </c>
      <c r="AR737" s="32">
        <f t="shared" si="153"/>
        <v>9.7633136094674611E-2</v>
      </c>
      <c r="AS737" s="32">
        <f t="shared" si="154"/>
        <v>0</v>
      </c>
    </row>
    <row r="738" spans="1:45" x14ac:dyDescent="0.25">
      <c r="A738">
        <v>3</v>
      </c>
      <c r="B738">
        <v>1</v>
      </c>
      <c r="C738">
        <v>29.7</v>
      </c>
      <c r="D738">
        <v>1</v>
      </c>
      <c r="E738">
        <v>0</v>
      </c>
      <c r="F738">
        <v>24.15</v>
      </c>
      <c r="G738" s="82">
        <v>1</v>
      </c>
      <c r="H738" s="83">
        <v>0</v>
      </c>
      <c r="I738" s="84">
        <f t="shared" si="144"/>
        <v>1</v>
      </c>
      <c r="J738" s="32">
        <f t="shared" si="145"/>
        <v>1</v>
      </c>
      <c r="K738" s="32">
        <f t="shared" si="146"/>
        <v>0.55129597794454233</v>
      </c>
      <c r="L738" s="82">
        <f t="shared" si="147"/>
        <v>0.55129597794454233</v>
      </c>
      <c r="M738" s="84">
        <f t="shared" si="148"/>
        <v>0.44870402205545767</v>
      </c>
      <c r="N738" s="82">
        <f t="shared" si="149"/>
        <v>-0.59548344899710925</v>
      </c>
      <c r="O738" s="84">
        <f t="shared" si="150"/>
        <v>100</v>
      </c>
      <c r="P738" s="32">
        <f t="shared" si="151"/>
        <v>0.81390766485982802</v>
      </c>
      <c r="AL738">
        <v>0.9407752650981529</v>
      </c>
      <c r="AM738">
        <v>0</v>
      </c>
      <c r="AN738">
        <v>1</v>
      </c>
      <c r="AO738" s="32">
        <f t="shared" si="155"/>
        <v>535</v>
      </c>
      <c r="AP738" s="32">
        <f t="shared" si="156"/>
        <v>306</v>
      </c>
      <c r="AQ738" s="32">
        <f t="shared" si="152"/>
        <v>1.8656716417910779E-3</v>
      </c>
      <c r="AR738" s="32">
        <f t="shared" si="153"/>
        <v>9.4674556213017791E-2</v>
      </c>
      <c r="AS738" s="32">
        <f t="shared" si="154"/>
        <v>0</v>
      </c>
    </row>
    <row r="739" spans="1:45" x14ac:dyDescent="0.25">
      <c r="A739">
        <v>3</v>
      </c>
      <c r="B739">
        <v>1</v>
      </c>
      <c r="C739">
        <v>29.7</v>
      </c>
      <c r="D739">
        <v>1</v>
      </c>
      <c r="E739">
        <v>1</v>
      </c>
      <c r="F739">
        <v>22.3583</v>
      </c>
      <c r="G739" s="82">
        <v>1</v>
      </c>
      <c r="H739" s="83">
        <v>0</v>
      </c>
      <c r="I739" s="84">
        <f t="shared" si="144"/>
        <v>1</v>
      </c>
      <c r="J739" s="32">
        <f t="shared" si="145"/>
        <v>1</v>
      </c>
      <c r="K739" s="32">
        <f t="shared" si="146"/>
        <v>0.53001914619984358</v>
      </c>
      <c r="L739" s="82">
        <f t="shared" si="147"/>
        <v>0.53001914619984358</v>
      </c>
      <c r="M739" s="84">
        <f t="shared" si="148"/>
        <v>0.46998085380015642</v>
      </c>
      <c r="N739" s="82">
        <f t="shared" si="149"/>
        <v>-0.63484214818309292</v>
      </c>
      <c r="O739" s="84">
        <f t="shared" si="150"/>
        <v>100</v>
      </c>
      <c r="P739" s="32">
        <f t="shared" si="151"/>
        <v>0.88672429509357809</v>
      </c>
      <c r="AL739">
        <v>0.94113024768977049</v>
      </c>
      <c r="AM739">
        <v>0</v>
      </c>
      <c r="AN739">
        <v>1</v>
      </c>
      <c r="AO739" s="32">
        <f t="shared" si="155"/>
        <v>535</v>
      </c>
      <c r="AP739" s="32">
        <f t="shared" si="156"/>
        <v>307</v>
      </c>
      <c r="AQ739" s="32">
        <f t="shared" si="152"/>
        <v>1.8656716417910779E-3</v>
      </c>
      <c r="AR739" s="32">
        <f t="shared" si="153"/>
        <v>9.1715976331360971E-2</v>
      </c>
      <c r="AS739" s="32">
        <f t="shared" si="154"/>
        <v>0</v>
      </c>
    </row>
    <row r="740" spans="1:45" x14ac:dyDescent="0.25">
      <c r="A740">
        <v>3</v>
      </c>
      <c r="B740">
        <v>1</v>
      </c>
      <c r="C740">
        <v>29.7</v>
      </c>
      <c r="D740">
        <v>1</v>
      </c>
      <c r="E740">
        <v>2</v>
      </c>
      <c r="F740">
        <v>6607</v>
      </c>
      <c r="G740" s="82">
        <v>0</v>
      </c>
      <c r="H740" s="83">
        <v>1</v>
      </c>
      <c r="I740" s="84">
        <f t="shared" si="144"/>
        <v>1</v>
      </c>
      <c r="J740" s="32">
        <f t="shared" si="145"/>
        <v>0</v>
      </c>
      <c r="K740" s="32">
        <f t="shared" si="146"/>
        <v>0.50963323883786438</v>
      </c>
      <c r="L740" s="82">
        <f t="shared" si="147"/>
        <v>0.50963323883786438</v>
      </c>
      <c r="M740" s="84">
        <f t="shared" si="148"/>
        <v>0.49036676116213562</v>
      </c>
      <c r="N740" s="82">
        <f t="shared" si="149"/>
        <v>-0.71260167569040345</v>
      </c>
      <c r="O740" s="84">
        <f t="shared" si="150"/>
        <v>0</v>
      </c>
      <c r="P740" s="32">
        <f t="shared" si="151"/>
        <v>1.0392899339875088</v>
      </c>
      <c r="AL740">
        <v>0.9443272386177668</v>
      </c>
      <c r="AM740">
        <v>0</v>
      </c>
      <c r="AN740">
        <v>1</v>
      </c>
      <c r="AO740" s="32">
        <f t="shared" si="155"/>
        <v>535</v>
      </c>
      <c r="AP740" s="32">
        <f t="shared" si="156"/>
        <v>308</v>
      </c>
      <c r="AQ740" s="32">
        <f t="shared" si="152"/>
        <v>1.8656716417910779E-3</v>
      </c>
      <c r="AR740" s="32">
        <f t="shared" si="153"/>
        <v>8.8757396449704151E-2</v>
      </c>
      <c r="AS740" s="32">
        <f t="shared" si="154"/>
        <v>0</v>
      </c>
    </row>
    <row r="741" spans="1:45" x14ac:dyDescent="0.25">
      <c r="A741">
        <v>3</v>
      </c>
      <c r="B741">
        <v>1</v>
      </c>
      <c r="C741">
        <v>29.7</v>
      </c>
      <c r="D741">
        <v>2</v>
      </c>
      <c r="E741">
        <v>0</v>
      </c>
      <c r="F741">
        <v>23.25</v>
      </c>
      <c r="G741" s="82">
        <v>1</v>
      </c>
      <c r="H741" s="83">
        <v>0</v>
      </c>
      <c r="I741" s="84">
        <f t="shared" si="144"/>
        <v>1</v>
      </c>
      <c r="J741" s="32">
        <f t="shared" si="145"/>
        <v>1</v>
      </c>
      <c r="K741" s="32">
        <f t="shared" si="146"/>
        <v>0.46783129027457221</v>
      </c>
      <c r="L741" s="82">
        <f t="shared" si="147"/>
        <v>0.46783129027457221</v>
      </c>
      <c r="M741" s="84">
        <f t="shared" si="148"/>
        <v>0.53216870972542774</v>
      </c>
      <c r="N741" s="82">
        <f t="shared" si="149"/>
        <v>-0.75964753892324133</v>
      </c>
      <c r="O741" s="84">
        <f t="shared" si="150"/>
        <v>100</v>
      </c>
      <c r="P741" s="32">
        <f t="shared" si="151"/>
        <v>1.1375226941598875</v>
      </c>
      <c r="AL741">
        <v>0.94508114878227822</v>
      </c>
      <c r="AM741">
        <v>0</v>
      </c>
      <c r="AN741">
        <v>1</v>
      </c>
      <c r="AO741" s="32">
        <f t="shared" si="155"/>
        <v>535</v>
      </c>
      <c r="AP741" s="32">
        <f t="shared" si="156"/>
        <v>309</v>
      </c>
      <c r="AQ741" s="32">
        <f t="shared" si="152"/>
        <v>1.8656716417910779E-3</v>
      </c>
      <c r="AR741" s="32">
        <f t="shared" si="153"/>
        <v>8.5798816568047331E-2</v>
      </c>
      <c r="AS741" s="32">
        <f t="shared" si="154"/>
        <v>0</v>
      </c>
    </row>
    <row r="742" spans="1:45" x14ac:dyDescent="0.25">
      <c r="A742">
        <v>3</v>
      </c>
      <c r="B742">
        <v>1</v>
      </c>
      <c r="C742">
        <v>29.7</v>
      </c>
      <c r="D742">
        <v>3</v>
      </c>
      <c r="E742">
        <v>1</v>
      </c>
      <c r="F742">
        <v>25.466699999999999</v>
      </c>
      <c r="G742" s="82">
        <v>0</v>
      </c>
      <c r="H742" s="83">
        <v>3</v>
      </c>
      <c r="I742" s="84">
        <f t="shared" si="144"/>
        <v>3</v>
      </c>
      <c r="J742" s="32">
        <f t="shared" si="145"/>
        <v>0</v>
      </c>
      <c r="K742" s="32">
        <f t="shared" si="146"/>
        <v>0.36602724857832447</v>
      </c>
      <c r="L742" s="82">
        <f t="shared" si="147"/>
        <v>1.0980817457349734</v>
      </c>
      <c r="M742" s="84">
        <f t="shared" si="148"/>
        <v>1.9019182542650266</v>
      </c>
      <c r="N742" s="82">
        <f t="shared" si="149"/>
        <v>-1.3672479128960768</v>
      </c>
      <c r="O742" s="84">
        <f t="shared" si="150"/>
        <v>0</v>
      </c>
      <c r="P742" s="32">
        <f t="shared" si="151"/>
        <v>1.7320645773379684</v>
      </c>
      <c r="AL742">
        <v>0.94508289980397286</v>
      </c>
      <c r="AM742">
        <v>0</v>
      </c>
      <c r="AN742">
        <v>1</v>
      </c>
      <c r="AO742" s="32">
        <f t="shared" si="155"/>
        <v>535</v>
      </c>
      <c r="AP742" s="32">
        <f t="shared" si="156"/>
        <v>310</v>
      </c>
      <c r="AQ742" s="32">
        <f t="shared" si="152"/>
        <v>1.8656716417910779E-3</v>
      </c>
      <c r="AR742" s="32">
        <f t="shared" si="153"/>
        <v>8.2840236686390512E-2</v>
      </c>
      <c r="AS742" s="32">
        <f t="shared" si="154"/>
        <v>0</v>
      </c>
    </row>
    <row r="743" spans="1:45" x14ac:dyDescent="0.25">
      <c r="A743">
        <v>3</v>
      </c>
      <c r="B743">
        <v>1</v>
      </c>
      <c r="C743">
        <v>29.7</v>
      </c>
      <c r="D743">
        <v>8</v>
      </c>
      <c r="E743">
        <v>2</v>
      </c>
      <c r="F743">
        <v>2343</v>
      </c>
      <c r="G743" s="82">
        <v>0</v>
      </c>
      <c r="H743" s="83">
        <v>3</v>
      </c>
      <c r="I743" s="84">
        <f t="shared" si="144"/>
        <v>3</v>
      </c>
      <c r="J743" s="32">
        <f t="shared" si="145"/>
        <v>0</v>
      </c>
      <c r="K743" s="32">
        <f t="shared" si="146"/>
        <v>9.0513704687240251E-2</v>
      </c>
      <c r="L743" s="82">
        <f t="shared" si="147"/>
        <v>0.27154111406172077</v>
      </c>
      <c r="M743" s="84">
        <f t="shared" si="148"/>
        <v>2.728458885938279</v>
      </c>
      <c r="N743" s="82">
        <f t="shared" si="149"/>
        <v>-0.28462604853805407</v>
      </c>
      <c r="O743" s="84">
        <f t="shared" si="150"/>
        <v>0</v>
      </c>
      <c r="P743" s="32">
        <f t="shared" si="151"/>
        <v>0.29856537197005434</v>
      </c>
      <c r="AL743">
        <v>0.94508312064982147</v>
      </c>
      <c r="AM743">
        <v>0</v>
      </c>
      <c r="AN743">
        <v>1</v>
      </c>
      <c r="AO743" s="32">
        <f t="shared" si="155"/>
        <v>535</v>
      </c>
      <c r="AP743" s="32">
        <f t="shared" si="156"/>
        <v>311</v>
      </c>
      <c r="AQ743" s="32">
        <f t="shared" si="152"/>
        <v>1.8656716417910779E-3</v>
      </c>
      <c r="AR743" s="32">
        <f t="shared" si="153"/>
        <v>7.9881656804733692E-2</v>
      </c>
      <c r="AS743" s="32">
        <f t="shared" si="154"/>
        <v>0</v>
      </c>
    </row>
    <row r="744" spans="1:45" x14ac:dyDescent="0.25">
      <c r="A744">
        <v>3</v>
      </c>
      <c r="B744">
        <v>1</v>
      </c>
      <c r="C744">
        <v>30</v>
      </c>
      <c r="D744">
        <v>0</v>
      </c>
      <c r="E744">
        <v>0</v>
      </c>
      <c r="F744">
        <v>8.6624999999999996</v>
      </c>
      <c r="G744" s="82">
        <v>0</v>
      </c>
      <c r="H744" s="83">
        <v>1</v>
      </c>
      <c r="I744" s="84">
        <f t="shared" si="144"/>
        <v>1</v>
      </c>
      <c r="J744" s="32">
        <f t="shared" si="145"/>
        <v>0</v>
      </c>
      <c r="K744" s="32">
        <f t="shared" si="146"/>
        <v>0.6291677405137942</v>
      </c>
      <c r="L744" s="82">
        <f t="shared" si="147"/>
        <v>0.6291677405137942</v>
      </c>
      <c r="M744" s="84">
        <f t="shared" si="148"/>
        <v>0.3708322594862058</v>
      </c>
      <c r="N744" s="82">
        <f t="shared" si="149"/>
        <v>-0.9920054493815792</v>
      </c>
      <c r="O744" s="84">
        <f t="shared" si="150"/>
        <v>0</v>
      </c>
      <c r="P744" s="32">
        <f t="shared" si="151"/>
        <v>1.6966370223170886</v>
      </c>
      <c r="AL744">
        <v>0.94562923636522578</v>
      </c>
      <c r="AM744">
        <v>0</v>
      </c>
      <c r="AN744">
        <v>1</v>
      </c>
      <c r="AO744" s="32">
        <f t="shared" si="155"/>
        <v>535</v>
      </c>
      <c r="AP744" s="32">
        <f t="shared" si="156"/>
        <v>312</v>
      </c>
      <c r="AQ744" s="32">
        <f t="shared" si="152"/>
        <v>1.8656716417910779E-3</v>
      </c>
      <c r="AR744" s="32">
        <f t="shared" si="153"/>
        <v>7.6923076923076872E-2</v>
      </c>
      <c r="AS744" s="32">
        <f t="shared" si="154"/>
        <v>0</v>
      </c>
    </row>
    <row r="745" spans="1:45" x14ac:dyDescent="0.25">
      <c r="A745">
        <v>3</v>
      </c>
      <c r="B745">
        <v>1</v>
      </c>
      <c r="C745">
        <v>30</v>
      </c>
      <c r="D745">
        <v>0</v>
      </c>
      <c r="E745">
        <v>0</v>
      </c>
      <c r="F745">
        <v>12475</v>
      </c>
      <c r="G745" s="82">
        <v>1</v>
      </c>
      <c r="H745" s="83">
        <v>0</v>
      </c>
      <c r="I745" s="84">
        <f t="shared" si="144"/>
        <v>1</v>
      </c>
      <c r="J745" s="32">
        <f t="shared" si="145"/>
        <v>1</v>
      </c>
      <c r="K745" s="32">
        <f t="shared" si="146"/>
        <v>0.63093406457810708</v>
      </c>
      <c r="L745" s="82">
        <f t="shared" si="147"/>
        <v>0.63093406457810708</v>
      </c>
      <c r="M745" s="84">
        <f t="shared" si="148"/>
        <v>0.36906593542189292</v>
      </c>
      <c r="N745" s="82">
        <f t="shared" si="149"/>
        <v>-0.46055391543782664</v>
      </c>
      <c r="O745" s="84">
        <f t="shared" si="150"/>
        <v>100</v>
      </c>
      <c r="P745" s="32">
        <f t="shared" si="151"/>
        <v>0.58495167108892732</v>
      </c>
      <c r="AL745">
        <v>0.94563786172971165</v>
      </c>
      <c r="AM745">
        <v>0</v>
      </c>
      <c r="AN745">
        <v>1</v>
      </c>
      <c r="AO745" s="32">
        <f t="shared" si="155"/>
        <v>535</v>
      </c>
      <c r="AP745" s="32">
        <f t="shared" si="156"/>
        <v>313</v>
      </c>
      <c r="AQ745" s="32">
        <f t="shared" si="152"/>
        <v>1.8656716417910779E-3</v>
      </c>
      <c r="AR745" s="32">
        <f t="shared" si="153"/>
        <v>7.3964497041420163E-2</v>
      </c>
      <c r="AS745" s="32">
        <f t="shared" si="154"/>
        <v>0</v>
      </c>
    </row>
    <row r="746" spans="1:45" x14ac:dyDescent="0.25">
      <c r="A746">
        <v>3</v>
      </c>
      <c r="B746">
        <v>1</v>
      </c>
      <c r="C746">
        <v>30</v>
      </c>
      <c r="D746">
        <v>1</v>
      </c>
      <c r="E746">
        <v>1</v>
      </c>
      <c r="F746">
        <v>24.15</v>
      </c>
      <c r="G746" s="82">
        <v>0</v>
      </c>
      <c r="H746" s="83">
        <v>1</v>
      </c>
      <c r="I746" s="84">
        <f t="shared" si="144"/>
        <v>1</v>
      </c>
      <c r="J746" s="32">
        <f t="shared" si="145"/>
        <v>0</v>
      </c>
      <c r="K746" s="32">
        <f t="shared" si="146"/>
        <v>0.52702632412417649</v>
      </c>
      <c r="L746" s="82">
        <f t="shared" si="147"/>
        <v>0.52702632412417649</v>
      </c>
      <c r="M746" s="84">
        <f t="shared" si="148"/>
        <v>0.47297367587582351</v>
      </c>
      <c r="N746" s="82">
        <f t="shared" si="149"/>
        <v>-0.74871554557840492</v>
      </c>
      <c r="O746" s="84">
        <f t="shared" si="150"/>
        <v>0</v>
      </c>
      <c r="P746" s="32">
        <f t="shared" si="151"/>
        <v>1.1142825721711924</v>
      </c>
      <c r="AL746">
        <v>0.94570374967282833</v>
      </c>
      <c r="AM746">
        <v>0</v>
      </c>
      <c r="AN746">
        <v>1</v>
      </c>
      <c r="AO746" s="32">
        <f t="shared" si="155"/>
        <v>535</v>
      </c>
      <c r="AP746" s="32">
        <f t="shared" si="156"/>
        <v>314</v>
      </c>
      <c r="AQ746" s="32">
        <f t="shared" si="152"/>
        <v>1.8656716417910779E-3</v>
      </c>
      <c r="AR746" s="32">
        <f t="shared" si="153"/>
        <v>7.1005917159763343E-2</v>
      </c>
      <c r="AS746" s="32">
        <f t="shared" si="154"/>
        <v>0</v>
      </c>
    </row>
    <row r="747" spans="1:45" x14ac:dyDescent="0.25">
      <c r="A747">
        <v>3</v>
      </c>
      <c r="B747">
        <v>1</v>
      </c>
      <c r="C747">
        <v>30.5</v>
      </c>
      <c r="D747">
        <v>0</v>
      </c>
      <c r="E747">
        <v>0</v>
      </c>
      <c r="F747">
        <v>7.75</v>
      </c>
      <c r="G747" s="82">
        <v>0</v>
      </c>
      <c r="H747" s="83">
        <v>1</v>
      </c>
      <c r="I747" s="84">
        <f t="shared" si="144"/>
        <v>1</v>
      </c>
      <c r="J747" s="32">
        <f t="shared" si="145"/>
        <v>0</v>
      </c>
      <c r="K747" s="32">
        <f t="shared" si="146"/>
        <v>0.62448487311606105</v>
      </c>
      <c r="L747" s="82">
        <f t="shared" si="147"/>
        <v>0.62448487311606105</v>
      </c>
      <c r="M747" s="84">
        <f t="shared" si="148"/>
        <v>0.37551512688393895</v>
      </c>
      <c r="N747" s="82">
        <f t="shared" si="149"/>
        <v>-0.97945652394504068</v>
      </c>
      <c r="O747" s="84">
        <f t="shared" si="150"/>
        <v>0</v>
      </c>
      <c r="P747" s="32">
        <f t="shared" si="151"/>
        <v>1.6630085671863535</v>
      </c>
      <c r="AL747">
        <v>0.94582100344425535</v>
      </c>
      <c r="AM747">
        <v>0</v>
      </c>
      <c r="AN747">
        <v>1</v>
      </c>
      <c r="AO747" s="32">
        <f t="shared" si="155"/>
        <v>535</v>
      </c>
      <c r="AP747" s="32">
        <f t="shared" si="156"/>
        <v>315</v>
      </c>
      <c r="AQ747" s="32">
        <f t="shared" si="152"/>
        <v>1.8656716417910779E-3</v>
      </c>
      <c r="AR747" s="32">
        <f t="shared" si="153"/>
        <v>6.8047337278106523E-2</v>
      </c>
      <c r="AS747" s="32">
        <f t="shared" si="154"/>
        <v>0</v>
      </c>
    </row>
    <row r="748" spans="1:45" x14ac:dyDescent="0.25">
      <c r="A748">
        <v>3</v>
      </c>
      <c r="B748">
        <v>1</v>
      </c>
      <c r="C748">
        <v>31</v>
      </c>
      <c r="D748">
        <v>0</v>
      </c>
      <c r="E748">
        <v>0</v>
      </c>
      <c r="F748">
        <v>7.8541999999999996</v>
      </c>
      <c r="G748" s="82">
        <v>0</v>
      </c>
      <c r="H748" s="83">
        <v>1</v>
      </c>
      <c r="I748" s="84">
        <f t="shared" si="144"/>
        <v>1</v>
      </c>
      <c r="J748" s="32">
        <f t="shared" si="145"/>
        <v>0</v>
      </c>
      <c r="K748" s="32">
        <f t="shared" si="146"/>
        <v>0.61977875299247631</v>
      </c>
      <c r="L748" s="82">
        <f t="shared" si="147"/>
        <v>0.61977875299247631</v>
      </c>
      <c r="M748" s="84">
        <f t="shared" si="148"/>
        <v>0.38022124700752369</v>
      </c>
      <c r="N748" s="82">
        <f t="shared" si="149"/>
        <v>-0.9670019667240618</v>
      </c>
      <c r="O748" s="84">
        <f t="shared" si="150"/>
        <v>0</v>
      </c>
      <c r="P748" s="32">
        <f t="shared" si="151"/>
        <v>1.6300476574372298</v>
      </c>
      <c r="AL748">
        <v>0.94624659912959819</v>
      </c>
      <c r="AM748">
        <v>0</v>
      </c>
      <c r="AN748">
        <v>1</v>
      </c>
      <c r="AO748" s="32">
        <f t="shared" si="155"/>
        <v>535</v>
      </c>
      <c r="AP748" s="32">
        <f t="shared" si="156"/>
        <v>316</v>
      </c>
      <c r="AQ748" s="32">
        <f t="shared" si="152"/>
        <v>1.8656716417910779E-3</v>
      </c>
      <c r="AR748" s="32">
        <f t="shared" si="153"/>
        <v>6.5088757396449703E-2</v>
      </c>
      <c r="AS748" s="32">
        <f t="shared" si="154"/>
        <v>0</v>
      </c>
    </row>
    <row r="749" spans="1:45" x14ac:dyDescent="0.25">
      <c r="A749">
        <v>3</v>
      </c>
      <c r="B749">
        <v>1</v>
      </c>
      <c r="C749">
        <v>31</v>
      </c>
      <c r="D749">
        <v>0</v>
      </c>
      <c r="E749">
        <v>0</v>
      </c>
      <c r="F749">
        <v>8.6832999999999991</v>
      </c>
      <c r="G749" s="82">
        <v>1</v>
      </c>
      <c r="H749" s="83">
        <v>0</v>
      </c>
      <c r="I749" s="84">
        <f t="shared" si="144"/>
        <v>1</v>
      </c>
      <c r="J749" s="32">
        <f t="shared" si="145"/>
        <v>1</v>
      </c>
      <c r="K749" s="32">
        <f t="shared" si="146"/>
        <v>0.61977887175911761</v>
      </c>
      <c r="L749" s="82">
        <f t="shared" si="147"/>
        <v>0.61977887175911761</v>
      </c>
      <c r="M749" s="84">
        <f t="shared" si="148"/>
        <v>0.38022112824088239</v>
      </c>
      <c r="N749" s="82">
        <f t="shared" si="149"/>
        <v>-0.47839252301378898</v>
      </c>
      <c r="O749" s="84">
        <f t="shared" si="150"/>
        <v>100</v>
      </c>
      <c r="P749" s="32">
        <f t="shared" si="151"/>
        <v>0.61347868661882776</v>
      </c>
      <c r="AL749">
        <v>0.94712808671196236</v>
      </c>
      <c r="AM749">
        <v>0</v>
      </c>
      <c r="AN749">
        <v>1</v>
      </c>
      <c r="AO749" s="32">
        <f t="shared" si="155"/>
        <v>535</v>
      </c>
      <c r="AP749" s="32">
        <f t="shared" si="156"/>
        <v>317</v>
      </c>
      <c r="AQ749" s="32">
        <f t="shared" si="152"/>
        <v>1.8656716417910779E-3</v>
      </c>
      <c r="AR749" s="32">
        <f t="shared" si="153"/>
        <v>6.2130177514792884E-2</v>
      </c>
      <c r="AS749" s="32">
        <f t="shared" si="154"/>
        <v>0</v>
      </c>
    </row>
    <row r="750" spans="1:45" x14ac:dyDescent="0.25">
      <c r="A750">
        <v>3</v>
      </c>
      <c r="B750">
        <v>1</v>
      </c>
      <c r="C750">
        <v>31</v>
      </c>
      <c r="D750">
        <v>1</v>
      </c>
      <c r="E750">
        <v>0</v>
      </c>
      <c r="F750">
        <v>18</v>
      </c>
      <c r="G750" s="82">
        <v>0</v>
      </c>
      <c r="H750" s="83">
        <v>1</v>
      </c>
      <c r="I750" s="84">
        <f t="shared" si="144"/>
        <v>1</v>
      </c>
      <c r="J750" s="32">
        <f t="shared" si="145"/>
        <v>0</v>
      </c>
      <c r="K750" s="32">
        <f t="shared" si="146"/>
        <v>0.53838800306203061</v>
      </c>
      <c r="L750" s="82">
        <f t="shared" si="147"/>
        <v>0.53838800306203061</v>
      </c>
      <c r="M750" s="84">
        <f t="shared" si="148"/>
        <v>0.46161199693796939</v>
      </c>
      <c r="N750" s="82">
        <f t="shared" si="149"/>
        <v>-0.77303057422569854</v>
      </c>
      <c r="O750" s="84">
        <f t="shared" si="150"/>
        <v>0</v>
      </c>
      <c r="P750" s="32">
        <f t="shared" si="151"/>
        <v>1.1663215138110421</v>
      </c>
      <c r="AL750">
        <v>0.95031600005734573</v>
      </c>
      <c r="AM750">
        <v>0</v>
      </c>
      <c r="AN750">
        <v>1</v>
      </c>
      <c r="AO750" s="32">
        <f t="shared" si="155"/>
        <v>535</v>
      </c>
      <c r="AP750" s="32">
        <f t="shared" si="156"/>
        <v>318</v>
      </c>
      <c r="AQ750" s="32">
        <f t="shared" si="152"/>
        <v>1.8656716417910779E-3</v>
      </c>
      <c r="AR750" s="32">
        <f t="shared" si="153"/>
        <v>5.9171597633136064E-2</v>
      </c>
      <c r="AS750" s="32">
        <f t="shared" si="154"/>
        <v>0</v>
      </c>
    </row>
    <row r="751" spans="1:45" x14ac:dyDescent="0.25">
      <c r="A751">
        <v>3</v>
      </c>
      <c r="B751">
        <v>1</v>
      </c>
      <c r="C751">
        <v>31</v>
      </c>
      <c r="D751">
        <v>1</v>
      </c>
      <c r="E751">
        <v>1</v>
      </c>
      <c r="F751">
        <v>20525</v>
      </c>
      <c r="G751" s="82">
        <v>1</v>
      </c>
      <c r="H751" s="83">
        <v>0</v>
      </c>
      <c r="I751" s="84">
        <f t="shared" si="144"/>
        <v>1</v>
      </c>
      <c r="J751" s="32">
        <f t="shared" si="145"/>
        <v>1</v>
      </c>
      <c r="K751" s="32">
        <f t="shared" si="146"/>
        <v>0.52014768455390414</v>
      </c>
      <c r="L751" s="82">
        <f t="shared" si="147"/>
        <v>0.52014768455390414</v>
      </c>
      <c r="M751" s="84">
        <f t="shared" si="148"/>
        <v>0.47985231544609586</v>
      </c>
      <c r="N751" s="82">
        <f t="shared" si="149"/>
        <v>-0.65364249897200866</v>
      </c>
      <c r="O751" s="84">
        <f t="shared" si="150"/>
        <v>100</v>
      </c>
      <c r="P751" s="32">
        <f t="shared" si="151"/>
        <v>0.92253090746262401</v>
      </c>
      <c r="AL751">
        <v>0.95166000872146905</v>
      </c>
      <c r="AM751">
        <v>0</v>
      </c>
      <c r="AN751">
        <v>1</v>
      </c>
      <c r="AO751" s="32">
        <f t="shared" si="155"/>
        <v>535</v>
      </c>
      <c r="AP751" s="32">
        <f t="shared" si="156"/>
        <v>319</v>
      </c>
      <c r="AQ751" s="32">
        <f t="shared" si="152"/>
        <v>1.8656716417910779E-3</v>
      </c>
      <c r="AR751" s="32">
        <f t="shared" si="153"/>
        <v>5.6213017751479244E-2</v>
      </c>
      <c r="AS751" s="32">
        <f t="shared" si="154"/>
        <v>0</v>
      </c>
    </row>
    <row r="752" spans="1:45" x14ac:dyDescent="0.25">
      <c r="A752">
        <v>3</v>
      </c>
      <c r="B752">
        <v>1</v>
      </c>
      <c r="C752">
        <v>32</v>
      </c>
      <c r="D752">
        <v>1</v>
      </c>
      <c r="E752">
        <v>1</v>
      </c>
      <c r="F752">
        <v>15.5</v>
      </c>
      <c r="G752" s="82">
        <v>0</v>
      </c>
      <c r="H752" s="83">
        <v>1</v>
      </c>
      <c r="I752" s="84">
        <f t="shared" si="144"/>
        <v>1</v>
      </c>
      <c r="J752" s="32">
        <f t="shared" si="145"/>
        <v>0</v>
      </c>
      <c r="K752" s="32">
        <f t="shared" si="146"/>
        <v>0.50703174992670463</v>
      </c>
      <c r="L752" s="82">
        <f t="shared" si="147"/>
        <v>0.50703174992670463</v>
      </c>
      <c r="M752" s="84">
        <f t="shared" si="148"/>
        <v>0.49296825007329537</v>
      </c>
      <c r="N752" s="82">
        <f t="shared" si="149"/>
        <v>-0.70731050848735677</v>
      </c>
      <c r="O752" s="84">
        <f t="shared" si="150"/>
        <v>0</v>
      </c>
      <c r="P752" s="32">
        <f t="shared" si="151"/>
        <v>1.0285282061295393</v>
      </c>
      <c r="AL752">
        <v>0.95231867031017425</v>
      </c>
      <c r="AM752">
        <v>0</v>
      </c>
      <c r="AN752">
        <v>1</v>
      </c>
      <c r="AO752" s="32">
        <f t="shared" si="155"/>
        <v>535</v>
      </c>
      <c r="AP752" s="32">
        <f t="shared" si="156"/>
        <v>320</v>
      </c>
      <c r="AQ752" s="32">
        <f t="shared" si="152"/>
        <v>1.8656716417910779E-3</v>
      </c>
      <c r="AR752" s="32">
        <f t="shared" si="153"/>
        <v>5.3254437869822535E-2</v>
      </c>
      <c r="AS752" s="32">
        <f t="shared" si="154"/>
        <v>0</v>
      </c>
    </row>
    <row r="753" spans="1:45" x14ac:dyDescent="0.25">
      <c r="A753">
        <v>3</v>
      </c>
      <c r="B753">
        <v>1</v>
      </c>
      <c r="C753">
        <v>33</v>
      </c>
      <c r="D753">
        <v>3</v>
      </c>
      <c r="E753">
        <v>0</v>
      </c>
      <c r="F753">
        <v>15.85</v>
      </c>
      <c r="G753" s="82">
        <v>1</v>
      </c>
      <c r="H753" s="83">
        <v>0</v>
      </c>
      <c r="I753" s="84">
        <f t="shared" si="144"/>
        <v>1</v>
      </c>
      <c r="J753" s="32">
        <f t="shared" si="145"/>
        <v>1</v>
      </c>
      <c r="K753" s="32">
        <f t="shared" si="146"/>
        <v>0.35531790443284927</v>
      </c>
      <c r="L753" s="82">
        <f t="shared" si="147"/>
        <v>0.35531790443284927</v>
      </c>
      <c r="M753" s="84">
        <f t="shared" si="148"/>
        <v>0.64468209556715073</v>
      </c>
      <c r="N753" s="82">
        <f t="shared" si="149"/>
        <v>-1.0347423847878592</v>
      </c>
      <c r="O753" s="84">
        <f t="shared" si="150"/>
        <v>100</v>
      </c>
      <c r="P753" s="32">
        <f t="shared" si="151"/>
        <v>1.8143811148390574</v>
      </c>
      <c r="AL753">
        <v>0.95265937529806011</v>
      </c>
      <c r="AM753">
        <v>0</v>
      </c>
      <c r="AN753">
        <v>1</v>
      </c>
      <c r="AO753" s="32">
        <f t="shared" si="155"/>
        <v>535</v>
      </c>
      <c r="AP753" s="32">
        <f t="shared" si="156"/>
        <v>321</v>
      </c>
      <c r="AQ753" s="32">
        <f t="shared" si="152"/>
        <v>1.8656716417910779E-3</v>
      </c>
      <c r="AR753" s="32">
        <f t="shared" si="153"/>
        <v>5.0295857988165715E-2</v>
      </c>
      <c r="AS753" s="32">
        <f t="shared" si="154"/>
        <v>0</v>
      </c>
    </row>
    <row r="754" spans="1:45" x14ac:dyDescent="0.25">
      <c r="A754">
        <v>3</v>
      </c>
      <c r="B754">
        <v>1</v>
      </c>
      <c r="C754">
        <v>35</v>
      </c>
      <c r="D754">
        <v>1</v>
      </c>
      <c r="E754">
        <v>1</v>
      </c>
      <c r="F754">
        <v>2673</v>
      </c>
      <c r="G754" s="82">
        <v>1</v>
      </c>
      <c r="H754" s="83">
        <v>0</v>
      </c>
      <c r="I754" s="84">
        <f t="shared" si="144"/>
        <v>1</v>
      </c>
      <c r="J754" s="32">
        <f t="shared" si="145"/>
        <v>1</v>
      </c>
      <c r="K754" s="32">
        <f t="shared" si="146"/>
        <v>0.47742268948113392</v>
      </c>
      <c r="L754" s="82">
        <f t="shared" si="147"/>
        <v>0.47742268948113392</v>
      </c>
      <c r="M754" s="84">
        <f t="shared" si="148"/>
        <v>0.52257731051886602</v>
      </c>
      <c r="N754" s="82">
        <f t="shared" si="149"/>
        <v>-0.73935303901547322</v>
      </c>
      <c r="O754" s="84">
        <f t="shared" si="150"/>
        <v>100</v>
      </c>
      <c r="P754" s="32">
        <f t="shared" si="151"/>
        <v>1.0945799645316532</v>
      </c>
      <c r="AL754">
        <v>0.95282631965415476</v>
      </c>
      <c r="AM754">
        <v>0</v>
      </c>
      <c r="AN754">
        <v>1</v>
      </c>
      <c r="AO754" s="32">
        <f t="shared" si="155"/>
        <v>535</v>
      </c>
      <c r="AP754" s="32">
        <f t="shared" si="156"/>
        <v>322</v>
      </c>
      <c r="AQ754" s="32">
        <f t="shared" si="152"/>
        <v>1.8656716417910779E-3</v>
      </c>
      <c r="AR754" s="32">
        <f t="shared" si="153"/>
        <v>4.7337278106508895E-2</v>
      </c>
      <c r="AS754" s="32">
        <f t="shared" si="154"/>
        <v>0</v>
      </c>
    </row>
    <row r="755" spans="1:45" x14ac:dyDescent="0.25">
      <c r="A755">
        <v>3</v>
      </c>
      <c r="B755">
        <v>1</v>
      </c>
      <c r="C755">
        <v>36</v>
      </c>
      <c r="D755">
        <v>1</v>
      </c>
      <c r="E755">
        <v>0</v>
      </c>
      <c r="F755">
        <v>17.399999999999999</v>
      </c>
      <c r="G755" s="82">
        <v>1</v>
      </c>
      <c r="H755" s="83">
        <v>0</v>
      </c>
      <c r="I755" s="84">
        <f t="shared" si="144"/>
        <v>1</v>
      </c>
      <c r="J755" s="32">
        <f t="shared" si="145"/>
        <v>1</v>
      </c>
      <c r="K755" s="32">
        <f t="shared" si="146"/>
        <v>0.48841777106616019</v>
      </c>
      <c r="L755" s="82">
        <f t="shared" si="147"/>
        <v>0.48841777106616019</v>
      </c>
      <c r="M755" s="84">
        <f t="shared" si="148"/>
        <v>0.51158222893383987</v>
      </c>
      <c r="N755" s="82">
        <f t="shared" si="149"/>
        <v>-0.71658415111320328</v>
      </c>
      <c r="O755" s="84">
        <f t="shared" si="150"/>
        <v>100</v>
      </c>
      <c r="P755" s="32">
        <f t="shared" si="151"/>
        <v>1.0474275492005836</v>
      </c>
      <c r="AL755">
        <v>0.95396247664288614</v>
      </c>
      <c r="AM755">
        <v>0</v>
      </c>
      <c r="AN755">
        <v>1</v>
      </c>
      <c r="AO755" s="32">
        <f t="shared" si="155"/>
        <v>535</v>
      </c>
      <c r="AP755" s="32">
        <f t="shared" si="156"/>
        <v>323</v>
      </c>
      <c r="AQ755" s="32">
        <f t="shared" si="152"/>
        <v>1.8656716417910779E-3</v>
      </c>
      <c r="AR755" s="32">
        <f t="shared" si="153"/>
        <v>4.4378698224852076E-2</v>
      </c>
      <c r="AS755" s="32">
        <f t="shared" si="154"/>
        <v>0</v>
      </c>
    </row>
    <row r="756" spans="1:45" x14ac:dyDescent="0.25">
      <c r="A756">
        <v>3</v>
      </c>
      <c r="B756">
        <v>1</v>
      </c>
      <c r="C756">
        <v>37</v>
      </c>
      <c r="D756">
        <v>0</v>
      </c>
      <c r="E756">
        <v>0</v>
      </c>
      <c r="F756">
        <v>9.5875000000000004</v>
      </c>
      <c r="G756" s="82">
        <v>0</v>
      </c>
      <c r="H756" s="83">
        <v>1</v>
      </c>
      <c r="I756" s="84">
        <f t="shared" si="144"/>
        <v>1</v>
      </c>
      <c r="J756" s="32">
        <f t="shared" si="145"/>
        <v>0</v>
      </c>
      <c r="K756" s="32">
        <f t="shared" si="146"/>
        <v>0.56177780938772059</v>
      </c>
      <c r="L756" s="82">
        <f t="shared" si="147"/>
        <v>0.56177780938772059</v>
      </c>
      <c r="M756" s="84">
        <f t="shared" si="148"/>
        <v>0.43822219061227941</v>
      </c>
      <c r="N756" s="82">
        <f t="shared" si="149"/>
        <v>-0.82502921272805541</v>
      </c>
      <c r="O756" s="84">
        <f t="shared" si="150"/>
        <v>0</v>
      </c>
      <c r="P756" s="32">
        <f t="shared" si="151"/>
        <v>1.2819474262652255</v>
      </c>
      <c r="AL756">
        <v>0.95443273355816982</v>
      </c>
      <c r="AM756">
        <v>0</v>
      </c>
      <c r="AN756">
        <v>1</v>
      </c>
      <c r="AO756" s="32">
        <f t="shared" si="155"/>
        <v>535</v>
      </c>
      <c r="AP756" s="32">
        <f t="shared" si="156"/>
        <v>324</v>
      </c>
      <c r="AQ756" s="32">
        <f t="shared" si="152"/>
        <v>1.8656716417910779E-3</v>
      </c>
      <c r="AR756" s="32">
        <f t="shared" si="153"/>
        <v>4.1420118343195256E-2</v>
      </c>
      <c r="AS756" s="32">
        <f t="shared" si="154"/>
        <v>0</v>
      </c>
    </row>
    <row r="757" spans="1:45" x14ac:dyDescent="0.25">
      <c r="A757">
        <v>3</v>
      </c>
      <c r="B757">
        <v>1</v>
      </c>
      <c r="C757">
        <v>38</v>
      </c>
      <c r="D757">
        <v>1</v>
      </c>
      <c r="E757">
        <v>5</v>
      </c>
      <c r="F757">
        <v>31.387499999999999</v>
      </c>
      <c r="G757" s="82">
        <v>1</v>
      </c>
      <c r="H757" s="83">
        <v>0</v>
      </c>
      <c r="I757" s="84">
        <f t="shared" si="144"/>
        <v>1</v>
      </c>
      <c r="J757" s="32">
        <f t="shared" si="145"/>
        <v>1</v>
      </c>
      <c r="K757" s="32">
        <f t="shared" si="146"/>
        <v>0.3647431941046288</v>
      </c>
      <c r="L757" s="82">
        <f t="shared" si="147"/>
        <v>0.3647431941046288</v>
      </c>
      <c r="M757" s="84">
        <f t="shared" si="148"/>
        <v>0.63525680589537115</v>
      </c>
      <c r="N757" s="82">
        <f t="shared" si="149"/>
        <v>-1.0085617508221969</v>
      </c>
      <c r="O757" s="84">
        <f t="shared" si="150"/>
        <v>100</v>
      </c>
      <c r="P757" s="32">
        <f t="shared" si="151"/>
        <v>1.7416549949747488</v>
      </c>
      <c r="AL757">
        <v>0.95606225309649684</v>
      </c>
      <c r="AM757">
        <v>0</v>
      </c>
      <c r="AN757">
        <v>1</v>
      </c>
      <c r="AO757" s="32">
        <f t="shared" si="155"/>
        <v>535</v>
      </c>
      <c r="AP757" s="32">
        <f t="shared" si="156"/>
        <v>325</v>
      </c>
      <c r="AQ757" s="32">
        <f t="shared" si="152"/>
        <v>1.8656716417910779E-3</v>
      </c>
      <c r="AR757" s="32">
        <f t="shared" si="153"/>
        <v>3.8461538461538436E-2</v>
      </c>
      <c r="AS757" s="32">
        <f t="shared" si="154"/>
        <v>0</v>
      </c>
    </row>
    <row r="758" spans="1:45" x14ac:dyDescent="0.25">
      <c r="A758">
        <v>3</v>
      </c>
      <c r="B758">
        <v>1</v>
      </c>
      <c r="C758">
        <v>39</v>
      </c>
      <c r="D758">
        <v>0</v>
      </c>
      <c r="E758">
        <v>5</v>
      </c>
      <c r="F758">
        <v>29125</v>
      </c>
      <c r="G758" s="82">
        <v>0</v>
      </c>
      <c r="H758" s="83">
        <v>1</v>
      </c>
      <c r="I758" s="84">
        <f t="shared" si="144"/>
        <v>1</v>
      </c>
      <c r="J758" s="32">
        <f t="shared" si="145"/>
        <v>0</v>
      </c>
      <c r="K758" s="32">
        <f t="shared" si="146"/>
        <v>0.4396880421627879</v>
      </c>
      <c r="L758" s="82">
        <f t="shared" si="147"/>
        <v>0.4396880421627879</v>
      </c>
      <c r="M758" s="84">
        <f t="shared" si="148"/>
        <v>0.5603119578372121</v>
      </c>
      <c r="N758" s="82">
        <f t="shared" si="149"/>
        <v>-0.57926158279102891</v>
      </c>
      <c r="O758" s="84">
        <f t="shared" si="150"/>
        <v>0</v>
      </c>
      <c r="P758" s="32">
        <f t="shared" si="151"/>
        <v>0.78472007604472871</v>
      </c>
      <c r="AL758">
        <v>0.95629800346320237</v>
      </c>
      <c r="AM758">
        <v>0</v>
      </c>
      <c r="AN758">
        <v>1</v>
      </c>
      <c r="AO758" s="32">
        <f t="shared" si="155"/>
        <v>535</v>
      </c>
      <c r="AP758" s="32">
        <f t="shared" si="156"/>
        <v>326</v>
      </c>
      <c r="AQ758" s="32">
        <f t="shared" si="152"/>
        <v>1.8656716417910779E-3</v>
      </c>
      <c r="AR758" s="32">
        <f t="shared" si="153"/>
        <v>3.5502958579881616E-2</v>
      </c>
      <c r="AS758" s="32">
        <f t="shared" si="154"/>
        <v>0</v>
      </c>
    </row>
    <row r="759" spans="1:45" x14ac:dyDescent="0.25">
      <c r="A759">
        <v>3</v>
      </c>
      <c r="B759">
        <v>1</v>
      </c>
      <c r="C759">
        <v>39</v>
      </c>
      <c r="D759">
        <v>1</v>
      </c>
      <c r="E759">
        <v>5</v>
      </c>
      <c r="F759">
        <v>31275</v>
      </c>
      <c r="G759" s="82">
        <v>0</v>
      </c>
      <c r="H759" s="83">
        <v>1</v>
      </c>
      <c r="I759" s="84">
        <f t="shared" si="144"/>
        <v>1</v>
      </c>
      <c r="J759" s="32">
        <f t="shared" si="145"/>
        <v>0</v>
      </c>
      <c r="K759" s="32">
        <f t="shared" si="146"/>
        <v>0.35988071497977603</v>
      </c>
      <c r="L759" s="82">
        <f t="shared" si="147"/>
        <v>0.35988071497977603</v>
      </c>
      <c r="M759" s="84">
        <f t="shared" si="148"/>
        <v>0.64011928502022397</v>
      </c>
      <c r="N759" s="82">
        <f t="shared" si="149"/>
        <v>-0.44610073715144394</v>
      </c>
      <c r="O759" s="84">
        <f t="shared" si="150"/>
        <v>0</v>
      </c>
      <c r="P759" s="32">
        <f t="shared" si="151"/>
        <v>0.5622088310749862</v>
      </c>
      <c r="AL759">
        <v>0.95673775795943927</v>
      </c>
      <c r="AM759">
        <v>0</v>
      </c>
      <c r="AN759">
        <v>2</v>
      </c>
      <c r="AO759" s="32">
        <f t="shared" si="155"/>
        <v>535</v>
      </c>
      <c r="AP759" s="32">
        <f t="shared" si="156"/>
        <v>328</v>
      </c>
      <c r="AQ759" s="32">
        <f t="shared" si="152"/>
        <v>1.8656716417910779E-3</v>
      </c>
      <c r="AR759" s="32">
        <f t="shared" si="153"/>
        <v>2.9585798816568087E-2</v>
      </c>
      <c r="AS759" s="32">
        <f t="shared" si="154"/>
        <v>0</v>
      </c>
    </row>
    <row r="760" spans="1:45" x14ac:dyDescent="0.25">
      <c r="A760">
        <v>3</v>
      </c>
      <c r="B760">
        <v>1</v>
      </c>
      <c r="C760">
        <v>40</v>
      </c>
      <c r="D760">
        <v>1</v>
      </c>
      <c r="E760">
        <v>0</v>
      </c>
      <c r="F760">
        <v>9475</v>
      </c>
      <c r="G760" s="82">
        <v>0</v>
      </c>
      <c r="H760" s="83">
        <v>1</v>
      </c>
      <c r="I760" s="84">
        <f t="shared" si="144"/>
        <v>1</v>
      </c>
      <c r="J760" s="32">
        <f t="shared" si="145"/>
        <v>0</v>
      </c>
      <c r="K760" s="32">
        <f t="shared" si="146"/>
        <v>0.44998248384897888</v>
      </c>
      <c r="L760" s="82">
        <f t="shared" si="147"/>
        <v>0.44998248384897888</v>
      </c>
      <c r="M760" s="84">
        <f t="shared" si="148"/>
        <v>0.55001751615102112</v>
      </c>
      <c r="N760" s="82">
        <f t="shared" si="149"/>
        <v>-0.59780515371543164</v>
      </c>
      <c r="O760" s="84">
        <f t="shared" si="150"/>
        <v>0</v>
      </c>
      <c r="P760" s="32">
        <f t="shared" si="151"/>
        <v>0.8181239153944051</v>
      </c>
      <c r="AL760">
        <v>0.9567378837609507</v>
      </c>
      <c r="AM760">
        <v>0</v>
      </c>
      <c r="AN760">
        <v>1</v>
      </c>
      <c r="AO760" s="32">
        <f t="shared" si="155"/>
        <v>535</v>
      </c>
      <c r="AP760" s="32">
        <f t="shared" si="156"/>
        <v>329</v>
      </c>
      <c r="AQ760" s="32">
        <f t="shared" si="152"/>
        <v>1.8656716417910779E-3</v>
      </c>
      <c r="AR760" s="32">
        <f t="shared" si="153"/>
        <v>2.6627218934911268E-2</v>
      </c>
      <c r="AS760" s="32">
        <f t="shared" si="154"/>
        <v>0</v>
      </c>
    </row>
    <row r="761" spans="1:45" x14ac:dyDescent="0.25">
      <c r="A761">
        <v>3</v>
      </c>
      <c r="B761">
        <v>1</v>
      </c>
      <c r="C761">
        <v>41</v>
      </c>
      <c r="D761">
        <v>0</v>
      </c>
      <c r="E761">
        <v>2</v>
      </c>
      <c r="F761">
        <v>20.212499999999999</v>
      </c>
      <c r="G761" s="82">
        <v>0</v>
      </c>
      <c r="H761" s="83">
        <v>1</v>
      </c>
      <c r="I761" s="84">
        <f t="shared" si="144"/>
        <v>1</v>
      </c>
      <c r="J761" s="32">
        <f t="shared" si="145"/>
        <v>0</v>
      </c>
      <c r="K761" s="32">
        <f t="shared" si="146"/>
        <v>0.47922729406467218</v>
      </c>
      <c r="L761" s="82">
        <f t="shared" si="147"/>
        <v>0.47922729406467218</v>
      </c>
      <c r="M761" s="84">
        <f t="shared" si="148"/>
        <v>0.52077270593532776</v>
      </c>
      <c r="N761" s="82">
        <f t="shared" si="149"/>
        <v>-0.65244159741940266</v>
      </c>
      <c r="O761" s="84">
        <f t="shared" si="150"/>
        <v>0</v>
      </c>
      <c r="P761" s="32">
        <f t="shared" si="151"/>
        <v>0.92022352285909759</v>
      </c>
      <c r="AL761">
        <v>0.9574853082273439</v>
      </c>
      <c r="AM761">
        <v>0</v>
      </c>
      <c r="AN761">
        <v>1</v>
      </c>
      <c r="AO761" s="32">
        <f t="shared" si="155"/>
        <v>535</v>
      </c>
      <c r="AP761" s="32">
        <f t="shared" si="156"/>
        <v>330</v>
      </c>
      <c r="AQ761" s="32">
        <f t="shared" si="152"/>
        <v>1.8656716417910779E-3</v>
      </c>
      <c r="AR761" s="32">
        <f t="shared" si="153"/>
        <v>2.3668639053254448E-2</v>
      </c>
      <c r="AS761" s="32">
        <f t="shared" si="154"/>
        <v>0</v>
      </c>
    </row>
    <row r="762" spans="1:45" x14ac:dyDescent="0.25">
      <c r="A762">
        <v>3</v>
      </c>
      <c r="B762">
        <v>1</v>
      </c>
      <c r="C762">
        <v>41</v>
      </c>
      <c r="D762">
        <v>0</v>
      </c>
      <c r="E762">
        <v>5</v>
      </c>
      <c r="F762">
        <v>39.6875</v>
      </c>
      <c r="G762" s="82">
        <v>0</v>
      </c>
      <c r="H762" s="83">
        <v>1</v>
      </c>
      <c r="I762" s="84">
        <f t="shared" si="144"/>
        <v>1</v>
      </c>
      <c r="J762" s="32">
        <f t="shared" si="145"/>
        <v>0</v>
      </c>
      <c r="K762" s="32">
        <f t="shared" si="146"/>
        <v>0.41576451178997903</v>
      </c>
      <c r="L762" s="82">
        <f t="shared" si="147"/>
        <v>0.41576451178997903</v>
      </c>
      <c r="M762" s="84">
        <f t="shared" si="148"/>
        <v>0.58423548821002091</v>
      </c>
      <c r="N762" s="82">
        <f t="shared" si="149"/>
        <v>-0.537451144194246</v>
      </c>
      <c r="O762" s="84">
        <f t="shared" si="150"/>
        <v>0</v>
      </c>
      <c r="P762" s="32">
        <f t="shared" si="151"/>
        <v>0.71163857756021842</v>
      </c>
      <c r="AL762">
        <v>0.95908690226610616</v>
      </c>
      <c r="AM762">
        <v>0</v>
      </c>
      <c r="AN762">
        <v>1</v>
      </c>
      <c r="AO762" s="32">
        <f t="shared" si="155"/>
        <v>535</v>
      </c>
      <c r="AP762" s="32">
        <f t="shared" si="156"/>
        <v>331</v>
      </c>
      <c r="AQ762" s="32">
        <f t="shared" si="152"/>
        <v>1.8656716417910779E-3</v>
      </c>
      <c r="AR762" s="32">
        <f t="shared" si="153"/>
        <v>2.0710059171597628E-2</v>
      </c>
      <c r="AS762" s="32">
        <f t="shared" si="154"/>
        <v>0</v>
      </c>
    </row>
    <row r="763" spans="1:45" x14ac:dyDescent="0.25">
      <c r="A763">
        <v>3</v>
      </c>
      <c r="B763">
        <v>1</v>
      </c>
      <c r="C763">
        <v>43</v>
      </c>
      <c r="D763">
        <v>1</v>
      </c>
      <c r="E763">
        <v>6</v>
      </c>
      <c r="F763">
        <v>2144</v>
      </c>
      <c r="G763" s="82">
        <v>0</v>
      </c>
      <c r="H763" s="83">
        <v>1</v>
      </c>
      <c r="I763" s="84">
        <f t="shared" si="144"/>
        <v>1</v>
      </c>
      <c r="J763" s="32">
        <f t="shared" si="145"/>
        <v>0</v>
      </c>
      <c r="K763" s="32">
        <f t="shared" si="146"/>
        <v>0.30165498850931816</v>
      </c>
      <c r="L763" s="82">
        <f t="shared" si="147"/>
        <v>0.30165498850931816</v>
      </c>
      <c r="M763" s="84">
        <f t="shared" si="148"/>
        <v>0.69834501149068184</v>
      </c>
      <c r="N763" s="82">
        <f t="shared" si="149"/>
        <v>-0.35904201253548368</v>
      </c>
      <c r="O763" s="84">
        <f t="shared" si="150"/>
        <v>0</v>
      </c>
      <c r="P763" s="32">
        <f t="shared" si="151"/>
        <v>0.43195696045054832</v>
      </c>
      <c r="AL763">
        <v>0.95952655928445008</v>
      </c>
      <c r="AM763">
        <v>0</v>
      </c>
      <c r="AN763">
        <v>1</v>
      </c>
      <c r="AO763" s="32">
        <f t="shared" si="155"/>
        <v>535</v>
      </c>
      <c r="AP763" s="32">
        <f t="shared" si="156"/>
        <v>332</v>
      </c>
      <c r="AQ763" s="32">
        <f t="shared" si="152"/>
        <v>1.8656716417910779E-3</v>
      </c>
      <c r="AR763" s="32">
        <f t="shared" si="153"/>
        <v>1.7751479289940808E-2</v>
      </c>
      <c r="AS763" s="32">
        <f t="shared" si="154"/>
        <v>0</v>
      </c>
    </row>
    <row r="764" spans="1:45" x14ac:dyDescent="0.25">
      <c r="A764">
        <v>3</v>
      </c>
      <c r="B764">
        <v>1</v>
      </c>
      <c r="C764">
        <v>45</v>
      </c>
      <c r="D764">
        <v>0</v>
      </c>
      <c r="E764">
        <v>0</v>
      </c>
      <c r="F764">
        <v>7.75</v>
      </c>
      <c r="G764" s="82">
        <v>0</v>
      </c>
      <c r="H764" s="83">
        <v>1</v>
      </c>
      <c r="I764" s="84">
        <f t="shared" si="144"/>
        <v>1</v>
      </c>
      <c r="J764" s="32">
        <f t="shared" si="145"/>
        <v>0</v>
      </c>
      <c r="K764" s="32">
        <f t="shared" si="146"/>
        <v>0.48202590396581102</v>
      </c>
      <c r="L764" s="82">
        <f t="shared" si="147"/>
        <v>0.48202590396581102</v>
      </c>
      <c r="M764" s="84">
        <f t="shared" si="148"/>
        <v>0.51797409603418898</v>
      </c>
      <c r="N764" s="82">
        <f t="shared" si="149"/>
        <v>-0.65783004562908431</v>
      </c>
      <c r="O764" s="84">
        <f t="shared" si="150"/>
        <v>0</v>
      </c>
      <c r="P764" s="32">
        <f t="shared" si="151"/>
        <v>0.93059847520636407</v>
      </c>
      <c r="AL764">
        <v>0.96105149535676238</v>
      </c>
      <c r="AM764">
        <v>0</v>
      </c>
      <c r="AN764">
        <v>1</v>
      </c>
      <c r="AO764" s="32">
        <f t="shared" si="155"/>
        <v>535</v>
      </c>
      <c r="AP764" s="32">
        <f t="shared" si="156"/>
        <v>333</v>
      </c>
      <c r="AQ764" s="32">
        <f t="shared" si="152"/>
        <v>1.8656716417910779E-3</v>
      </c>
      <c r="AR764" s="32">
        <f t="shared" si="153"/>
        <v>1.4792899408283988E-2</v>
      </c>
      <c r="AS764" s="32">
        <f t="shared" si="154"/>
        <v>0</v>
      </c>
    </row>
    <row r="765" spans="1:45" x14ac:dyDescent="0.25">
      <c r="A765">
        <v>3</v>
      </c>
      <c r="B765">
        <v>1</v>
      </c>
      <c r="C765">
        <v>45</v>
      </c>
      <c r="D765">
        <v>0</v>
      </c>
      <c r="E765">
        <v>1</v>
      </c>
      <c r="F765">
        <v>14.4542</v>
      </c>
      <c r="G765" s="82">
        <v>0</v>
      </c>
      <c r="H765" s="83">
        <v>1</v>
      </c>
      <c r="I765" s="84">
        <f t="shared" si="144"/>
        <v>1</v>
      </c>
      <c r="J765" s="32">
        <f t="shared" si="145"/>
        <v>0</v>
      </c>
      <c r="K765" s="32">
        <f t="shared" si="146"/>
        <v>0.46067901478279771</v>
      </c>
      <c r="L765" s="82">
        <f t="shared" si="147"/>
        <v>0.46067901478279771</v>
      </c>
      <c r="M765" s="84">
        <f t="shared" si="148"/>
        <v>0.53932098521720229</v>
      </c>
      <c r="N765" s="82">
        <f t="shared" si="149"/>
        <v>-0.61744436544124581</v>
      </c>
      <c r="O765" s="84">
        <f t="shared" si="150"/>
        <v>0</v>
      </c>
      <c r="P765" s="32">
        <f t="shared" si="151"/>
        <v>0.85418336651088622</v>
      </c>
      <c r="AL765">
        <v>0.96393966207657522</v>
      </c>
      <c r="AM765">
        <v>0</v>
      </c>
      <c r="AN765">
        <v>1</v>
      </c>
      <c r="AO765" s="32">
        <f t="shared" si="155"/>
        <v>535</v>
      </c>
      <c r="AP765" s="32">
        <f t="shared" si="156"/>
        <v>334</v>
      </c>
      <c r="AQ765" s="32">
        <f t="shared" si="152"/>
        <v>1.8656716417910779E-3</v>
      </c>
      <c r="AR765" s="32">
        <f t="shared" si="153"/>
        <v>1.1834319526627168E-2</v>
      </c>
      <c r="AS765" s="32">
        <f t="shared" si="154"/>
        <v>0</v>
      </c>
    </row>
    <row r="766" spans="1:45" x14ac:dyDescent="0.25">
      <c r="A766">
        <v>3</v>
      </c>
      <c r="B766">
        <v>1</v>
      </c>
      <c r="C766">
        <v>45</v>
      </c>
      <c r="D766">
        <v>1</v>
      </c>
      <c r="E766">
        <v>4</v>
      </c>
      <c r="F766">
        <v>27.9</v>
      </c>
      <c r="G766" s="82">
        <v>0</v>
      </c>
      <c r="H766" s="83">
        <v>1</v>
      </c>
      <c r="I766" s="84">
        <f t="shared" si="144"/>
        <v>1</v>
      </c>
      <c r="J766" s="32">
        <f t="shared" si="145"/>
        <v>0</v>
      </c>
      <c r="K766" s="32">
        <f t="shared" si="146"/>
        <v>0.32094766679303482</v>
      </c>
      <c r="L766" s="82">
        <f t="shared" si="147"/>
        <v>0.32094766679303482</v>
      </c>
      <c r="M766" s="84">
        <f t="shared" si="148"/>
        <v>0.67905233320696512</v>
      </c>
      <c r="N766" s="82">
        <f t="shared" si="149"/>
        <v>-0.38705708045097342</v>
      </c>
      <c r="O766" s="84">
        <f t="shared" si="150"/>
        <v>0</v>
      </c>
      <c r="P766" s="32">
        <f t="shared" si="151"/>
        <v>0.47264054786071213</v>
      </c>
      <c r="AL766">
        <v>0.96511805290941066</v>
      </c>
      <c r="AM766">
        <v>0</v>
      </c>
      <c r="AN766">
        <v>1</v>
      </c>
      <c r="AO766" s="32">
        <f t="shared" si="155"/>
        <v>535</v>
      </c>
      <c r="AP766" s="32">
        <f t="shared" si="156"/>
        <v>335</v>
      </c>
      <c r="AQ766" s="32">
        <f t="shared" si="152"/>
        <v>1.8656716417910779E-3</v>
      </c>
      <c r="AR766" s="32">
        <f t="shared" si="153"/>
        <v>8.8757396449704595E-3</v>
      </c>
      <c r="AS766" s="32">
        <f t="shared" si="154"/>
        <v>0</v>
      </c>
    </row>
    <row r="767" spans="1:45" x14ac:dyDescent="0.25">
      <c r="A767">
        <v>3</v>
      </c>
      <c r="B767">
        <v>1</v>
      </c>
      <c r="C767">
        <v>47</v>
      </c>
      <c r="D767">
        <v>1</v>
      </c>
      <c r="E767">
        <v>0</v>
      </c>
      <c r="F767">
        <v>3337</v>
      </c>
      <c r="G767" s="82">
        <v>0</v>
      </c>
      <c r="H767" s="83">
        <v>1</v>
      </c>
      <c r="I767" s="84">
        <f t="shared" si="144"/>
        <v>1</v>
      </c>
      <c r="J767" s="32">
        <f t="shared" si="145"/>
        <v>0</v>
      </c>
      <c r="K767" s="32">
        <f t="shared" si="146"/>
        <v>0.38113325971641365</v>
      </c>
      <c r="L767" s="82">
        <f t="shared" si="147"/>
        <v>0.38113325971641365</v>
      </c>
      <c r="M767" s="84">
        <f t="shared" si="148"/>
        <v>0.61886674028358635</v>
      </c>
      <c r="N767" s="82">
        <f t="shared" si="149"/>
        <v>-0.47986531173001085</v>
      </c>
      <c r="O767" s="84">
        <f t="shared" si="150"/>
        <v>0</v>
      </c>
      <c r="P767" s="32">
        <f t="shared" si="151"/>
        <v>0.61585675058537659</v>
      </c>
      <c r="AL767">
        <v>0.96547509994073177</v>
      </c>
      <c r="AM767">
        <v>0</v>
      </c>
      <c r="AN767">
        <v>1</v>
      </c>
      <c r="AO767" s="32">
        <f t="shared" si="155"/>
        <v>535</v>
      </c>
      <c r="AP767" s="32">
        <f t="shared" si="156"/>
        <v>336</v>
      </c>
      <c r="AQ767" s="32">
        <f t="shared" si="152"/>
        <v>1.8656716417910779E-3</v>
      </c>
      <c r="AR767" s="32">
        <f t="shared" si="153"/>
        <v>5.9171597633136397E-3</v>
      </c>
      <c r="AS767" s="32">
        <f t="shared" si="154"/>
        <v>0</v>
      </c>
    </row>
    <row r="768" spans="1:45" x14ac:dyDescent="0.25">
      <c r="A768">
        <v>3</v>
      </c>
      <c r="B768">
        <v>1</v>
      </c>
      <c r="C768">
        <v>48</v>
      </c>
      <c r="D768">
        <v>1</v>
      </c>
      <c r="E768">
        <v>3</v>
      </c>
      <c r="F768">
        <v>6608</v>
      </c>
      <c r="G768" s="82">
        <v>0</v>
      </c>
      <c r="H768" s="83">
        <v>1</v>
      </c>
      <c r="I768" s="84">
        <f t="shared" si="144"/>
        <v>1</v>
      </c>
      <c r="J768" s="32">
        <f t="shared" si="145"/>
        <v>0</v>
      </c>
      <c r="K768" s="32">
        <f t="shared" si="146"/>
        <v>0.31435240333845027</v>
      </c>
      <c r="L768" s="82">
        <f t="shared" si="147"/>
        <v>0.31435240333845027</v>
      </c>
      <c r="M768" s="84">
        <f t="shared" si="148"/>
        <v>0.68564759666154973</v>
      </c>
      <c r="N768" s="82">
        <f t="shared" si="149"/>
        <v>-0.37739149073960276</v>
      </c>
      <c r="O768" s="84">
        <f t="shared" si="150"/>
        <v>0</v>
      </c>
      <c r="P768" s="32">
        <f t="shared" si="151"/>
        <v>0.45847517714500402</v>
      </c>
      <c r="AL768">
        <v>0.96644415846594134</v>
      </c>
      <c r="AM768">
        <v>0</v>
      </c>
      <c r="AN768">
        <v>1</v>
      </c>
      <c r="AO768" s="32">
        <f t="shared" si="155"/>
        <v>535</v>
      </c>
      <c r="AP768" s="32">
        <f t="shared" si="156"/>
        <v>337</v>
      </c>
      <c r="AQ768" s="32">
        <f t="shared" si="152"/>
        <v>1.8656716417910779E-3</v>
      </c>
      <c r="AR768" s="32">
        <f t="shared" si="153"/>
        <v>2.9585798816568198E-3</v>
      </c>
      <c r="AS768" s="32">
        <f t="shared" si="154"/>
        <v>0</v>
      </c>
    </row>
    <row r="769" spans="1:45" x14ac:dyDescent="0.25">
      <c r="A769">
        <v>3</v>
      </c>
      <c r="B769">
        <v>1</v>
      </c>
      <c r="C769">
        <v>63</v>
      </c>
      <c r="D769">
        <v>0</v>
      </c>
      <c r="E769">
        <v>0</v>
      </c>
      <c r="F769">
        <v>9.5875000000000004</v>
      </c>
      <c r="G769" s="85">
        <v>1</v>
      </c>
      <c r="H769" s="86">
        <v>0</v>
      </c>
      <c r="I769" s="84">
        <f t="shared" si="144"/>
        <v>1</v>
      </c>
      <c r="J769" s="32">
        <f t="shared" si="145"/>
        <v>1</v>
      </c>
      <c r="K769" s="32">
        <f t="shared" si="146"/>
        <v>0.31160721120498119</v>
      </c>
      <c r="L769" s="82">
        <f t="shared" si="147"/>
        <v>0.31160721120498119</v>
      </c>
      <c r="M769" s="84">
        <f t="shared" si="148"/>
        <v>0.68839278879501875</v>
      </c>
      <c r="N769" s="82">
        <f t="shared" si="149"/>
        <v>-1.1660118227469694</v>
      </c>
      <c r="O769" s="84">
        <f t="shared" si="150"/>
        <v>100</v>
      </c>
      <c r="P769" s="32">
        <f t="shared" si="151"/>
        <v>2.2091683505430195</v>
      </c>
      <c r="AL769">
        <v>0.96789104112149504</v>
      </c>
      <c r="AM769">
        <v>0</v>
      </c>
      <c r="AN769">
        <v>1</v>
      </c>
      <c r="AO769" s="32">
        <f t="shared" si="155"/>
        <v>535</v>
      </c>
      <c r="AP769" s="32">
        <f t="shared" si="156"/>
        <v>338</v>
      </c>
      <c r="AQ769" s="32">
        <f t="shared" si="152"/>
        <v>1.8656716417910779E-3</v>
      </c>
      <c r="AR769" s="32">
        <f t="shared" si="153"/>
        <v>0</v>
      </c>
      <c r="AS769" s="32">
        <f t="shared" si="154"/>
        <v>0</v>
      </c>
    </row>
    <row r="770" spans="1:45" x14ac:dyDescent="0.25">
      <c r="A770" s="78"/>
      <c r="B770" s="78"/>
      <c r="C770" s="78"/>
      <c r="D770" s="78"/>
      <c r="E770" s="78"/>
      <c r="F770" s="78"/>
      <c r="G770" s="78">
        <f>SUM(G4:G769)</f>
        <v>338</v>
      </c>
      <c r="H770" s="78">
        <f t="shared" ref="H770:I770" si="157">SUM(H4:H769)</f>
        <v>536</v>
      </c>
      <c r="I770" s="89">
        <f t="shared" si="157"/>
        <v>874</v>
      </c>
      <c r="J770" s="89"/>
      <c r="K770" s="89"/>
      <c r="L770" s="89">
        <f>SUM(L4:L769)</f>
        <v>338.00000000000023</v>
      </c>
      <c r="M770" s="89">
        <f t="shared" ref="M770:N770" si="158">SUM(M4:M769)</f>
        <v>535.99999999999943</v>
      </c>
      <c r="N770" s="89">
        <f t="shared" si="158"/>
        <v>-390.39154824537803</v>
      </c>
      <c r="O770" s="89">
        <f>SUMPRODUCT(O4:O769,I4:I769)/I770</f>
        <v>38.672768878718536</v>
      </c>
      <c r="P770" s="89">
        <f>SUM(P4:P769)</f>
        <v>826.2178454925903</v>
      </c>
      <c r="AL770" s="95">
        <v>0.96954060099176276</v>
      </c>
      <c r="AM770" s="95">
        <v>1</v>
      </c>
      <c r="AN770" s="95">
        <v>0</v>
      </c>
      <c r="AO770" s="95">
        <f t="shared" si="155"/>
        <v>536</v>
      </c>
      <c r="AP770" s="95">
        <f t="shared" si="156"/>
        <v>338</v>
      </c>
      <c r="AQ770" s="95">
        <f t="shared" si="152"/>
        <v>0</v>
      </c>
      <c r="AR770" s="95">
        <f t="shared" si="153"/>
        <v>0</v>
      </c>
      <c r="AS770" s="95">
        <f t="shared" si="154"/>
        <v>0</v>
      </c>
    </row>
    <row r="771" spans="1:45" ht="15.75" thickBot="1" x14ac:dyDescent="0.3">
      <c r="AS771">
        <f>SUM(AS4:AS770)</f>
        <v>0.85311423650975793</v>
      </c>
    </row>
    <row r="772" spans="1:45" ht="15.75" thickTop="1" x14ac:dyDescent="0.25">
      <c r="A772" s="94"/>
      <c r="B772" s="94" t="s">
        <v>130</v>
      </c>
      <c r="C772" s="94" t="s">
        <v>131</v>
      </c>
      <c r="D772" s="94" t="s">
        <v>132</v>
      </c>
      <c r="E772" s="94" t="s">
        <v>122</v>
      </c>
      <c r="F772" s="94" t="s">
        <v>133</v>
      </c>
      <c r="G772" s="94" t="s">
        <v>134</v>
      </c>
      <c r="H772" s="94" t="s">
        <v>135</v>
      </c>
    </row>
    <row r="773" spans="1:45" x14ac:dyDescent="0.25">
      <c r="A773" t="s">
        <v>136</v>
      </c>
      <c r="B773">
        <f t="array" ref="B773:B779">R5:R11</f>
        <v>2.4526967738676606</v>
      </c>
      <c r="C773">
        <f t="array" ref="C773:C779">SQRT([2]!DIAG(W4:AC10))</f>
        <v>0.42518399166099013</v>
      </c>
      <c r="D773">
        <f>(B773/C773)^2</f>
        <v>33.276214112240062</v>
      </c>
      <c r="E773">
        <f>CHIDIST(D773,1)</f>
        <v>7.9954640892077833E-9</v>
      </c>
      <c r="F773">
        <f>EXP(B773)</f>
        <v>11.619640046373336</v>
      </c>
    </row>
    <row r="774" spans="1:45" x14ac:dyDescent="0.25">
      <c r="A774" t="str">
        <f t="array" ref="A774:A779">TRANSPOSE(A3:F3)</f>
        <v>Pclass</v>
      </c>
      <c r="B774">
        <v>-1.1583762420919255</v>
      </c>
      <c r="C774">
        <v>0.1200757294791218</v>
      </c>
      <c r="D774" s="32">
        <f t="shared" ref="D774:D779" si="159">(B774/C774)^2</f>
        <v>93.0655216445641</v>
      </c>
      <c r="E774" s="32">
        <f t="shared" ref="E774:E779" si="160">CHIDIST(D774,1)</f>
        <v>5.0591438968721936E-22</v>
      </c>
      <c r="F774" s="32">
        <f t="shared" ref="F774:F779" si="161">EXP(B774)</f>
        <v>0.31399562003888304</v>
      </c>
      <c r="G774">
        <f>EXP(B774-C774*NORMSINV(1-$U$9/2))</f>
        <v>0.24815037958549591</v>
      </c>
      <c r="H774">
        <f>EXP(B774+C774*NORMSINV(1-$U$9/2))</f>
        <v>0.39731250690927922</v>
      </c>
    </row>
    <row r="775" spans="1:45" x14ac:dyDescent="0.25">
      <c r="A775" t="str">
        <v>Sex</v>
      </c>
      <c r="B775">
        <v>2.7522245423631642</v>
      </c>
      <c r="C775">
        <v>0.2005137094289523</v>
      </c>
      <c r="D775" s="32">
        <f t="shared" si="159"/>
        <v>188.39942970229512</v>
      </c>
      <c r="E775" s="32">
        <f t="shared" si="160"/>
        <v>7.1073638741180645E-43</v>
      </c>
      <c r="F775" s="32">
        <f t="shared" si="161"/>
        <v>15.677468314677704</v>
      </c>
      <c r="G775" s="32">
        <f t="shared" ref="G775:G779" si="162">EXP(B775-C775*NORMSINV(1-$U$9/2))</f>
        <v>10.58274551751413</v>
      </c>
      <c r="H775" s="32">
        <f t="shared" ref="H775:H779" si="163">EXP(B775+C775*NORMSINV(1-$U$9/2))</f>
        <v>23.224881704937509</v>
      </c>
    </row>
    <row r="776" spans="1:45" x14ac:dyDescent="0.25">
      <c r="A776" t="str">
        <v>Age</v>
      </c>
      <c r="B776">
        <v>-4.0038326201505728E-2</v>
      </c>
      <c r="C776">
        <v>7.7741789253695549E-3</v>
      </c>
      <c r="D776" s="32">
        <f t="shared" si="159"/>
        <v>26.524228671076784</v>
      </c>
      <c r="E776" s="32">
        <f t="shared" si="160"/>
        <v>2.6025347149502925E-7</v>
      </c>
      <c r="F776" s="32">
        <f t="shared" si="161"/>
        <v>0.96075261644831533</v>
      </c>
      <c r="G776" s="32">
        <f t="shared" si="162"/>
        <v>0.94622448691356431</v>
      </c>
      <c r="H776" s="32">
        <f t="shared" si="163"/>
        <v>0.97550380779418799</v>
      </c>
    </row>
    <row r="777" spans="1:45" x14ac:dyDescent="0.25">
      <c r="A777" t="str">
        <v>SibSp</v>
      </c>
      <c r="B777">
        <v>-0.33476062871277901</v>
      </c>
      <c r="C777">
        <v>0.10859114818585681</v>
      </c>
      <c r="D777" s="32">
        <f t="shared" si="159"/>
        <v>9.5034194790536652</v>
      </c>
      <c r="E777" s="32">
        <f t="shared" si="160"/>
        <v>2.0508933797727781E-3</v>
      </c>
      <c r="F777" s="32">
        <f t="shared" si="161"/>
        <v>0.71550933824666374</v>
      </c>
      <c r="G777" s="32">
        <f t="shared" si="162"/>
        <v>0.57833883161632749</v>
      </c>
      <c r="H777" s="32">
        <f t="shared" si="163"/>
        <v>0.88521396996183543</v>
      </c>
    </row>
    <row r="778" spans="1:45" x14ac:dyDescent="0.25">
      <c r="A778" t="str">
        <v>Parch</v>
      </c>
      <c r="B778">
        <v>-8.5686090596492862E-2</v>
      </c>
      <c r="C778">
        <v>0.11500743338775246</v>
      </c>
      <c r="D778" s="32">
        <f t="shared" si="159"/>
        <v>0.55509694165237311</v>
      </c>
      <c r="E778" s="32">
        <f t="shared" si="160"/>
        <v>0.45624253283607674</v>
      </c>
      <c r="F778" s="32">
        <f t="shared" si="161"/>
        <v>0.91788231789212693</v>
      </c>
      <c r="G778" s="32">
        <f t="shared" si="162"/>
        <v>0.73264315921091572</v>
      </c>
      <c r="H778" s="32">
        <f t="shared" si="163"/>
        <v>1.1499567543992855</v>
      </c>
    </row>
    <row r="779" spans="1:45" x14ac:dyDescent="0.25">
      <c r="A779" s="95" t="str">
        <v>Fare</v>
      </c>
      <c r="B779" s="95">
        <v>6.0787533276873833E-7</v>
      </c>
      <c r="C779" s="95">
        <v>2.5232154117433891E-6</v>
      </c>
      <c r="D779" s="95">
        <f t="shared" si="159"/>
        <v>5.8039061783011929E-2</v>
      </c>
      <c r="E779" s="95">
        <f t="shared" si="160"/>
        <v>0.80962256526197496</v>
      </c>
      <c r="F779" s="95">
        <f t="shared" si="161"/>
        <v>1.0000006078755175</v>
      </c>
      <c r="G779" s="95">
        <f t="shared" si="162"/>
        <v>0.99999566247340765</v>
      </c>
      <c r="H779" s="95">
        <f t="shared" si="163"/>
        <v>1.0000055533020846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8" spans="1:1" x14ac:dyDescent="0.25">
      <c r="A8" t="s">
        <v>86</v>
      </c>
    </row>
    <row r="9" spans="1:1" x14ac:dyDescent="0.25">
      <c r="A9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Ex1</vt:lpstr>
      <vt:lpstr>Ex2</vt:lpstr>
      <vt:lpstr>Ex3</vt:lpstr>
      <vt:lpstr>Ex4</vt:lpstr>
      <vt:lpstr>Ex4 - Análise</vt:lpstr>
      <vt:lpstr>Ex5</vt:lpstr>
      <vt:lpstr>Ex5 - Análise</vt:lpstr>
      <vt:lpstr>Ex6</vt:lpstr>
      <vt:lpstr>Ex7</vt:lpstr>
      <vt:lpstr>Ex8</vt:lpstr>
      <vt:lpstr>Ex8 - Análise</vt:lpstr>
      <vt:lpstr>Opcionais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Gonzalez Alonso</dc:creator>
  <cp:lastModifiedBy>Ferran Gonzalez Alonso</cp:lastModifiedBy>
  <dcterms:created xsi:type="dcterms:W3CDTF">2017-03-18T21:34:08Z</dcterms:created>
  <dcterms:modified xsi:type="dcterms:W3CDTF">2017-03-20T12:59:13Z</dcterms:modified>
</cp:coreProperties>
</file>