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e90a9e73503f2a/Documents/Thesis/Results/"/>
    </mc:Choice>
  </mc:AlternateContent>
  <xr:revisionPtr revIDLastSave="1342" documentId="8_{22D4D266-E9C7-4D63-BE09-5E343534BFAC}" xr6:coauthVersionLast="47" xr6:coauthVersionMax="47" xr10:uidLastSave="{545B9EFF-B9BE-4454-B641-A1723FB7398D}"/>
  <bookViews>
    <workbookView xWindow="9555" yWindow="345" windowWidth="25035" windowHeight="14880" firstSheet="6" activeTab="11" xr2:uid="{7F075D47-64DD-486E-88E1-B9ADDE0CDD0E}"/>
  </bookViews>
  <sheets>
    <sheet name="Over View" sheetId="12" r:id="rId1"/>
    <sheet name="pearrr_original" sheetId="1" r:id="rId2"/>
    <sheet name="abethe_original" sheetId="2" r:id="rId3"/>
    <sheet name="amicie_original" sheetId="3" r:id="rId4"/>
    <sheet name="ayoub_ghriss_original" sheetId="4" r:id="rId5"/>
    <sheet name="lbg_original" sheetId="5" r:id="rId6"/>
    <sheet name="mk_original" sheetId="6" r:id="rId7"/>
    <sheet name="nguigui_original" sheetId="7" r:id="rId8"/>
    <sheet name="Slasnista_original" sheetId="8" r:id="rId9"/>
    <sheet name="starting_kit" sheetId="9" r:id="rId10"/>
    <sheet name="vzantedeschi_original" sheetId="10" r:id="rId11"/>
    <sheet name="wwwwmmmm_original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2" l="1"/>
  <c r="P13" i="12"/>
  <c r="O13" i="12"/>
  <c r="N13" i="12"/>
  <c r="M13" i="12"/>
  <c r="S6" i="3"/>
  <c r="R9" i="11"/>
  <c r="Q9" i="11"/>
  <c r="O9" i="11"/>
  <c r="U9" i="11" s="1"/>
  <c r="N9" i="11"/>
  <c r="F9" i="11"/>
  <c r="I9" i="11" s="1"/>
  <c r="E9" i="11"/>
  <c r="C9" i="11"/>
  <c r="B9" i="11"/>
  <c r="U8" i="11"/>
  <c r="T8" i="11"/>
  <c r="S8" i="11"/>
  <c r="P8" i="11"/>
  <c r="V8" i="11" s="1"/>
  <c r="I8" i="11"/>
  <c r="H8" i="11"/>
  <c r="G8" i="11"/>
  <c r="D8" i="11"/>
  <c r="J8" i="11" s="1"/>
  <c r="U7" i="11"/>
  <c r="T7" i="11"/>
  <c r="S7" i="11"/>
  <c r="P7" i="11"/>
  <c r="V7" i="11" s="1"/>
  <c r="I7" i="11"/>
  <c r="H7" i="11"/>
  <c r="G7" i="11"/>
  <c r="D7" i="11"/>
  <c r="U6" i="11"/>
  <c r="T6" i="11"/>
  <c r="S6" i="11"/>
  <c r="P6" i="11"/>
  <c r="V6" i="11" s="1"/>
  <c r="I6" i="11"/>
  <c r="H6" i="11"/>
  <c r="G6" i="11"/>
  <c r="D6" i="11"/>
  <c r="J6" i="11" s="1"/>
  <c r="U5" i="11"/>
  <c r="T5" i="11"/>
  <c r="S5" i="11"/>
  <c r="P5" i="11"/>
  <c r="V5" i="11" s="1"/>
  <c r="I5" i="11"/>
  <c r="H5" i="11"/>
  <c r="G5" i="11"/>
  <c r="D5" i="11"/>
  <c r="J5" i="11" s="1"/>
  <c r="U4" i="11"/>
  <c r="T4" i="11"/>
  <c r="S4" i="11"/>
  <c r="S9" i="11" s="1"/>
  <c r="P4" i="11"/>
  <c r="V4" i="11" s="1"/>
  <c r="I4" i="11"/>
  <c r="H4" i="11"/>
  <c r="G4" i="11"/>
  <c r="G9" i="11" s="1"/>
  <c r="D4" i="11"/>
  <c r="R9" i="5"/>
  <c r="Q9" i="5"/>
  <c r="O9" i="5"/>
  <c r="U9" i="5" s="1"/>
  <c r="N9" i="5"/>
  <c r="F9" i="5"/>
  <c r="E9" i="5"/>
  <c r="C9" i="5"/>
  <c r="I9" i="5" s="1"/>
  <c r="B9" i="5"/>
  <c r="U8" i="5"/>
  <c r="T8" i="5"/>
  <c r="S8" i="5"/>
  <c r="P8" i="5"/>
  <c r="V8" i="5" s="1"/>
  <c r="I8" i="5"/>
  <c r="H8" i="5"/>
  <c r="G8" i="5"/>
  <c r="D8" i="5"/>
  <c r="J8" i="5" s="1"/>
  <c r="U7" i="5"/>
  <c r="T7" i="5"/>
  <c r="S7" i="5"/>
  <c r="P7" i="5"/>
  <c r="V7" i="5" s="1"/>
  <c r="I7" i="5"/>
  <c r="H7" i="5"/>
  <c r="G7" i="5"/>
  <c r="D7" i="5"/>
  <c r="U6" i="5"/>
  <c r="T6" i="5"/>
  <c r="S6" i="5"/>
  <c r="P6" i="5"/>
  <c r="V6" i="5" s="1"/>
  <c r="I6" i="5"/>
  <c r="H6" i="5"/>
  <c r="G6" i="5"/>
  <c r="D6" i="5"/>
  <c r="J6" i="5" s="1"/>
  <c r="U5" i="5"/>
  <c r="T5" i="5"/>
  <c r="S5" i="5"/>
  <c r="P5" i="5"/>
  <c r="V5" i="5" s="1"/>
  <c r="I5" i="5"/>
  <c r="H5" i="5"/>
  <c r="G5" i="5"/>
  <c r="D5" i="5"/>
  <c r="J5" i="5" s="1"/>
  <c r="U4" i="5"/>
  <c r="T4" i="5"/>
  <c r="S4" i="5"/>
  <c r="S9" i="5" s="1"/>
  <c r="P4" i="5"/>
  <c r="P9" i="5" s="1"/>
  <c r="I4" i="5"/>
  <c r="H4" i="5"/>
  <c r="G4" i="5"/>
  <c r="D4" i="5"/>
  <c r="D9" i="5" s="1"/>
  <c r="R9" i="8"/>
  <c r="Q9" i="8"/>
  <c r="O9" i="8"/>
  <c r="N9" i="8"/>
  <c r="F9" i="8"/>
  <c r="E9" i="8"/>
  <c r="C9" i="8"/>
  <c r="I9" i="8" s="1"/>
  <c r="B9" i="8"/>
  <c r="U8" i="8"/>
  <c r="T8" i="8"/>
  <c r="S8" i="8"/>
  <c r="P8" i="8"/>
  <c r="V8" i="8" s="1"/>
  <c r="I8" i="8"/>
  <c r="H8" i="8"/>
  <c r="G8" i="8"/>
  <c r="D8" i="8"/>
  <c r="U7" i="8"/>
  <c r="T7" i="8"/>
  <c r="S7" i="8"/>
  <c r="P7" i="8"/>
  <c r="V7" i="8" s="1"/>
  <c r="I7" i="8"/>
  <c r="H7" i="8"/>
  <c r="G7" i="8"/>
  <c r="D7" i="8"/>
  <c r="U6" i="8"/>
  <c r="T6" i="8"/>
  <c r="S6" i="8"/>
  <c r="P6" i="8"/>
  <c r="V6" i="8" s="1"/>
  <c r="I6" i="8"/>
  <c r="H6" i="8"/>
  <c r="G6" i="8"/>
  <c r="D6" i="8"/>
  <c r="J6" i="8" s="1"/>
  <c r="U5" i="8"/>
  <c r="T5" i="8"/>
  <c r="S5" i="8"/>
  <c r="P5" i="8"/>
  <c r="V5" i="8" s="1"/>
  <c r="I5" i="8"/>
  <c r="H5" i="8"/>
  <c r="G5" i="8"/>
  <c r="D5" i="8"/>
  <c r="J5" i="8" s="1"/>
  <c r="U4" i="8"/>
  <c r="T4" i="8"/>
  <c r="S4" i="8"/>
  <c r="S9" i="8" s="1"/>
  <c r="P4" i="8"/>
  <c r="P9" i="8" s="1"/>
  <c r="I4" i="8"/>
  <c r="H4" i="8"/>
  <c r="G4" i="8"/>
  <c r="D4" i="8"/>
  <c r="J9" i="10"/>
  <c r="J8" i="10"/>
  <c r="J7" i="10"/>
  <c r="J6" i="10"/>
  <c r="J5" i="10"/>
  <c r="J4" i="10"/>
  <c r="J9" i="7"/>
  <c r="J8" i="7"/>
  <c r="J7" i="7"/>
  <c r="J6" i="7"/>
  <c r="J5" i="7"/>
  <c r="J4" i="7"/>
  <c r="J9" i="6"/>
  <c r="J8" i="6"/>
  <c r="J7" i="6"/>
  <c r="J6" i="6"/>
  <c r="J5" i="6"/>
  <c r="J4" i="6"/>
  <c r="J9" i="4"/>
  <c r="J8" i="4"/>
  <c r="J7" i="4"/>
  <c r="J6" i="4"/>
  <c r="J5" i="4"/>
  <c r="J4" i="4"/>
  <c r="J9" i="3"/>
  <c r="J8" i="3"/>
  <c r="J7" i="3"/>
  <c r="J6" i="3"/>
  <c r="J5" i="3"/>
  <c r="J4" i="3"/>
  <c r="J9" i="2"/>
  <c r="J8" i="2"/>
  <c r="J7" i="2"/>
  <c r="J6" i="2"/>
  <c r="J5" i="2"/>
  <c r="J4" i="2"/>
  <c r="J5" i="1"/>
  <c r="J6" i="1"/>
  <c r="J7" i="1"/>
  <c r="J8" i="1"/>
  <c r="J9" i="1"/>
  <c r="J4" i="1"/>
  <c r="Q9" i="10"/>
  <c r="R9" i="10"/>
  <c r="O9" i="10"/>
  <c r="N9" i="10"/>
  <c r="F9" i="10"/>
  <c r="E9" i="10"/>
  <c r="C9" i="10"/>
  <c r="I9" i="10" s="1"/>
  <c r="B9" i="10"/>
  <c r="U8" i="10"/>
  <c r="T8" i="10"/>
  <c r="S8" i="10"/>
  <c r="P8" i="10"/>
  <c r="V8" i="10" s="1"/>
  <c r="I8" i="10"/>
  <c r="H8" i="10"/>
  <c r="G8" i="10"/>
  <c r="D8" i="10"/>
  <c r="U7" i="10"/>
  <c r="T7" i="10"/>
  <c r="S7" i="10"/>
  <c r="P7" i="10"/>
  <c r="V7" i="10" s="1"/>
  <c r="I7" i="10"/>
  <c r="H7" i="10"/>
  <c r="G7" i="10"/>
  <c r="D7" i="10"/>
  <c r="U6" i="10"/>
  <c r="T6" i="10"/>
  <c r="S6" i="10"/>
  <c r="P6" i="10"/>
  <c r="V6" i="10" s="1"/>
  <c r="I6" i="10"/>
  <c r="H6" i="10"/>
  <c r="G6" i="10"/>
  <c r="D6" i="10"/>
  <c r="U5" i="10"/>
  <c r="T5" i="10"/>
  <c r="S5" i="10"/>
  <c r="P5" i="10"/>
  <c r="V5" i="10" s="1"/>
  <c r="I5" i="10"/>
  <c r="H5" i="10"/>
  <c r="G5" i="10"/>
  <c r="D5" i="10"/>
  <c r="U4" i="10"/>
  <c r="T4" i="10"/>
  <c r="S4" i="10"/>
  <c r="P4" i="10"/>
  <c r="V4" i="10" s="1"/>
  <c r="I4" i="10"/>
  <c r="H4" i="10"/>
  <c r="G4" i="10"/>
  <c r="D4" i="10"/>
  <c r="R9" i="7"/>
  <c r="Q9" i="7"/>
  <c r="O9" i="7"/>
  <c r="N9" i="7"/>
  <c r="F9" i="7"/>
  <c r="E9" i="7"/>
  <c r="C9" i="7"/>
  <c r="I9" i="7" s="1"/>
  <c r="B9" i="7"/>
  <c r="U8" i="7"/>
  <c r="T8" i="7"/>
  <c r="S8" i="7"/>
  <c r="P8" i="7"/>
  <c r="V8" i="7" s="1"/>
  <c r="I8" i="7"/>
  <c r="H8" i="7"/>
  <c r="G8" i="7"/>
  <c r="D8" i="7"/>
  <c r="U7" i="7"/>
  <c r="T7" i="7"/>
  <c r="S7" i="7"/>
  <c r="P7" i="7"/>
  <c r="V7" i="7" s="1"/>
  <c r="I7" i="7"/>
  <c r="H7" i="7"/>
  <c r="G7" i="7"/>
  <c r="D7" i="7"/>
  <c r="U6" i="7"/>
  <c r="T6" i="7"/>
  <c r="S6" i="7"/>
  <c r="P6" i="7"/>
  <c r="V6" i="7" s="1"/>
  <c r="I6" i="7"/>
  <c r="H6" i="7"/>
  <c r="G6" i="7"/>
  <c r="D6" i="7"/>
  <c r="U5" i="7"/>
  <c r="T5" i="7"/>
  <c r="S5" i="7"/>
  <c r="P5" i="7"/>
  <c r="V5" i="7" s="1"/>
  <c r="I5" i="7"/>
  <c r="H5" i="7"/>
  <c r="G5" i="7"/>
  <c r="D5" i="7"/>
  <c r="U4" i="7"/>
  <c r="T4" i="7"/>
  <c r="S4" i="7"/>
  <c r="S9" i="7" s="1"/>
  <c r="P4" i="7"/>
  <c r="P9" i="7" s="1"/>
  <c r="I4" i="7"/>
  <c r="H4" i="7"/>
  <c r="G4" i="7"/>
  <c r="G9" i="7" s="1"/>
  <c r="D4" i="7"/>
  <c r="R9" i="4"/>
  <c r="Q9" i="4"/>
  <c r="O9" i="4"/>
  <c r="N9" i="4"/>
  <c r="F9" i="4"/>
  <c r="E9" i="4"/>
  <c r="C9" i="4"/>
  <c r="B9" i="4"/>
  <c r="U8" i="4"/>
  <c r="T8" i="4"/>
  <c r="S8" i="4"/>
  <c r="P8" i="4"/>
  <c r="V8" i="4" s="1"/>
  <c r="I8" i="4"/>
  <c r="H8" i="4"/>
  <c r="G8" i="4"/>
  <c r="D8" i="4"/>
  <c r="U7" i="4"/>
  <c r="T7" i="4"/>
  <c r="S7" i="4"/>
  <c r="P7" i="4"/>
  <c r="V7" i="4" s="1"/>
  <c r="I7" i="4"/>
  <c r="H7" i="4"/>
  <c r="G7" i="4"/>
  <c r="D7" i="4"/>
  <c r="U6" i="4"/>
  <c r="T6" i="4"/>
  <c r="S6" i="4"/>
  <c r="P6" i="4"/>
  <c r="V6" i="4" s="1"/>
  <c r="I6" i="4"/>
  <c r="H6" i="4"/>
  <c r="G6" i="4"/>
  <c r="D6" i="4"/>
  <c r="U5" i="4"/>
  <c r="T5" i="4"/>
  <c r="S5" i="4"/>
  <c r="P5" i="4"/>
  <c r="V5" i="4" s="1"/>
  <c r="I5" i="4"/>
  <c r="H5" i="4"/>
  <c r="G5" i="4"/>
  <c r="D5" i="4"/>
  <c r="U4" i="4"/>
  <c r="T4" i="4"/>
  <c r="S4" i="4"/>
  <c r="S9" i="4" s="1"/>
  <c r="P4" i="4"/>
  <c r="V4" i="4" s="1"/>
  <c r="V9" i="4" s="1"/>
  <c r="I4" i="4"/>
  <c r="H4" i="4"/>
  <c r="G4" i="4"/>
  <c r="D4" i="4"/>
  <c r="R9" i="3"/>
  <c r="Q9" i="3"/>
  <c r="O9" i="3"/>
  <c r="N9" i="3"/>
  <c r="U8" i="3"/>
  <c r="T8" i="3"/>
  <c r="S8" i="3"/>
  <c r="P8" i="3"/>
  <c r="V8" i="3" s="1"/>
  <c r="U7" i="3"/>
  <c r="T7" i="3"/>
  <c r="S7" i="3"/>
  <c r="P7" i="3"/>
  <c r="V7" i="3" s="1"/>
  <c r="U6" i="3"/>
  <c r="T6" i="3"/>
  <c r="P6" i="3"/>
  <c r="V6" i="3" s="1"/>
  <c r="U5" i="3"/>
  <c r="T5" i="3"/>
  <c r="S5" i="3"/>
  <c r="P5" i="3"/>
  <c r="V5" i="3" s="1"/>
  <c r="U4" i="3"/>
  <c r="T4" i="3"/>
  <c r="S4" i="3"/>
  <c r="P4" i="3"/>
  <c r="V4" i="3" s="1"/>
  <c r="V9" i="3" s="1"/>
  <c r="R9" i="2"/>
  <c r="Q9" i="2"/>
  <c r="O9" i="2"/>
  <c r="N9" i="2"/>
  <c r="U8" i="2"/>
  <c r="T8" i="2"/>
  <c r="S8" i="2"/>
  <c r="P8" i="2"/>
  <c r="V8" i="2" s="1"/>
  <c r="U7" i="2"/>
  <c r="T7" i="2"/>
  <c r="S7" i="2"/>
  <c r="P7" i="2"/>
  <c r="V7" i="2" s="1"/>
  <c r="U6" i="2"/>
  <c r="T6" i="2"/>
  <c r="S6" i="2"/>
  <c r="P6" i="2"/>
  <c r="V6" i="2" s="1"/>
  <c r="U5" i="2"/>
  <c r="T5" i="2"/>
  <c r="S5" i="2"/>
  <c r="V5" i="2" s="1"/>
  <c r="P5" i="2"/>
  <c r="U4" i="2"/>
  <c r="T4" i="2"/>
  <c r="S4" i="2"/>
  <c r="P4" i="2"/>
  <c r="V4" i="2" s="1"/>
  <c r="V9" i="2" s="1"/>
  <c r="R9" i="6"/>
  <c r="Q9" i="6"/>
  <c r="O9" i="6"/>
  <c r="N9" i="6"/>
  <c r="U8" i="6"/>
  <c r="T8" i="6"/>
  <c r="S8" i="6"/>
  <c r="P8" i="6"/>
  <c r="V8" i="6" s="1"/>
  <c r="U7" i="6"/>
  <c r="T7" i="6"/>
  <c r="S7" i="6"/>
  <c r="P7" i="6"/>
  <c r="V7" i="6" s="1"/>
  <c r="U6" i="6"/>
  <c r="T6" i="6"/>
  <c r="S6" i="6"/>
  <c r="P6" i="6"/>
  <c r="V6" i="6" s="1"/>
  <c r="U5" i="6"/>
  <c r="T5" i="6"/>
  <c r="S5" i="6"/>
  <c r="P5" i="6"/>
  <c r="V5" i="6" s="1"/>
  <c r="U4" i="6"/>
  <c r="T4" i="6"/>
  <c r="S4" i="6"/>
  <c r="P4" i="6"/>
  <c r="V4" i="6" s="1"/>
  <c r="V9" i="6" s="1"/>
  <c r="F9" i="9"/>
  <c r="E9" i="9"/>
  <c r="C9" i="9"/>
  <c r="I9" i="9" s="1"/>
  <c r="B9" i="9"/>
  <c r="I8" i="9"/>
  <c r="H8" i="9"/>
  <c r="G8" i="9"/>
  <c r="D8" i="9"/>
  <c r="I7" i="9"/>
  <c r="H7" i="9"/>
  <c r="G7" i="9"/>
  <c r="D7" i="9"/>
  <c r="I6" i="9"/>
  <c r="H6" i="9"/>
  <c r="G6" i="9"/>
  <c r="D6" i="9"/>
  <c r="I5" i="9"/>
  <c r="H5" i="9"/>
  <c r="G5" i="9"/>
  <c r="D5" i="9"/>
  <c r="I4" i="9"/>
  <c r="H4" i="9"/>
  <c r="G4" i="9"/>
  <c r="D4" i="9"/>
  <c r="F9" i="6"/>
  <c r="E9" i="6"/>
  <c r="C9" i="6"/>
  <c r="I9" i="6" s="1"/>
  <c r="B9" i="6"/>
  <c r="I8" i="6"/>
  <c r="H8" i="6"/>
  <c r="G8" i="6"/>
  <c r="D8" i="6"/>
  <c r="I7" i="6"/>
  <c r="H7" i="6"/>
  <c r="G7" i="6"/>
  <c r="D7" i="6"/>
  <c r="I6" i="6"/>
  <c r="H6" i="6"/>
  <c r="G6" i="6"/>
  <c r="D6" i="6"/>
  <c r="I5" i="6"/>
  <c r="H5" i="6"/>
  <c r="G5" i="6"/>
  <c r="D5" i="6"/>
  <c r="I4" i="6"/>
  <c r="H4" i="6"/>
  <c r="G4" i="6"/>
  <c r="D4" i="6"/>
  <c r="D8" i="1"/>
  <c r="D5" i="1"/>
  <c r="Q9" i="1"/>
  <c r="P9" i="1"/>
  <c r="N9" i="1"/>
  <c r="M9" i="1"/>
  <c r="T8" i="1"/>
  <c r="S8" i="1"/>
  <c r="R8" i="1"/>
  <c r="O8" i="1"/>
  <c r="U8" i="1" s="1"/>
  <c r="T7" i="1"/>
  <c r="S7" i="1"/>
  <c r="R7" i="1"/>
  <c r="O7" i="1"/>
  <c r="U7" i="1" s="1"/>
  <c r="T6" i="1"/>
  <c r="S6" i="1"/>
  <c r="R6" i="1"/>
  <c r="O6" i="1"/>
  <c r="U6" i="1" s="1"/>
  <c r="T5" i="1"/>
  <c r="S5" i="1"/>
  <c r="R5" i="1"/>
  <c r="O5" i="1"/>
  <c r="U5" i="1" s="1"/>
  <c r="T4" i="1"/>
  <c r="S4" i="1"/>
  <c r="R4" i="1"/>
  <c r="O4" i="1"/>
  <c r="U4" i="1" s="1"/>
  <c r="U9" i="1" s="1"/>
  <c r="D7" i="2"/>
  <c r="D8" i="3"/>
  <c r="F9" i="3"/>
  <c r="E9" i="3"/>
  <c r="C9" i="3"/>
  <c r="B9" i="3"/>
  <c r="I8" i="3"/>
  <c r="H8" i="3"/>
  <c r="G8" i="3"/>
  <c r="I7" i="3"/>
  <c r="H7" i="3"/>
  <c r="G7" i="3"/>
  <c r="D7" i="3"/>
  <c r="I6" i="3"/>
  <c r="H6" i="3"/>
  <c r="G6" i="3"/>
  <c r="D6" i="3"/>
  <c r="I5" i="3"/>
  <c r="H5" i="3"/>
  <c r="G5" i="3"/>
  <c r="D5" i="3"/>
  <c r="I4" i="3"/>
  <c r="H4" i="3"/>
  <c r="G4" i="3"/>
  <c r="D4" i="3"/>
  <c r="F9" i="2"/>
  <c r="E9" i="2"/>
  <c r="C9" i="2"/>
  <c r="B9" i="2"/>
  <c r="I8" i="2"/>
  <c r="H8" i="2"/>
  <c r="G8" i="2"/>
  <c r="D8" i="2"/>
  <c r="I7" i="2"/>
  <c r="H7" i="2"/>
  <c r="G7" i="2"/>
  <c r="I6" i="2"/>
  <c r="H6" i="2"/>
  <c r="G6" i="2"/>
  <c r="D6" i="2"/>
  <c r="I5" i="2"/>
  <c r="H5" i="2"/>
  <c r="G5" i="2"/>
  <c r="D5" i="2"/>
  <c r="I4" i="2"/>
  <c r="H4" i="2"/>
  <c r="G4" i="2"/>
  <c r="D4" i="2"/>
  <c r="D6" i="1"/>
  <c r="D7" i="1"/>
  <c r="D4" i="1"/>
  <c r="D9" i="1" s="1"/>
  <c r="G5" i="1"/>
  <c r="G9" i="1" s="1"/>
  <c r="G6" i="1"/>
  <c r="G7" i="1"/>
  <c r="G8" i="1"/>
  <c r="G4" i="1"/>
  <c r="C9" i="1"/>
  <c r="E9" i="1"/>
  <c r="F9" i="1"/>
  <c r="B9" i="1"/>
  <c r="H4" i="1"/>
  <c r="H8" i="1"/>
  <c r="H7" i="1"/>
  <c r="H6" i="1"/>
  <c r="H5" i="1"/>
  <c r="I5" i="1"/>
  <c r="I6" i="1"/>
  <c r="I7" i="1"/>
  <c r="I8" i="1"/>
  <c r="I4" i="1"/>
  <c r="V9" i="10" l="1"/>
  <c r="V9" i="11"/>
  <c r="V4" i="5"/>
  <c r="V9" i="5" s="1"/>
  <c r="V4" i="8"/>
  <c r="V9" i="8" s="1"/>
  <c r="U9" i="7"/>
  <c r="U9" i="10"/>
  <c r="V4" i="7"/>
  <c r="V9" i="7" s="1"/>
  <c r="U9" i="8"/>
  <c r="P9" i="11"/>
  <c r="T9" i="11"/>
  <c r="J4" i="11"/>
  <c r="J7" i="11"/>
  <c r="D9" i="11"/>
  <c r="J9" i="11" s="1"/>
  <c r="H9" i="11"/>
  <c r="T9" i="5"/>
  <c r="G9" i="5"/>
  <c r="J9" i="5" s="1"/>
  <c r="H9" i="5"/>
  <c r="J7" i="5"/>
  <c r="J4" i="5"/>
  <c r="T9" i="8"/>
  <c r="J7" i="8"/>
  <c r="H9" i="8"/>
  <c r="G9" i="8"/>
  <c r="J8" i="8"/>
  <c r="D9" i="8"/>
  <c r="J4" i="8"/>
  <c r="S9" i="10"/>
  <c r="T9" i="10"/>
  <c r="H9" i="10"/>
  <c r="G9" i="10"/>
  <c r="P9" i="10"/>
  <c r="D9" i="10"/>
  <c r="T9" i="7"/>
  <c r="H9" i="7"/>
  <c r="D9" i="7"/>
  <c r="P9" i="4"/>
  <c r="T9" i="4"/>
  <c r="U9" i="4"/>
  <c r="G9" i="4"/>
  <c r="I9" i="4"/>
  <c r="D9" i="4"/>
  <c r="H9" i="4"/>
  <c r="S9" i="3"/>
  <c r="P9" i="3"/>
  <c r="T9" i="3"/>
  <c r="U9" i="3"/>
  <c r="S9" i="2"/>
  <c r="P9" i="2"/>
  <c r="T9" i="2"/>
  <c r="U9" i="2"/>
  <c r="T9" i="1"/>
  <c r="S9" i="1"/>
  <c r="S9" i="6"/>
  <c r="P9" i="6"/>
  <c r="T9" i="6"/>
  <c r="U9" i="6"/>
  <c r="O9" i="1"/>
  <c r="R9" i="1"/>
  <c r="G9" i="9"/>
  <c r="H9" i="9"/>
  <c r="D9" i="9"/>
  <c r="G9" i="6"/>
  <c r="H9" i="6"/>
  <c r="D9" i="6"/>
  <c r="I9" i="1"/>
  <c r="H9" i="1"/>
  <c r="I9" i="3"/>
  <c r="I9" i="2"/>
  <c r="D9" i="3"/>
  <c r="G9" i="3"/>
  <c r="H9" i="3"/>
  <c r="G9" i="2"/>
  <c r="D9" i="2"/>
  <c r="H9" i="2"/>
  <c r="J9" i="8" l="1"/>
</calcChain>
</file>

<file path=xl/sharedStrings.xml><?xml version="1.0" encoding="utf-8"?>
<sst xmlns="http://schemas.openxmlformats.org/spreadsheetml/2006/main" count="511" uniqueCount="50">
  <si>
    <t>Fold number</t>
  </si>
  <si>
    <t>Male</t>
  </si>
  <si>
    <t>Female</t>
  </si>
  <si>
    <t>Correct</t>
  </si>
  <si>
    <t>Total</t>
  </si>
  <si>
    <t>Accuracy</t>
  </si>
  <si>
    <t>Male:Female</t>
  </si>
  <si>
    <t>Averages</t>
  </si>
  <si>
    <t>Seed</t>
  </si>
  <si>
    <t>lbg_original</t>
  </si>
  <si>
    <t>133min</t>
  </si>
  <si>
    <t>Locally</t>
  </si>
  <si>
    <t>Run Time:</t>
  </si>
  <si>
    <t>7min</t>
  </si>
  <si>
    <t>nguigui_original</t>
  </si>
  <si>
    <t>Slasnista_original</t>
  </si>
  <si>
    <t>24min</t>
  </si>
  <si>
    <t>starting_kit</t>
  </si>
  <si>
    <t>0min</t>
  </si>
  <si>
    <t>vzantedeschi_original</t>
  </si>
  <si>
    <t>20min</t>
  </si>
  <si>
    <t>wwwwmmmm_original</t>
  </si>
  <si>
    <t>Training Score</t>
  </si>
  <si>
    <t>ROC-AUC</t>
  </si>
  <si>
    <t>Mean</t>
  </si>
  <si>
    <t>Std</t>
  </si>
  <si>
    <t>Validation</t>
  </si>
  <si>
    <t>28min</t>
  </si>
  <si>
    <t>General Accurracy: True Positive and True Negative Instances</t>
  </si>
  <si>
    <t>Equal Opportunity: True Positive Instances</t>
  </si>
  <si>
    <t>10min</t>
  </si>
  <si>
    <t>8min</t>
  </si>
  <si>
    <t>Submission</t>
  </si>
  <si>
    <t>pearrr_original</t>
  </si>
  <si>
    <t>abethe_original</t>
  </si>
  <si>
    <t>amicie_original</t>
  </si>
  <si>
    <t>ayoub_ghriss_original</t>
  </si>
  <si>
    <t>mk_original</t>
  </si>
  <si>
    <t>AUC-ROC Performance</t>
  </si>
  <si>
    <t>General Accuracy</t>
  </si>
  <si>
    <t>AVG</t>
  </si>
  <si>
    <t>40min</t>
  </si>
  <si>
    <t>TPR Difference</t>
  </si>
  <si>
    <t>Fold 1</t>
  </si>
  <si>
    <t>Fold 2</t>
  </si>
  <si>
    <t>Fold 3</t>
  </si>
  <si>
    <t>Fold 4</t>
  </si>
  <si>
    <t>Fold 5</t>
  </si>
  <si>
    <t>Equal Opportunity</t>
  </si>
  <si>
    <t>TPR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</si>
</sst>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textRotation="90"/>
    </xf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 View'!$B$3</c:f>
              <c:strCache>
                <c:ptCount val="1"/>
                <c:pt idx="0">
                  <c:v>AUC-ROC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 View'!$A$4:$A$13</c:f>
              <c:strCache>
                <c:ptCount val="10"/>
                <c:pt idx="0">
                  <c:v>pearrr_original</c:v>
                </c:pt>
                <c:pt idx="1">
                  <c:v>abethe_original</c:v>
                </c:pt>
                <c:pt idx="2">
                  <c:v>amicie_original</c:v>
                </c:pt>
                <c:pt idx="3">
                  <c:v>ayoub_ghriss_original</c:v>
                </c:pt>
                <c:pt idx="4">
                  <c:v>lbg_original</c:v>
                </c:pt>
                <c:pt idx="5">
                  <c:v>mk_original</c:v>
                </c:pt>
                <c:pt idx="6">
                  <c:v>nguigui_original</c:v>
                </c:pt>
                <c:pt idx="7">
                  <c:v>Slasnista_original</c:v>
                </c:pt>
                <c:pt idx="8">
                  <c:v>vzantedeschi_original</c:v>
                </c:pt>
                <c:pt idx="9">
                  <c:v>wwwwmmmm_original</c:v>
                </c:pt>
              </c:strCache>
            </c:strRef>
          </c:cat>
          <c:val>
            <c:numRef>
              <c:f>'Over View'!$B$4:$B$13</c:f>
              <c:numCache>
                <c:formatCode>0.00%</c:formatCode>
                <c:ptCount val="10"/>
                <c:pt idx="0">
                  <c:v>0.77300000000000002</c:v>
                </c:pt>
                <c:pt idx="1">
                  <c:v>0.747</c:v>
                </c:pt>
                <c:pt idx="2">
                  <c:v>0.73099999999999998</c:v>
                </c:pt>
                <c:pt idx="3">
                  <c:v>0.75800000000000001</c:v>
                </c:pt>
                <c:pt idx="4">
                  <c:v>0.78700000000000003</c:v>
                </c:pt>
                <c:pt idx="5">
                  <c:v>0.73199999999999998</c:v>
                </c:pt>
                <c:pt idx="6">
                  <c:v>0.73499999999999999</c:v>
                </c:pt>
                <c:pt idx="8">
                  <c:v>0.73899999999999999</c:v>
                </c:pt>
                <c:pt idx="9">
                  <c:v>0.751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8-44D1-B6D5-60F6AE662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817184"/>
        <c:axId val="1918098176"/>
      </c:barChart>
      <c:catAx>
        <c:axId val="183581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Individual Submissions from the Challenge</a:t>
                </a:r>
              </a:p>
            </c:rich>
          </c:tx>
          <c:layout>
            <c:manualLayout>
              <c:xMode val="edge"/>
              <c:yMode val="edge"/>
              <c:x val="0.2242012026977640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98176"/>
        <c:crosses val="autoZero"/>
        <c:auto val="1"/>
        <c:lblAlgn val="ctr"/>
        <c:lblOffset val="100"/>
        <c:noMultiLvlLbl val="0"/>
      </c:catAx>
      <c:valAx>
        <c:axId val="1918098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Separability</a:t>
                </a:r>
                <a:r>
                  <a:rPr lang="en-AU" baseline="0"/>
                  <a:t> Confidence (%)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8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Equal Opportunity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'Over View'!$N$3</c:f>
              <c:strCache>
                <c:ptCount val="1"/>
                <c:pt idx="0">
                  <c:v>TPR Diff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'Over View'!$A$4:$A$13</c:f>
              <c:strCache>
                <c:ptCount val="10"/>
                <c:pt idx="0">
                  <c:v>pearrr_original</c:v>
                </c:pt>
                <c:pt idx="1">
                  <c:v>abethe_original</c:v>
                </c:pt>
                <c:pt idx="2">
                  <c:v>amicie_original</c:v>
                </c:pt>
                <c:pt idx="3">
                  <c:v>ayoub_ghriss_original</c:v>
                </c:pt>
                <c:pt idx="4">
                  <c:v>lbg_original</c:v>
                </c:pt>
                <c:pt idx="5">
                  <c:v>mk_original</c:v>
                </c:pt>
                <c:pt idx="6">
                  <c:v>nguigui_original</c:v>
                </c:pt>
                <c:pt idx="7">
                  <c:v>Slasnista_original</c:v>
                </c:pt>
                <c:pt idx="8">
                  <c:v>vzantedeschi_original</c:v>
                </c:pt>
                <c:pt idx="9">
                  <c:v>wwwwmmmm_original</c:v>
                </c:pt>
              </c:strCache>
            </c:strRef>
          </c:cat>
          <c:val>
            <c:numRef>
              <c:f>'Over View'!$N$4:$N$13</c:f>
              <c:numCache>
                <c:formatCode>0.00%</c:formatCode>
                <c:ptCount val="10"/>
                <c:pt idx="0">
                  <c:v>0.3444444444444445</c:v>
                </c:pt>
                <c:pt idx="1">
                  <c:v>0.15555555555555556</c:v>
                </c:pt>
                <c:pt idx="2">
                  <c:v>1.1111111111111072E-2</c:v>
                </c:pt>
                <c:pt idx="3">
                  <c:v>0.18888888888888888</c:v>
                </c:pt>
                <c:pt idx="4">
                  <c:v>0.22222222222222221</c:v>
                </c:pt>
                <c:pt idx="5">
                  <c:v>7.7777777777777724E-2</c:v>
                </c:pt>
                <c:pt idx="6">
                  <c:v>0.19999999999999996</c:v>
                </c:pt>
                <c:pt idx="7">
                  <c:v>0.27777777777777779</c:v>
                </c:pt>
                <c:pt idx="8">
                  <c:v>5.555555555555558E-2</c:v>
                </c:pt>
                <c:pt idx="9">
                  <c:v>-1.1111111111111072E-2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7-444F-96EE-24714BE4C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77600"/>
        <c:axId val="378471360"/>
      </c:barChart>
      <c:catAx>
        <c:axId val="37847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Individual</a:t>
                </a:r>
                <a:r>
                  <a:rPr lang="en-AU" baseline="0"/>
                  <a:t> S</a:t>
                </a:r>
                <a:r>
                  <a:rPr lang="en-AU"/>
                  <a:t>ubmissions from the Challenge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1360"/>
        <c:crosses val="autoZero"/>
        <c:auto val="1"/>
        <c:lblAlgn val="ctr"/>
        <c:lblOffset val="100"/>
        <c:noMultiLvlLbl val="0"/>
      </c:catAx>
      <c:valAx>
        <c:axId val="3784713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Difference</a:t>
                </a:r>
                <a:r>
                  <a:rPr lang="en-AU" baseline="0"/>
                  <a:t> in Performance (%)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 View'!$A$4</c:f>
              <c:strCache>
                <c:ptCount val="1"/>
                <c:pt idx="0">
                  <c:v>pearrr_original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'Over View'!$M$4:$Q$4</c:f>
              <c:numCache>
                <c:formatCode>0.00%</c:formatCode>
                <c:ptCount val="5"/>
                <c:pt idx="0">
                  <c:v>0.45591397849462362</c:v>
                </c:pt>
                <c:pt idx="1">
                  <c:v>0.3444444444444445</c:v>
                </c:pt>
                <c:pt idx="2">
                  <c:v>4.1895604395604358E-2</c:v>
                </c:pt>
                <c:pt idx="3">
                  <c:v>0.36143790849673202</c:v>
                </c:pt>
                <c:pt idx="4">
                  <c:v>0.17010309278350511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52-49CE-B75A-D1227486B2AD}"/>
            </c:ext>
          </c:extLst>
        </c:ser>
        <c:ser>
          <c:idx val="1"/>
          <c:order val="1"/>
          <c:tx>
            <c:strRef>
              <c:f>'Over View'!$A$5</c:f>
              <c:strCache>
                <c:ptCount val="1"/>
                <c:pt idx="0">
                  <c:v>abethe_original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'Over View'!$M$5:$Q$5</c:f>
              <c:numCache>
                <c:formatCode>0.00%</c:formatCode>
                <c:ptCount val="5"/>
                <c:pt idx="0">
                  <c:v>7.7419354838709653E-2</c:v>
                </c:pt>
                <c:pt idx="1">
                  <c:v>0.15555555555555556</c:v>
                </c:pt>
                <c:pt idx="2">
                  <c:v>0.13324175824175821</c:v>
                </c:pt>
                <c:pt idx="3">
                  <c:v>0.23267973856209156</c:v>
                </c:pt>
                <c:pt idx="4">
                  <c:v>-1.9587628865979312E-2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52-49CE-B75A-D1227486B2AD}"/>
            </c:ext>
          </c:extLst>
        </c:ser>
        <c:ser>
          <c:idx val="2"/>
          <c:order val="2"/>
          <c:tx>
            <c:strRef>
              <c:f>'Over View'!$A$6</c:f>
              <c:strCache>
                <c:ptCount val="1"/>
                <c:pt idx="0">
                  <c:v>amicie_original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'Over View'!$M$6:$Q$6</c:f>
              <c:numCache>
                <c:formatCode>0.00%</c:formatCode>
                <c:ptCount val="5"/>
                <c:pt idx="0">
                  <c:v>0.32043010752688172</c:v>
                </c:pt>
                <c:pt idx="1">
                  <c:v>1.1111111111111072E-2</c:v>
                </c:pt>
                <c:pt idx="2">
                  <c:v>0.28434065934065933</c:v>
                </c:pt>
                <c:pt idx="3">
                  <c:v>0.32483660130718955</c:v>
                </c:pt>
                <c:pt idx="4">
                  <c:v>0.31134020618556701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52-49CE-B75A-D1227486B2AD}"/>
            </c:ext>
          </c:extLst>
        </c:ser>
        <c:ser>
          <c:idx val="3"/>
          <c:order val="3"/>
          <c:tx>
            <c:strRef>
              <c:f>'Over View'!$A$7</c:f>
              <c:strCache>
                <c:ptCount val="1"/>
                <c:pt idx="0">
                  <c:v>ayoub_ghriss_original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'Over View'!$M$7:$Q$7</c:f>
              <c:numCache>
                <c:formatCode>0.00%</c:formatCode>
                <c:ptCount val="5"/>
                <c:pt idx="0">
                  <c:v>0.30967741935483872</c:v>
                </c:pt>
                <c:pt idx="1">
                  <c:v>0.18888888888888888</c:v>
                </c:pt>
                <c:pt idx="2">
                  <c:v>-6.1813186813186594E-3</c:v>
                </c:pt>
                <c:pt idx="3">
                  <c:v>0.20718954248366017</c:v>
                </c:pt>
                <c:pt idx="4">
                  <c:v>0.21134020618556704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52-49CE-B75A-D1227486B2AD}"/>
            </c:ext>
          </c:extLst>
        </c:ser>
        <c:ser>
          <c:idx val="4"/>
          <c:order val="4"/>
          <c:tx>
            <c:strRef>
              <c:f>'Over View'!$A$8</c:f>
              <c:strCache>
                <c:ptCount val="1"/>
                <c:pt idx="0">
                  <c:v>lbg_original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'Over View'!$M$8:$Q$8</c:f>
              <c:numCache>
                <c:formatCode>0.00%</c:formatCode>
                <c:ptCount val="5"/>
                <c:pt idx="0">
                  <c:v>0.28602150537634408</c:v>
                </c:pt>
                <c:pt idx="1">
                  <c:v>0.22222222222222221</c:v>
                </c:pt>
                <c:pt idx="2">
                  <c:v>-0.13118131868131866</c:v>
                </c:pt>
                <c:pt idx="3">
                  <c:v>0.14183006535947706</c:v>
                </c:pt>
                <c:pt idx="4">
                  <c:v>0.16288659793814431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52-49CE-B75A-D1227486B2AD}"/>
            </c:ext>
          </c:extLst>
        </c:ser>
        <c:ser>
          <c:idx val="5"/>
          <c:order val="5"/>
          <c:tx>
            <c:strRef>
              <c:f>'Over View'!$A$9</c:f>
              <c:strCache>
                <c:ptCount val="1"/>
                <c:pt idx="0">
                  <c:v>mk_original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'Over View'!$M$9:$Q$9</c:f>
              <c:numCache>
                <c:formatCode>0.00%</c:formatCode>
                <c:ptCount val="5"/>
                <c:pt idx="0">
                  <c:v>0.28602150537634408</c:v>
                </c:pt>
                <c:pt idx="1">
                  <c:v>7.7777777777777724E-2</c:v>
                </c:pt>
                <c:pt idx="2">
                  <c:v>-0.15315934065934067</c:v>
                </c:pt>
                <c:pt idx="3">
                  <c:v>0.19607843137254899</c:v>
                </c:pt>
                <c:pt idx="4">
                  <c:v>0.2082474226804123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52-49CE-B75A-D1227486B2AD}"/>
            </c:ext>
          </c:extLst>
        </c:ser>
        <c:ser>
          <c:idx val="6"/>
          <c:order val="6"/>
          <c:tx>
            <c:strRef>
              <c:f>'Over View'!$A$10</c:f>
              <c:strCache>
                <c:ptCount val="1"/>
                <c:pt idx="0">
                  <c:v>nguigui_original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'Over View'!$M$10:$Q$10</c:f>
              <c:numCache>
                <c:formatCode>0.00%</c:formatCode>
                <c:ptCount val="5"/>
                <c:pt idx="0">
                  <c:v>0.46451612903225808</c:v>
                </c:pt>
                <c:pt idx="1">
                  <c:v>0.19999999999999996</c:v>
                </c:pt>
                <c:pt idx="2">
                  <c:v>-1.717032967032972E-2</c:v>
                </c:pt>
                <c:pt idx="3">
                  <c:v>0.17385620915032685</c:v>
                </c:pt>
                <c:pt idx="4">
                  <c:v>0.2010309278350515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52-49CE-B75A-D1227486B2AD}"/>
            </c:ext>
          </c:extLst>
        </c:ser>
        <c:ser>
          <c:idx val="7"/>
          <c:order val="7"/>
          <c:tx>
            <c:strRef>
              <c:f>'Over View'!$A$11</c:f>
              <c:strCache>
                <c:ptCount val="1"/>
                <c:pt idx="0">
                  <c:v>Slasnista_original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'Over View'!$M$11:$Q$11</c:f>
              <c:numCache>
                <c:formatCode>0.00%</c:formatCode>
                <c:ptCount val="5"/>
                <c:pt idx="0">
                  <c:v>0.49677419354838709</c:v>
                </c:pt>
                <c:pt idx="1">
                  <c:v>0.27777777777777779</c:v>
                </c:pt>
                <c:pt idx="2">
                  <c:v>-9.8214285714285698E-2</c:v>
                </c:pt>
                <c:pt idx="3">
                  <c:v>0.27712418300653596</c:v>
                </c:pt>
                <c:pt idx="4">
                  <c:v>0.21134020618556704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852-49CE-B75A-D1227486B2AD}"/>
            </c:ext>
          </c:extLst>
        </c:ser>
        <c:ser>
          <c:idx val="8"/>
          <c:order val="8"/>
          <c:tx>
            <c:strRef>
              <c:f>'Over View'!$A$12</c:f>
              <c:strCache>
                <c:ptCount val="1"/>
                <c:pt idx="0">
                  <c:v>vzantedeschi_original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'Over View'!$M$12:$Q$12</c:f>
              <c:numCache>
                <c:formatCode>0.00%</c:formatCode>
                <c:ptCount val="5"/>
                <c:pt idx="0">
                  <c:v>0.28387096774193549</c:v>
                </c:pt>
                <c:pt idx="1">
                  <c:v>5.555555555555558E-2</c:v>
                </c:pt>
                <c:pt idx="2">
                  <c:v>7.8983516483516536E-2</c:v>
                </c:pt>
                <c:pt idx="3">
                  <c:v>0.169281045751634</c:v>
                </c:pt>
                <c:pt idx="4">
                  <c:v>1.5463917525773141E-2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852-49CE-B75A-D1227486B2AD}"/>
            </c:ext>
          </c:extLst>
        </c:ser>
        <c:ser>
          <c:idx val="9"/>
          <c:order val="9"/>
          <c:tx>
            <c:strRef>
              <c:f>'Over View'!$A$13</c:f>
              <c:strCache>
                <c:ptCount val="1"/>
                <c:pt idx="0">
                  <c:v>wwwwmmmm_original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'Over View'!$M$13:$Q$13</c:f>
              <c:numCache>
                <c:formatCode>0.00%</c:formatCode>
                <c:ptCount val="5"/>
                <c:pt idx="0">
                  <c:v>-0.15483870967741936</c:v>
                </c:pt>
                <c:pt idx="1">
                  <c:v>-1.1111111111111072E-2</c:v>
                </c:pt>
                <c:pt idx="2">
                  <c:v>1.0989010989011061E-2</c:v>
                </c:pt>
                <c:pt idx="3">
                  <c:v>3.3333333333333326E-2</c:v>
                </c:pt>
                <c:pt idx="4">
                  <c:v>1.0309278350515538E-2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852-49CE-B75A-D1227486B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652336"/>
        <c:axId val="1163652816"/>
      </c:barChart>
      <c:catAx>
        <c:axId val="116365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52816"/>
        <c:crosses val="autoZero"/>
        <c:auto val="1"/>
        <c:lblAlgn val="ctr"/>
        <c:lblOffset val="100"/>
        <c:noMultiLvlLbl val="0"/>
      </c:catAx>
      <c:valAx>
        <c:axId val="11636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38</xdr:row>
      <xdr:rowOff>71437</xdr:rowOff>
    </xdr:from>
    <xdr:to>
      <xdr:col>12</xdr:col>
      <xdr:colOff>0</xdr:colOff>
      <xdr:row>52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8FC8E-A427-B59F-143E-30DE5186F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666750</xdr:colOff>
      <xdr:row>55</xdr:row>
      <xdr:rowOff>80962</xdr:rowOff>
    </xdr:from>
    <xdr:to>
      <xdr:col>15</xdr:col>
      <xdr:colOff>90487</xdr:colOff>
      <xdr:row>81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9B1C40-9DDE-AE15-1A39-736973B57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1348740</xdr:colOff>
      <xdr:row>0</xdr:row>
      <xdr:rowOff>0</xdr:rowOff>
    </xdr:from>
    <xdr:to>
      <xdr:col>12</xdr:col>
      <xdr:colOff>274320</xdr:colOff>
      <xdr:row>22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AEC7F9-90C8-9E8B-D02D-27E97C884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20</xdr:row>
      <xdr:rowOff>0</xdr:rowOff>
    </xdr:from>
    <xdr:to>
      <xdr:col>17</xdr:col>
      <xdr:colOff>180133</xdr:colOff>
      <xdr:row>41</xdr:row>
      <xdr:rowOff>37595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C1FAFD-EADF-981A-4EE3-474A1EFCF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4191000"/>
          <a:ext cx="6733333" cy="403809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8805-AD6D-4A32-87D1-8F4FB61B28EA}">
  <dimension ref="A1:Q13"/>
  <sheetViews>
    <sheetView workbookViewId="0">
      <selection activeCell="A3" activeCellId="1" sqref="M2:Q13 A3:A13"/>
    </sheetView>
  </sheetViews>
  <sheetFormatPr defaultRowHeight="15" x14ac:dyDescent="0.25"/>
  <cols>
    <col min="1" max="1" width="22.28515625" bestFit="1" customWidth="1"/>
    <col min="2" max="2" width="21.42578125" bestFit="1" customWidth="1"/>
  </cols>
  <sheetData>
    <row r="1" spans="1:17" x14ac:dyDescent="0.25">
      <c r="C1" s="8" t="s">
        <v>39</v>
      </c>
      <c r="D1" s="8"/>
      <c r="E1" s="8"/>
      <c r="F1" s="8"/>
      <c r="G1" s="8"/>
      <c r="H1" s="8"/>
      <c r="I1" s="8"/>
      <c r="J1" s="8"/>
      <c r="K1" s="8"/>
      <c r="L1" s="8"/>
      <c r="M1" s="8" t="s">
        <v>48</v>
      </c>
      <c r="N1" s="8"/>
      <c r="O1" s="8"/>
      <c r="P1" s="8"/>
      <c r="Q1" s="8"/>
    </row>
    <row r="2" spans="1:17" x14ac:dyDescent="0.25">
      <c r="C2" s="8" t="s">
        <v>43</v>
      </c>
      <c r="D2" s="8"/>
      <c r="E2" s="8" t="s">
        <v>44</v>
      </c>
      <c r="F2" s="8"/>
      <c r="G2" s="8" t="s">
        <v>45</v>
      </c>
      <c r="H2" s="8"/>
      <c r="I2" s="8" t="s">
        <v>46</v>
      </c>
      <c r="J2" s="8"/>
      <c r="K2" s="8" t="s">
        <v>47</v>
      </c>
      <c r="L2" s="8"/>
      <c r="M2" s="1" t="s">
        <v>43</v>
      </c>
      <c r="N2" s="1" t="s">
        <v>44</v>
      </c>
      <c r="O2" s="1" t="s">
        <v>45</v>
      </c>
      <c r="P2" s="1" t="s">
        <v>46</v>
      </c>
      <c r="Q2" s="1" t="s">
        <v>47</v>
      </c>
    </row>
    <row r="3" spans="1:17" x14ac:dyDescent="0.25">
      <c r="A3" t="s">
        <v>32</v>
      </c>
      <c r="B3" t="s">
        <v>38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</row>
    <row r="4" spans="1:17" x14ac:dyDescent="0.25">
      <c r="A4" t="s">
        <v>33</v>
      </c>
      <c r="B4" s="7">
        <v>0.77300000000000002</v>
      </c>
      <c r="C4" s="3">
        <v>0.7407407407407407</v>
      </c>
      <c r="D4" s="3">
        <v>0.59459459459459463</v>
      </c>
      <c r="E4" s="3">
        <v>0.70760233918128657</v>
      </c>
      <c r="F4" s="3">
        <v>0.74545454545454548</v>
      </c>
      <c r="G4" s="3">
        <v>0.68852459016393441</v>
      </c>
      <c r="H4" s="3">
        <v>0.80952380952380953</v>
      </c>
      <c r="I4" s="3">
        <v>0.72222222222222221</v>
      </c>
      <c r="J4" s="3">
        <v>0.68888888888888888</v>
      </c>
      <c r="K4" s="3">
        <v>0.70621468926553677</v>
      </c>
      <c r="L4" s="3">
        <v>0.77083333333333337</v>
      </c>
      <c r="M4" s="3">
        <v>0.45591397849462362</v>
      </c>
      <c r="N4" s="3">
        <v>0.3444444444444445</v>
      </c>
      <c r="O4" s="3">
        <v>4.1895604395604358E-2</v>
      </c>
      <c r="P4" s="3">
        <v>0.36143790849673202</v>
      </c>
      <c r="Q4" s="3">
        <v>0.17010309278350511</v>
      </c>
    </row>
    <row r="5" spans="1:17" x14ac:dyDescent="0.25">
      <c r="A5" t="s">
        <v>34</v>
      </c>
      <c r="B5" s="7">
        <v>0.747</v>
      </c>
      <c r="C5" s="3">
        <v>0.68783068783068779</v>
      </c>
      <c r="D5" s="3">
        <v>0.67567567567567566</v>
      </c>
      <c r="E5" s="3">
        <v>0.66666666666666663</v>
      </c>
      <c r="F5" s="3">
        <v>0.78181818181818186</v>
      </c>
      <c r="G5" s="3">
        <v>0.62841530054644812</v>
      </c>
      <c r="H5" s="3">
        <v>0.83333333333333337</v>
      </c>
      <c r="I5" s="3">
        <v>0.66111111111111109</v>
      </c>
      <c r="J5" s="3">
        <v>0.66666666666666663</v>
      </c>
      <c r="K5" s="3">
        <v>0.677966101694915</v>
      </c>
      <c r="L5" s="3">
        <v>0.75</v>
      </c>
      <c r="M5" s="3">
        <v>7.7419354838709653E-2</v>
      </c>
      <c r="N5" s="3">
        <v>0.15555555555555556</v>
      </c>
      <c r="O5" s="3">
        <v>0.13324175824175821</v>
      </c>
      <c r="P5" s="3">
        <v>0.23267973856209156</v>
      </c>
      <c r="Q5" s="3">
        <v>-1.9587628865979312E-2</v>
      </c>
    </row>
    <row r="6" spans="1:17" x14ac:dyDescent="0.25">
      <c r="A6" t="s">
        <v>35</v>
      </c>
      <c r="B6" s="7">
        <v>0.73099999999999998</v>
      </c>
      <c r="C6" s="3">
        <v>0.68253968253968256</v>
      </c>
      <c r="D6" s="3">
        <v>0.64864864864864868</v>
      </c>
      <c r="E6" s="3">
        <v>0.64327485380116955</v>
      </c>
      <c r="F6" s="3">
        <v>0.78181818181818186</v>
      </c>
      <c r="G6" s="3">
        <v>0.59562841530054644</v>
      </c>
      <c r="H6" s="3">
        <v>0.69047619047619047</v>
      </c>
      <c r="I6" s="3">
        <v>0.65555555555555556</v>
      </c>
      <c r="J6" s="3">
        <v>0.68888888888888888</v>
      </c>
      <c r="K6" s="3">
        <v>0.67796610169491522</v>
      </c>
      <c r="L6" s="3">
        <v>0.75</v>
      </c>
      <c r="M6" s="3">
        <v>0.32043010752688172</v>
      </c>
      <c r="N6" s="3">
        <v>1.1111111111111072E-2</v>
      </c>
      <c r="O6" s="3">
        <v>0.28434065934065933</v>
      </c>
      <c r="P6" s="3">
        <v>0.32483660130718955</v>
      </c>
      <c r="Q6" s="3">
        <v>0.31134020618556701</v>
      </c>
    </row>
    <row r="7" spans="1:17" x14ac:dyDescent="0.25">
      <c r="A7" t="s">
        <v>36</v>
      </c>
      <c r="B7" s="7">
        <v>0.75800000000000001</v>
      </c>
      <c r="C7">
        <v>0.71957671957671954</v>
      </c>
      <c r="D7" s="3">
        <v>0.67567567567567566</v>
      </c>
      <c r="E7">
        <v>0.70760233918128657</v>
      </c>
      <c r="F7" s="3">
        <v>0.78181818181818186</v>
      </c>
      <c r="G7">
        <v>0.66666666666666663</v>
      </c>
      <c r="H7" s="3">
        <v>0.80952380952380953</v>
      </c>
      <c r="I7">
        <v>0.66666666666666663</v>
      </c>
      <c r="J7" s="3">
        <v>0.66666666666666663</v>
      </c>
      <c r="K7">
        <v>0.67796610169491522</v>
      </c>
      <c r="L7" s="3">
        <v>0.6875</v>
      </c>
      <c r="M7" s="3">
        <v>0.30967741935483872</v>
      </c>
      <c r="N7" s="3">
        <v>0.18888888888888888</v>
      </c>
      <c r="O7" s="3">
        <v>-6.1813186813186594E-3</v>
      </c>
      <c r="P7" s="3">
        <v>0.20718954248366017</v>
      </c>
      <c r="Q7" s="3">
        <v>0.21134020618556704</v>
      </c>
    </row>
    <row r="8" spans="1:17" x14ac:dyDescent="0.25">
      <c r="A8" t="s">
        <v>9</v>
      </c>
      <c r="B8" s="7">
        <v>0.78700000000000003</v>
      </c>
      <c r="C8">
        <v>0.73015873015873012</v>
      </c>
      <c r="D8" s="3">
        <v>0.6216216216216216</v>
      </c>
      <c r="E8">
        <v>0.71345029239766078</v>
      </c>
      <c r="F8" s="3">
        <v>0.69090909090909092</v>
      </c>
      <c r="G8">
        <v>0.65027322404371579</v>
      </c>
      <c r="H8" s="3">
        <v>0.9285714285714286</v>
      </c>
      <c r="I8">
        <v>0.72222222222222221</v>
      </c>
      <c r="J8" s="3">
        <v>0.71111111111111114</v>
      </c>
      <c r="K8">
        <v>0.70621468926553677</v>
      </c>
      <c r="L8" s="3">
        <v>0.79166666666666663</v>
      </c>
      <c r="M8" s="3">
        <v>0.28602150537634408</v>
      </c>
      <c r="N8" s="3">
        <v>0.22222222222222221</v>
      </c>
      <c r="O8" s="3">
        <v>-0.13118131868131866</v>
      </c>
      <c r="P8" s="3">
        <v>0.14183006535947706</v>
      </c>
      <c r="Q8" s="3">
        <v>0.16288659793814431</v>
      </c>
    </row>
    <row r="9" spans="1:17" x14ac:dyDescent="0.25">
      <c r="A9" t="s">
        <v>37</v>
      </c>
      <c r="B9" s="7">
        <v>0.73199999999999998</v>
      </c>
      <c r="C9">
        <v>0.70370370370370372</v>
      </c>
      <c r="D9" s="3">
        <v>0.67567567567567566</v>
      </c>
      <c r="E9">
        <v>0.6257309941520468</v>
      </c>
      <c r="F9" s="3">
        <v>0.74545454545454548</v>
      </c>
      <c r="G9">
        <v>0.63387978142076495</v>
      </c>
      <c r="H9" s="3">
        <v>0.90476190476190477</v>
      </c>
      <c r="I9">
        <v>0.66111111111111109</v>
      </c>
      <c r="J9" s="3">
        <v>0.68888888888888888</v>
      </c>
      <c r="K9">
        <v>0.61581920903954801</v>
      </c>
      <c r="L9" s="3">
        <v>0.75</v>
      </c>
      <c r="M9" s="3">
        <v>0.28602150537634408</v>
      </c>
      <c r="N9" s="3">
        <v>7.7777777777777724E-2</v>
      </c>
      <c r="O9" s="3">
        <v>-0.15315934065934067</v>
      </c>
      <c r="P9" s="3">
        <v>0.19607843137254899</v>
      </c>
      <c r="Q9" s="3">
        <v>0.2082474226804123</v>
      </c>
    </row>
    <row r="10" spans="1:17" x14ac:dyDescent="0.25">
      <c r="A10" t="s">
        <v>14</v>
      </c>
      <c r="B10" s="7">
        <v>0.73499999999999999</v>
      </c>
      <c r="C10">
        <v>0.68783068783068779</v>
      </c>
      <c r="D10" s="3">
        <v>0.59459459459459463</v>
      </c>
      <c r="E10">
        <v>0.67251461988304095</v>
      </c>
      <c r="F10" s="3">
        <v>0.76363636363636367</v>
      </c>
      <c r="G10">
        <v>0.64480874316939896</v>
      </c>
      <c r="H10" s="3">
        <v>0.8571428571428571</v>
      </c>
      <c r="I10">
        <v>0.66111111111111109</v>
      </c>
      <c r="J10" s="3">
        <v>0.73333333333333328</v>
      </c>
      <c r="K10">
        <v>0.67796610169491522</v>
      </c>
      <c r="L10" s="3">
        <v>0.75</v>
      </c>
      <c r="M10" s="3">
        <v>0.46451612903225808</v>
      </c>
      <c r="N10" s="3">
        <v>0.19999999999999996</v>
      </c>
      <c r="O10" s="3">
        <v>-1.717032967032972E-2</v>
      </c>
      <c r="P10" s="3">
        <v>0.17385620915032685</v>
      </c>
      <c r="Q10" s="3">
        <v>0.2010309278350515</v>
      </c>
    </row>
    <row r="11" spans="1:17" x14ac:dyDescent="0.25">
      <c r="A11" t="s">
        <v>15</v>
      </c>
      <c r="B11" s="7"/>
      <c r="C11">
        <v>0.73544973544973546</v>
      </c>
      <c r="D11" s="3">
        <v>0.6216216216216216</v>
      </c>
      <c r="E11">
        <v>0.68421052631578949</v>
      </c>
      <c r="F11" s="3">
        <v>0.70909090909090911</v>
      </c>
      <c r="G11">
        <v>0.69398907103825136</v>
      </c>
      <c r="H11" s="3">
        <v>0.88095238095238093</v>
      </c>
      <c r="I11">
        <v>0.68888888888888888</v>
      </c>
      <c r="J11" s="3">
        <v>0.68888888888888888</v>
      </c>
      <c r="K11">
        <v>0.69491525423728817</v>
      </c>
      <c r="L11" s="3">
        <v>0.75</v>
      </c>
      <c r="M11" s="3">
        <v>0.49677419354838709</v>
      </c>
      <c r="N11" s="3">
        <v>0.27777777777777779</v>
      </c>
      <c r="O11" s="3">
        <v>-9.8214285714285698E-2</v>
      </c>
      <c r="P11" s="3">
        <v>0.27712418300653596</v>
      </c>
      <c r="Q11" s="3">
        <v>0.21134020618556704</v>
      </c>
    </row>
    <row r="12" spans="1:17" x14ac:dyDescent="0.25">
      <c r="A12" t="s">
        <v>19</v>
      </c>
      <c r="B12" s="7">
        <v>0.73899999999999999</v>
      </c>
      <c r="C12">
        <v>0.67195767195767198</v>
      </c>
      <c r="D12" s="3">
        <v>0.64864864864864868</v>
      </c>
      <c r="E12">
        <v>0.64327485380116955</v>
      </c>
      <c r="F12" s="3">
        <v>0.76363636363636367</v>
      </c>
      <c r="G12">
        <v>0.65573770491803274</v>
      </c>
      <c r="H12" s="3">
        <v>0.76190476190476186</v>
      </c>
      <c r="I12">
        <v>0.62777777777777777</v>
      </c>
      <c r="J12" s="3">
        <v>0.68888888888888888</v>
      </c>
      <c r="K12">
        <v>0.64406779661016944</v>
      </c>
      <c r="L12" s="3">
        <v>0.85416666666666663</v>
      </c>
      <c r="M12" s="3">
        <v>0.28387096774193549</v>
      </c>
      <c r="N12" s="3">
        <v>5.555555555555558E-2</v>
      </c>
      <c r="O12" s="3">
        <v>7.8983516483516536E-2</v>
      </c>
      <c r="P12" s="3">
        <v>0.169281045751634</v>
      </c>
      <c r="Q12" s="3">
        <v>1.5463917525773141E-2</v>
      </c>
    </row>
    <row r="13" spans="1:17" x14ac:dyDescent="0.25">
      <c r="A13" t="s">
        <v>21</v>
      </c>
      <c r="B13" s="7">
        <v>0.751</v>
      </c>
      <c r="C13">
        <v>0.70899470899470896</v>
      </c>
      <c r="D13">
        <v>0.6216216216216216</v>
      </c>
      <c r="E13">
        <v>0.67251461988304095</v>
      </c>
      <c r="F13">
        <v>0.76363636363636367</v>
      </c>
      <c r="G13">
        <v>0.68306010928961747</v>
      </c>
      <c r="H13">
        <v>0.83333333333333337</v>
      </c>
      <c r="I13">
        <v>0.68333333333333335</v>
      </c>
      <c r="J13">
        <v>0.68888888888888888</v>
      </c>
      <c r="K13">
        <v>0.68361581920903958</v>
      </c>
      <c r="L13">
        <v>0.70833333333333337</v>
      </c>
      <c r="M13" s="7">
        <f>M7-M10</f>
        <v>-0.15483870967741936</v>
      </c>
      <c r="N13" s="7">
        <f>N7-N10</f>
        <v>-1.1111111111111072E-2</v>
      </c>
      <c r="O13" s="7">
        <f>O7-O10</f>
        <v>1.0989010989011061E-2</v>
      </c>
      <c r="P13" s="7">
        <f>P7-P10</f>
        <v>3.3333333333333326E-2</v>
      </c>
      <c r="Q13" s="7">
        <f>Q7-Q10</f>
        <v>1.0309278350515538E-2</v>
      </c>
    </row>
  </sheetData>
  <mergeCells count="7">
    <mergeCell ref="M1:Q1"/>
    <mergeCell ref="C1:L1"/>
    <mergeCell ref="C2:D2"/>
    <mergeCell ref="E2:F2"/>
    <mergeCell ref="G2:H2"/>
    <mergeCell ref="I2:J2"/>
    <mergeCell ref="K2:L2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A299-807E-42C1-95B3-D59A0D5C87D8}">
  <dimension ref="A1:I11"/>
  <sheetViews>
    <sheetView workbookViewId="0">
      <selection activeCell="H1" sqref="H1:I1"/>
    </sheetView>
  </sheetViews>
  <sheetFormatPr defaultRowHeight="15" x14ac:dyDescent="0.25"/>
  <sheetData>
    <row r="1" spans="1:9" x14ac:dyDescent="0.25">
      <c r="B1" s="8" t="s">
        <v>17</v>
      </c>
      <c r="C1" s="8"/>
      <c r="D1" s="8"/>
      <c r="E1" s="8"/>
      <c r="F1" s="8"/>
      <c r="G1" s="8"/>
      <c r="H1" t="s">
        <v>8</v>
      </c>
      <c r="I1">
        <v>42</v>
      </c>
    </row>
    <row r="2" spans="1:9" x14ac:dyDescent="0.25">
      <c r="B2" s="8" t="s">
        <v>1</v>
      </c>
      <c r="C2" s="8"/>
      <c r="D2" s="8"/>
      <c r="E2" s="8" t="s">
        <v>2</v>
      </c>
      <c r="F2" s="8"/>
      <c r="G2" s="8"/>
      <c r="H2" t="s">
        <v>3</v>
      </c>
      <c r="I2" t="s">
        <v>4</v>
      </c>
    </row>
    <row r="3" spans="1:9" x14ac:dyDescent="0.25">
      <c r="A3" t="s">
        <v>0</v>
      </c>
      <c r="B3" s="1" t="s">
        <v>3</v>
      </c>
      <c r="C3" s="1" t="s">
        <v>4</v>
      </c>
      <c r="D3" s="1" t="s">
        <v>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6</v>
      </c>
    </row>
    <row r="4" spans="1:9" x14ac:dyDescent="0.25">
      <c r="A4">
        <v>1</v>
      </c>
      <c r="B4">
        <v>117</v>
      </c>
      <c r="C4">
        <v>189</v>
      </c>
      <c r="D4" s="3">
        <f>B4/C4</f>
        <v>0.61904761904761907</v>
      </c>
      <c r="E4">
        <v>20</v>
      </c>
      <c r="F4">
        <v>37</v>
      </c>
      <c r="G4" s="3">
        <f>E4/F4</f>
        <v>0.54054054054054057</v>
      </c>
      <c r="H4" t="str">
        <f t="shared" ref="H4:I9" si="0">_xlfn.CONCAT(ROUND(B4/E4, 2), ":",1)</f>
        <v>5.85:1</v>
      </c>
      <c r="I4" t="str">
        <f t="shared" si="0"/>
        <v>5.11:1</v>
      </c>
    </row>
    <row r="5" spans="1:9" x14ac:dyDescent="0.25">
      <c r="A5">
        <v>2</v>
      </c>
      <c r="B5">
        <v>104</v>
      </c>
      <c r="C5">
        <v>171</v>
      </c>
      <c r="D5" s="3">
        <f t="shared" ref="D5:D8" si="1">B5/C5</f>
        <v>0.60818713450292394</v>
      </c>
      <c r="E5">
        <v>34</v>
      </c>
      <c r="F5">
        <v>55</v>
      </c>
      <c r="G5" s="3">
        <f t="shared" ref="G5:G8" si="2">E5/F5</f>
        <v>0.61818181818181817</v>
      </c>
      <c r="H5" t="str">
        <f t="shared" si="0"/>
        <v>3.06:1</v>
      </c>
      <c r="I5" t="str">
        <f t="shared" si="0"/>
        <v>3.11:1</v>
      </c>
    </row>
    <row r="6" spans="1:9" x14ac:dyDescent="0.25">
      <c r="A6">
        <v>3</v>
      </c>
      <c r="B6">
        <v>109</v>
      </c>
      <c r="C6">
        <v>183</v>
      </c>
      <c r="D6" s="3">
        <f t="shared" si="1"/>
        <v>0.59562841530054644</v>
      </c>
      <c r="E6">
        <v>31</v>
      </c>
      <c r="F6">
        <v>42</v>
      </c>
      <c r="G6" s="3">
        <f t="shared" si="2"/>
        <v>0.73809523809523814</v>
      </c>
      <c r="H6" t="str">
        <f t="shared" si="0"/>
        <v>3.52:1</v>
      </c>
      <c r="I6" t="str">
        <f t="shared" si="0"/>
        <v>4.36:1</v>
      </c>
    </row>
    <row r="7" spans="1:9" x14ac:dyDescent="0.25">
      <c r="A7">
        <v>4</v>
      </c>
      <c r="B7">
        <v>124</v>
      </c>
      <c r="C7">
        <v>180</v>
      </c>
      <c r="D7" s="3">
        <f t="shared" si="1"/>
        <v>0.68888888888888888</v>
      </c>
      <c r="E7">
        <v>22</v>
      </c>
      <c r="F7">
        <v>45</v>
      </c>
      <c r="G7" s="3">
        <f t="shared" si="2"/>
        <v>0.48888888888888887</v>
      </c>
      <c r="H7" t="str">
        <f t="shared" si="0"/>
        <v>5.64:1</v>
      </c>
      <c r="I7" t="str">
        <f t="shared" si="0"/>
        <v>4:1</v>
      </c>
    </row>
    <row r="8" spans="1:9" x14ac:dyDescent="0.25">
      <c r="A8">
        <v>5</v>
      </c>
      <c r="B8">
        <v>106</v>
      </c>
      <c r="C8">
        <v>177</v>
      </c>
      <c r="D8" s="3">
        <f t="shared" si="1"/>
        <v>0.59887005649717517</v>
      </c>
      <c r="E8">
        <v>33</v>
      </c>
      <c r="F8">
        <v>48</v>
      </c>
      <c r="G8" s="3">
        <f t="shared" si="2"/>
        <v>0.6875</v>
      </c>
      <c r="H8" t="str">
        <f t="shared" si="0"/>
        <v>3.21:1</v>
      </c>
      <c r="I8" t="str">
        <f t="shared" si="0"/>
        <v>3.69:1</v>
      </c>
    </row>
    <row r="9" spans="1:9" x14ac:dyDescent="0.25">
      <c r="A9" t="s">
        <v>7</v>
      </c>
      <c r="B9">
        <f>AVERAGE(B4:B8)</f>
        <v>112</v>
      </c>
      <c r="C9">
        <f t="shared" ref="C9:G9" si="3">AVERAGE(C4:C8)</f>
        <v>180</v>
      </c>
      <c r="D9" s="2">
        <f t="shared" si="3"/>
        <v>0.62212442284743075</v>
      </c>
      <c r="E9">
        <f t="shared" si="3"/>
        <v>28</v>
      </c>
      <c r="F9">
        <f t="shared" si="3"/>
        <v>45.4</v>
      </c>
      <c r="G9" s="2">
        <f t="shared" si="3"/>
        <v>0.61464129714129712</v>
      </c>
      <c r="H9" t="str">
        <f t="shared" si="0"/>
        <v>4:1</v>
      </c>
      <c r="I9" t="str">
        <f t="shared" si="0"/>
        <v>3.96:1</v>
      </c>
    </row>
    <row r="11" spans="1:9" x14ac:dyDescent="0.25">
      <c r="A11" t="s">
        <v>12</v>
      </c>
      <c r="B11" t="s">
        <v>18</v>
      </c>
      <c r="C11" t="s">
        <v>11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FB77-F412-49FB-A4DC-AEBFB58D91E9}">
  <dimension ref="A1:V19"/>
  <sheetViews>
    <sheetView workbookViewId="0">
      <selection activeCell="V4" sqref="V4:V8"/>
    </sheetView>
  </sheetViews>
  <sheetFormatPr defaultRowHeight="15" x14ac:dyDescent="0.25"/>
  <cols>
    <col min="22" max="22" width="13.28515625" bestFit="1" customWidth="1"/>
  </cols>
  <sheetData>
    <row r="1" spans="1:22" x14ac:dyDescent="0.25">
      <c r="B1" s="8" t="s">
        <v>28</v>
      </c>
      <c r="C1" s="8"/>
      <c r="D1" s="8"/>
      <c r="E1" s="8"/>
      <c r="F1" s="8"/>
      <c r="G1" s="8"/>
      <c r="H1" t="s">
        <v>8</v>
      </c>
      <c r="I1">
        <v>42</v>
      </c>
      <c r="N1" s="8" t="s">
        <v>29</v>
      </c>
      <c r="O1" s="8"/>
      <c r="P1" s="8"/>
      <c r="Q1" s="8"/>
      <c r="R1" s="8"/>
      <c r="S1" s="8"/>
      <c r="T1" t="s">
        <v>8</v>
      </c>
      <c r="U1">
        <v>42</v>
      </c>
    </row>
    <row r="2" spans="1:22" x14ac:dyDescent="0.25">
      <c r="B2" s="8" t="s">
        <v>1</v>
      </c>
      <c r="C2" s="8"/>
      <c r="D2" s="8"/>
      <c r="E2" s="8" t="s">
        <v>2</v>
      </c>
      <c r="F2" s="8"/>
      <c r="G2" s="8"/>
      <c r="H2" t="s">
        <v>3</v>
      </c>
      <c r="I2" t="s">
        <v>4</v>
      </c>
      <c r="N2" s="8" t="s">
        <v>1</v>
      </c>
      <c r="O2" s="8"/>
      <c r="P2" s="8"/>
      <c r="Q2" s="8" t="s">
        <v>2</v>
      </c>
      <c r="R2" s="8"/>
      <c r="S2" s="8"/>
      <c r="T2" t="s">
        <v>3</v>
      </c>
      <c r="U2" t="s">
        <v>4</v>
      </c>
    </row>
    <row r="3" spans="1:22" x14ac:dyDescent="0.25">
      <c r="A3" t="s">
        <v>0</v>
      </c>
      <c r="B3" s="1" t="s">
        <v>3</v>
      </c>
      <c r="C3" s="1" t="s">
        <v>4</v>
      </c>
      <c r="D3" s="1" t="s">
        <v>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6</v>
      </c>
      <c r="J3" t="s">
        <v>40</v>
      </c>
      <c r="M3" t="s">
        <v>0</v>
      </c>
      <c r="N3" s="1" t="s">
        <v>3</v>
      </c>
      <c r="O3" s="1" t="s">
        <v>4</v>
      </c>
      <c r="P3" s="1" t="s">
        <v>5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42</v>
      </c>
    </row>
    <row r="4" spans="1:22" x14ac:dyDescent="0.25">
      <c r="A4">
        <v>1</v>
      </c>
      <c r="B4">
        <v>127</v>
      </c>
      <c r="C4">
        <v>189</v>
      </c>
      <c r="D4" s="3">
        <f>B4/C4</f>
        <v>0.67195767195767198</v>
      </c>
      <c r="E4">
        <v>24</v>
      </c>
      <c r="F4">
        <v>37</v>
      </c>
      <c r="G4" s="3">
        <f>E4/F4</f>
        <v>0.64864864864864868</v>
      </c>
      <c r="H4" t="str">
        <f t="shared" ref="H4:I9" si="0">_xlfn.CONCAT(ROUND(B4/E4, 2), ":",1)</f>
        <v>5.29:1</v>
      </c>
      <c r="I4" t="str">
        <f t="shared" si="0"/>
        <v>5.11:1</v>
      </c>
      <c r="J4" s="7">
        <f>AVERAGE(D4,G4)</f>
        <v>0.66030316030316039</v>
      </c>
      <c r="M4">
        <v>1</v>
      </c>
      <c r="N4">
        <v>45</v>
      </c>
      <c r="O4">
        <v>93</v>
      </c>
      <c r="P4" s="3">
        <f>N4/O4</f>
        <v>0.4838709677419355</v>
      </c>
      <c r="Q4">
        <v>3</v>
      </c>
      <c r="R4">
        <v>15</v>
      </c>
      <c r="S4" s="3">
        <f>Q4/R4</f>
        <v>0.2</v>
      </c>
      <c r="T4" t="str">
        <f t="shared" ref="T4:U9" si="1">_xlfn.CONCAT(ROUND(N4/Q4, 2), ":",1)</f>
        <v>15:1</v>
      </c>
      <c r="U4" t="str">
        <f t="shared" si="1"/>
        <v>6.2:1</v>
      </c>
      <c r="V4" s="7">
        <f>P4-S4</f>
        <v>0.28387096774193549</v>
      </c>
    </row>
    <row r="5" spans="1:22" x14ac:dyDescent="0.25">
      <c r="A5">
        <v>2</v>
      </c>
      <c r="B5">
        <v>110</v>
      </c>
      <c r="C5">
        <v>171</v>
      </c>
      <c r="D5" s="3">
        <f t="shared" ref="D5:D8" si="2">B5/C5</f>
        <v>0.64327485380116955</v>
      </c>
      <c r="E5">
        <v>42</v>
      </c>
      <c r="F5">
        <v>55</v>
      </c>
      <c r="G5" s="3">
        <f t="shared" ref="G5:G8" si="3">E5/F5</f>
        <v>0.76363636363636367</v>
      </c>
      <c r="H5" t="str">
        <f t="shared" si="0"/>
        <v>2.62:1</v>
      </c>
      <c r="I5" t="str">
        <f t="shared" si="0"/>
        <v>3.11:1</v>
      </c>
      <c r="J5" s="7">
        <f t="shared" ref="J5:J9" si="4">AVERAGE(D5,G5)</f>
        <v>0.70345560871876667</v>
      </c>
      <c r="M5">
        <v>2</v>
      </c>
      <c r="N5">
        <v>45</v>
      </c>
      <c r="O5">
        <v>90</v>
      </c>
      <c r="P5" s="3">
        <f t="shared" ref="P5:P8" si="5">N5/O5</f>
        <v>0.5</v>
      </c>
      <c r="Q5">
        <v>8</v>
      </c>
      <c r="R5">
        <v>18</v>
      </c>
      <c r="S5" s="3">
        <f t="shared" ref="S5:S8" si="6">Q5/R5</f>
        <v>0.44444444444444442</v>
      </c>
      <c r="T5" t="str">
        <f t="shared" si="1"/>
        <v>5.63:1</v>
      </c>
      <c r="U5" t="str">
        <f t="shared" si="1"/>
        <v>5:1</v>
      </c>
      <c r="V5" s="7">
        <f>P5-S5</f>
        <v>5.555555555555558E-2</v>
      </c>
    </row>
    <row r="6" spans="1:22" x14ac:dyDescent="0.25">
      <c r="A6">
        <v>3</v>
      </c>
      <c r="B6">
        <v>120</v>
      </c>
      <c r="C6">
        <v>183</v>
      </c>
      <c r="D6" s="3">
        <f t="shared" si="2"/>
        <v>0.65573770491803274</v>
      </c>
      <c r="E6">
        <v>32</v>
      </c>
      <c r="F6">
        <v>42</v>
      </c>
      <c r="G6" s="3">
        <f t="shared" si="3"/>
        <v>0.76190476190476186</v>
      </c>
      <c r="H6" t="str">
        <f t="shared" si="0"/>
        <v>3.75:1</v>
      </c>
      <c r="I6" t="str">
        <f t="shared" si="0"/>
        <v>4.36:1</v>
      </c>
      <c r="J6" s="7">
        <f t="shared" si="4"/>
        <v>0.70882123341139724</v>
      </c>
      <c r="M6">
        <v>3</v>
      </c>
      <c r="N6">
        <v>47</v>
      </c>
      <c r="O6">
        <v>91</v>
      </c>
      <c r="P6" s="3">
        <f t="shared" si="5"/>
        <v>0.51648351648351654</v>
      </c>
      <c r="Q6">
        <v>7</v>
      </c>
      <c r="R6">
        <v>16</v>
      </c>
      <c r="S6" s="3">
        <f t="shared" si="6"/>
        <v>0.4375</v>
      </c>
      <c r="T6" t="str">
        <f t="shared" si="1"/>
        <v>6.71:1</v>
      </c>
      <c r="U6" t="str">
        <f t="shared" si="1"/>
        <v>5.69:1</v>
      </c>
      <c r="V6" s="7">
        <f>P6-S6</f>
        <v>7.8983516483516536E-2</v>
      </c>
    </row>
    <row r="7" spans="1:22" x14ac:dyDescent="0.25">
      <c r="A7">
        <v>4</v>
      </c>
      <c r="B7">
        <v>113</v>
      </c>
      <c r="C7">
        <v>180</v>
      </c>
      <c r="D7" s="3">
        <f t="shared" si="2"/>
        <v>0.62777777777777777</v>
      </c>
      <c r="E7">
        <v>31</v>
      </c>
      <c r="F7">
        <v>45</v>
      </c>
      <c r="G7" s="3">
        <f t="shared" si="3"/>
        <v>0.68888888888888888</v>
      </c>
      <c r="H7" t="str">
        <f t="shared" si="0"/>
        <v>3.65:1</v>
      </c>
      <c r="I7" t="str">
        <f t="shared" si="0"/>
        <v>4:1</v>
      </c>
      <c r="J7" s="7">
        <f t="shared" si="4"/>
        <v>0.65833333333333333</v>
      </c>
      <c r="M7">
        <v>4</v>
      </c>
      <c r="N7">
        <v>47</v>
      </c>
      <c r="O7">
        <v>90</v>
      </c>
      <c r="P7" s="3">
        <f t="shared" si="5"/>
        <v>0.52222222222222225</v>
      </c>
      <c r="Q7">
        <v>6</v>
      </c>
      <c r="R7">
        <v>17</v>
      </c>
      <c r="S7" s="3">
        <f t="shared" si="6"/>
        <v>0.35294117647058826</v>
      </c>
      <c r="T7" t="str">
        <f t="shared" si="1"/>
        <v>7.83:1</v>
      </c>
      <c r="U7" t="str">
        <f t="shared" si="1"/>
        <v>5.29:1</v>
      </c>
      <c r="V7" s="7">
        <f>P7-S7</f>
        <v>0.169281045751634</v>
      </c>
    </row>
    <row r="8" spans="1:22" x14ac:dyDescent="0.25">
      <c r="A8">
        <v>5</v>
      </c>
      <c r="B8">
        <v>114</v>
      </c>
      <c r="C8">
        <v>177</v>
      </c>
      <c r="D8" s="3">
        <f t="shared" si="2"/>
        <v>0.64406779661016944</v>
      </c>
      <c r="E8">
        <v>41</v>
      </c>
      <c r="F8">
        <v>48</v>
      </c>
      <c r="G8" s="3">
        <f t="shared" si="3"/>
        <v>0.85416666666666663</v>
      </c>
      <c r="H8" t="str">
        <f t="shared" si="0"/>
        <v>2.78:1</v>
      </c>
      <c r="I8" t="str">
        <f t="shared" si="0"/>
        <v>3.69:1</v>
      </c>
      <c r="J8" s="7">
        <f t="shared" si="4"/>
        <v>0.74911723163841804</v>
      </c>
      <c r="M8">
        <v>5</v>
      </c>
      <c r="N8">
        <v>50</v>
      </c>
      <c r="O8">
        <v>97</v>
      </c>
      <c r="P8" s="3">
        <f t="shared" si="5"/>
        <v>0.51546391752577314</v>
      </c>
      <c r="Q8">
        <v>5</v>
      </c>
      <c r="R8">
        <v>10</v>
      </c>
      <c r="S8" s="3">
        <f t="shared" si="6"/>
        <v>0.5</v>
      </c>
      <c r="T8" t="str">
        <f t="shared" si="1"/>
        <v>10:1</v>
      </c>
      <c r="U8" t="str">
        <f t="shared" si="1"/>
        <v>9.7:1</v>
      </c>
      <c r="V8" s="7">
        <f>P8-S8</f>
        <v>1.5463917525773141E-2</v>
      </c>
    </row>
    <row r="9" spans="1:22" x14ac:dyDescent="0.25">
      <c r="A9" t="s">
        <v>7</v>
      </c>
      <c r="B9">
        <f>AVERAGE(B4:B8)</f>
        <v>116.8</v>
      </c>
      <c r="C9">
        <f t="shared" ref="C9:G9" si="7">AVERAGE(C4:C8)</f>
        <v>180</v>
      </c>
      <c r="D9" s="2">
        <f t="shared" si="7"/>
        <v>0.6485631610129643</v>
      </c>
      <c r="E9">
        <f t="shared" si="7"/>
        <v>34</v>
      </c>
      <c r="F9">
        <f t="shared" si="7"/>
        <v>45.4</v>
      </c>
      <c r="G9" s="2">
        <f t="shared" si="7"/>
        <v>0.7434490659490659</v>
      </c>
      <c r="H9" t="str">
        <f t="shared" si="0"/>
        <v>3.44:1</v>
      </c>
      <c r="I9" t="str">
        <f t="shared" si="0"/>
        <v>3.96:1</v>
      </c>
      <c r="J9" s="7">
        <f t="shared" si="4"/>
        <v>0.69600611348101515</v>
      </c>
      <c r="M9" t="s">
        <v>7</v>
      </c>
      <c r="N9">
        <f>AVERAGE(N4:N8)</f>
        <v>46.8</v>
      </c>
      <c r="O9">
        <f t="shared" ref="O9:S9" si="8">AVERAGE(O4:O8)</f>
        <v>92.2</v>
      </c>
      <c r="P9" s="2">
        <f t="shared" si="8"/>
        <v>0.50760812479468942</v>
      </c>
      <c r="Q9">
        <f t="shared" si="8"/>
        <v>5.8</v>
      </c>
      <c r="R9">
        <f t="shared" si="8"/>
        <v>15.2</v>
      </c>
      <c r="S9" s="2">
        <f t="shared" si="8"/>
        <v>0.38697712418300656</v>
      </c>
      <c r="T9" t="str">
        <f t="shared" si="1"/>
        <v>8.07:1</v>
      </c>
      <c r="U9" t="str">
        <f t="shared" si="1"/>
        <v>6.07:1</v>
      </c>
      <c r="V9" s="7">
        <f>AVERAGE(V4:V8)</f>
        <v>0.12063100061168294</v>
      </c>
    </row>
    <row r="11" spans="1:22" x14ac:dyDescent="0.25">
      <c r="A11" t="s">
        <v>12</v>
      </c>
      <c r="B11" t="s">
        <v>20</v>
      </c>
      <c r="C11" t="s">
        <v>11</v>
      </c>
    </row>
    <row r="13" spans="1:22" x14ac:dyDescent="0.25">
      <c r="A13" t="s">
        <v>23</v>
      </c>
      <c r="B13" t="s">
        <v>24</v>
      </c>
      <c r="C13" t="s">
        <v>25</v>
      </c>
    </row>
    <row r="14" spans="1:22" ht="30" x14ac:dyDescent="0.25">
      <c r="A14" s="4" t="s">
        <v>22</v>
      </c>
      <c r="B14">
        <v>1</v>
      </c>
      <c r="C14">
        <v>0</v>
      </c>
    </row>
    <row r="15" spans="1:22" ht="30" x14ac:dyDescent="0.25">
      <c r="A15" s="4" t="s">
        <v>26</v>
      </c>
      <c r="B15">
        <v>0.73899999999999999</v>
      </c>
      <c r="C15">
        <v>2.5000000000000001E-2</v>
      </c>
    </row>
    <row r="17" spans="1:3" x14ac:dyDescent="0.25">
      <c r="A17" t="s">
        <v>5</v>
      </c>
    </row>
    <row r="18" spans="1:3" ht="30" x14ac:dyDescent="0.25">
      <c r="A18" s="4" t="s">
        <v>22</v>
      </c>
      <c r="B18">
        <v>1</v>
      </c>
      <c r="C18">
        <v>0</v>
      </c>
    </row>
    <row r="19" spans="1:3" ht="30" x14ac:dyDescent="0.25">
      <c r="A19" s="4" t="s">
        <v>26</v>
      </c>
      <c r="B19">
        <v>0.66400000000000003</v>
      </c>
      <c r="C19">
        <v>2.5999999999999999E-2</v>
      </c>
    </row>
  </sheetData>
  <mergeCells count="6">
    <mergeCell ref="B1:G1"/>
    <mergeCell ref="B2:D2"/>
    <mergeCell ref="E2:G2"/>
    <mergeCell ref="N1:S1"/>
    <mergeCell ref="N2:P2"/>
    <mergeCell ref="Q2:S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95EA-BBD0-4F35-B83A-4B98239643E6}">
  <dimension ref="A1:V19"/>
  <sheetViews>
    <sheetView tabSelected="1" workbookViewId="0">
      <selection activeCell="D12" sqref="D12"/>
    </sheetView>
  </sheetViews>
  <sheetFormatPr defaultRowHeight="15" x14ac:dyDescent="0.25"/>
  <cols>
    <col min="1" max="1" width="12.28515625" bestFit="1" customWidth="1"/>
    <col min="22" max="22" width="13.28515625" bestFit="1" customWidth="1"/>
  </cols>
  <sheetData>
    <row r="1" spans="1:22" x14ac:dyDescent="0.25">
      <c r="B1" s="8" t="s">
        <v>28</v>
      </c>
      <c r="C1" s="8"/>
      <c r="D1" s="8"/>
      <c r="E1" s="8"/>
      <c r="F1" s="8"/>
      <c r="G1" s="8"/>
      <c r="H1" t="s">
        <v>8</v>
      </c>
      <c r="I1">
        <v>42</v>
      </c>
      <c r="N1" s="8" t="s">
        <v>29</v>
      </c>
      <c r="O1" s="8"/>
      <c r="P1" s="8"/>
      <c r="Q1" s="8"/>
      <c r="R1" s="8"/>
      <c r="S1" s="8"/>
      <c r="T1" t="s">
        <v>8</v>
      </c>
      <c r="U1">
        <v>42</v>
      </c>
    </row>
    <row r="2" spans="1:22" x14ac:dyDescent="0.25">
      <c r="B2" s="8" t="s">
        <v>1</v>
      </c>
      <c r="C2" s="8"/>
      <c r="D2" s="8"/>
      <c r="E2" s="8" t="s">
        <v>2</v>
      </c>
      <c r="F2" s="8"/>
      <c r="G2" s="8"/>
      <c r="H2" t="s">
        <v>3</v>
      </c>
      <c r="I2" t="s">
        <v>4</v>
      </c>
      <c r="N2" s="8" t="s">
        <v>1</v>
      </c>
      <c r="O2" s="8"/>
      <c r="P2" s="8"/>
      <c r="Q2" s="8" t="s">
        <v>2</v>
      </c>
      <c r="R2" s="8"/>
      <c r="S2" s="8"/>
      <c r="T2" t="s">
        <v>3</v>
      </c>
      <c r="U2" t="s">
        <v>4</v>
      </c>
    </row>
    <row r="3" spans="1:22" x14ac:dyDescent="0.25">
      <c r="A3" t="s">
        <v>0</v>
      </c>
      <c r="B3" s="1" t="s">
        <v>3</v>
      </c>
      <c r="C3" s="1" t="s">
        <v>4</v>
      </c>
      <c r="D3" s="1" t="s">
        <v>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6</v>
      </c>
      <c r="J3" t="s">
        <v>40</v>
      </c>
      <c r="M3" t="s">
        <v>0</v>
      </c>
      <c r="N3" s="1" t="s">
        <v>3</v>
      </c>
      <c r="O3" s="1" t="s">
        <v>4</v>
      </c>
      <c r="P3" s="1" t="s">
        <v>5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42</v>
      </c>
    </row>
    <row r="4" spans="1:22" x14ac:dyDescent="0.25">
      <c r="A4">
        <v>1</v>
      </c>
      <c r="B4">
        <v>134</v>
      </c>
      <c r="C4">
        <v>189</v>
      </c>
      <c r="D4" s="3">
        <f>B4/C4</f>
        <v>0.70899470899470896</v>
      </c>
      <c r="E4">
        <v>23</v>
      </c>
      <c r="F4">
        <v>37</v>
      </c>
      <c r="G4" s="3">
        <f>E4/F4</f>
        <v>0.6216216216216216</v>
      </c>
      <c r="H4" t="str">
        <f t="shared" ref="H4:I9" si="0">_xlfn.CONCAT(ROUND(B4/E4, 2), ":",1)</f>
        <v>5.83:1</v>
      </c>
      <c r="I4" t="str">
        <f t="shared" si="0"/>
        <v>5.11:1</v>
      </c>
      <c r="J4" s="7">
        <f>AVERAGE(D4,G4)</f>
        <v>0.66530816530816528</v>
      </c>
      <c r="M4">
        <v>1</v>
      </c>
      <c r="N4">
        <v>72</v>
      </c>
      <c r="O4">
        <v>93</v>
      </c>
      <c r="P4" s="3">
        <f>N4/O4</f>
        <v>0.77419354838709675</v>
      </c>
      <c r="Q4">
        <v>6</v>
      </c>
      <c r="R4">
        <v>15</v>
      </c>
      <c r="S4" s="3">
        <f>Q4/R4</f>
        <v>0.4</v>
      </c>
      <c r="T4" t="str">
        <f t="shared" ref="T4:U9" si="1">_xlfn.CONCAT(ROUND(N4/Q4, 2), ":",1)</f>
        <v>12:1</v>
      </c>
      <c r="U4" t="str">
        <f t="shared" si="1"/>
        <v>6.2:1</v>
      </c>
      <c r="V4" s="7">
        <f>P4-S4</f>
        <v>0.37419354838709673</v>
      </c>
    </row>
    <row r="5" spans="1:22" x14ac:dyDescent="0.25">
      <c r="A5">
        <v>2</v>
      </c>
      <c r="B5">
        <v>115</v>
      </c>
      <c r="C5">
        <v>171</v>
      </c>
      <c r="D5" s="3">
        <f t="shared" ref="D5:D8" si="2">B5/C5</f>
        <v>0.67251461988304095</v>
      </c>
      <c r="E5">
        <v>42</v>
      </c>
      <c r="F5">
        <v>55</v>
      </c>
      <c r="G5" s="3">
        <f t="shared" ref="G5:G8" si="3">E5/F5</f>
        <v>0.76363636363636367</v>
      </c>
      <c r="H5" t="str">
        <f t="shared" si="0"/>
        <v>2.74:1</v>
      </c>
      <c r="I5" t="str">
        <f t="shared" si="0"/>
        <v>3.11:1</v>
      </c>
      <c r="J5" s="7">
        <f t="shared" ref="J5:J9" si="4">AVERAGE(D5,G5)</f>
        <v>0.71807549175970231</v>
      </c>
      <c r="M5">
        <v>2</v>
      </c>
      <c r="N5">
        <v>64</v>
      </c>
      <c r="O5">
        <v>90</v>
      </c>
      <c r="P5" s="3">
        <f t="shared" ref="P5:P8" si="5">N5/O5</f>
        <v>0.71111111111111114</v>
      </c>
      <c r="Q5">
        <v>9</v>
      </c>
      <c r="R5">
        <v>18</v>
      </c>
      <c r="S5" s="3">
        <f t="shared" ref="S5:S8" si="6">Q5/R5</f>
        <v>0.5</v>
      </c>
      <c r="T5" t="str">
        <f t="shared" si="1"/>
        <v>7.11:1</v>
      </c>
      <c r="U5" t="str">
        <f t="shared" si="1"/>
        <v>5:1</v>
      </c>
      <c r="V5" s="7">
        <f>P5-S5</f>
        <v>0.21111111111111114</v>
      </c>
    </row>
    <row r="6" spans="1:22" x14ac:dyDescent="0.25">
      <c r="A6">
        <v>3</v>
      </c>
      <c r="B6">
        <v>125</v>
      </c>
      <c r="C6">
        <v>183</v>
      </c>
      <c r="D6" s="3">
        <f t="shared" si="2"/>
        <v>0.68306010928961747</v>
      </c>
      <c r="E6">
        <v>35</v>
      </c>
      <c r="F6">
        <v>42</v>
      </c>
      <c r="G6" s="3">
        <f t="shared" si="3"/>
        <v>0.83333333333333337</v>
      </c>
      <c r="H6" t="str">
        <f t="shared" si="0"/>
        <v>3.57:1</v>
      </c>
      <c r="I6" t="str">
        <f t="shared" si="0"/>
        <v>4.36:1</v>
      </c>
      <c r="J6" s="7">
        <f t="shared" si="4"/>
        <v>0.75819672131147542</v>
      </c>
      <c r="M6">
        <v>3</v>
      </c>
      <c r="N6">
        <v>72</v>
      </c>
      <c r="O6">
        <v>91</v>
      </c>
      <c r="P6" s="3">
        <f t="shared" si="5"/>
        <v>0.79120879120879117</v>
      </c>
      <c r="Q6">
        <v>13</v>
      </c>
      <c r="R6">
        <v>16</v>
      </c>
      <c r="S6" s="3">
        <f t="shared" si="6"/>
        <v>0.8125</v>
      </c>
      <c r="T6" t="str">
        <f t="shared" si="1"/>
        <v>5.54:1</v>
      </c>
      <c r="U6" t="str">
        <f t="shared" si="1"/>
        <v>5.69:1</v>
      </c>
      <c r="V6" s="7">
        <f>P6-S6</f>
        <v>-2.1291208791208827E-2</v>
      </c>
    </row>
    <row r="7" spans="1:22" x14ac:dyDescent="0.25">
      <c r="A7">
        <v>4</v>
      </c>
      <c r="B7">
        <v>123</v>
      </c>
      <c r="C7">
        <v>180</v>
      </c>
      <c r="D7" s="3">
        <f t="shared" si="2"/>
        <v>0.68333333333333335</v>
      </c>
      <c r="E7">
        <v>31</v>
      </c>
      <c r="F7">
        <v>45</v>
      </c>
      <c r="G7" s="3">
        <f t="shared" si="3"/>
        <v>0.68888888888888888</v>
      </c>
      <c r="H7" t="str">
        <f t="shared" si="0"/>
        <v>3.97:1</v>
      </c>
      <c r="I7" t="str">
        <f t="shared" si="0"/>
        <v>4:1</v>
      </c>
      <c r="J7" s="7">
        <f t="shared" si="4"/>
        <v>0.68611111111111112</v>
      </c>
      <c r="M7">
        <v>4</v>
      </c>
      <c r="N7">
        <v>70</v>
      </c>
      <c r="O7">
        <v>90</v>
      </c>
      <c r="P7" s="3">
        <f t="shared" si="5"/>
        <v>0.77777777777777779</v>
      </c>
      <c r="Q7">
        <v>10</v>
      </c>
      <c r="R7">
        <v>17</v>
      </c>
      <c r="S7" s="3">
        <f t="shared" si="6"/>
        <v>0.58823529411764708</v>
      </c>
      <c r="T7" t="str">
        <f t="shared" si="1"/>
        <v>7:1</v>
      </c>
      <c r="U7" t="str">
        <f t="shared" si="1"/>
        <v>5.29:1</v>
      </c>
      <c r="V7" s="7">
        <f>P7-S7</f>
        <v>0.18954248366013071</v>
      </c>
    </row>
    <row r="8" spans="1:22" x14ac:dyDescent="0.25">
      <c r="A8">
        <v>5</v>
      </c>
      <c r="B8">
        <v>121</v>
      </c>
      <c r="C8">
        <v>177</v>
      </c>
      <c r="D8" s="3">
        <f t="shared" si="2"/>
        <v>0.68361581920903958</v>
      </c>
      <c r="E8">
        <v>34</v>
      </c>
      <c r="F8">
        <v>48</v>
      </c>
      <c r="G8" s="3">
        <f t="shared" si="3"/>
        <v>0.70833333333333337</v>
      </c>
      <c r="H8" t="str">
        <f t="shared" si="0"/>
        <v>3.56:1</v>
      </c>
      <c r="I8" t="str">
        <f t="shared" si="0"/>
        <v>3.69:1</v>
      </c>
      <c r="J8" s="7">
        <f t="shared" si="4"/>
        <v>0.69597457627118642</v>
      </c>
      <c r="M8">
        <v>5</v>
      </c>
      <c r="N8">
        <v>66</v>
      </c>
      <c r="O8">
        <v>97</v>
      </c>
      <c r="P8" s="3">
        <f t="shared" si="5"/>
        <v>0.68041237113402064</v>
      </c>
      <c r="Q8">
        <v>6</v>
      </c>
      <c r="R8">
        <v>10</v>
      </c>
      <c r="S8" s="3">
        <f t="shared" si="6"/>
        <v>0.6</v>
      </c>
      <c r="T8" t="str">
        <f t="shared" si="1"/>
        <v>11:1</v>
      </c>
      <c r="U8" t="str">
        <f t="shared" si="1"/>
        <v>9.7:1</v>
      </c>
      <c r="V8" s="7">
        <f>P8-S8</f>
        <v>8.0412371134020666E-2</v>
      </c>
    </row>
    <row r="9" spans="1:22" x14ac:dyDescent="0.25">
      <c r="A9" t="s">
        <v>7</v>
      </c>
      <c r="B9">
        <f>AVERAGE(B4:B8)</f>
        <v>123.6</v>
      </c>
      <c r="C9">
        <f t="shared" ref="C9:G9" si="7">AVERAGE(C4:C8)</f>
        <v>180</v>
      </c>
      <c r="D9" s="2">
        <f t="shared" si="7"/>
        <v>0.68630371814194802</v>
      </c>
      <c r="E9">
        <f t="shared" si="7"/>
        <v>33</v>
      </c>
      <c r="F9">
        <f t="shared" si="7"/>
        <v>45.4</v>
      </c>
      <c r="G9" s="2">
        <f t="shared" si="7"/>
        <v>0.72316270816270822</v>
      </c>
      <c r="H9" t="str">
        <f t="shared" si="0"/>
        <v>3.75:1</v>
      </c>
      <c r="I9" t="str">
        <f t="shared" si="0"/>
        <v>3.96:1</v>
      </c>
      <c r="J9" s="7">
        <f t="shared" si="4"/>
        <v>0.70473321315232806</v>
      </c>
      <c r="M9" t="s">
        <v>7</v>
      </c>
      <c r="N9">
        <f>AVERAGE(N4:N8)</f>
        <v>68.8</v>
      </c>
      <c r="O9">
        <f t="shared" ref="O9:S9" si="8">AVERAGE(O4:O8)</f>
        <v>92.2</v>
      </c>
      <c r="P9" s="2">
        <f t="shared" si="8"/>
        <v>0.74694071992375943</v>
      </c>
      <c r="Q9">
        <f t="shared" si="8"/>
        <v>8.8000000000000007</v>
      </c>
      <c r="R9">
        <f t="shared" si="8"/>
        <v>15.2</v>
      </c>
      <c r="S9" s="2">
        <f t="shared" si="8"/>
        <v>0.58014705882352946</v>
      </c>
      <c r="T9" t="str">
        <f t="shared" si="1"/>
        <v>7.82:1</v>
      </c>
      <c r="U9" t="str">
        <f t="shared" si="1"/>
        <v>6.07:1</v>
      </c>
      <c r="V9" s="7">
        <f>AVERAGE(V4:V8)</f>
        <v>0.16679366110023008</v>
      </c>
    </row>
    <row r="11" spans="1:22" x14ac:dyDescent="0.25">
      <c r="A11" t="s">
        <v>12</v>
      </c>
      <c r="B11" t="s">
        <v>41</v>
      </c>
      <c r="C11" t="s">
        <v>11</v>
      </c>
    </row>
    <row r="13" spans="1:22" x14ac:dyDescent="0.25">
      <c r="A13" t="s">
        <v>23</v>
      </c>
      <c r="B13" t="s">
        <v>24</v>
      </c>
      <c r="C13" t="s">
        <v>25</v>
      </c>
    </row>
    <row r="14" spans="1:22" ht="30" x14ac:dyDescent="0.25">
      <c r="A14" s="4" t="s">
        <v>22</v>
      </c>
      <c r="B14">
        <v>1</v>
      </c>
      <c r="C14">
        <v>0</v>
      </c>
    </row>
    <row r="15" spans="1:22" x14ac:dyDescent="0.25">
      <c r="A15" s="4" t="s">
        <v>26</v>
      </c>
      <c r="B15">
        <v>0.751</v>
      </c>
      <c r="C15">
        <v>2.9000000000000001E-2</v>
      </c>
    </row>
    <row r="17" spans="1:3" x14ac:dyDescent="0.25">
      <c r="A17" t="s">
        <v>5</v>
      </c>
    </row>
    <row r="18" spans="1:3" ht="30" x14ac:dyDescent="0.25">
      <c r="A18" s="4" t="s">
        <v>22</v>
      </c>
      <c r="B18">
        <v>0.997</v>
      </c>
      <c r="C18">
        <v>3.0000000000000001E-3</v>
      </c>
    </row>
    <row r="19" spans="1:3" x14ac:dyDescent="0.25">
      <c r="A19" s="4" t="s">
        <v>26</v>
      </c>
      <c r="B19">
        <v>0.67500000000000004</v>
      </c>
      <c r="C19">
        <v>3.1E-2</v>
      </c>
    </row>
  </sheetData>
  <mergeCells count="6">
    <mergeCell ref="B1:G1"/>
    <mergeCell ref="B2:D2"/>
    <mergeCell ref="E2:G2"/>
    <mergeCell ref="N1:S1"/>
    <mergeCell ref="N2:P2"/>
    <mergeCell ref="Q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BB52E-8B0B-437D-8723-483BEBC880B1}">
  <dimension ref="A1:U19"/>
  <sheetViews>
    <sheetView workbookViewId="0">
      <selection activeCell="U4" sqref="U4:U8"/>
    </sheetView>
  </sheetViews>
  <sheetFormatPr defaultRowHeight="15" x14ac:dyDescent="0.25"/>
  <cols>
    <col min="1" max="1" width="11.140625" bestFit="1" customWidth="1"/>
    <col min="7" max="7" width="9.28515625" customWidth="1"/>
    <col min="8" max="9" width="11.5703125" bestFit="1" customWidth="1"/>
    <col min="21" max="21" width="13.28515625" bestFit="1" customWidth="1"/>
  </cols>
  <sheetData>
    <row r="1" spans="1:21" ht="15" customHeight="1" x14ac:dyDescent="0.25">
      <c r="B1" s="8" t="s">
        <v>28</v>
      </c>
      <c r="C1" s="8"/>
      <c r="D1" s="8"/>
      <c r="E1" s="8"/>
      <c r="F1" s="8"/>
      <c r="G1" s="8"/>
      <c r="H1" t="s">
        <v>8</v>
      </c>
      <c r="I1">
        <v>42</v>
      </c>
      <c r="K1" s="5"/>
      <c r="M1" s="8" t="s">
        <v>29</v>
      </c>
      <c r="N1" s="8"/>
      <c r="O1" s="8"/>
      <c r="P1" s="8"/>
      <c r="Q1" s="8"/>
      <c r="R1" s="8"/>
      <c r="S1" t="s">
        <v>8</v>
      </c>
      <c r="T1">
        <v>42</v>
      </c>
    </row>
    <row r="2" spans="1:21" x14ac:dyDescent="0.25">
      <c r="B2" s="8" t="s">
        <v>1</v>
      </c>
      <c r="C2" s="8"/>
      <c r="D2" s="8"/>
      <c r="E2" s="8" t="s">
        <v>2</v>
      </c>
      <c r="F2" s="8"/>
      <c r="G2" s="8"/>
      <c r="H2" t="s">
        <v>3</v>
      </c>
      <c r="I2" t="s">
        <v>4</v>
      </c>
      <c r="K2" s="5"/>
      <c r="M2" s="8" t="s">
        <v>1</v>
      </c>
      <c r="N2" s="8"/>
      <c r="O2" s="8"/>
      <c r="P2" s="8" t="s">
        <v>2</v>
      </c>
      <c r="Q2" s="8"/>
      <c r="R2" s="8"/>
      <c r="S2" t="s">
        <v>3</v>
      </c>
      <c r="T2" t="s">
        <v>4</v>
      </c>
    </row>
    <row r="3" spans="1:21" x14ac:dyDescent="0.25">
      <c r="A3" t="s">
        <v>0</v>
      </c>
      <c r="B3" s="1" t="s">
        <v>3</v>
      </c>
      <c r="C3" s="1" t="s">
        <v>4</v>
      </c>
      <c r="D3" s="1" t="s">
        <v>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6</v>
      </c>
      <c r="J3" t="s">
        <v>40</v>
      </c>
      <c r="K3" s="5"/>
      <c r="L3" t="s">
        <v>0</v>
      </c>
      <c r="M3" s="1" t="s">
        <v>3</v>
      </c>
      <c r="N3" s="1" t="s">
        <v>4</v>
      </c>
      <c r="O3" s="1" t="s">
        <v>5</v>
      </c>
      <c r="P3" s="1" t="s">
        <v>3</v>
      </c>
      <c r="Q3" s="1" t="s">
        <v>4</v>
      </c>
      <c r="R3" s="1" t="s">
        <v>5</v>
      </c>
      <c r="S3" s="1" t="s">
        <v>6</v>
      </c>
      <c r="T3" s="1" t="s">
        <v>6</v>
      </c>
      <c r="U3" s="1" t="s">
        <v>42</v>
      </c>
    </row>
    <row r="4" spans="1:21" x14ac:dyDescent="0.25">
      <c r="A4">
        <v>1</v>
      </c>
      <c r="B4">
        <v>140</v>
      </c>
      <c r="C4">
        <v>189</v>
      </c>
      <c r="D4" s="3">
        <f>B4/C4</f>
        <v>0.7407407407407407</v>
      </c>
      <c r="E4">
        <v>22</v>
      </c>
      <c r="F4">
        <v>37</v>
      </c>
      <c r="G4" s="3">
        <f>E4/F4</f>
        <v>0.59459459459459463</v>
      </c>
      <c r="H4" t="str">
        <f t="shared" ref="H4:I9" si="0">_xlfn.CONCAT(ROUND(B4/E4, 2), ":",1)</f>
        <v>6.36:1</v>
      </c>
      <c r="I4" t="str">
        <f t="shared" si="0"/>
        <v>5.11:1</v>
      </c>
      <c r="J4" s="7">
        <f>AVERAGE(D4,G4)</f>
        <v>0.66766766766766761</v>
      </c>
      <c r="K4" s="5"/>
      <c r="L4">
        <v>1</v>
      </c>
      <c r="M4">
        <v>61</v>
      </c>
      <c r="N4">
        <v>93</v>
      </c>
      <c r="O4" s="3">
        <f>M4/N4</f>
        <v>0.65591397849462363</v>
      </c>
      <c r="P4">
        <v>3</v>
      </c>
      <c r="Q4">
        <v>15</v>
      </c>
      <c r="R4" s="3">
        <f>P4/Q4</f>
        <v>0.2</v>
      </c>
      <c r="S4" t="str">
        <f t="shared" ref="S4:S9" si="1">_xlfn.CONCAT(ROUND(M4/P4, 2), ":",1)</f>
        <v>20.33:1</v>
      </c>
      <c r="T4" t="str">
        <f t="shared" ref="T4:T9" si="2">_xlfn.CONCAT(ROUND(N4/Q4, 2), ":",1)</f>
        <v>6.2:1</v>
      </c>
      <c r="U4" s="7">
        <f>O4-R4</f>
        <v>0.45591397849462362</v>
      </c>
    </row>
    <row r="5" spans="1:21" x14ac:dyDescent="0.25">
      <c r="A5">
        <v>2</v>
      </c>
      <c r="B5">
        <v>121</v>
      </c>
      <c r="C5">
        <v>171</v>
      </c>
      <c r="D5" s="3">
        <f t="shared" ref="D5:D8" si="3">B5/C5</f>
        <v>0.70760233918128657</v>
      </c>
      <c r="E5">
        <v>41</v>
      </c>
      <c r="F5">
        <v>55</v>
      </c>
      <c r="G5" s="3">
        <f t="shared" ref="G5:G8" si="4">E5/F5</f>
        <v>0.74545454545454548</v>
      </c>
      <c r="H5" t="str">
        <f t="shared" si="0"/>
        <v>2.95:1</v>
      </c>
      <c r="I5" t="str">
        <f t="shared" si="0"/>
        <v>3.11:1</v>
      </c>
      <c r="J5" s="7">
        <f t="shared" ref="J5:J9" si="5">AVERAGE(D5,G5)</f>
        <v>0.72652844231791602</v>
      </c>
      <c r="K5" s="5"/>
      <c r="L5">
        <v>2</v>
      </c>
      <c r="M5">
        <v>61</v>
      </c>
      <c r="N5">
        <v>90</v>
      </c>
      <c r="O5" s="3">
        <f t="shared" ref="O5:O8" si="6">M5/N5</f>
        <v>0.67777777777777781</v>
      </c>
      <c r="P5">
        <v>6</v>
      </c>
      <c r="Q5">
        <v>18</v>
      </c>
      <c r="R5" s="3">
        <f t="shared" ref="R5:R8" si="7">P5/Q5</f>
        <v>0.33333333333333331</v>
      </c>
      <c r="S5" t="str">
        <f t="shared" si="1"/>
        <v>10.17:1</v>
      </c>
      <c r="T5" t="str">
        <f t="shared" si="2"/>
        <v>5:1</v>
      </c>
      <c r="U5" s="7">
        <f>O5-R5</f>
        <v>0.3444444444444445</v>
      </c>
    </row>
    <row r="6" spans="1:21" x14ac:dyDescent="0.25">
      <c r="A6">
        <v>3</v>
      </c>
      <c r="B6">
        <v>126</v>
      </c>
      <c r="C6">
        <v>183</v>
      </c>
      <c r="D6" s="3">
        <f t="shared" si="3"/>
        <v>0.68852459016393441</v>
      </c>
      <c r="E6">
        <v>34</v>
      </c>
      <c r="F6">
        <v>42</v>
      </c>
      <c r="G6" s="3">
        <f t="shared" si="4"/>
        <v>0.80952380952380953</v>
      </c>
      <c r="H6" t="str">
        <f t="shared" si="0"/>
        <v>3.71:1</v>
      </c>
      <c r="I6" t="str">
        <f t="shared" si="0"/>
        <v>4.36:1</v>
      </c>
      <c r="J6" s="7">
        <f t="shared" si="5"/>
        <v>0.74902419984387203</v>
      </c>
      <c r="K6" s="5"/>
      <c r="L6">
        <v>3</v>
      </c>
      <c r="M6">
        <v>55</v>
      </c>
      <c r="N6">
        <v>91</v>
      </c>
      <c r="O6" s="3">
        <f t="shared" si="6"/>
        <v>0.60439560439560436</v>
      </c>
      <c r="P6">
        <v>9</v>
      </c>
      <c r="Q6">
        <v>16</v>
      </c>
      <c r="R6" s="3">
        <f t="shared" si="7"/>
        <v>0.5625</v>
      </c>
      <c r="S6" t="str">
        <f t="shared" si="1"/>
        <v>6.11:1</v>
      </c>
      <c r="T6" t="str">
        <f t="shared" si="2"/>
        <v>5.69:1</v>
      </c>
      <c r="U6" s="7">
        <f>O6-R6</f>
        <v>4.1895604395604358E-2</v>
      </c>
    </row>
    <row r="7" spans="1:21" x14ac:dyDescent="0.25">
      <c r="A7">
        <v>4</v>
      </c>
      <c r="B7">
        <v>130</v>
      </c>
      <c r="C7">
        <v>180</v>
      </c>
      <c r="D7" s="3">
        <f t="shared" si="3"/>
        <v>0.72222222222222221</v>
      </c>
      <c r="E7">
        <v>31</v>
      </c>
      <c r="F7">
        <v>45</v>
      </c>
      <c r="G7" s="3">
        <f t="shared" si="4"/>
        <v>0.68888888888888888</v>
      </c>
      <c r="H7" t="str">
        <f t="shared" si="0"/>
        <v>4.19:1</v>
      </c>
      <c r="I7" t="str">
        <f t="shared" si="0"/>
        <v>4:1</v>
      </c>
      <c r="J7" s="7">
        <f t="shared" si="5"/>
        <v>0.70555555555555549</v>
      </c>
      <c r="K7" s="5"/>
      <c r="L7">
        <v>4</v>
      </c>
      <c r="M7">
        <v>59</v>
      </c>
      <c r="N7">
        <v>90</v>
      </c>
      <c r="O7" s="3">
        <f t="shared" si="6"/>
        <v>0.65555555555555556</v>
      </c>
      <c r="P7">
        <v>5</v>
      </c>
      <c r="Q7">
        <v>17</v>
      </c>
      <c r="R7" s="3">
        <f t="shared" si="7"/>
        <v>0.29411764705882354</v>
      </c>
      <c r="S7" t="str">
        <f t="shared" si="1"/>
        <v>11.8:1</v>
      </c>
      <c r="T7" t="str">
        <f t="shared" si="2"/>
        <v>5.29:1</v>
      </c>
      <c r="U7" s="7">
        <f>O7-R7</f>
        <v>0.36143790849673202</v>
      </c>
    </row>
    <row r="8" spans="1:21" x14ac:dyDescent="0.25">
      <c r="A8">
        <v>5</v>
      </c>
      <c r="B8">
        <v>125</v>
      </c>
      <c r="C8">
        <v>177</v>
      </c>
      <c r="D8" s="3">
        <f t="shared" si="3"/>
        <v>0.70621468926553677</v>
      </c>
      <c r="E8">
        <v>37</v>
      </c>
      <c r="F8">
        <v>48</v>
      </c>
      <c r="G8" s="3">
        <f t="shared" si="4"/>
        <v>0.77083333333333337</v>
      </c>
      <c r="H8" t="str">
        <f t="shared" si="0"/>
        <v>3.38:1</v>
      </c>
      <c r="I8" t="str">
        <f t="shared" si="0"/>
        <v>3.69:1</v>
      </c>
      <c r="J8" s="7">
        <f t="shared" si="5"/>
        <v>0.73852401129943512</v>
      </c>
      <c r="K8" s="5"/>
      <c r="L8">
        <v>5</v>
      </c>
      <c r="M8">
        <v>65</v>
      </c>
      <c r="N8">
        <v>97</v>
      </c>
      <c r="O8" s="3">
        <f t="shared" si="6"/>
        <v>0.67010309278350511</v>
      </c>
      <c r="P8">
        <v>5</v>
      </c>
      <c r="Q8">
        <v>10</v>
      </c>
      <c r="R8" s="3">
        <f t="shared" si="7"/>
        <v>0.5</v>
      </c>
      <c r="S8" t="str">
        <f t="shared" si="1"/>
        <v>13:1</v>
      </c>
      <c r="T8" t="str">
        <f t="shared" si="2"/>
        <v>9.7:1</v>
      </c>
      <c r="U8" s="7">
        <f>O8-R8</f>
        <v>0.17010309278350511</v>
      </c>
    </row>
    <row r="9" spans="1:21" x14ac:dyDescent="0.25">
      <c r="A9" t="s">
        <v>7</v>
      </c>
      <c r="B9">
        <f>AVERAGE(B4:B8)</f>
        <v>128.4</v>
      </c>
      <c r="C9">
        <f t="shared" ref="C9:G9" si="8">AVERAGE(C4:C8)</f>
        <v>180</v>
      </c>
      <c r="D9" s="2">
        <f t="shared" si="8"/>
        <v>0.71306091631474411</v>
      </c>
      <c r="E9">
        <f t="shared" si="8"/>
        <v>33</v>
      </c>
      <c r="F9">
        <f t="shared" si="8"/>
        <v>45.4</v>
      </c>
      <c r="G9" s="2">
        <f t="shared" si="8"/>
        <v>0.72185903435903431</v>
      </c>
      <c r="H9" t="str">
        <f t="shared" si="0"/>
        <v>3.89:1</v>
      </c>
      <c r="I9" t="str">
        <f t="shared" si="0"/>
        <v>3.96:1</v>
      </c>
      <c r="J9" s="7">
        <f t="shared" si="5"/>
        <v>0.71745997533688921</v>
      </c>
      <c r="K9" s="5"/>
      <c r="L9" t="s">
        <v>7</v>
      </c>
      <c r="M9">
        <f>AVERAGE(M4:M8)</f>
        <v>60.2</v>
      </c>
      <c r="N9">
        <f t="shared" ref="N9:R9" si="9">AVERAGE(N4:N8)</f>
        <v>92.2</v>
      </c>
      <c r="O9" s="2">
        <f t="shared" si="9"/>
        <v>0.65274920180141327</v>
      </c>
      <c r="P9">
        <f t="shared" si="9"/>
        <v>5.6</v>
      </c>
      <c r="Q9">
        <f t="shared" si="9"/>
        <v>15.2</v>
      </c>
      <c r="R9" s="2">
        <f t="shared" si="9"/>
        <v>0.37799019607843137</v>
      </c>
      <c r="S9" t="str">
        <f t="shared" si="1"/>
        <v>10.75:1</v>
      </c>
      <c r="T9" t="str">
        <f t="shared" si="2"/>
        <v>6.07:1</v>
      </c>
      <c r="U9" s="7">
        <f>AVERAGE(U4:U8)</f>
        <v>0.2747590057229819</v>
      </c>
    </row>
    <row r="10" spans="1:21" x14ac:dyDescent="0.25">
      <c r="D10" s="6"/>
      <c r="U10" s="7"/>
    </row>
    <row r="11" spans="1:21" x14ac:dyDescent="0.25">
      <c r="A11" t="s">
        <v>12</v>
      </c>
      <c r="B11" t="s">
        <v>27</v>
      </c>
      <c r="C11" t="s">
        <v>11</v>
      </c>
    </row>
    <row r="13" spans="1:21" x14ac:dyDescent="0.25">
      <c r="A13" t="s">
        <v>23</v>
      </c>
      <c r="B13" t="s">
        <v>24</v>
      </c>
      <c r="C13" t="s">
        <v>25</v>
      </c>
    </row>
    <row r="14" spans="1:21" ht="30" x14ac:dyDescent="0.25">
      <c r="A14" s="4" t="s">
        <v>22</v>
      </c>
      <c r="B14">
        <v>0.998</v>
      </c>
      <c r="C14">
        <v>1E-3</v>
      </c>
    </row>
    <row r="15" spans="1:21" x14ac:dyDescent="0.25">
      <c r="A15" s="4" t="s">
        <v>26</v>
      </c>
      <c r="B15">
        <v>0.77300000000000002</v>
      </c>
      <c r="C15">
        <v>0.02</v>
      </c>
    </row>
    <row r="17" spans="1:3" x14ac:dyDescent="0.25">
      <c r="A17" t="s">
        <v>5</v>
      </c>
    </row>
    <row r="18" spans="1:3" ht="30" x14ac:dyDescent="0.25">
      <c r="A18" s="4" t="s">
        <v>22</v>
      </c>
      <c r="B18">
        <v>0.99099999999999999</v>
      </c>
      <c r="C18">
        <v>2E-3</v>
      </c>
    </row>
    <row r="19" spans="1:3" x14ac:dyDescent="0.25">
      <c r="A19" s="4" t="s">
        <v>26</v>
      </c>
      <c r="B19">
        <v>0.7</v>
      </c>
      <c r="C19">
        <v>2.1999999999999999E-2</v>
      </c>
    </row>
  </sheetData>
  <mergeCells count="6">
    <mergeCell ref="B1:G1"/>
    <mergeCell ref="B2:D2"/>
    <mergeCell ref="E2:G2"/>
    <mergeCell ref="M1:R1"/>
    <mergeCell ref="M2:O2"/>
    <mergeCell ref="P2:R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6CDC-2D86-4209-89ED-9A6F4F92DEE6}">
  <dimension ref="A1:V21"/>
  <sheetViews>
    <sheetView workbookViewId="0">
      <selection activeCell="V4" sqref="V4:V8"/>
    </sheetView>
  </sheetViews>
  <sheetFormatPr defaultRowHeight="15" x14ac:dyDescent="0.25"/>
  <cols>
    <col min="1" max="1" width="12.28515625" bestFit="1" customWidth="1"/>
    <col min="8" max="9" width="12.5703125" bestFit="1" customWidth="1"/>
  </cols>
  <sheetData>
    <row r="1" spans="1:22" x14ac:dyDescent="0.25">
      <c r="B1" s="8" t="s">
        <v>28</v>
      </c>
      <c r="C1" s="8"/>
      <c r="D1" s="8"/>
      <c r="E1" s="8"/>
      <c r="F1" s="8"/>
      <c r="G1" s="8"/>
      <c r="H1" t="s">
        <v>8</v>
      </c>
      <c r="I1">
        <v>42</v>
      </c>
      <c r="N1" s="8" t="s">
        <v>29</v>
      </c>
      <c r="O1" s="8"/>
      <c r="P1" s="8"/>
      <c r="Q1" s="8"/>
      <c r="R1" s="8"/>
      <c r="S1" s="8"/>
      <c r="T1" t="s">
        <v>8</v>
      </c>
      <c r="U1">
        <v>42</v>
      </c>
    </row>
    <row r="2" spans="1:22" x14ac:dyDescent="0.25">
      <c r="B2" s="8" t="s">
        <v>1</v>
      </c>
      <c r="C2" s="8"/>
      <c r="D2" s="8"/>
      <c r="E2" s="8" t="s">
        <v>2</v>
      </c>
      <c r="F2" s="8"/>
      <c r="G2" s="8"/>
      <c r="H2" t="s">
        <v>3</v>
      </c>
      <c r="I2" t="s">
        <v>4</v>
      </c>
      <c r="N2" s="8" t="s">
        <v>1</v>
      </c>
      <c r="O2" s="8"/>
      <c r="P2" s="8"/>
      <c r="Q2" s="8" t="s">
        <v>2</v>
      </c>
      <c r="R2" s="8"/>
      <c r="S2" s="8"/>
      <c r="T2" t="s">
        <v>3</v>
      </c>
      <c r="U2" t="s">
        <v>4</v>
      </c>
    </row>
    <row r="3" spans="1:22" x14ac:dyDescent="0.25">
      <c r="A3" t="s">
        <v>0</v>
      </c>
      <c r="B3" s="1" t="s">
        <v>3</v>
      </c>
      <c r="C3" s="1" t="s">
        <v>4</v>
      </c>
      <c r="D3" s="1" t="s">
        <v>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6</v>
      </c>
      <c r="J3" t="s">
        <v>40</v>
      </c>
      <c r="M3" t="s">
        <v>0</v>
      </c>
      <c r="N3" s="1" t="s">
        <v>3</v>
      </c>
      <c r="O3" s="1" t="s">
        <v>4</v>
      </c>
      <c r="P3" s="1" t="s">
        <v>5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42</v>
      </c>
    </row>
    <row r="4" spans="1:22" x14ac:dyDescent="0.25">
      <c r="A4">
        <v>1</v>
      </c>
      <c r="B4">
        <v>130</v>
      </c>
      <c r="C4">
        <v>189</v>
      </c>
      <c r="D4" s="3">
        <f>B4/C4</f>
        <v>0.68783068783068779</v>
      </c>
      <c r="E4">
        <v>25</v>
      </c>
      <c r="F4">
        <v>37</v>
      </c>
      <c r="G4" s="3">
        <f>E4/F4</f>
        <v>0.67567567567567566</v>
      </c>
      <c r="H4" t="str">
        <f t="shared" ref="H4:I9" si="0">_xlfn.CONCAT(ROUND(B4/E4, 2), ":",1)</f>
        <v>5.2:1</v>
      </c>
      <c r="I4" t="str">
        <f t="shared" si="0"/>
        <v>5.11:1</v>
      </c>
      <c r="J4" s="7">
        <f>AVERAGE(D4,G4)</f>
        <v>0.68175318175318167</v>
      </c>
      <c r="M4">
        <v>1</v>
      </c>
      <c r="N4">
        <v>63</v>
      </c>
      <c r="O4">
        <v>93</v>
      </c>
      <c r="P4" s="3">
        <f>N4/O4</f>
        <v>0.67741935483870963</v>
      </c>
      <c r="Q4">
        <v>9</v>
      </c>
      <c r="R4">
        <v>15</v>
      </c>
      <c r="S4" s="3">
        <f>Q4/R4</f>
        <v>0.6</v>
      </c>
      <c r="T4" t="str">
        <f t="shared" ref="T4:T9" si="1">_xlfn.CONCAT(ROUND(N4/Q4, 2), ":",1)</f>
        <v>7:1</v>
      </c>
      <c r="U4" t="str">
        <f t="shared" ref="U4:U9" si="2">_xlfn.CONCAT(ROUND(O4/R4, 2), ":",1)</f>
        <v>6.2:1</v>
      </c>
      <c r="V4" s="7">
        <f>P4-S4</f>
        <v>7.7419354838709653E-2</v>
      </c>
    </row>
    <row r="5" spans="1:22" x14ac:dyDescent="0.25">
      <c r="A5">
        <v>2</v>
      </c>
      <c r="B5">
        <v>114</v>
      </c>
      <c r="C5">
        <v>171</v>
      </c>
      <c r="D5" s="3">
        <f t="shared" ref="D5:D8" si="3">B5/C5</f>
        <v>0.66666666666666663</v>
      </c>
      <c r="E5">
        <v>43</v>
      </c>
      <c r="F5">
        <v>55</v>
      </c>
      <c r="G5" s="3">
        <f t="shared" ref="G5:G8" si="4">E5/F5</f>
        <v>0.78181818181818186</v>
      </c>
      <c r="H5" t="str">
        <f t="shared" si="0"/>
        <v>2.65:1</v>
      </c>
      <c r="I5" t="str">
        <f t="shared" si="0"/>
        <v>3.11:1</v>
      </c>
      <c r="J5" s="7">
        <f t="shared" ref="J5:J9" si="5">AVERAGE(D5,G5)</f>
        <v>0.72424242424242424</v>
      </c>
      <c r="M5">
        <v>2</v>
      </c>
      <c r="N5">
        <v>64</v>
      </c>
      <c r="O5">
        <v>90</v>
      </c>
      <c r="P5" s="3">
        <f t="shared" ref="P5:P8" si="6">N5/O5</f>
        <v>0.71111111111111114</v>
      </c>
      <c r="Q5">
        <v>10</v>
      </c>
      <c r="R5">
        <v>18</v>
      </c>
      <c r="S5" s="3">
        <f t="shared" ref="S5:S8" si="7">Q5/R5</f>
        <v>0.55555555555555558</v>
      </c>
      <c r="T5" t="str">
        <f t="shared" si="1"/>
        <v>6.4:1</v>
      </c>
      <c r="U5" t="str">
        <f t="shared" si="2"/>
        <v>5:1</v>
      </c>
      <c r="V5" s="7">
        <f>P5-S5</f>
        <v>0.15555555555555556</v>
      </c>
    </row>
    <row r="6" spans="1:22" x14ac:dyDescent="0.25">
      <c r="A6">
        <v>3</v>
      </c>
      <c r="B6">
        <v>115</v>
      </c>
      <c r="C6">
        <v>183</v>
      </c>
      <c r="D6" s="3">
        <f t="shared" si="3"/>
        <v>0.62841530054644812</v>
      </c>
      <c r="E6">
        <v>35</v>
      </c>
      <c r="F6">
        <v>42</v>
      </c>
      <c r="G6" s="3">
        <f t="shared" si="4"/>
        <v>0.83333333333333337</v>
      </c>
      <c r="H6" t="str">
        <f t="shared" si="0"/>
        <v>3.29:1</v>
      </c>
      <c r="I6" t="str">
        <f t="shared" si="0"/>
        <v>4.36:1</v>
      </c>
      <c r="J6" s="7">
        <f t="shared" si="5"/>
        <v>0.7308743169398908</v>
      </c>
      <c r="M6">
        <v>3</v>
      </c>
      <c r="N6">
        <v>69</v>
      </c>
      <c r="O6">
        <v>91</v>
      </c>
      <c r="P6" s="3">
        <f t="shared" si="6"/>
        <v>0.75824175824175821</v>
      </c>
      <c r="Q6">
        <v>10</v>
      </c>
      <c r="R6">
        <v>16</v>
      </c>
      <c r="S6" s="3">
        <f t="shared" si="7"/>
        <v>0.625</v>
      </c>
      <c r="T6" t="str">
        <f t="shared" si="1"/>
        <v>6.9:1</v>
      </c>
      <c r="U6" t="str">
        <f t="shared" si="2"/>
        <v>5.69:1</v>
      </c>
      <c r="V6" s="7">
        <f>P6-S6</f>
        <v>0.13324175824175821</v>
      </c>
    </row>
    <row r="7" spans="1:22" x14ac:dyDescent="0.25">
      <c r="A7">
        <v>4</v>
      </c>
      <c r="B7">
        <v>119</v>
      </c>
      <c r="C7">
        <v>180</v>
      </c>
      <c r="D7" s="3">
        <f t="shared" si="3"/>
        <v>0.66111111111111109</v>
      </c>
      <c r="E7">
        <v>30</v>
      </c>
      <c r="F7">
        <v>45</v>
      </c>
      <c r="G7" s="3">
        <f t="shared" si="4"/>
        <v>0.66666666666666663</v>
      </c>
      <c r="H7" t="str">
        <f t="shared" si="0"/>
        <v>3.97:1</v>
      </c>
      <c r="I7" t="str">
        <f t="shared" si="0"/>
        <v>4:1</v>
      </c>
      <c r="J7" s="7">
        <f t="shared" si="5"/>
        <v>0.66388888888888886</v>
      </c>
      <c r="M7">
        <v>4</v>
      </c>
      <c r="N7">
        <v>58</v>
      </c>
      <c r="O7">
        <v>90</v>
      </c>
      <c r="P7" s="3">
        <f t="shared" si="6"/>
        <v>0.64444444444444449</v>
      </c>
      <c r="Q7">
        <v>7</v>
      </c>
      <c r="R7">
        <v>17</v>
      </c>
      <c r="S7" s="3">
        <f t="shared" si="7"/>
        <v>0.41176470588235292</v>
      </c>
      <c r="T7" t="str">
        <f t="shared" si="1"/>
        <v>8.29:1</v>
      </c>
      <c r="U7" t="str">
        <f t="shared" si="2"/>
        <v>5.29:1</v>
      </c>
      <c r="V7" s="7">
        <f>P7-S7</f>
        <v>0.23267973856209156</v>
      </c>
    </row>
    <row r="8" spans="1:22" x14ac:dyDescent="0.25">
      <c r="A8">
        <v>5</v>
      </c>
      <c r="B8">
        <v>120</v>
      </c>
      <c r="C8">
        <v>177</v>
      </c>
      <c r="D8" s="3">
        <f t="shared" si="3"/>
        <v>0.67796610169491522</v>
      </c>
      <c r="E8">
        <v>36</v>
      </c>
      <c r="F8">
        <v>48</v>
      </c>
      <c r="G8" s="3">
        <f t="shared" si="4"/>
        <v>0.75</v>
      </c>
      <c r="H8" t="str">
        <f t="shared" si="0"/>
        <v>3.33:1</v>
      </c>
      <c r="I8" t="str">
        <f t="shared" si="0"/>
        <v>3.69:1</v>
      </c>
      <c r="J8" s="7">
        <f t="shared" si="5"/>
        <v>0.71398305084745761</v>
      </c>
      <c r="M8">
        <v>5</v>
      </c>
      <c r="N8">
        <v>66</v>
      </c>
      <c r="O8">
        <v>97</v>
      </c>
      <c r="P8" s="3">
        <f t="shared" si="6"/>
        <v>0.68041237113402064</v>
      </c>
      <c r="Q8">
        <v>7</v>
      </c>
      <c r="R8">
        <v>10</v>
      </c>
      <c r="S8" s="3">
        <f t="shared" si="7"/>
        <v>0.7</v>
      </c>
      <c r="T8" t="str">
        <f t="shared" si="1"/>
        <v>9.43:1</v>
      </c>
      <c r="U8" t="str">
        <f t="shared" si="2"/>
        <v>9.7:1</v>
      </c>
      <c r="V8" s="7">
        <f>P8-S8</f>
        <v>-1.9587628865979312E-2</v>
      </c>
    </row>
    <row r="9" spans="1:22" x14ac:dyDescent="0.25">
      <c r="A9" t="s">
        <v>7</v>
      </c>
      <c r="B9">
        <f>AVERAGE(B4:B8)</f>
        <v>119.6</v>
      </c>
      <c r="C9">
        <f t="shared" ref="C9:G9" si="8">AVERAGE(C4:C8)</f>
        <v>180</v>
      </c>
      <c r="D9" s="2">
        <f t="shared" si="8"/>
        <v>0.66439797356996577</v>
      </c>
      <c r="E9">
        <f t="shared" si="8"/>
        <v>33.799999999999997</v>
      </c>
      <c r="F9">
        <f t="shared" si="8"/>
        <v>45.4</v>
      </c>
      <c r="G9" s="2">
        <f t="shared" si="8"/>
        <v>0.74149877149877153</v>
      </c>
      <c r="H9" t="str">
        <f t="shared" si="0"/>
        <v>3.54:1</v>
      </c>
      <c r="I9" t="str">
        <f t="shared" si="0"/>
        <v>3.96:1</v>
      </c>
      <c r="J9" s="7">
        <f t="shared" si="5"/>
        <v>0.70294837253436859</v>
      </c>
      <c r="M9" t="s">
        <v>7</v>
      </c>
      <c r="N9">
        <f>AVERAGE(N4:N8)</f>
        <v>64</v>
      </c>
      <c r="O9">
        <f t="shared" ref="O9:S9" si="9">AVERAGE(O4:O8)</f>
        <v>92.2</v>
      </c>
      <c r="P9" s="2">
        <f t="shared" si="9"/>
        <v>0.69432580795400889</v>
      </c>
      <c r="Q9">
        <f t="shared" si="9"/>
        <v>8.6</v>
      </c>
      <c r="R9">
        <f t="shared" si="9"/>
        <v>15.2</v>
      </c>
      <c r="S9" s="2">
        <f t="shared" si="9"/>
        <v>0.57846405228758169</v>
      </c>
      <c r="T9" t="str">
        <f t="shared" si="1"/>
        <v>7.44:1</v>
      </c>
      <c r="U9" t="str">
        <f t="shared" si="2"/>
        <v>6.07:1</v>
      </c>
      <c r="V9" s="7">
        <f>AVERAGE(V4:V8)</f>
        <v>0.11586175566642713</v>
      </c>
    </row>
    <row r="12" spans="1:22" x14ac:dyDescent="0.25">
      <c r="A12" t="s">
        <v>12</v>
      </c>
      <c r="B12" t="s">
        <v>27</v>
      </c>
      <c r="C12" t="s">
        <v>11</v>
      </c>
    </row>
    <row r="15" spans="1:22" x14ac:dyDescent="0.25">
      <c r="A15" t="s">
        <v>23</v>
      </c>
      <c r="B15" t="s">
        <v>24</v>
      </c>
      <c r="C15" t="s">
        <v>25</v>
      </c>
    </row>
    <row r="16" spans="1:22" ht="30" x14ac:dyDescent="0.25">
      <c r="A16" s="4" t="s">
        <v>22</v>
      </c>
      <c r="B16">
        <v>0.96599999999999997</v>
      </c>
      <c r="C16">
        <v>7.0000000000000001E-3</v>
      </c>
    </row>
    <row r="17" spans="1:3" x14ac:dyDescent="0.25">
      <c r="A17" s="4" t="s">
        <v>26</v>
      </c>
      <c r="B17">
        <v>0.747</v>
      </c>
      <c r="C17">
        <v>2.7E-2</v>
      </c>
    </row>
    <row r="19" spans="1:3" x14ac:dyDescent="0.25">
      <c r="A19" t="s">
        <v>5</v>
      </c>
    </row>
    <row r="20" spans="1:3" ht="30" x14ac:dyDescent="0.25">
      <c r="A20" s="4" t="s">
        <v>22</v>
      </c>
      <c r="B20">
        <v>0.89700000000000002</v>
      </c>
      <c r="C20">
        <v>1.4E-2</v>
      </c>
    </row>
    <row r="21" spans="1:3" x14ac:dyDescent="0.25">
      <c r="A21" s="4" t="s">
        <v>26</v>
      </c>
      <c r="B21">
        <v>0.67500000000000004</v>
      </c>
      <c r="C21">
        <v>3.2000000000000001E-2</v>
      </c>
    </row>
  </sheetData>
  <mergeCells count="6">
    <mergeCell ref="B1:G1"/>
    <mergeCell ref="B2:D2"/>
    <mergeCell ref="E2:G2"/>
    <mergeCell ref="N1:S1"/>
    <mergeCell ref="N2:P2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5B9D-97C3-4D29-89FF-DBF2E8E93B43}">
  <dimension ref="A1:V21"/>
  <sheetViews>
    <sheetView topLeftCell="A10" workbookViewId="0">
      <selection activeCell="H21" sqref="H21"/>
    </sheetView>
  </sheetViews>
  <sheetFormatPr defaultRowHeight="15" x14ac:dyDescent="0.25"/>
  <cols>
    <col min="1" max="1" width="12.28515625" bestFit="1" customWidth="1"/>
    <col min="8" max="9" width="12.5703125" bestFit="1" customWidth="1"/>
  </cols>
  <sheetData>
    <row r="1" spans="1:22" x14ac:dyDescent="0.25">
      <c r="B1" s="8" t="s">
        <v>28</v>
      </c>
      <c r="C1" s="8"/>
      <c r="D1" s="8"/>
      <c r="E1" s="8"/>
      <c r="F1" s="8"/>
      <c r="G1" s="8"/>
      <c r="H1" t="s">
        <v>8</v>
      </c>
      <c r="I1">
        <v>42</v>
      </c>
      <c r="N1" s="8" t="s">
        <v>29</v>
      </c>
      <c r="O1" s="8"/>
      <c r="P1" s="8"/>
      <c r="Q1" s="8"/>
      <c r="R1" s="8"/>
      <c r="S1" s="8"/>
      <c r="T1" t="s">
        <v>8</v>
      </c>
      <c r="U1">
        <v>42</v>
      </c>
    </row>
    <row r="2" spans="1:22" x14ac:dyDescent="0.25">
      <c r="B2" s="8" t="s">
        <v>1</v>
      </c>
      <c r="C2" s="8"/>
      <c r="D2" s="8"/>
      <c r="E2" s="8" t="s">
        <v>2</v>
      </c>
      <c r="F2" s="8"/>
      <c r="G2" s="8"/>
      <c r="H2" t="s">
        <v>3</v>
      </c>
      <c r="I2" t="s">
        <v>4</v>
      </c>
      <c r="N2" s="8" t="s">
        <v>1</v>
      </c>
      <c r="O2" s="8"/>
      <c r="P2" s="8"/>
      <c r="Q2" s="8" t="s">
        <v>2</v>
      </c>
      <c r="R2" s="8"/>
      <c r="S2" s="8"/>
      <c r="T2" t="s">
        <v>3</v>
      </c>
      <c r="U2" t="s">
        <v>4</v>
      </c>
    </row>
    <row r="3" spans="1:22" x14ac:dyDescent="0.25">
      <c r="A3" t="s">
        <v>0</v>
      </c>
      <c r="B3" s="1" t="s">
        <v>3</v>
      </c>
      <c r="C3" s="1" t="s">
        <v>4</v>
      </c>
      <c r="D3" s="1" t="s">
        <v>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6</v>
      </c>
      <c r="J3" t="s">
        <v>40</v>
      </c>
      <c r="M3" t="s">
        <v>0</v>
      </c>
      <c r="N3" s="1" t="s">
        <v>3</v>
      </c>
      <c r="O3" s="1" t="s">
        <v>4</v>
      </c>
      <c r="P3" s="1" t="s">
        <v>5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42</v>
      </c>
    </row>
    <row r="4" spans="1:22" x14ac:dyDescent="0.25">
      <c r="A4">
        <v>1</v>
      </c>
      <c r="B4">
        <v>129</v>
      </c>
      <c r="C4">
        <v>189</v>
      </c>
      <c r="D4" s="3">
        <f>B4/C4</f>
        <v>0.68253968253968256</v>
      </c>
      <c r="E4">
        <v>24</v>
      </c>
      <c r="F4">
        <v>37</v>
      </c>
      <c r="G4" s="3">
        <f>E4/F4</f>
        <v>0.64864864864864868</v>
      </c>
      <c r="H4" t="str">
        <f t="shared" ref="H4:I9" si="0">_xlfn.CONCAT(ROUND(B4/E4, 2), ":",1)</f>
        <v>5.38:1</v>
      </c>
      <c r="I4" t="str">
        <f t="shared" si="0"/>
        <v>5.11:1</v>
      </c>
      <c r="J4" s="7">
        <f>AVERAGE(D4,G4)</f>
        <v>0.66559416559416562</v>
      </c>
      <c r="M4">
        <v>1</v>
      </c>
      <c r="N4">
        <v>67</v>
      </c>
      <c r="O4">
        <v>93</v>
      </c>
      <c r="P4" s="3">
        <f>N4/O4</f>
        <v>0.72043010752688175</v>
      </c>
      <c r="Q4">
        <v>6</v>
      </c>
      <c r="R4">
        <v>15</v>
      </c>
      <c r="S4" s="3">
        <f>Q4/R4</f>
        <v>0.4</v>
      </c>
      <c r="T4" t="str">
        <f t="shared" ref="T4:T9" si="1">_xlfn.CONCAT(ROUND(N4/Q4, 2), ":",1)</f>
        <v>11.17:1</v>
      </c>
      <c r="U4" t="str">
        <f t="shared" ref="U4:U9" si="2">_xlfn.CONCAT(ROUND(O4/R4, 2), ":",1)</f>
        <v>6.2:1</v>
      </c>
      <c r="V4" s="7">
        <f>P4-S4</f>
        <v>0.32043010752688172</v>
      </c>
    </row>
    <row r="5" spans="1:22" x14ac:dyDescent="0.25">
      <c r="A5">
        <v>2</v>
      </c>
      <c r="B5">
        <v>110</v>
      </c>
      <c r="C5">
        <v>171</v>
      </c>
      <c r="D5" s="3">
        <f t="shared" ref="D5:D8" si="3">B5/C5</f>
        <v>0.64327485380116955</v>
      </c>
      <c r="E5">
        <v>43</v>
      </c>
      <c r="F5">
        <v>55</v>
      </c>
      <c r="G5" s="3">
        <f t="shared" ref="G5:G8" si="4">E5/F5</f>
        <v>0.78181818181818186</v>
      </c>
      <c r="H5" t="str">
        <f t="shared" si="0"/>
        <v>2.56:1</v>
      </c>
      <c r="I5" t="str">
        <f t="shared" si="0"/>
        <v>3.11:1</v>
      </c>
      <c r="J5" s="7">
        <f t="shared" ref="J5:J9" si="5">AVERAGE(D5,G5)</f>
        <v>0.71254651780967571</v>
      </c>
      <c r="M5">
        <v>2</v>
      </c>
      <c r="N5">
        <v>66</v>
      </c>
      <c r="O5">
        <v>90</v>
      </c>
      <c r="P5" s="3">
        <f t="shared" ref="P5:P8" si="6">N5/O5</f>
        <v>0.73333333333333328</v>
      </c>
      <c r="Q5">
        <v>13</v>
      </c>
      <c r="R5">
        <v>18</v>
      </c>
      <c r="S5" s="3">
        <f t="shared" ref="S5:S8" si="7">Q5/R5</f>
        <v>0.72222222222222221</v>
      </c>
      <c r="T5" t="str">
        <f t="shared" si="1"/>
        <v>5.08:1</v>
      </c>
      <c r="U5" t="str">
        <f t="shared" si="2"/>
        <v>5:1</v>
      </c>
      <c r="V5" s="7">
        <f>P5-S5</f>
        <v>1.1111111111111072E-2</v>
      </c>
    </row>
    <row r="6" spans="1:22" x14ac:dyDescent="0.25">
      <c r="A6">
        <v>3</v>
      </c>
      <c r="B6">
        <v>109</v>
      </c>
      <c r="C6">
        <v>183</v>
      </c>
      <c r="D6" s="3">
        <f t="shared" si="3"/>
        <v>0.59562841530054644</v>
      </c>
      <c r="E6">
        <v>29</v>
      </c>
      <c r="F6">
        <v>42</v>
      </c>
      <c r="G6" s="3">
        <f t="shared" si="4"/>
        <v>0.69047619047619047</v>
      </c>
      <c r="H6" t="str">
        <f t="shared" si="0"/>
        <v>3.76:1</v>
      </c>
      <c r="I6" t="str">
        <f t="shared" si="0"/>
        <v>4.36:1</v>
      </c>
      <c r="J6" s="7">
        <f t="shared" si="5"/>
        <v>0.64305230288836845</v>
      </c>
      <c r="M6">
        <v>3</v>
      </c>
      <c r="N6">
        <v>60</v>
      </c>
      <c r="O6">
        <v>91</v>
      </c>
      <c r="P6" s="3">
        <f t="shared" si="6"/>
        <v>0.65934065934065933</v>
      </c>
      <c r="Q6">
        <v>6</v>
      </c>
      <c r="R6">
        <v>16</v>
      </c>
      <c r="S6" s="3">
        <f>Q6/R6</f>
        <v>0.375</v>
      </c>
      <c r="T6" t="str">
        <f t="shared" si="1"/>
        <v>10:1</v>
      </c>
      <c r="U6" t="str">
        <f t="shared" si="2"/>
        <v>5.69:1</v>
      </c>
      <c r="V6" s="7">
        <f>P6-S6</f>
        <v>0.28434065934065933</v>
      </c>
    </row>
    <row r="7" spans="1:22" x14ac:dyDescent="0.25">
      <c r="A7">
        <v>4</v>
      </c>
      <c r="B7">
        <v>118</v>
      </c>
      <c r="C7">
        <v>180</v>
      </c>
      <c r="D7" s="3">
        <f t="shared" si="3"/>
        <v>0.65555555555555556</v>
      </c>
      <c r="E7">
        <v>31</v>
      </c>
      <c r="F7">
        <v>45</v>
      </c>
      <c r="G7" s="3">
        <f t="shared" si="4"/>
        <v>0.68888888888888888</v>
      </c>
      <c r="H7" t="str">
        <f t="shared" si="0"/>
        <v>3.81:1</v>
      </c>
      <c r="I7" t="str">
        <f t="shared" si="0"/>
        <v>4:1</v>
      </c>
      <c r="J7" s="7">
        <f t="shared" si="5"/>
        <v>0.67222222222222228</v>
      </c>
      <c r="M7">
        <v>4</v>
      </c>
      <c r="N7">
        <v>61</v>
      </c>
      <c r="O7">
        <v>90</v>
      </c>
      <c r="P7" s="3">
        <f t="shared" si="6"/>
        <v>0.67777777777777781</v>
      </c>
      <c r="Q7">
        <v>6</v>
      </c>
      <c r="R7">
        <v>17</v>
      </c>
      <c r="S7" s="3">
        <f t="shared" si="7"/>
        <v>0.35294117647058826</v>
      </c>
      <c r="T7" t="str">
        <f t="shared" si="1"/>
        <v>10.17:1</v>
      </c>
      <c r="U7" t="str">
        <f t="shared" si="2"/>
        <v>5.29:1</v>
      </c>
      <c r="V7" s="7">
        <f>P7-S7</f>
        <v>0.32483660130718955</v>
      </c>
    </row>
    <row r="8" spans="1:22" x14ac:dyDescent="0.25">
      <c r="A8">
        <v>5</v>
      </c>
      <c r="B8">
        <v>120</v>
      </c>
      <c r="C8">
        <v>177</v>
      </c>
      <c r="D8" s="3">
        <f t="shared" si="3"/>
        <v>0.67796610169491522</v>
      </c>
      <c r="E8">
        <v>36</v>
      </c>
      <c r="F8">
        <v>48</v>
      </c>
      <c r="G8" s="3">
        <f t="shared" si="4"/>
        <v>0.75</v>
      </c>
      <c r="H8" t="str">
        <f t="shared" si="0"/>
        <v>3.33:1</v>
      </c>
      <c r="I8" t="str">
        <f t="shared" si="0"/>
        <v>3.69:1</v>
      </c>
      <c r="J8" s="7">
        <f t="shared" si="5"/>
        <v>0.71398305084745761</v>
      </c>
      <c r="M8">
        <v>5</v>
      </c>
      <c r="N8">
        <v>69</v>
      </c>
      <c r="O8">
        <v>97</v>
      </c>
      <c r="P8" s="3">
        <f t="shared" si="6"/>
        <v>0.71134020618556704</v>
      </c>
      <c r="Q8">
        <v>4</v>
      </c>
      <c r="R8">
        <v>10</v>
      </c>
      <c r="S8" s="3">
        <f t="shared" si="7"/>
        <v>0.4</v>
      </c>
      <c r="T8" t="str">
        <f t="shared" si="1"/>
        <v>17.25:1</v>
      </c>
      <c r="U8" t="str">
        <f t="shared" si="2"/>
        <v>9.7:1</v>
      </c>
      <c r="V8" s="7">
        <f>P8-S8</f>
        <v>0.31134020618556701</v>
      </c>
    </row>
    <row r="9" spans="1:22" x14ac:dyDescent="0.25">
      <c r="A9" t="s">
        <v>7</v>
      </c>
      <c r="B9">
        <f>AVERAGE(B4:B8)</f>
        <v>117.2</v>
      </c>
      <c r="C9">
        <f t="shared" ref="C9:G9" si="8">AVERAGE(C4:C8)</f>
        <v>180</v>
      </c>
      <c r="D9" s="2">
        <f t="shared" si="8"/>
        <v>0.65099292177837387</v>
      </c>
      <c r="E9">
        <f t="shared" si="8"/>
        <v>32.6</v>
      </c>
      <c r="F9">
        <f t="shared" si="8"/>
        <v>45.4</v>
      </c>
      <c r="G9" s="2">
        <f t="shared" si="8"/>
        <v>0.71196638196638207</v>
      </c>
      <c r="H9" t="str">
        <f t="shared" si="0"/>
        <v>3.6:1</v>
      </c>
      <c r="I9" t="str">
        <f t="shared" si="0"/>
        <v>3.96:1</v>
      </c>
      <c r="J9" s="7">
        <f t="shared" si="5"/>
        <v>0.68147965187237802</v>
      </c>
      <c r="M9" t="s">
        <v>7</v>
      </c>
      <c r="N9">
        <f>AVERAGE(N4:N8)</f>
        <v>64.599999999999994</v>
      </c>
      <c r="O9">
        <f t="shared" ref="O9:S9" si="9">AVERAGE(O4:O8)</f>
        <v>92.2</v>
      </c>
      <c r="P9" s="2">
        <f t="shared" si="9"/>
        <v>0.70044441683284386</v>
      </c>
      <c r="Q9">
        <f t="shared" si="9"/>
        <v>7</v>
      </c>
      <c r="R9">
        <f t="shared" si="9"/>
        <v>15.2</v>
      </c>
      <c r="S9" s="2">
        <f t="shared" si="9"/>
        <v>0.45003267973856209</v>
      </c>
      <c r="T9" t="str">
        <f t="shared" si="1"/>
        <v>9.23:1</v>
      </c>
      <c r="U9" t="str">
        <f t="shared" si="2"/>
        <v>6.07:1</v>
      </c>
      <c r="V9" s="7">
        <f>AVERAGE(V4:V8)</f>
        <v>0.25041173709428172</v>
      </c>
    </row>
    <row r="12" spans="1:22" x14ac:dyDescent="0.25">
      <c r="A12" t="s">
        <v>12</v>
      </c>
      <c r="B12" t="s">
        <v>30</v>
      </c>
      <c r="C12" t="s">
        <v>11</v>
      </c>
    </row>
    <row r="15" spans="1:22" x14ac:dyDescent="0.25">
      <c r="A15" t="s">
        <v>23</v>
      </c>
      <c r="B15" t="s">
        <v>24</v>
      </c>
      <c r="C15" t="s">
        <v>25</v>
      </c>
    </row>
    <row r="16" spans="1:22" ht="30" x14ac:dyDescent="0.25">
      <c r="A16" s="4" t="s">
        <v>22</v>
      </c>
      <c r="B16">
        <v>0.96199999999999997</v>
      </c>
      <c r="C16">
        <v>8.0000000000000002E-3</v>
      </c>
    </row>
    <row r="17" spans="1:3" x14ac:dyDescent="0.25">
      <c r="A17" s="4" t="s">
        <v>26</v>
      </c>
      <c r="B17">
        <v>0.73099999999999998</v>
      </c>
      <c r="C17">
        <v>3.2000000000000001E-2</v>
      </c>
    </row>
    <row r="19" spans="1:3" x14ac:dyDescent="0.25">
      <c r="A19" t="s">
        <v>5</v>
      </c>
    </row>
    <row r="20" spans="1:3" ht="30" x14ac:dyDescent="0.25">
      <c r="A20" s="4" t="s">
        <v>22</v>
      </c>
      <c r="B20">
        <v>0.89700000000000002</v>
      </c>
      <c r="C20">
        <v>8.9999999999999993E-3</v>
      </c>
    </row>
    <row r="21" spans="1:3" x14ac:dyDescent="0.25">
      <c r="A21" s="4" t="s">
        <v>26</v>
      </c>
      <c r="B21">
        <v>0.66300000000000003</v>
      </c>
      <c r="C21">
        <v>3.3000000000000002E-2</v>
      </c>
    </row>
  </sheetData>
  <mergeCells count="6">
    <mergeCell ref="B1:G1"/>
    <mergeCell ref="B2:D2"/>
    <mergeCell ref="E2:G2"/>
    <mergeCell ref="N1:S1"/>
    <mergeCell ref="N2:P2"/>
    <mergeCell ref="Q2:S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566E4-4537-4955-81A8-A0D9F6460197}">
  <dimension ref="A1:V21"/>
  <sheetViews>
    <sheetView workbookViewId="0">
      <selection activeCell="V4" sqref="V4:V8"/>
    </sheetView>
  </sheetViews>
  <sheetFormatPr defaultRowHeight="15" x14ac:dyDescent="0.25"/>
  <cols>
    <col min="22" max="22" width="13.28515625" bestFit="1" customWidth="1"/>
  </cols>
  <sheetData>
    <row r="1" spans="1:22" x14ac:dyDescent="0.25">
      <c r="B1" s="8" t="s">
        <v>28</v>
      </c>
      <c r="C1" s="8"/>
      <c r="D1" s="8"/>
      <c r="E1" s="8"/>
      <c r="F1" s="8"/>
      <c r="G1" s="8"/>
      <c r="H1" t="s">
        <v>8</v>
      </c>
      <c r="I1">
        <v>42</v>
      </c>
      <c r="N1" s="8" t="s">
        <v>29</v>
      </c>
      <c r="O1" s="8"/>
      <c r="P1" s="8"/>
      <c r="Q1" s="8"/>
      <c r="R1" s="8"/>
      <c r="S1" s="8"/>
      <c r="T1" t="s">
        <v>8</v>
      </c>
      <c r="U1">
        <v>42</v>
      </c>
    </row>
    <row r="2" spans="1:22" x14ac:dyDescent="0.25">
      <c r="B2" s="8" t="s">
        <v>1</v>
      </c>
      <c r="C2" s="8"/>
      <c r="D2" s="8"/>
      <c r="E2" s="8" t="s">
        <v>2</v>
      </c>
      <c r="F2" s="8"/>
      <c r="G2" s="8"/>
      <c r="H2" t="s">
        <v>3</v>
      </c>
      <c r="I2" t="s">
        <v>4</v>
      </c>
      <c r="N2" s="8" t="s">
        <v>1</v>
      </c>
      <c r="O2" s="8"/>
      <c r="P2" s="8"/>
      <c r="Q2" s="8" t="s">
        <v>2</v>
      </c>
      <c r="R2" s="8"/>
      <c r="S2" s="8"/>
      <c r="T2" t="s">
        <v>3</v>
      </c>
      <c r="U2" t="s">
        <v>4</v>
      </c>
    </row>
    <row r="3" spans="1:22" x14ac:dyDescent="0.25">
      <c r="A3" t="s">
        <v>0</v>
      </c>
      <c r="B3" s="1" t="s">
        <v>3</v>
      </c>
      <c r="C3" s="1" t="s">
        <v>4</v>
      </c>
      <c r="D3" s="1" t="s">
        <v>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6</v>
      </c>
      <c r="J3" t="s">
        <v>40</v>
      </c>
      <c r="M3" t="s">
        <v>0</v>
      </c>
      <c r="N3" s="1" t="s">
        <v>3</v>
      </c>
      <c r="O3" s="1" t="s">
        <v>4</v>
      </c>
      <c r="P3" s="1" t="s">
        <v>5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42</v>
      </c>
    </row>
    <row r="4" spans="1:22" x14ac:dyDescent="0.25">
      <c r="A4">
        <v>1</v>
      </c>
      <c r="B4">
        <v>136</v>
      </c>
      <c r="C4">
        <v>189</v>
      </c>
      <c r="D4" s="3">
        <f>B4/C4</f>
        <v>0.71957671957671954</v>
      </c>
      <c r="E4">
        <v>25</v>
      </c>
      <c r="F4">
        <v>37</v>
      </c>
      <c r="G4" s="3">
        <f>E4/F4</f>
        <v>0.67567567567567566</v>
      </c>
      <c r="H4" t="str">
        <f t="shared" ref="H4:I9" si="0">_xlfn.CONCAT(ROUND(B4/E4, 2), ":",1)</f>
        <v>5.44:1</v>
      </c>
      <c r="I4" t="str">
        <f t="shared" si="0"/>
        <v>5.11:1</v>
      </c>
      <c r="J4" s="7">
        <f>AVERAGE(D4,G4)</f>
        <v>0.6976261976261976</v>
      </c>
      <c r="M4">
        <v>1</v>
      </c>
      <c r="N4">
        <v>66</v>
      </c>
      <c r="O4">
        <v>93</v>
      </c>
      <c r="P4" s="3">
        <f>N4/O4</f>
        <v>0.70967741935483875</v>
      </c>
      <c r="Q4">
        <v>6</v>
      </c>
      <c r="R4">
        <v>15</v>
      </c>
      <c r="S4" s="3">
        <f>Q4/R4</f>
        <v>0.4</v>
      </c>
      <c r="T4" t="str">
        <f t="shared" ref="T4:U9" si="1">_xlfn.CONCAT(ROUND(N4/Q4, 2), ":",1)</f>
        <v>11:1</v>
      </c>
      <c r="U4" t="str">
        <f t="shared" si="1"/>
        <v>6.2:1</v>
      </c>
      <c r="V4" s="7">
        <f>P4-S4</f>
        <v>0.30967741935483872</v>
      </c>
    </row>
    <row r="5" spans="1:22" x14ac:dyDescent="0.25">
      <c r="A5">
        <v>2</v>
      </c>
      <c r="B5">
        <v>121</v>
      </c>
      <c r="C5">
        <v>171</v>
      </c>
      <c r="D5" s="3">
        <f t="shared" ref="D5:D8" si="2">B5/C5</f>
        <v>0.70760233918128657</v>
      </c>
      <c r="E5">
        <v>43</v>
      </c>
      <c r="F5">
        <v>55</v>
      </c>
      <c r="G5" s="3">
        <f t="shared" ref="G5:G8" si="3">E5/F5</f>
        <v>0.78181818181818186</v>
      </c>
      <c r="H5" t="str">
        <f t="shared" si="0"/>
        <v>2.81:1</v>
      </c>
      <c r="I5" t="str">
        <f t="shared" si="0"/>
        <v>3.11:1</v>
      </c>
      <c r="J5" s="7">
        <f t="shared" ref="J5:J9" si="4">AVERAGE(D5,G5)</f>
        <v>0.74471026049973421</v>
      </c>
      <c r="M5">
        <v>2</v>
      </c>
      <c r="N5">
        <v>62</v>
      </c>
      <c r="O5">
        <v>90</v>
      </c>
      <c r="P5" s="3">
        <f t="shared" ref="P5:P8" si="5">N5/O5</f>
        <v>0.68888888888888888</v>
      </c>
      <c r="Q5">
        <v>9</v>
      </c>
      <c r="R5">
        <v>18</v>
      </c>
      <c r="S5" s="3">
        <f t="shared" ref="S5:S8" si="6">Q5/R5</f>
        <v>0.5</v>
      </c>
      <c r="T5" t="str">
        <f t="shared" si="1"/>
        <v>6.89:1</v>
      </c>
      <c r="U5" t="str">
        <f t="shared" si="1"/>
        <v>5:1</v>
      </c>
      <c r="V5" s="7">
        <f>P5-S5</f>
        <v>0.18888888888888888</v>
      </c>
    </row>
    <row r="6" spans="1:22" x14ac:dyDescent="0.25">
      <c r="A6">
        <v>3</v>
      </c>
      <c r="B6">
        <v>122</v>
      </c>
      <c r="C6">
        <v>183</v>
      </c>
      <c r="D6" s="3">
        <f t="shared" si="2"/>
        <v>0.66666666666666663</v>
      </c>
      <c r="E6">
        <v>34</v>
      </c>
      <c r="F6">
        <v>42</v>
      </c>
      <c r="G6" s="3">
        <f t="shared" si="3"/>
        <v>0.80952380952380953</v>
      </c>
      <c r="H6" t="str">
        <f t="shared" si="0"/>
        <v>3.59:1</v>
      </c>
      <c r="I6" t="str">
        <f t="shared" si="0"/>
        <v>4.36:1</v>
      </c>
      <c r="J6" s="7">
        <f t="shared" si="4"/>
        <v>0.73809523809523814</v>
      </c>
      <c r="M6">
        <v>3</v>
      </c>
      <c r="N6">
        <v>62</v>
      </c>
      <c r="O6">
        <v>91</v>
      </c>
      <c r="P6" s="3">
        <f t="shared" si="5"/>
        <v>0.68131868131868134</v>
      </c>
      <c r="Q6">
        <v>11</v>
      </c>
      <c r="R6">
        <v>16</v>
      </c>
      <c r="S6" s="3">
        <f t="shared" si="6"/>
        <v>0.6875</v>
      </c>
      <c r="T6" t="str">
        <f t="shared" si="1"/>
        <v>5.64:1</v>
      </c>
      <c r="U6" t="str">
        <f t="shared" si="1"/>
        <v>5.69:1</v>
      </c>
      <c r="V6" s="7">
        <f>P6-S6</f>
        <v>-6.1813186813186594E-3</v>
      </c>
    </row>
    <row r="7" spans="1:22" x14ac:dyDescent="0.25">
      <c r="A7">
        <v>4</v>
      </c>
      <c r="B7">
        <v>120</v>
      </c>
      <c r="C7">
        <v>180</v>
      </c>
      <c r="D7" s="3">
        <f t="shared" si="2"/>
        <v>0.66666666666666663</v>
      </c>
      <c r="E7">
        <v>30</v>
      </c>
      <c r="F7">
        <v>45</v>
      </c>
      <c r="G7" s="3">
        <f t="shared" si="3"/>
        <v>0.66666666666666663</v>
      </c>
      <c r="H7" t="str">
        <f t="shared" si="0"/>
        <v>4:1</v>
      </c>
      <c r="I7" t="str">
        <f t="shared" si="0"/>
        <v>4:1</v>
      </c>
      <c r="J7" s="7">
        <f t="shared" si="4"/>
        <v>0.66666666666666663</v>
      </c>
      <c r="M7">
        <v>4</v>
      </c>
      <c r="N7">
        <v>61</v>
      </c>
      <c r="O7">
        <v>90</v>
      </c>
      <c r="P7" s="3">
        <f t="shared" si="5"/>
        <v>0.67777777777777781</v>
      </c>
      <c r="Q7">
        <v>8</v>
      </c>
      <c r="R7">
        <v>17</v>
      </c>
      <c r="S7" s="3">
        <f t="shared" si="6"/>
        <v>0.47058823529411764</v>
      </c>
      <c r="T7" t="str">
        <f t="shared" si="1"/>
        <v>7.63:1</v>
      </c>
      <c r="U7" t="str">
        <f t="shared" si="1"/>
        <v>5.29:1</v>
      </c>
      <c r="V7" s="7">
        <f>P7-S7</f>
        <v>0.20718954248366017</v>
      </c>
    </row>
    <row r="8" spans="1:22" x14ac:dyDescent="0.25">
      <c r="A8">
        <v>5</v>
      </c>
      <c r="B8">
        <v>120</v>
      </c>
      <c r="C8">
        <v>177</v>
      </c>
      <c r="D8" s="3">
        <f t="shared" si="2"/>
        <v>0.67796610169491522</v>
      </c>
      <c r="E8">
        <v>33</v>
      </c>
      <c r="F8">
        <v>48</v>
      </c>
      <c r="G8" s="3">
        <f t="shared" si="3"/>
        <v>0.6875</v>
      </c>
      <c r="H8" t="str">
        <f t="shared" si="0"/>
        <v>3.64:1</v>
      </c>
      <c r="I8" t="str">
        <f t="shared" si="0"/>
        <v>3.69:1</v>
      </c>
      <c r="J8" s="7">
        <f t="shared" si="4"/>
        <v>0.68273305084745761</v>
      </c>
      <c r="M8">
        <v>5</v>
      </c>
      <c r="N8">
        <v>69</v>
      </c>
      <c r="O8">
        <v>97</v>
      </c>
      <c r="P8" s="3">
        <f t="shared" si="5"/>
        <v>0.71134020618556704</v>
      </c>
      <c r="Q8">
        <v>5</v>
      </c>
      <c r="R8">
        <v>10</v>
      </c>
      <c r="S8" s="3">
        <f t="shared" si="6"/>
        <v>0.5</v>
      </c>
      <c r="T8" t="str">
        <f t="shared" si="1"/>
        <v>13.8:1</v>
      </c>
      <c r="U8" t="str">
        <f t="shared" si="1"/>
        <v>9.7:1</v>
      </c>
      <c r="V8" s="7">
        <f>P8-S8</f>
        <v>0.21134020618556704</v>
      </c>
    </row>
    <row r="9" spans="1:22" x14ac:dyDescent="0.25">
      <c r="A9" t="s">
        <v>7</v>
      </c>
      <c r="B9">
        <f>AVERAGE(B4:B8)</f>
        <v>123.8</v>
      </c>
      <c r="C9">
        <f t="shared" ref="C9:G9" si="7">AVERAGE(C4:C8)</f>
        <v>180</v>
      </c>
      <c r="D9" s="2">
        <f t="shared" si="7"/>
        <v>0.6876956987572509</v>
      </c>
      <c r="E9">
        <f t="shared" si="7"/>
        <v>33</v>
      </c>
      <c r="F9">
        <f t="shared" si="7"/>
        <v>45.4</v>
      </c>
      <c r="G9" s="2">
        <f t="shared" si="7"/>
        <v>0.72423686673686671</v>
      </c>
      <c r="H9" t="str">
        <f t="shared" si="0"/>
        <v>3.75:1</v>
      </c>
      <c r="I9" t="str">
        <f t="shared" si="0"/>
        <v>3.96:1</v>
      </c>
      <c r="J9" s="7">
        <f t="shared" si="4"/>
        <v>0.70596628274705875</v>
      </c>
      <c r="M9" t="s">
        <v>7</v>
      </c>
      <c r="N9">
        <f>AVERAGE(N4:N8)</f>
        <v>64</v>
      </c>
      <c r="O9">
        <f t="shared" ref="O9:S9" si="8">AVERAGE(O4:O8)</f>
        <v>92.2</v>
      </c>
      <c r="P9" s="2">
        <f t="shared" si="8"/>
        <v>0.69380059470515076</v>
      </c>
      <c r="Q9">
        <f t="shared" si="8"/>
        <v>7.8</v>
      </c>
      <c r="R9">
        <f t="shared" si="8"/>
        <v>15.2</v>
      </c>
      <c r="S9" s="2">
        <f t="shared" si="8"/>
        <v>0.51161764705882351</v>
      </c>
      <c r="T9" t="str">
        <f t="shared" si="1"/>
        <v>8.21:1</v>
      </c>
      <c r="U9" t="str">
        <f t="shared" si="1"/>
        <v>6.07:1</v>
      </c>
      <c r="V9" s="7">
        <f>AVERAGE(V4:V8)</f>
        <v>0.18218294764632723</v>
      </c>
    </row>
    <row r="12" spans="1:22" x14ac:dyDescent="0.25">
      <c r="A12" t="s">
        <v>12</v>
      </c>
      <c r="B12" t="s">
        <v>30</v>
      </c>
      <c r="C12" t="s">
        <v>11</v>
      </c>
    </row>
    <row r="15" spans="1:22" x14ac:dyDescent="0.25">
      <c r="A15" t="s">
        <v>23</v>
      </c>
      <c r="B15" t="s">
        <v>24</v>
      </c>
      <c r="C15" t="s">
        <v>25</v>
      </c>
    </row>
    <row r="16" spans="1:22" ht="30" x14ac:dyDescent="0.25">
      <c r="A16" s="4" t="s">
        <v>22</v>
      </c>
      <c r="B16">
        <v>1</v>
      </c>
      <c r="C16">
        <v>0</v>
      </c>
    </row>
    <row r="17" spans="1:3" ht="30" x14ac:dyDescent="0.25">
      <c r="A17" s="4" t="s">
        <v>26</v>
      </c>
      <c r="B17">
        <v>0.75800000000000001</v>
      </c>
      <c r="C17">
        <v>2.7E-2</v>
      </c>
    </row>
    <row r="19" spans="1:3" x14ac:dyDescent="0.25">
      <c r="A19" t="s">
        <v>5</v>
      </c>
    </row>
    <row r="20" spans="1:3" ht="30" x14ac:dyDescent="0.25">
      <c r="A20" s="4" t="s">
        <v>22</v>
      </c>
      <c r="B20">
        <v>1</v>
      </c>
      <c r="C20">
        <v>0</v>
      </c>
    </row>
    <row r="21" spans="1:3" ht="30" x14ac:dyDescent="0.25">
      <c r="A21" s="4" t="s">
        <v>26</v>
      </c>
      <c r="B21">
        <v>0.68700000000000006</v>
      </c>
      <c r="C21">
        <v>2.1999999999999999E-2</v>
      </c>
    </row>
  </sheetData>
  <mergeCells count="6">
    <mergeCell ref="B1:G1"/>
    <mergeCell ref="B2:D2"/>
    <mergeCell ref="E2:G2"/>
    <mergeCell ref="N1:S1"/>
    <mergeCell ref="N2:P2"/>
    <mergeCell ref="Q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DF64-B443-4CB3-8D22-3DA62D631E50}">
  <dimension ref="A1:V21"/>
  <sheetViews>
    <sheetView topLeftCell="C1" workbookViewId="0">
      <selection activeCell="V4" sqref="V4:V8"/>
    </sheetView>
  </sheetViews>
  <sheetFormatPr defaultRowHeight="15" x14ac:dyDescent="0.25"/>
  <cols>
    <col min="1" max="1" width="10.42578125" customWidth="1"/>
  </cols>
  <sheetData>
    <row r="1" spans="1:22" x14ac:dyDescent="0.25">
      <c r="B1" s="8" t="s">
        <v>28</v>
      </c>
      <c r="C1" s="8"/>
      <c r="D1" s="8"/>
      <c r="E1" s="8"/>
      <c r="F1" s="8"/>
      <c r="G1" s="8"/>
      <c r="H1" t="s">
        <v>8</v>
      </c>
      <c r="I1">
        <v>42</v>
      </c>
      <c r="N1" s="8" t="s">
        <v>29</v>
      </c>
      <c r="O1" s="8"/>
      <c r="P1" s="8"/>
      <c r="Q1" s="8"/>
      <c r="R1" s="8"/>
      <c r="S1" s="8"/>
      <c r="T1" t="s">
        <v>8</v>
      </c>
      <c r="U1">
        <v>42</v>
      </c>
    </row>
    <row r="2" spans="1:22" x14ac:dyDescent="0.25">
      <c r="B2" s="8" t="s">
        <v>1</v>
      </c>
      <c r="C2" s="8"/>
      <c r="D2" s="8"/>
      <c r="E2" s="8" t="s">
        <v>2</v>
      </c>
      <c r="F2" s="8"/>
      <c r="G2" s="8"/>
      <c r="H2" t="s">
        <v>3</v>
      </c>
      <c r="I2" t="s">
        <v>4</v>
      </c>
      <c r="N2" s="8" t="s">
        <v>1</v>
      </c>
      <c r="O2" s="8"/>
      <c r="P2" s="8"/>
      <c r="Q2" s="8" t="s">
        <v>2</v>
      </c>
      <c r="R2" s="8"/>
      <c r="S2" s="8"/>
      <c r="T2" t="s">
        <v>3</v>
      </c>
      <c r="U2" t="s">
        <v>4</v>
      </c>
    </row>
    <row r="3" spans="1:22" x14ac:dyDescent="0.25">
      <c r="A3" t="s">
        <v>0</v>
      </c>
      <c r="B3" s="1" t="s">
        <v>3</v>
      </c>
      <c r="C3" s="1" t="s">
        <v>4</v>
      </c>
      <c r="D3" s="1" t="s">
        <v>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6</v>
      </c>
      <c r="J3" t="s">
        <v>40</v>
      </c>
      <c r="M3" t="s">
        <v>0</v>
      </c>
      <c r="N3" s="1" t="s">
        <v>3</v>
      </c>
      <c r="O3" s="1" t="s">
        <v>4</v>
      </c>
      <c r="P3" s="1" t="s">
        <v>5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42</v>
      </c>
    </row>
    <row r="4" spans="1:22" x14ac:dyDescent="0.25">
      <c r="A4">
        <v>1</v>
      </c>
      <c r="B4">
        <v>138</v>
      </c>
      <c r="C4">
        <v>189</v>
      </c>
      <c r="D4" s="3">
        <f>B4/C4</f>
        <v>0.73015873015873012</v>
      </c>
      <c r="E4">
        <v>23</v>
      </c>
      <c r="F4">
        <v>37</v>
      </c>
      <c r="G4" s="3">
        <f>E4/F4</f>
        <v>0.6216216216216216</v>
      </c>
      <c r="H4" t="str">
        <f t="shared" ref="H4:I9" si="0">_xlfn.CONCAT(ROUND(B4/E4, 2), ":",1)</f>
        <v>6:1</v>
      </c>
      <c r="I4" t="str">
        <f t="shared" si="0"/>
        <v>5.11:1</v>
      </c>
      <c r="J4" s="7">
        <f>AVERAGE(D4,G4)</f>
        <v>0.67589017589017586</v>
      </c>
      <c r="M4">
        <v>1</v>
      </c>
      <c r="N4">
        <v>70</v>
      </c>
      <c r="O4">
        <v>93</v>
      </c>
      <c r="P4" s="3">
        <f>N4/O4</f>
        <v>0.75268817204301075</v>
      </c>
      <c r="Q4">
        <v>7</v>
      </c>
      <c r="R4">
        <v>15</v>
      </c>
      <c r="S4" s="3">
        <f>Q4/R4</f>
        <v>0.46666666666666667</v>
      </c>
      <c r="T4" t="str">
        <f t="shared" ref="T4:U9" si="1">_xlfn.CONCAT(ROUND(N4/Q4, 2), ":",1)</f>
        <v>10:1</v>
      </c>
      <c r="U4" t="str">
        <f t="shared" si="1"/>
        <v>6.2:1</v>
      </c>
      <c r="V4" s="7">
        <f>P4-S4</f>
        <v>0.28602150537634408</v>
      </c>
    </row>
    <row r="5" spans="1:22" x14ac:dyDescent="0.25">
      <c r="A5">
        <v>2</v>
      </c>
      <c r="B5">
        <v>122</v>
      </c>
      <c r="C5">
        <v>171</v>
      </c>
      <c r="D5" s="3">
        <f t="shared" ref="D5:D8" si="2">B5/C5</f>
        <v>0.71345029239766078</v>
      </c>
      <c r="E5">
        <v>38</v>
      </c>
      <c r="F5">
        <v>55</v>
      </c>
      <c r="G5" s="3">
        <f t="shared" ref="G5:G8" si="3">E5/F5</f>
        <v>0.69090909090909092</v>
      </c>
      <c r="H5" t="str">
        <f t="shared" si="0"/>
        <v>3.21:1</v>
      </c>
      <c r="I5" t="str">
        <f t="shared" si="0"/>
        <v>3.11:1</v>
      </c>
      <c r="J5" s="7">
        <f t="shared" ref="J5:J9" si="4">AVERAGE(D5,G5)</f>
        <v>0.70217969165337579</v>
      </c>
      <c r="M5">
        <v>2</v>
      </c>
      <c r="N5">
        <v>65</v>
      </c>
      <c r="O5">
        <v>90</v>
      </c>
      <c r="P5" s="3">
        <f t="shared" ref="P5:P8" si="5">N5/O5</f>
        <v>0.72222222222222221</v>
      </c>
      <c r="Q5">
        <v>9</v>
      </c>
      <c r="R5">
        <v>18</v>
      </c>
      <c r="S5" s="3">
        <f t="shared" ref="S5:S8" si="6">Q5/R5</f>
        <v>0.5</v>
      </c>
      <c r="T5" t="str">
        <f t="shared" si="1"/>
        <v>7.22:1</v>
      </c>
      <c r="U5" t="str">
        <f t="shared" si="1"/>
        <v>5:1</v>
      </c>
      <c r="V5" s="7">
        <f>P5-S5</f>
        <v>0.22222222222222221</v>
      </c>
    </row>
    <row r="6" spans="1:22" x14ac:dyDescent="0.25">
      <c r="A6">
        <v>3</v>
      </c>
      <c r="B6">
        <v>119</v>
      </c>
      <c r="C6">
        <v>183</v>
      </c>
      <c r="D6" s="3">
        <f t="shared" si="2"/>
        <v>0.65027322404371579</v>
      </c>
      <c r="E6">
        <v>39</v>
      </c>
      <c r="F6">
        <v>42</v>
      </c>
      <c r="G6" s="3">
        <f t="shared" si="3"/>
        <v>0.9285714285714286</v>
      </c>
      <c r="H6" t="str">
        <f t="shared" si="0"/>
        <v>3.05:1</v>
      </c>
      <c r="I6" t="str">
        <f t="shared" si="0"/>
        <v>4.36:1</v>
      </c>
      <c r="J6" s="7">
        <f t="shared" si="4"/>
        <v>0.78942232630757214</v>
      </c>
      <c r="M6">
        <v>3</v>
      </c>
      <c r="N6">
        <v>62</v>
      </c>
      <c r="O6">
        <v>91</v>
      </c>
      <c r="P6" s="3">
        <f t="shared" si="5"/>
        <v>0.68131868131868134</v>
      </c>
      <c r="Q6">
        <v>13</v>
      </c>
      <c r="R6">
        <v>16</v>
      </c>
      <c r="S6" s="3">
        <f t="shared" si="6"/>
        <v>0.8125</v>
      </c>
      <c r="T6" t="str">
        <f t="shared" si="1"/>
        <v>4.77:1</v>
      </c>
      <c r="U6" t="str">
        <f t="shared" si="1"/>
        <v>5.69:1</v>
      </c>
      <c r="V6" s="7">
        <f>P6-S6</f>
        <v>-0.13118131868131866</v>
      </c>
    </row>
    <row r="7" spans="1:22" x14ac:dyDescent="0.25">
      <c r="A7">
        <v>4</v>
      </c>
      <c r="B7">
        <v>130</v>
      </c>
      <c r="C7">
        <v>180</v>
      </c>
      <c r="D7" s="3">
        <f t="shared" si="2"/>
        <v>0.72222222222222221</v>
      </c>
      <c r="E7">
        <v>32</v>
      </c>
      <c r="F7">
        <v>45</v>
      </c>
      <c r="G7" s="3">
        <f t="shared" si="3"/>
        <v>0.71111111111111114</v>
      </c>
      <c r="H7" t="str">
        <f t="shared" si="0"/>
        <v>4.06:1</v>
      </c>
      <c r="I7" t="str">
        <f t="shared" si="0"/>
        <v>4:1</v>
      </c>
      <c r="J7" s="7">
        <f t="shared" si="4"/>
        <v>0.71666666666666667</v>
      </c>
      <c r="M7">
        <v>4</v>
      </c>
      <c r="N7">
        <v>71</v>
      </c>
      <c r="O7">
        <v>90</v>
      </c>
      <c r="P7" s="3">
        <f t="shared" si="5"/>
        <v>0.78888888888888886</v>
      </c>
      <c r="Q7">
        <v>11</v>
      </c>
      <c r="R7">
        <v>17</v>
      </c>
      <c r="S7" s="3">
        <f t="shared" si="6"/>
        <v>0.6470588235294118</v>
      </c>
      <c r="T7" t="str">
        <f t="shared" si="1"/>
        <v>6.45:1</v>
      </c>
      <c r="U7" t="str">
        <f t="shared" si="1"/>
        <v>5.29:1</v>
      </c>
      <c r="V7" s="7">
        <f>P7-S7</f>
        <v>0.14183006535947706</v>
      </c>
    </row>
    <row r="8" spans="1:22" x14ac:dyDescent="0.25">
      <c r="A8">
        <v>5</v>
      </c>
      <c r="B8">
        <v>125</v>
      </c>
      <c r="C8">
        <v>177</v>
      </c>
      <c r="D8" s="3">
        <f t="shared" si="2"/>
        <v>0.70621468926553677</v>
      </c>
      <c r="E8">
        <v>38</v>
      </c>
      <c r="F8">
        <v>48</v>
      </c>
      <c r="G8" s="3">
        <f t="shared" si="3"/>
        <v>0.79166666666666663</v>
      </c>
      <c r="H8" t="str">
        <f t="shared" si="0"/>
        <v>3.29:1</v>
      </c>
      <c r="I8" t="str">
        <f t="shared" si="0"/>
        <v>3.69:1</v>
      </c>
      <c r="J8" s="7">
        <f t="shared" si="4"/>
        <v>0.74894067796610164</v>
      </c>
      <c r="M8">
        <v>5</v>
      </c>
      <c r="N8">
        <v>74</v>
      </c>
      <c r="O8">
        <v>97</v>
      </c>
      <c r="P8" s="3">
        <f t="shared" si="5"/>
        <v>0.76288659793814428</v>
      </c>
      <c r="Q8">
        <v>6</v>
      </c>
      <c r="R8">
        <v>10</v>
      </c>
      <c r="S8" s="3">
        <f t="shared" si="6"/>
        <v>0.6</v>
      </c>
      <c r="T8" t="str">
        <f t="shared" si="1"/>
        <v>12.33:1</v>
      </c>
      <c r="U8" t="str">
        <f t="shared" si="1"/>
        <v>9.7:1</v>
      </c>
      <c r="V8" s="7">
        <f>P8-S8</f>
        <v>0.16288659793814431</v>
      </c>
    </row>
    <row r="9" spans="1:22" x14ac:dyDescent="0.25">
      <c r="A9" t="s">
        <v>7</v>
      </c>
      <c r="B9">
        <f>AVERAGE(B4:B8)</f>
        <v>126.8</v>
      </c>
      <c r="C9">
        <f t="shared" ref="C9:G9" si="7">AVERAGE(C4:C8)</f>
        <v>180</v>
      </c>
      <c r="D9" s="2">
        <f t="shared" si="7"/>
        <v>0.7044638316175732</v>
      </c>
      <c r="E9">
        <f t="shared" si="7"/>
        <v>34</v>
      </c>
      <c r="F9">
        <f t="shared" si="7"/>
        <v>45.4</v>
      </c>
      <c r="G9" s="2">
        <f t="shared" si="7"/>
        <v>0.74877598377598376</v>
      </c>
      <c r="H9" t="str">
        <f t="shared" si="0"/>
        <v>3.73:1</v>
      </c>
      <c r="I9" t="str">
        <f t="shared" si="0"/>
        <v>3.96:1</v>
      </c>
      <c r="J9" s="7">
        <f t="shared" si="4"/>
        <v>0.72661990769677853</v>
      </c>
      <c r="M9" t="s">
        <v>7</v>
      </c>
      <c r="N9">
        <f>AVERAGE(N4:N8)</f>
        <v>68.400000000000006</v>
      </c>
      <c r="O9">
        <f t="shared" ref="O9:S9" si="8">AVERAGE(O4:O8)</f>
        <v>92.2</v>
      </c>
      <c r="P9" s="2">
        <f t="shared" si="8"/>
        <v>0.7416009124821894</v>
      </c>
      <c r="Q9">
        <f t="shared" si="8"/>
        <v>9.1999999999999993</v>
      </c>
      <c r="R9">
        <f t="shared" si="8"/>
        <v>15.2</v>
      </c>
      <c r="S9" s="2">
        <f t="shared" si="8"/>
        <v>0.60524509803921567</v>
      </c>
      <c r="T9" t="str">
        <f t="shared" si="1"/>
        <v>7.43:1</v>
      </c>
      <c r="U9" t="str">
        <f t="shared" si="1"/>
        <v>6.07:1</v>
      </c>
      <c r="V9" s="7">
        <f>AVERAGE(V4:V8)</f>
        <v>0.13635581444297379</v>
      </c>
    </row>
    <row r="12" spans="1:22" x14ac:dyDescent="0.25">
      <c r="A12" t="s">
        <v>12</v>
      </c>
      <c r="B12" t="s">
        <v>10</v>
      </c>
      <c r="C12" t="s">
        <v>11</v>
      </c>
    </row>
    <row r="15" spans="1:22" x14ac:dyDescent="0.25">
      <c r="A15" t="s">
        <v>23</v>
      </c>
      <c r="B15" t="s">
        <v>24</v>
      </c>
      <c r="C15" t="s">
        <v>25</v>
      </c>
    </row>
    <row r="16" spans="1:22" ht="30" x14ac:dyDescent="0.25">
      <c r="A16" s="4" t="s">
        <v>22</v>
      </c>
      <c r="B16">
        <v>1</v>
      </c>
      <c r="C16">
        <v>0</v>
      </c>
    </row>
    <row r="17" spans="1:3" x14ac:dyDescent="0.25">
      <c r="A17" s="4" t="s">
        <v>26</v>
      </c>
      <c r="B17">
        <v>0.78700000000000003</v>
      </c>
      <c r="C17">
        <v>1.7999999999999999E-2</v>
      </c>
    </row>
    <row r="19" spans="1:3" x14ac:dyDescent="0.25">
      <c r="A19" t="s">
        <v>5</v>
      </c>
    </row>
    <row r="20" spans="1:3" ht="30" x14ac:dyDescent="0.25">
      <c r="A20" s="4" t="s">
        <v>22</v>
      </c>
      <c r="B20">
        <v>0.998</v>
      </c>
      <c r="C20">
        <v>1E-3</v>
      </c>
    </row>
    <row r="21" spans="1:3" x14ac:dyDescent="0.25">
      <c r="A21" s="4" t="s">
        <v>26</v>
      </c>
      <c r="B21">
        <v>0.71499999999999997</v>
      </c>
      <c r="C21">
        <v>2.1000000000000001E-2</v>
      </c>
    </row>
  </sheetData>
  <mergeCells count="6">
    <mergeCell ref="B1:G1"/>
    <mergeCell ref="B2:D2"/>
    <mergeCell ref="E2:G2"/>
    <mergeCell ref="N1:S1"/>
    <mergeCell ref="N2:P2"/>
    <mergeCell ref="Q2:S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5A74-1D31-4991-9652-792F390397A7}">
  <dimension ref="A1:W19"/>
  <sheetViews>
    <sheetView topLeftCell="B1" workbookViewId="0">
      <selection activeCell="V4" sqref="V4:V8"/>
    </sheetView>
  </sheetViews>
  <sheetFormatPr defaultRowHeight="15" x14ac:dyDescent="0.25"/>
  <cols>
    <col min="1" max="1" width="12.28515625" bestFit="1" customWidth="1"/>
    <col min="8" max="9" width="12.5703125" bestFit="1" customWidth="1"/>
    <col min="20" max="21" width="12.5703125" bestFit="1" customWidth="1"/>
    <col min="22" max="22" width="13.28515625" bestFit="1" customWidth="1"/>
  </cols>
  <sheetData>
    <row r="1" spans="1:23" x14ac:dyDescent="0.25">
      <c r="B1" s="8" t="s">
        <v>28</v>
      </c>
      <c r="C1" s="8"/>
      <c r="D1" s="8"/>
      <c r="E1" s="8"/>
      <c r="F1" s="8"/>
      <c r="G1" s="8"/>
      <c r="H1" t="s">
        <v>8</v>
      </c>
      <c r="I1">
        <v>42</v>
      </c>
      <c r="N1" s="8" t="s">
        <v>29</v>
      </c>
      <c r="O1" s="8"/>
      <c r="P1" s="8"/>
      <c r="Q1" s="8"/>
      <c r="R1" s="8"/>
      <c r="S1" s="8"/>
      <c r="T1" t="s">
        <v>8</v>
      </c>
      <c r="U1">
        <v>42</v>
      </c>
    </row>
    <row r="2" spans="1:23" x14ac:dyDescent="0.25">
      <c r="B2" s="8" t="s">
        <v>1</v>
      </c>
      <c r="C2" s="8"/>
      <c r="D2" s="8"/>
      <c r="E2" s="8" t="s">
        <v>2</v>
      </c>
      <c r="F2" s="8"/>
      <c r="G2" s="8"/>
      <c r="H2" t="s">
        <v>3</v>
      </c>
      <c r="I2" t="s">
        <v>4</v>
      </c>
      <c r="N2" s="8" t="s">
        <v>1</v>
      </c>
      <c r="O2" s="8"/>
      <c r="P2" s="8"/>
      <c r="Q2" s="8" t="s">
        <v>2</v>
      </c>
      <c r="R2" s="8"/>
      <c r="S2" s="8"/>
      <c r="T2" t="s">
        <v>3</v>
      </c>
      <c r="U2" t="s">
        <v>4</v>
      </c>
    </row>
    <row r="3" spans="1:23" x14ac:dyDescent="0.25">
      <c r="A3" t="s">
        <v>0</v>
      </c>
      <c r="B3" s="1" t="s">
        <v>3</v>
      </c>
      <c r="C3" s="1" t="s">
        <v>4</v>
      </c>
      <c r="D3" s="1" t="s">
        <v>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6</v>
      </c>
      <c r="J3" t="s">
        <v>40</v>
      </c>
      <c r="M3" t="s">
        <v>0</v>
      </c>
      <c r="N3" s="1" t="s">
        <v>3</v>
      </c>
      <c r="O3" s="1" t="s">
        <v>4</v>
      </c>
      <c r="P3" s="1" t="s">
        <v>5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42</v>
      </c>
      <c r="W3" s="1"/>
    </row>
    <row r="4" spans="1:23" x14ac:dyDescent="0.25">
      <c r="A4">
        <v>1</v>
      </c>
      <c r="B4">
        <v>133</v>
      </c>
      <c r="C4">
        <v>189</v>
      </c>
      <c r="D4" s="3">
        <f>B4/C4</f>
        <v>0.70370370370370372</v>
      </c>
      <c r="E4">
        <v>25</v>
      </c>
      <c r="F4">
        <v>37</v>
      </c>
      <c r="G4" s="3">
        <f>E4/F4</f>
        <v>0.67567567567567566</v>
      </c>
      <c r="H4" t="str">
        <f t="shared" ref="H4:I9" si="0">_xlfn.CONCAT(ROUND(B4/E4, 2), ":",1)</f>
        <v>5.32:1</v>
      </c>
      <c r="I4" t="str">
        <f t="shared" si="0"/>
        <v>5.11:1</v>
      </c>
      <c r="J4" s="7">
        <f>AVERAGE(D4,G4)</f>
        <v>0.68968968968968969</v>
      </c>
      <c r="M4">
        <v>1</v>
      </c>
      <c r="N4">
        <v>70</v>
      </c>
      <c r="O4">
        <v>93</v>
      </c>
      <c r="P4" s="3">
        <f>N4/O4</f>
        <v>0.75268817204301075</v>
      </c>
      <c r="Q4">
        <v>7</v>
      </c>
      <c r="R4">
        <v>15</v>
      </c>
      <c r="S4" s="3">
        <f>Q4/R4</f>
        <v>0.46666666666666667</v>
      </c>
      <c r="T4" t="str">
        <f t="shared" ref="T4:T9" si="1">_xlfn.CONCAT(ROUND(N4/Q4, 2), ":",1)</f>
        <v>10:1</v>
      </c>
      <c r="U4" t="str">
        <f t="shared" ref="U4:U9" si="2">_xlfn.CONCAT(ROUND(O4/R4, 2), ":",1)</f>
        <v>6.2:1</v>
      </c>
      <c r="V4" s="7">
        <f>P4-S4</f>
        <v>0.28602150537634408</v>
      </c>
      <c r="W4" s="7"/>
    </row>
    <row r="5" spans="1:23" x14ac:dyDescent="0.25">
      <c r="A5">
        <v>2</v>
      </c>
      <c r="B5">
        <v>107</v>
      </c>
      <c r="C5">
        <v>171</v>
      </c>
      <c r="D5" s="3">
        <f t="shared" ref="D5:D8" si="3">B5/C5</f>
        <v>0.6257309941520468</v>
      </c>
      <c r="E5">
        <v>41</v>
      </c>
      <c r="F5">
        <v>55</v>
      </c>
      <c r="G5" s="3">
        <f t="shared" ref="G5:G8" si="4">E5/F5</f>
        <v>0.74545454545454548</v>
      </c>
      <c r="H5" t="str">
        <f t="shared" si="0"/>
        <v>2.61:1</v>
      </c>
      <c r="I5" t="str">
        <f t="shared" si="0"/>
        <v>3.11:1</v>
      </c>
      <c r="J5" s="7">
        <f t="shared" ref="J5:J9" si="5">AVERAGE(D5,G5)</f>
        <v>0.6855927698032962</v>
      </c>
      <c r="M5">
        <v>2</v>
      </c>
      <c r="N5">
        <v>52</v>
      </c>
      <c r="O5">
        <v>90</v>
      </c>
      <c r="P5" s="3">
        <f t="shared" ref="P5:P8" si="6">N5/O5</f>
        <v>0.57777777777777772</v>
      </c>
      <c r="Q5">
        <v>9</v>
      </c>
      <c r="R5">
        <v>18</v>
      </c>
      <c r="S5" s="3">
        <f t="shared" ref="S5:S8" si="7">Q5/R5</f>
        <v>0.5</v>
      </c>
      <c r="T5" t="str">
        <f t="shared" si="1"/>
        <v>5.78:1</v>
      </c>
      <c r="U5" t="str">
        <f t="shared" si="2"/>
        <v>5:1</v>
      </c>
      <c r="V5" s="7">
        <f>P5-S5</f>
        <v>7.7777777777777724E-2</v>
      </c>
      <c r="W5" s="7"/>
    </row>
    <row r="6" spans="1:23" x14ac:dyDescent="0.25">
      <c r="A6">
        <v>3</v>
      </c>
      <c r="B6">
        <v>116</v>
      </c>
      <c r="C6">
        <v>183</v>
      </c>
      <c r="D6" s="3">
        <f t="shared" si="3"/>
        <v>0.63387978142076506</v>
      </c>
      <c r="E6">
        <v>38</v>
      </c>
      <c r="F6">
        <v>42</v>
      </c>
      <c r="G6" s="3">
        <f t="shared" si="4"/>
        <v>0.90476190476190477</v>
      </c>
      <c r="H6" t="str">
        <f t="shared" si="0"/>
        <v>3.05:1</v>
      </c>
      <c r="I6" t="str">
        <f t="shared" si="0"/>
        <v>4.36:1</v>
      </c>
      <c r="J6" s="7">
        <f t="shared" si="5"/>
        <v>0.76932084309133497</v>
      </c>
      <c r="M6">
        <v>3</v>
      </c>
      <c r="N6">
        <v>60</v>
      </c>
      <c r="O6">
        <v>91</v>
      </c>
      <c r="P6" s="3">
        <f t="shared" si="6"/>
        <v>0.65934065934065933</v>
      </c>
      <c r="Q6">
        <v>13</v>
      </c>
      <c r="R6">
        <v>16</v>
      </c>
      <c r="S6" s="3">
        <f t="shared" si="7"/>
        <v>0.8125</v>
      </c>
      <c r="T6" t="str">
        <f t="shared" si="1"/>
        <v>4.62:1</v>
      </c>
      <c r="U6" t="str">
        <f t="shared" si="2"/>
        <v>5.69:1</v>
      </c>
      <c r="V6" s="7">
        <f>P6-S6</f>
        <v>-0.15315934065934067</v>
      </c>
      <c r="W6" s="7"/>
    </row>
    <row r="7" spans="1:23" x14ac:dyDescent="0.25">
      <c r="A7">
        <v>4</v>
      </c>
      <c r="B7">
        <v>119</v>
      </c>
      <c r="C7">
        <v>180</v>
      </c>
      <c r="D7" s="3">
        <f t="shared" si="3"/>
        <v>0.66111111111111109</v>
      </c>
      <c r="E7">
        <v>31</v>
      </c>
      <c r="F7">
        <v>45</v>
      </c>
      <c r="G7" s="3">
        <f t="shared" si="4"/>
        <v>0.68888888888888888</v>
      </c>
      <c r="H7" t="str">
        <f t="shared" si="0"/>
        <v>3.84:1</v>
      </c>
      <c r="I7" t="str">
        <f t="shared" si="0"/>
        <v>4:1</v>
      </c>
      <c r="J7" s="7">
        <f t="shared" si="5"/>
        <v>0.67500000000000004</v>
      </c>
      <c r="M7">
        <v>4</v>
      </c>
      <c r="N7">
        <v>60</v>
      </c>
      <c r="O7">
        <v>90</v>
      </c>
      <c r="P7" s="3">
        <f t="shared" si="6"/>
        <v>0.66666666666666663</v>
      </c>
      <c r="Q7">
        <v>8</v>
      </c>
      <c r="R7">
        <v>17</v>
      </c>
      <c r="S7" s="3">
        <f t="shared" si="7"/>
        <v>0.47058823529411764</v>
      </c>
      <c r="T7" t="str">
        <f t="shared" si="1"/>
        <v>7.5:1</v>
      </c>
      <c r="U7" t="str">
        <f t="shared" si="2"/>
        <v>5.29:1</v>
      </c>
      <c r="V7" s="7">
        <f>P7-S7</f>
        <v>0.19607843137254899</v>
      </c>
      <c r="W7" s="7"/>
    </row>
    <row r="8" spans="1:23" x14ac:dyDescent="0.25">
      <c r="A8">
        <v>5</v>
      </c>
      <c r="B8">
        <v>109</v>
      </c>
      <c r="C8">
        <v>177</v>
      </c>
      <c r="D8" s="3">
        <f t="shared" si="3"/>
        <v>0.61581920903954801</v>
      </c>
      <c r="E8">
        <v>36</v>
      </c>
      <c r="F8">
        <v>48</v>
      </c>
      <c r="G8" s="3">
        <f t="shared" si="4"/>
        <v>0.75</v>
      </c>
      <c r="H8" t="str">
        <f t="shared" si="0"/>
        <v>3.03:1</v>
      </c>
      <c r="I8" t="str">
        <f t="shared" si="0"/>
        <v>3.69:1</v>
      </c>
      <c r="J8" s="7">
        <f t="shared" si="5"/>
        <v>0.68290960451977401</v>
      </c>
      <c r="M8">
        <v>5</v>
      </c>
      <c r="N8">
        <v>59</v>
      </c>
      <c r="O8">
        <v>97</v>
      </c>
      <c r="P8" s="3">
        <f t="shared" si="6"/>
        <v>0.60824742268041232</v>
      </c>
      <c r="Q8">
        <v>4</v>
      </c>
      <c r="R8">
        <v>10</v>
      </c>
      <c r="S8" s="3">
        <f t="shared" si="7"/>
        <v>0.4</v>
      </c>
      <c r="T8" t="str">
        <f t="shared" si="1"/>
        <v>14.75:1</v>
      </c>
      <c r="U8" t="str">
        <f t="shared" si="2"/>
        <v>9.7:1</v>
      </c>
      <c r="V8" s="7">
        <f>P8-S8</f>
        <v>0.2082474226804123</v>
      </c>
      <c r="W8" s="7"/>
    </row>
    <row r="9" spans="1:23" x14ac:dyDescent="0.25">
      <c r="A9" t="s">
        <v>7</v>
      </c>
      <c r="B9">
        <f>AVERAGE(B4:B8)</f>
        <v>116.8</v>
      </c>
      <c r="C9">
        <f t="shared" ref="C9:G9" si="8">AVERAGE(C4:C8)</f>
        <v>180</v>
      </c>
      <c r="D9" s="2">
        <f t="shared" si="8"/>
        <v>0.64804895988543498</v>
      </c>
      <c r="E9">
        <f t="shared" si="8"/>
        <v>34.200000000000003</v>
      </c>
      <c r="F9">
        <f t="shared" si="8"/>
        <v>45.4</v>
      </c>
      <c r="G9" s="2">
        <f t="shared" si="8"/>
        <v>0.75295620295620291</v>
      </c>
      <c r="H9" t="str">
        <f t="shared" si="0"/>
        <v>3.42:1</v>
      </c>
      <c r="I9" t="str">
        <f t="shared" si="0"/>
        <v>3.96:1</v>
      </c>
      <c r="J9" s="7">
        <f t="shared" si="5"/>
        <v>0.700502581420819</v>
      </c>
      <c r="M9" t="s">
        <v>7</v>
      </c>
      <c r="N9">
        <f>AVERAGE(N4:N8)</f>
        <v>60.2</v>
      </c>
      <c r="O9">
        <f t="shared" ref="O9:S9" si="9">AVERAGE(O4:O8)</f>
        <v>92.2</v>
      </c>
      <c r="P9" s="2">
        <f t="shared" si="9"/>
        <v>0.65294413970170528</v>
      </c>
      <c r="Q9">
        <f t="shared" si="9"/>
        <v>8.1999999999999993</v>
      </c>
      <c r="R9">
        <f t="shared" si="9"/>
        <v>15.2</v>
      </c>
      <c r="S9" s="2">
        <f t="shared" si="9"/>
        <v>0.52995098039215693</v>
      </c>
      <c r="T9" t="str">
        <f t="shared" si="1"/>
        <v>7.34:1</v>
      </c>
      <c r="U9" t="str">
        <f t="shared" si="2"/>
        <v>6.07:1</v>
      </c>
      <c r="V9" s="7">
        <f>AVERAGE(V4:V8)</f>
        <v>0.12299315930954849</v>
      </c>
      <c r="W9" s="7"/>
    </row>
    <row r="11" spans="1:23" x14ac:dyDescent="0.25">
      <c r="A11" t="s">
        <v>12</v>
      </c>
      <c r="B11" t="s">
        <v>13</v>
      </c>
      <c r="C11" t="s">
        <v>11</v>
      </c>
      <c r="M11" t="s">
        <v>12</v>
      </c>
      <c r="N11" t="s">
        <v>13</v>
      </c>
      <c r="O11" t="s">
        <v>11</v>
      </c>
    </row>
    <row r="13" spans="1:23" x14ac:dyDescent="0.25">
      <c r="A13" t="s">
        <v>23</v>
      </c>
      <c r="B13" t="s">
        <v>24</v>
      </c>
      <c r="C13" t="s">
        <v>25</v>
      </c>
    </row>
    <row r="14" spans="1:23" ht="30" x14ac:dyDescent="0.25">
      <c r="A14" s="4" t="s">
        <v>22</v>
      </c>
      <c r="B14">
        <v>0.96399999999999997</v>
      </c>
      <c r="C14">
        <v>6.6E-3</v>
      </c>
    </row>
    <row r="15" spans="1:23" x14ac:dyDescent="0.25">
      <c r="A15" s="4" t="s">
        <v>26</v>
      </c>
      <c r="B15">
        <v>0.73199999999999998</v>
      </c>
      <c r="C15">
        <v>2.1000000000000001E-2</v>
      </c>
    </row>
    <row r="17" spans="1:3" x14ac:dyDescent="0.25">
      <c r="A17" t="s">
        <v>5</v>
      </c>
    </row>
    <row r="18" spans="1:3" ht="30" x14ac:dyDescent="0.25">
      <c r="A18" s="4" t="s">
        <v>22</v>
      </c>
      <c r="B18">
        <v>0.89900000000000002</v>
      </c>
      <c r="C18">
        <v>0.01</v>
      </c>
    </row>
    <row r="19" spans="1:3" x14ac:dyDescent="0.25">
      <c r="A19" s="4" t="s">
        <v>26</v>
      </c>
      <c r="B19">
        <v>0.66100000000000003</v>
      </c>
      <c r="C19">
        <v>1.9E-2</v>
      </c>
    </row>
  </sheetData>
  <mergeCells count="6">
    <mergeCell ref="B1:G1"/>
    <mergeCell ref="B2:D2"/>
    <mergeCell ref="E2:G2"/>
    <mergeCell ref="N1:S1"/>
    <mergeCell ref="N2:P2"/>
    <mergeCell ref="Q2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8932-74BF-4FC4-98DE-CB888BF73B92}">
  <dimension ref="A1:V19"/>
  <sheetViews>
    <sheetView topLeftCell="A4" workbookViewId="0">
      <selection activeCell="V8" sqref="V4:V8"/>
    </sheetView>
  </sheetViews>
  <sheetFormatPr defaultRowHeight="15" x14ac:dyDescent="0.25"/>
  <cols>
    <col min="8" max="8" width="12.5703125" bestFit="1" customWidth="1"/>
    <col min="22" max="22" width="13.28515625" bestFit="1" customWidth="1"/>
  </cols>
  <sheetData>
    <row r="1" spans="1:22" x14ac:dyDescent="0.25">
      <c r="B1" s="8" t="s">
        <v>28</v>
      </c>
      <c r="C1" s="8"/>
      <c r="D1" s="8"/>
      <c r="E1" s="8"/>
      <c r="F1" s="8"/>
      <c r="G1" s="8"/>
      <c r="H1" t="s">
        <v>8</v>
      </c>
      <c r="I1">
        <v>42</v>
      </c>
      <c r="N1" s="8" t="s">
        <v>29</v>
      </c>
      <c r="O1" s="8"/>
      <c r="P1" s="8"/>
      <c r="Q1" s="8"/>
      <c r="R1" s="8"/>
      <c r="S1" s="8"/>
      <c r="T1" t="s">
        <v>8</v>
      </c>
      <c r="U1">
        <v>42</v>
      </c>
    </row>
    <row r="2" spans="1:22" x14ac:dyDescent="0.25">
      <c r="B2" s="8" t="s">
        <v>1</v>
      </c>
      <c r="C2" s="8"/>
      <c r="D2" s="8"/>
      <c r="E2" s="8" t="s">
        <v>2</v>
      </c>
      <c r="F2" s="8"/>
      <c r="G2" s="8"/>
      <c r="H2" t="s">
        <v>3</v>
      </c>
      <c r="I2" t="s">
        <v>4</v>
      </c>
      <c r="N2" s="8" t="s">
        <v>1</v>
      </c>
      <c r="O2" s="8"/>
      <c r="P2" s="8"/>
      <c r="Q2" s="8" t="s">
        <v>2</v>
      </c>
      <c r="R2" s="8"/>
      <c r="S2" s="8"/>
      <c r="T2" t="s">
        <v>3</v>
      </c>
      <c r="U2" t="s">
        <v>4</v>
      </c>
    </row>
    <row r="3" spans="1:22" x14ac:dyDescent="0.25">
      <c r="A3" t="s">
        <v>0</v>
      </c>
      <c r="B3" s="1" t="s">
        <v>3</v>
      </c>
      <c r="C3" s="1" t="s">
        <v>4</v>
      </c>
      <c r="D3" s="1" t="s">
        <v>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6</v>
      </c>
      <c r="J3" t="s">
        <v>40</v>
      </c>
      <c r="M3" t="s">
        <v>0</v>
      </c>
      <c r="N3" s="1" t="s">
        <v>3</v>
      </c>
      <c r="O3" s="1" t="s">
        <v>4</v>
      </c>
      <c r="P3" s="1" t="s">
        <v>5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42</v>
      </c>
    </row>
    <row r="4" spans="1:22" x14ac:dyDescent="0.25">
      <c r="A4">
        <v>1</v>
      </c>
      <c r="B4">
        <v>130</v>
      </c>
      <c r="C4">
        <v>189</v>
      </c>
      <c r="D4" s="3">
        <f>B4/C4</f>
        <v>0.68783068783068779</v>
      </c>
      <c r="E4">
        <v>22</v>
      </c>
      <c r="F4">
        <v>37</v>
      </c>
      <c r="G4" s="3">
        <f>E4/F4</f>
        <v>0.59459459459459463</v>
      </c>
      <c r="H4" t="str">
        <f t="shared" ref="H4:I9" si="0">_xlfn.CONCAT(ROUND(B4/E4, 2), ":",1)</f>
        <v>5.91:1</v>
      </c>
      <c r="I4" t="str">
        <f t="shared" si="0"/>
        <v>5.11:1</v>
      </c>
      <c r="J4" s="7">
        <f>AVERAGE(D4,G4)</f>
        <v>0.64121264121264121</v>
      </c>
      <c r="M4">
        <v>1</v>
      </c>
      <c r="N4">
        <v>68</v>
      </c>
      <c r="O4">
        <v>93</v>
      </c>
      <c r="P4" s="3">
        <f>N4/O4</f>
        <v>0.73118279569892475</v>
      </c>
      <c r="Q4">
        <v>4</v>
      </c>
      <c r="R4">
        <v>15</v>
      </c>
      <c r="S4" s="3">
        <f>Q4/R4</f>
        <v>0.26666666666666666</v>
      </c>
      <c r="T4" t="str">
        <f t="shared" ref="T4:U9" si="1">_xlfn.CONCAT(ROUND(N4/Q4, 2), ":",1)</f>
        <v>17:1</v>
      </c>
      <c r="U4" t="str">
        <f t="shared" si="1"/>
        <v>6.2:1</v>
      </c>
      <c r="V4" s="7">
        <f>P4-S4</f>
        <v>0.46451612903225808</v>
      </c>
    </row>
    <row r="5" spans="1:22" x14ac:dyDescent="0.25">
      <c r="A5">
        <v>2</v>
      </c>
      <c r="B5">
        <v>115</v>
      </c>
      <c r="C5">
        <v>171</v>
      </c>
      <c r="D5" s="3">
        <f t="shared" ref="D5:D8" si="2">B5/C5</f>
        <v>0.67251461988304095</v>
      </c>
      <c r="E5">
        <v>42</v>
      </c>
      <c r="F5">
        <v>55</v>
      </c>
      <c r="G5" s="3">
        <f t="shared" ref="G5:G8" si="3">E5/F5</f>
        <v>0.76363636363636367</v>
      </c>
      <c r="H5" t="str">
        <f t="shared" si="0"/>
        <v>2.74:1</v>
      </c>
      <c r="I5" t="str">
        <f t="shared" si="0"/>
        <v>3.11:1</v>
      </c>
      <c r="J5" s="7">
        <f t="shared" ref="J5:J9" si="4">AVERAGE(D5,G5)</f>
        <v>0.71807549175970231</v>
      </c>
      <c r="M5">
        <v>2</v>
      </c>
      <c r="N5">
        <v>68</v>
      </c>
      <c r="O5">
        <v>90</v>
      </c>
      <c r="P5" s="3">
        <f t="shared" ref="P5:P8" si="5">N5/O5</f>
        <v>0.75555555555555554</v>
      </c>
      <c r="Q5">
        <v>10</v>
      </c>
      <c r="R5">
        <v>18</v>
      </c>
      <c r="S5" s="3">
        <f t="shared" ref="S5:S8" si="6">Q5/R5</f>
        <v>0.55555555555555558</v>
      </c>
      <c r="T5" t="str">
        <f t="shared" si="1"/>
        <v>6.8:1</v>
      </c>
      <c r="U5" t="str">
        <f t="shared" si="1"/>
        <v>5:1</v>
      </c>
      <c r="V5" s="7">
        <f>P5-S5</f>
        <v>0.19999999999999996</v>
      </c>
    </row>
    <row r="6" spans="1:22" x14ac:dyDescent="0.25">
      <c r="A6">
        <v>3</v>
      </c>
      <c r="B6">
        <v>118</v>
      </c>
      <c r="C6">
        <v>183</v>
      </c>
      <c r="D6" s="3">
        <f t="shared" si="2"/>
        <v>0.64480874316939896</v>
      </c>
      <c r="E6">
        <v>36</v>
      </c>
      <c r="F6">
        <v>42</v>
      </c>
      <c r="G6" s="3">
        <f t="shared" si="3"/>
        <v>0.8571428571428571</v>
      </c>
      <c r="H6" t="str">
        <f t="shared" si="0"/>
        <v>3.28:1</v>
      </c>
      <c r="I6" t="str">
        <f t="shared" si="0"/>
        <v>4.36:1</v>
      </c>
      <c r="J6" s="7">
        <f t="shared" si="4"/>
        <v>0.75097580015612797</v>
      </c>
      <c r="M6">
        <v>3</v>
      </c>
      <c r="N6">
        <v>61</v>
      </c>
      <c r="O6">
        <v>91</v>
      </c>
      <c r="P6" s="3">
        <f t="shared" si="5"/>
        <v>0.67032967032967028</v>
      </c>
      <c r="Q6">
        <v>11</v>
      </c>
      <c r="R6">
        <v>16</v>
      </c>
      <c r="S6" s="3">
        <f t="shared" si="6"/>
        <v>0.6875</v>
      </c>
      <c r="T6" t="str">
        <f t="shared" si="1"/>
        <v>5.55:1</v>
      </c>
      <c r="U6" t="str">
        <f t="shared" si="1"/>
        <v>5.69:1</v>
      </c>
      <c r="V6" s="7">
        <f>P6-S6</f>
        <v>-1.717032967032972E-2</v>
      </c>
    </row>
    <row r="7" spans="1:22" x14ac:dyDescent="0.25">
      <c r="A7">
        <v>4</v>
      </c>
      <c r="B7">
        <v>119</v>
      </c>
      <c r="C7">
        <v>180</v>
      </c>
      <c r="D7" s="3">
        <f t="shared" si="2"/>
        <v>0.66111111111111109</v>
      </c>
      <c r="E7">
        <v>33</v>
      </c>
      <c r="F7">
        <v>45</v>
      </c>
      <c r="G7" s="3">
        <f t="shared" si="3"/>
        <v>0.73333333333333328</v>
      </c>
      <c r="H7" t="str">
        <f t="shared" si="0"/>
        <v>3.61:1</v>
      </c>
      <c r="I7" t="str">
        <f t="shared" si="0"/>
        <v>4:1</v>
      </c>
      <c r="J7" s="7">
        <f t="shared" si="4"/>
        <v>0.69722222222222219</v>
      </c>
      <c r="M7">
        <v>4</v>
      </c>
      <c r="N7">
        <v>58</v>
      </c>
      <c r="O7">
        <v>90</v>
      </c>
      <c r="P7" s="3">
        <f t="shared" si="5"/>
        <v>0.64444444444444449</v>
      </c>
      <c r="Q7">
        <v>8</v>
      </c>
      <c r="R7">
        <v>17</v>
      </c>
      <c r="S7" s="3">
        <f t="shared" si="6"/>
        <v>0.47058823529411764</v>
      </c>
      <c r="T7" t="str">
        <f t="shared" si="1"/>
        <v>7.25:1</v>
      </c>
      <c r="U7" t="str">
        <f t="shared" si="1"/>
        <v>5.29:1</v>
      </c>
      <c r="V7" s="7">
        <f>P7-S7</f>
        <v>0.17385620915032685</v>
      </c>
    </row>
    <row r="8" spans="1:22" x14ac:dyDescent="0.25">
      <c r="A8">
        <v>5</v>
      </c>
      <c r="B8">
        <v>120</v>
      </c>
      <c r="C8">
        <v>177</v>
      </c>
      <c r="D8" s="3">
        <f t="shared" si="2"/>
        <v>0.67796610169491522</v>
      </c>
      <c r="E8">
        <v>36</v>
      </c>
      <c r="F8">
        <v>48</v>
      </c>
      <c r="G8" s="3">
        <f t="shared" si="3"/>
        <v>0.75</v>
      </c>
      <c r="H8" t="str">
        <f t="shared" si="0"/>
        <v>3.33:1</v>
      </c>
      <c r="I8" t="str">
        <f t="shared" si="0"/>
        <v>3.69:1</v>
      </c>
      <c r="J8" s="7">
        <f t="shared" si="4"/>
        <v>0.71398305084745761</v>
      </c>
      <c r="M8">
        <v>5</v>
      </c>
      <c r="N8">
        <v>68</v>
      </c>
      <c r="O8">
        <v>97</v>
      </c>
      <c r="P8" s="3">
        <f t="shared" si="5"/>
        <v>0.7010309278350515</v>
      </c>
      <c r="Q8">
        <v>5</v>
      </c>
      <c r="R8">
        <v>10</v>
      </c>
      <c r="S8" s="3">
        <f t="shared" si="6"/>
        <v>0.5</v>
      </c>
      <c r="T8" t="str">
        <f t="shared" si="1"/>
        <v>13.6:1</v>
      </c>
      <c r="U8" t="str">
        <f t="shared" si="1"/>
        <v>9.7:1</v>
      </c>
      <c r="V8" s="7">
        <f>P8-S8</f>
        <v>0.2010309278350515</v>
      </c>
    </row>
    <row r="9" spans="1:22" x14ac:dyDescent="0.25">
      <c r="A9" t="s">
        <v>7</v>
      </c>
      <c r="B9">
        <f>AVERAGE(B4:B8)</f>
        <v>120.4</v>
      </c>
      <c r="C9">
        <f t="shared" ref="C9:G9" si="7">AVERAGE(C4:C8)</f>
        <v>180</v>
      </c>
      <c r="D9" s="2">
        <f t="shared" si="7"/>
        <v>0.66884625273783083</v>
      </c>
      <c r="E9">
        <f t="shared" si="7"/>
        <v>33.799999999999997</v>
      </c>
      <c r="F9">
        <f t="shared" si="7"/>
        <v>45.4</v>
      </c>
      <c r="G9" s="2">
        <f t="shared" si="7"/>
        <v>0.73974142974142976</v>
      </c>
      <c r="H9" t="str">
        <f t="shared" si="0"/>
        <v>3.56:1</v>
      </c>
      <c r="I9" t="str">
        <f t="shared" si="0"/>
        <v>3.96:1</v>
      </c>
      <c r="J9" s="7">
        <f t="shared" si="4"/>
        <v>0.70429384123963024</v>
      </c>
      <c r="M9" t="s">
        <v>7</v>
      </c>
      <c r="N9">
        <f>AVERAGE(N4:N8)</f>
        <v>64.599999999999994</v>
      </c>
      <c r="O9">
        <f t="shared" ref="O9:S9" si="8">AVERAGE(O4:O8)</f>
        <v>92.2</v>
      </c>
      <c r="P9" s="2">
        <f t="shared" si="8"/>
        <v>0.70050867877272938</v>
      </c>
      <c r="Q9">
        <f t="shared" si="8"/>
        <v>7.6</v>
      </c>
      <c r="R9">
        <f t="shared" si="8"/>
        <v>15.2</v>
      </c>
      <c r="S9" s="2">
        <f t="shared" si="8"/>
        <v>0.49606209150326797</v>
      </c>
      <c r="T9" t="str">
        <f t="shared" si="1"/>
        <v>8.5:1</v>
      </c>
      <c r="U9" t="str">
        <f t="shared" si="1"/>
        <v>6.07:1</v>
      </c>
      <c r="V9" s="7">
        <f>AVERAGE(V4:V8)</f>
        <v>0.20444658726946133</v>
      </c>
    </row>
    <row r="11" spans="1:22" x14ac:dyDescent="0.25">
      <c r="A11" t="s">
        <v>12</v>
      </c>
      <c r="B11" t="s">
        <v>31</v>
      </c>
      <c r="C11" t="s">
        <v>11</v>
      </c>
    </row>
    <row r="13" spans="1:22" x14ac:dyDescent="0.25">
      <c r="A13" t="s">
        <v>23</v>
      </c>
      <c r="B13" t="s">
        <v>24</v>
      </c>
      <c r="C13" t="s">
        <v>25</v>
      </c>
    </row>
    <row r="14" spans="1:22" ht="30" x14ac:dyDescent="0.25">
      <c r="A14" s="4" t="s">
        <v>22</v>
      </c>
      <c r="B14">
        <v>1</v>
      </c>
      <c r="C14">
        <v>0</v>
      </c>
    </row>
    <row r="15" spans="1:22" ht="30" x14ac:dyDescent="0.25">
      <c r="A15" s="4" t="s">
        <v>26</v>
      </c>
      <c r="B15">
        <v>0.73499999999999999</v>
      </c>
      <c r="C15">
        <v>2.1999999999999999E-2</v>
      </c>
    </row>
    <row r="17" spans="1:3" x14ac:dyDescent="0.25">
      <c r="A17" t="s">
        <v>5</v>
      </c>
    </row>
    <row r="18" spans="1:3" ht="30" x14ac:dyDescent="0.25">
      <c r="A18" s="4" t="s">
        <v>22</v>
      </c>
      <c r="B18">
        <v>1</v>
      </c>
      <c r="C18">
        <v>0</v>
      </c>
    </row>
    <row r="19" spans="1:3" ht="30" x14ac:dyDescent="0.25">
      <c r="A19" s="4" t="s">
        <v>26</v>
      </c>
      <c r="B19">
        <v>0.67</v>
      </c>
      <c r="C19">
        <v>2.7E-2</v>
      </c>
    </row>
  </sheetData>
  <mergeCells count="6">
    <mergeCell ref="B1:G1"/>
    <mergeCell ref="B2:D2"/>
    <mergeCell ref="E2:G2"/>
    <mergeCell ref="N1:S1"/>
    <mergeCell ref="N2:P2"/>
    <mergeCell ref="Q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35AB2-F6AE-4C83-B2B3-E39A1A7E41B8}">
  <dimension ref="A1:V19"/>
  <sheetViews>
    <sheetView workbookViewId="0">
      <selection activeCell="V4" sqref="V4:V8"/>
    </sheetView>
  </sheetViews>
  <sheetFormatPr defaultRowHeight="15" x14ac:dyDescent="0.25"/>
  <sheetData>
    <row r="1" spans="1:22" x14ac:dyDescent="0.25">
      <c r="B1" s="8" t="s">
        <v>28</v>
      </c>
      <c r="C1" s="8"/>
      <c r="D1" s="8"/>
      <c r="E1" s="8"/>
      <c r="F1" s="8"/>
      <c r="G1" s="8"/>
      <c r="H1" t="s">
        <v>8</v>
      </c>
      <c r="I1">
        <v>42</v>
      </c>
      <c r="N1" s="8" t="s">
        <v>29</v>
      </c>
      <c r="O1" s="8"/>
      <c r="P1" s="8"/>
      <c r="Q1" s="8"/>
      <c r="R1" s="8"/>
      <c r="S1" s="8"/>
      <c r="T1" t="s">
        <v>8</v>
      </c>
      <c r="U1">
        <v>42</v>
      </c>
    </row>
    <row r="2" spans="1:22" x14ac:dyDescent="0.25">
      <c r="B2" s="8" t="s">
        <v>1</v>
      </c>
      <c r="C2" s="8"/>
      <c r="D2" s="8"/>
      <c r="E2" s="8" t="s">
        <v>2</v>
      </c>
      <c r="F2" s="8"/>
      <c r="G2" s="8"/>
      <c r="H2" t="s">
        <v>3</v>
      </c>
      <c r="I2" t="s">
        <v>4</v>
      </c>
      <c r="N2" s="8" t="s">
        <v>1</v>
      </c>
      <c r="O2" s="8"/>
      <c r="P2" s="8"/>
      <c r="Q2" s="8" t="s">
        <v>2</v>
      </c>
      <c r="R2" s="8"/>
      <c r="S2" s="8"/>
      <c r="T2" t="s">
        <v>3</v>
      </c>
      <c r="U2" t="s">
        <v>4</v>
      </c>
    </row>
    <row r="3" spans="1:22" x14ac:dyDescent="0.25">
      <c r="A3" t="s">
        <v>0</v>
      </c>
      <c r="B3" s="1" t="s">
        <v>3</v>
      </c>
      <c r="C3" s="1" t="s">
        <v>4</v>
      </c>
      <c r="D3" s="1" t="s">
        <v>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6</v>
      </c>
      <c r="J3" t="s">
        <v>40</v>
      </c>
      <c r="M3" t="s">
        <v>0</v>
      </c>
      <c r="N3" s="1" t="s">
        <v>3</v>
      </c>
      <c r="O3" s="1" t="s">
        <v>4</v>
      </c>
      <c r="P3" s="1" t="s">
        <v>5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42</v>
      </c>
    </row>
    <row r="4" spans="1:22" x14ac:dyDescent="0.25">
      <c r="A4">
        <v>1</v>
      </c>
      <c r="B4">
        <v>139</v>
      </c>
      <c r="C4">
        <v>189</v>
      </c>
      <c r="D4" s="3">
        <f>B4/C4</f>
        <v>0.73544973544973546</v>
      </c>
      <c r="E4">
        <v>23</v>
      </c>
      <c r="F4">
        <v>37</v>
      </c>
      <c r="G4" s="3">
        <f>E4/F4</f>
        <v>0.6216216216216216</v>
      </c>
      <c r="H4" t="str">
        <f t="shared" ref="H4:I9" si="0">_xlfn.CONCAT(ROUND(B4/E4, 2), ":",1)</f>
        <v>6.04:1</v>
      </c>
      <c r="I4" t="str">
        <f t="shared" si="0"/>
        <v>5.11:1</v>
      </c>
      <c r="J4" s="7">
        <f>AVERAGE(D4,G4)</f>
        <v>0.67853567853567853</v>
      </c>
      <c r="M4">
        <v>1</v>
      </c>
      <c r="N4">
        <v>71</v>
      </c>
      <c r="O4">
        <v>93</v>
      </c>
      <c r="P4" s="3">
        <f>N4/O4</f>
        <v>0.76344086021505375</v>
      </c>
      <c r="Q4">
        <v>4</v>
      </c>
      <c r="R4">
        <v>15</v>
      </c>
      <c r="S4" s="3">
        <f>Q4/R4</f>
        <v>0.26666666666666666</v>
      </c>
      <c r="T4" t="str">
        <f t="shared" ref="T4:U9" si="1">_xlfn.CONCAT(ROUND(N4/Q4, 2), ":",1)</f>
        <v>17.75:1</v>
      </c>
      <c r="U4" t="str">
        <f t="shared" si="1"/>
        <v>6.2:1</v>
      </c>
      <c r="V4" s="7">
        <f>P4-S4</f>
        <v>0.49677419354838709</v>
      </c>
    </row>
    <row r="5" spans="1:22" x14ac:dyDescent="0.25">
      <c r="A5">
        <v>2</v>
      </c>
      <c r="B5">
        <v>117</v>
      </c>
      <c r="C5">
        <v>171</v>
      </c>
      <c r="D5" s="3">
        <f t="shared" ref="D5:D8" si="2">B5/C5</f>
        <v>0.68421052631578949</v>
      </c>
      <c r="E5">
        <v>39</v>
      </c>
      <c r="F5">
        <v>55</v>
      </c>
      <c r="G5" s="3">
        <f t="shared" ref="G5:G8" si="3">E5/F5</f>
        <v>0.70909090909090911</v>
      </c>
      <c r="H5" t="str">
        <f t="shared" si="0"/>
        <v>3:1</v>
      </c>
      <c r="I5" t="str">
        <f t="shared" si="0"/>
        <v>3.11:1</v>
      </c>
      <c r="J5" s="7">
        <f t="shared" ref="J5:J9" si="4">AVERAGE(D5,G5)</f>
        <v>0.6966507177033493</v>
      </c>
      <c r="M5">
        <v>2</v>
      </c>
      <c r="N5">
        <v>65</v>
      </c>
      <c r="O5">
        <v>90</v>
      </c>
      <c r="P5" s="3">
        <f t="shared" ref="P5:P8" si="5">N5/O5</f>
        <v>0.72222222222222221</v>
      </c>
      <c r="Q5">
        <v>8</v>
      </c>
      <c r="R5">
        <v>18</v>
      </c>
      <c r="S5" s="3">
        <f t="shared" ref="S5:S8" si="6">Q5/R5</f>
        <v>0.44444444444444442</v>
      </c>
      <c r="T5" t="str">
        <f t="shared" si="1"/>
        <v>8.13:1</v>
      </c>
      <c r="U5" t="str">
        <f t="shared" si="1"/>
        <v>5:1</v>
      </c>
      <c r="V5" s="7">
        <f>P5-S5</f>
        <v>0.27777777777777779</v>
      </c>
    </row>
    <row r="6" spans="1:22" x14ac:dyDescent="0.25">
      <c r="A6">
        <v>3</v>
      </c>
      <c r="B6">
        <v>127</v>
      </c>
      <c r="C6">
        <v>183</v>
      </c>
      <c r="D6" s="3">
        <f t="shared" si="2"/>
        <v>0.69398907103825136</v>
      </c>
      <c r="E6">
        <v>37</v>
      </c>
      <c r="F6">
        <v>42</v>
      </c>
      <c r="G6" s="3">
        <f t="shared" si="3"/>
        <v>0.88095238095238093</v>
      </c>
      <c r="H6" t="str">
        <f t="shared" si="0"/>
        <v>3.43:1</v>
      </c>
      <c r="I6" t="str">
        <f t="shared" si="0"/>
        <v>4.36:1</v>
      </c>
      <c r="J6" s="7">
        <f t="shared" si="4"/>
        <v>0.7874707259953162</v>
      </c>
      <c r="M6">
        <v>3</v>
      </c>
      <c r="N6">
        <v>65</v>
      </c>
      <c r="O6">
        <v>91</v>
      </c>
      <c r="P6" s="3">
        <f t="shared" si="5"/>
        <v>0.7142857142857143</v>
      </c>
      <c r="Q6">
        <v>13</v>
      </c>
      <c r="R6">
        <v>16</v>
      </c>
      <c r="S6" s="3">
        <f t="shared" si="6"/>
        <v>0.8125</v>
      </c>
      <c r="T6" t="str">
        <f t="shared" si="1"/>
        <v>5:1</v>
      </c>
      <c r="U6" t="str">
        <f t="shared" si="1"/>
        <v>5.69:1</v>
      </c>
      <c r="V6" s="7">
        <f>P6-S6</f>
        <v>-9.8214285714285698E-2</v>
      </c>
    </row>
    <row r="7" spans="1:22" x14ac:dyDescent="0.25">
      <c r="A7">
        <v>4</v>
      </c>
      <c r="B7">
        <v>124</v>
      </c>
      <c r="C7">
        <v>180</v>
      </c>
      <c r="D7" s="3">
        <f t="shared" si="2"/>
        <v>0.68888888888888888</v>
      </c>
      <c r="E7">
        <v>31</v>
      </c>
      <c r="F7">
        <v>45</v>
      </c>
      <c r="G7" s="3">
        <f t="shared" si="3"/>
        <v>0.68888888888888888</v>
      </c>
      <c r="H7" t="str">
        <f t="shared" si="0"/>
        <v>4:1</v>
      </c>
      <c r="I7" t="str">
        <f t="shared" si="0"/>
        <v>4:1</v>
      </c>
      <c r="J7" s="7">
        <f t="shared" si="4"/>
        <v>0.68888888888888888</v>
      </c>
      <c r="M7">
        <v>4</v>
      </c>
      <c r="N7">
        <v>62</v>
      </c>
      <c r="O7">
        <v>90</v>
      </c>
      <c r="P7" s="3">
        <f t="shared" si="5"/>
        <v>0.68888888888888888</v>
      </c>
      <c r="Q7">
        <v>7</v>
      </c>
      <c r="R7">
        <v>17</v>
      </c>
      <c r="S7" s="3">
        <f t="shared" si="6"/>
        <v>0.41176470588235292</v>
      </c>
      <c r="T7" t="str">
        <f t="shared" si="1"/>
        <v>8.86:1</v>
      </c>
      <c r="U7" t="str">
        <f t="shared" si="1"/>
        <v>5.29:1</v>
      </c>
      <c r="V7" s="7">
        <f>P7-S7</f>
        <v>0.27712418300653596</v>
      </c>
    </row>
    <row r="8" spans="1:22" x14ac:dyDescent="0.25">
      <c r="A8">
        <v>5</v>
      </c>
      <c r="B8">
        <v>123</v>
      </c>
      <c r="C8">
        <v>177</v>
      </c>
      <c r="D8" s="3">
        <f t="shared" si="2"/>
        <v>0.69491525423728817</v>
      </c>
      <c r="E8">
        <v>36</v>
      </c>
      <c r="F8">
        <v>48</v>
      </c>
      <c r="G8" s="3">
        <f t="shared" si="3"/>
        <v>0.75</v>
      </c>
      <c r="H8" t="str">
        <f t="shared" si="0"/>
        <v>3.42:1</v>
      </c>
      <c r="I8" t="str">
        <f t="shared" si="0"/>
        <v>3.69:1</v>
      </c>
      <c r="J8" s="7">
        <f t="shared" si="4"/>
        <v>0.72245762711864403</v>
      </c>
      <c r="M8">
        <v>5</v>
      </c>
      <c r="N8">
        <v>69</v>
      </c>
      <c r="O8">
        <v>97</v>
      </c>
      <c r="P8" s="3">
        <f t="shared" si="5"/>
        <v>0.71134020618556704</v>
      </c>
      <c r="Q8">
        <v>5</v>
      </c>
      <c r="R8">
        <v>10</v>
      </c>
      <c r="S8" s="3">
        <f t="shared" si="6"/>
        <v>0.5</v>
      </c>
      <c r="T8" t="str">
        <f t="shared" si="1"/>
        <v>13.8:1</v>
      </c>
      <c r="U8" t="str">
        <f t="shared" si="1"/>
        <v>9.7:1</v>
      </c>
      <c r="V8" s="7">
        <f>P8-S8</f>
        <v>0.21134020618556704</v>
      </c>
    </row>
    <row r="9" spans="1:22" x14ac:dyDescent="0.25">
      <c r="A9" t="s">
        <v>7</v>
      </c>
      <c r="B9">
        <f>AVERAGE(B4:B8)</f>
        <v>126</v>
      </c>
      <c r="C9">
        <f t="shared" ref="C9:G9" si="7">AVERAGE(C4:C8)</f>
        <v>180</v>
      </c>
      <c r="D9" s="2">
        <f t="shared" si="7"/>
        <v>0.69949069518599072</v>
      </c>
      <c r="E9">
        <f t="shared" si="7"/>
        <v>33.200000000000003</v>
      </c>
      <c r="F9">
        <f t="shared" si="7"/>
        <v>45.4</v>
      </c>
      <c r="G9" s="2">
        <f t="shared" si="7"/>
        <v>0.73011076011076015</v>
      </c>
      <c r="H9" t="str">
        <f t="shared" si="0"/>
        <v>3.8:1</v>
      </c>
      <c r="I9" t="str">
        <f t="shared" si="0"/>
        <v>3.96:1</v>
      </c>
      <c r="J9" s="7">
        <f t="shared" si="4"/>
        <v>0.71480072764837543</v>
      </c>
      <c r="M9" t="s">
        <v>7</v>
      </c>
      <c r="N9">
        <f>AVERAGE(N4:N8)</f>
        <v>66.400000000000006</v>
      </c>
      <c r="O9">
        <f t="shared" ref="O9:S9" si="8">AVERAGE(O4:O8)</f>
        <v>92.2</v>
      </c>
      <c r="P9" s="2">
        <f t="shared" si="8"/>
        <v>0.72003557835948917</v>
      </c>
      <c r="Q9">
        <f t="shared" si="8"/>
        <v>7.4</v>
      </c>
      <c r="R9">
        <f t="shared" si="8"/>
        <v>15.2</v>
      </c>
      <c r="S9" s="2">
        <f t="shared" si="8"/>
        <v>0.48707516339869283</v>
      </c>
      <c r="T9" t="str">
        <f t="shared" si="1"/>
        <v>8.97:1</v>
      </c>
      <c r="U9" t="str">
        <f t="shared" si="1"/>
        <v>6.07:1</v>
      </c>
      <c r="V9" s="7">
        <f>AVERAGE(V4:V8)</f>
        <v>0.23296041496079639</v>
      </c>
    </row>
    <row r="11" spans="1:22" x14ac:dyDescent="0.25">
      <c r="A11" t="s">
        <v>12</v>
      </c>
      <c r="B11" t="s">
        <v>16</v>
      </c>
      <c r="C11" t="s">
        <v>11</v>
      </c>
    </row>
    <row r="13" spans="1:22" x14ac:dyDescent="0.25">
      <c r="A13" t="s">
        <v>23</v>
      </c>
      <c r="B13" t="s">
        <v>24</v>
      </c>
      <c r="C13" t="s">
        <v>25</v>
      </c>
    </row>
    <row r="14" spans="1:22" ht="30" x14ac:dyDescent="0.25">
      <c r="A14" s="4" t="s">
        <v>22</v>
      </c>
    </row>
    <row r="15" spans="1:22" ht="30" x14ac:dyDescent="0.25">
      <c r="A15" s="4" t="s">
        <v>26</v>
      </c>
    </row>
    <row r="17" spans="1:1" x14ac:dyDescent="0.25">
      <c r="A17" t="s">
        <v>5</v>
      </c>
    </row>
    <row r="18" spans="1:1" ht="30" x14ac:dyDescent="0.25">
      <c r="A18" s="4" t="s">
        <v>22</v>
      </c>
    </row>
    <row r="19" spans="1:1" ht="30" x14ac:dyDescent="0.25">
      <c r="A19" s="4" t="s">
        <v>26</v>
      </c>
    </row>
  </sheetData>
  <mergeCells count="6">
    <mergeCell ref="B1:G1"/>
    <mergeCell ref="B2:D2"/>
    <mergeCell ref="E2:G2"/>
    <mergeCell ref="N1:S1"/>
    <mergeCell ref="N2:P2"/>
    <mergeCell ref="Q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 View</vt:lpstr>
      <vt:lpstr>pearrr_original</vt:lpstr>
      <vt:lpstr>abethe_original</vt:lpstr>
      <vt:lpstr>amicie_original</vt:lpstr>
      <vt:lpstr>ayoub_ghriss_original</vt:lpstr>
      <vt:lpstr>lbg_original</vt:lpstr>
      <vt:lpstr>mk_original</vt:lpstr>
      <vt:lpstr>nguigui_original</vt:lpstr>
      <vt:lpstr>Slasnista_original</vt:lpstr>
      <vt:lpstr>starting_kit</vt:lpstr>
      <vt:lpstr>vzantedeschi_original</vt:lpstr>
      <vt:lpstr>wwwwmmmm_original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Kotaro Harui-Philp</dc:creator>
  <cp:lastModifiedBy>Kotaro Harui-Philp</cp:lastModifiedBy>
  <dcterms:created xsi:type="dcterms:W3CDTF">2023-03-14T04:05:33Z</dcterms:created>
  <dcterms:modified xsi:type="dcterms:W3CDTF">2023-06-28T02:59:04Z</dcterms:modified>
</cp:coreProperties>
</file>