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D:\Arcatron\"/>
    </mc:Choice>
  </mc:AlternateContent>
  <xr:revisionPtr revIDLastSave="0" documentId="13_ncr:1_{A39F88C3-4F6B-4E9F-BECC-70BB4A52D3A0}" xr6:coauthVersionLast="47" xr6:coauthVersionMax="47" xr10:uidLastSave="{00000000-0000-0000-0000-000000000000}"/>
  <bookViews>
    <workbookView xWindow="-120" yWindow="-120" windowWidth="20730" windowHeight="11160" tabRatio="821" xr2:uid="{00000000-000D-0000-FFFF-FFFF00000000}"/>
  </bookViews>
  <sheets>
    <sheet name="GMC - RFQ" sheetId="1" r:id="rId1"/>
    <sheet name="GMC Data" sheetId="3" r:id="rId2"/>
    <sheet name="Demography" sheetId="21" r:id="rId3"/>
    <sheet name="Sheet1" sheetId="16" state="hidden" r:id="rId4"/>
    <sheet name="GPA - RFQ" sheetId="9" r:id="rId5"/>
    <sheet name="GPA Data" sheetId="10" r:id="rId6"/>
  </sheets>
  <definedNames>
    <definedName name="_xlnm._FilterDatabase" localSheetId="1" hidden="1">'GMC Data'!$A$1:$O$1</definedName>
    <definedName name="_xlnm._FilterDatabase" localSheetId="5" hidden="1">'GPA Data'!#REF!</definedName>
  </definedNames>
  <calcPr calcId="181029"/>
  <pivotCaches>
    <pivotCache cacheId="25" r:id="rId7"/>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9" i="9" l="1"/>
  <c r="B18" i="1" l="1"/>
  <c r="B13" i="1"/>
  <c r="B15" i="1" s="1"/>
  <c r="F21" i="10" l="1"/>
  <c r="F20" i="10"/>
  <c r="F19" i="10"/>
  <c r="F18" i="10"/>
  <c r="F17" i="10"/>
  <c r="F16" i="10"/>
  <c r="F15" i="10"/>
  <c r="F14" i="10"/>
  <c r="F13" i="10"/>
  <c r="F12" i="10"/>
  <c r="F11" i="10"/>
  <c r="F10" i="10"/>
  <c r="F9" i="10"/>
  <c r="F8" i="10"/>
  <c r="F7" i="10"/>
  <c r="F6" i="10"/>
  <c r="F5" i="10"/>
  <c r="F4" i="10"/>
  <c r="F3" i="10"/>
  <c r="F2" i="10"/>
  <c r="B20" i="1" l="1"/>
  <c r="B27" i="1" l="1"/>
  <c r="B3" i="9" l="1"/>
  <c r="G5" i="3"/>
  <c r="G28" i="3"/>
  <c r="G6" i="3"/>
  <c r="G17" i="3"/>
  <c r="G24" i="3"/>
  <c r="G35" i="3"/>
  <c r="G29" i="3"/>
  <c r="G7" i="3"/>
  <c r="G31" i="3"/>
  <c r="G36" i="3"/>
  <c r="G30" i="3"/>
  <c r="G23" i="3"/>
  <c r="G32" i="3"/>
  <c r="G33" i="3"/>
  <c r="G34" i="3"/>
  <c r="G8" i="3"/>
  <c r="G18" i="3"/>
  <c r="G2" i="3"/>
  <c r="G19" i="3"/>
  <c r="G9" i="3"/>
  <c r="G25" i="3"/>
  <c r="G20" i="3"/>
  <c r="G37" i="3"/>
  <c r="G10" i="3"/>
  <c r="G11" i="3"/>
  <c r="G21" i="3"/>
  <c r="G3" i="3"/>
  <c r="G4" i="3"/>
  <c r="G22" i="3"/>
  <c r="G12" i="3"/>
  <c r="G13" i="3"/>
  <c r="G14" i="3"/>
  <c r="G15" i="3"/>
  <c r="G26" i="3"/>
  <c r="G16" i="3"/>
  <c r="G27" i="3"/>
  <c r="H22" i="3" l="1"/>
  <c r="J22" i="3"/>
  <c r="H20" i="3"/>
  <c r="J20" i="3"/>
  <c r="H19" i="3"/>
  <c r="J19" i="3"/>
  <c r="H18" i="3"/>
  <c r="J18" i="3"/>
  <c r="H32" i="3"/>
  <c r="J32" i="3"/>
  <c r="H16" i="3"/>
  <c r="J16" i="3"/>
  <c r="H14" i="3"/>
  <c r="J14" i="3"/>
  <c r="H11" i="3"/>
  <c r="J11" i="3"/>
  <c r="H10" i="3"/>
  <c r="J10" i="3"/>
  <c r="H25" i="3"/>
  <c r="J25" i="3"/>
  <c r="H9" i="3"/>
  <c r="J9" i="3"/>
  <c r="H2" i="3"/>
  <c r="J2" i="3"/>
  <c r="H31" i="3"/>
  <c r="J31" i="3"/>
  <c r="H28" i="3"/>
  <c r="J28" i="3"/>
  <c r="H5" i="3"/>
  <c r="J5" i="3"/>
  <c r="H6" i="3"/>
  <c r="J6" i="3"/>
  <c r="H26" i="3"/>
  <c r="J26" i="3"/>
  <c r="H3" i="3"/>
  <c r="J3" i="3"/>
  <c r="H8" i="3"/>
  <c r="J8" i="3"/>
  <c r="H7" i="3"/>
  <c r="J7" i="3"/>
  <c r="H35" i="3"/>
  <c r="J35" i="3"/>
  <c r="H17" i="3"/>
  <c r="J17" i="3"/>
  <c r="H15" i="3"/>
  <c r="J15" i="3"/>
  <c r="H37" i="3"/>
  <c r="J37" i="3"/>
  <c r="H30" i="3"/>
  <c r="J30" i="3"/>
  <c r="H27" i="3"/>
  <c r="J27" i="3"/>
  <c r="H13" i="3"/>
  <c r="J13" i="3"/>
  <c r="H12" i="3"/>
  <c r="J12" i="3"/>
  <c r="H4" i="3"/>
  <c r="J4" i="3"/>
  <c r="H21" i="3"/>
  <c r="J21" i="3"/>
  <c r="H34" i="3"/>
  <c r="J34" i="3"/>
  <c r="H33" i="3"/>
  <c r="J33" i="3"/>
  <c r="H23" i="3"/>
  <c r="J23" i="3"/>
  <c r="H36" i="3"/>
  <c r="J36" i="3"/>
  <c r="H29" i="3"/>
  <c r="J29" i="3"/>
  <c r="H24" i="3"/>
  <c r="J24" i="3"/>
  <c r="C27" i="1" l="1"/>
  <c r="B17" i="1" l="1"/>
  <c r="B22" i="1" l="1"/>
  <c r="B23" i="1" s="1"/>
  <c r="B28" i="1"/>
  <c r="B21" i="1"/>
</calcChain>
</file>

<file path=xl/sharedStrings.xml><?xml version="1.0" encoding="utf-8"?>
<sst xmlns="http://schemas.openxmlformats.org/spreadsheetml/2006/main" count="423" uniqueCount="211">
  <si>
    <t>Quoteslip</t>
  </si>
  <si>
    <t>Corporate Name</t>
  </si>
  <si>
    <t>Policy Type</t>
  </si>
  <si>
    <t xml:space="preserve">Group Mediclaim </t>
  </si>
  <si>
    <t>Proposal</t>
  </si>
  <si>
    <t>Nature of Business</t>
  </si>
  <si>
    <t>Policy Start Date</t>
  </si>
  <si>
    <t>Policy End Date</t>
  </si>
  <si>
    <t>No. of Days</t>
  </si>
  <si>
    <t>Existing Insurer Name</t>
  </si>
  <si>
    <t>Existing Broker Name</t>
  </si>
  <si>
    <t>Premium Paid @ Policy inception (Without GST)</t>
  </si>
  <si>
    <t>Endorsement Premium till date</t>
  </si>
  <si>
    <t>Total Premium as on date</t>
  </si>
  <si>
    <t>Claims MIS date</t>
  </si>
  <si>
    <t>No. of Days in the policy</t>
  </si>
  <si>
    <t>Total Claims (paid + Outstanding)</t>
  </si>
  <si>
    <t>Annualised Claim INR</t>
  </si>
  <si>
    <t>Annualised Claim Ratio</t>
  </si>
  <si>
    <t>Lives Details</t>
  </si>
  <si>
    <t>2021-2022</t>
  </si>
  <si>
    <t>Number of Employee</t>
  </si>
  <si>
    <t>Number of Dependent</t>
  </si>
  <si>
    <t>Increase/decrease in lives</t>
  </si>
  <si>
    <t>Coverage Details</t>
  </si>
  <si>
    <t>Expiring Terms</t>
  </si>
  <si>
    <t xml:space="preserve">Family Definition </t>
  </si>
  <si>
    <t>Sum Insured</t>
  </si>
  <si>
    <t>Covered</t>
  </si>
  <si>
    <t>Sr. No.</t>
  </si>
  <si>
    <t>Emp No</t>
  </si>
  <si>
    <t>Relation</t>
  </si>
  <si>
    <t>Name</t>
  </si>
  <si>
    <t>Gender</t>
  </si>
  <si>
    <t>DOB</t>
  </si>
  <si>
    <t>Age</t>
  </si>
  <si>
    <t>Self</t>
  </si>
  <si>
    <t>Existing TPA Name</t>
  </si>
  <si>
    <t>Age Band</t>
  </si>
  <si>
    <t>46-55</t>
  </si>
  <si>
    <t>36-45</t>
  </si>
  <si>
    <t>Row Labels</t>
  </si>
  <si>
    <t>Grand Total</t>
  </si>
  <si>
    <t>Column Labels</t>
  </si>
  <si>
    <t>Renewal</t>
  </si>
  <si>
    <t>Standard Hospitalization</t>
  </si>
  <si>
    <t>Pre-Existing Diseases</t>
  </si>
  <si>
    <t>First 30-days Waiting Period '</t>
  </si>
  <si>
    <t>1st, 2nd, 4th Year Waiting Period</t>
  </si>
  <si>
    <t>Pre &amp; Post Hospitalization Expenses</t>
  </si>
  <si>
    <t>Maternity Benefits</t>
  </si>
  <si>
    <t>Maternity Limits (Normal &amp; Caesarian Section)</t>
  </si>
  <si>
    <t>Waived off</t>
  </si>
  <si>
    <t>9-Months Waiting Period for Maternity</t>
  </si>
  <si>
    <t>New Born Baby Cover</t>
  </si>
  <si>
    <t xml:space="preserve">Ambulance Services </t>
  </si>
  <si>
    <t xml:space="preserve">IMPORTANT NOTICE: PHOENIX  INSURANCE BROKERS PRIVATE LTD. RESERVES THE SOLE AND EXCLUSIVE RIGHT TO THE CONTENTS OF THIS BROKING SLIP AS ALSO THE QUOTE IN RESPONSE TO THE SPECIFIC INFORMATION CONTAINED THEREIN. IF THE RESPONSE DOES NOT MEET THE REQUIREMENTS OF PIBPL'S CLIENT IN ANY RESPECT WHATSOEVER, THE SAME IS TO BE INDICATED SPECIFICALLY IN THE QUOTE, ELSE IT WILL BE DEEMED THAT THE COVER PROVIDED IS IN LINE WITH THE BROKING SLIP.
ANY QUOTE RELEASED TO ANY OTHER INTERMEDIARY IN RESPECT OF THE SAME COVER SHOULD BE BASED ON THE INFORMATION PROVIDED BY SUCH INTERMEDIARY AND NOT ON THE BASIS OF THE INFORMATION PROVIDED BY PIBPL. THIS SLIP IS THE SOLE INTELECTUAL PROPERTY OF PHOENIX INSURANCE BROKERS PVT LTD.
</t>
  </si>
  <si>
    <t>Group Personal Accident</t>
  </si>
  <si>
    <t>Total No. of Lives (2022-23)</t>
  </si>
  <si>
    <t xml:space="preserve">Claim details </t>
  </si>
  <si>
    <t>Nil</t>
  </si>
  <si>
    <t>Policy Terms &amp; Conditions</t>
  </si>
  <si>
    <t>Expiring Policy Covers</t>
  </si>
  <si>
    <t xml:space="preserve">Sum Insured </t>
  </si>
  <si>
    <t>Named/Unnamed</t>
  </si>
  <si>
    <t>Named</t>
  </si>
  <si>
    <t>Accidental Death(AD)</t>
  </si>
  <si>
    <t>Permanent Total Disability (PTD)</t>
  </si>
  <si>
    <t>Permanent Partial Disability (PPD)</t>
  </si>
  <si>
    <t>Additions / Deletions Request</t>
  </si>
  <si>
    <t>Monthly basis</t>
  </si>
  <si>
    <t>Premium on new joiners and dep. / leavers</t>
  </si>
  <si>
    <t>On Pro Rata basis</t>
  </si>
  <si>
    <t>Claims Reporting Period</t>
  </si>
  <si>
    <t>DISCLAIMER :</t>
  </si>
  <si>
    <t>Room Rent</t>
  </si>
  <si>
    <t xml:space="preserve">Mid-term inclusion of Members </t>
  </si>
  <si>
    <t>Co-pay</t>
  </si>
  <si>
    <t>Reimbursement claim Submitted</t>
  </si>
  <si>
    <t>Claims Intimation</t>
  </si>
  <si>
    <t>TPA</t>
  </si>
  <si>
    <t>Claims as on  - PAID</t>
  </si>
  <si>
    <t>Claims as on   - OUTSTANDING</t>
  </si>
  <si>
    <t>Claims Ratio</t>
  </si>
  <si>
    <t>66-70</t>
  </si>
  <si>
    <t>71-75</t>
  </si>
  <si>
    <t>0-18</t>
  </si>
  <si>
    <t>19-35</t>
  </si>
  <si>
    <t>80 above</t>
  </si>
  <si>
    <t>56-60</t>
  </si>
  <si>
    <t>61-65</t>
  </si>
  <si>
    <t>76-80 above</t>
  </si>
  <si>
    <t>As per client</t>
  </si>
  <si>
    <t>on Pro-rata</t>
  </si>
  <si>
    <t>24Hrs</t>
  </si>
  <si>
    <t>30days</t>
  </si>
  <si>
    <t>Temporary Total Disablement</t>
  </si>
  <si>
    <t>Inhouse</t>
  </si>
  <si>
    <t>0-2</t>
  </si>
  <si>
    <t>3-17</t>
  </si>
  <si>
    <t>18-25</t>
  </si>
  <si>
    <t>26-30</t>
  </si>
  <si>
    <t>31-35</t>
  </si>
  <si>
    <t>36-40</t>
  </si>
  <si>
    <t>41-45</t>
  </si>
  <si>
    <t>46-50</t>
  </si>
  <si>
    <t>51-55</t>
  </si>
  <si>
    <t>Age band 1</t>
  </si>
  <si>
    <t>30/60 days respectively</t>
  </si>
  <si>
    <t>No copay</t>
  </si>
  <si>
    <t>Count of Gender</t>
  </si>
  <si>
    <t>Terrorism</t>
  </si>
  <si>
    <t>Day care Procedure</t>
  </si>
  <si>
    <t>Spouse</t>
  </si>
  <si>
    <t>Phoenix</t>
  </si>
  <si>
    <t>Daughter</t>
  </si>
  <si>
    <t>Manufacturing</t>
  </si>
  <si>
    <t>2022-2023</t>
  </si>
  <si>
    <t>Pre &amp; Post Natal Expense</t>
  </si>
  <si>
    <t>Total No. of Lives (2021-22)</t>
  </si>
  <si>
    <t>Employee No</t>
  </si>
  <si>
    <t>Name of the Employee / Dependent</t>
  </si>
  <si>
    <t>Relationship</t>
  </si>
  <si>
    <t>Date of birth</t>
  </si>
  <si>
    <t>Remark</t>
  </si>
  <si>
    <t>Total SI (2021-22)</t>
  </si>
  <si>
    <t>Total SI (2022-23)</t>
  </si>
  <si>
    <t>Per Mile rate</t>
  </si>
  <si>
    <t>Existing Premium</t>
  </si>
  <si>
    <t>ARCATRON MOBILITY PVT LTD</t>
  </si>
  <si>
    <t>Care</t>
  </si>
  <si>
    <t>GANESH SHARAD SONAWANE</t>
  </si>
  <si>
    <t>ASHA SHARAD SONAWANE</t>
  </si>
  <si>
    <t>SONALI YADAV</t>
  </si>
  <si>
    <t>Jiza Sonawane</t>
  </si>
  <si>
    <t>LAXMIKANT BANJAREY</t>
  </si>
  <si>
    <t>SHARDA BANJAREY</t>
  </si>
  <si>
    <t>KUNAL KUNDLIK KAMBLE</t>
  </si>
  <si>
    <t>DEWAJ BARUAH</t>
  </si>
  <si>
    <t>KUIN BARUAH .</t>
  </si>
  <si>
    <t>PROMODE CHANDRA BARUAH .</t>
  </si>
  <si>
    <t>ARIF MINAJ KHAN</t>
  </si>
  <si>
    <t>NAFISA MINAJ KHAN</t>
  </si>
  <si>
    <t>AZBA SARDAR</t>
  </si>
  <si>
    <t>Aiza Khan</t>
  </si>
  <si>
    <t>AKASH KRISHNAJI DUBAL</t>
  </si>
  <si>
    <t>BHARATI KRISHNAJI DUBAL</t>
  </si>
  <si>
    <t>VIVEK IYER</t>
  </si>
  <si>
    <t>SAVIO ABRAHAM</t>
  </si>
  <si>
    <t>PARAG JAIN</t>
  </si>
  <si>
    <t>DEEPAK JADHAV</t>
  </si>
  <si>
    <t>RISHI LOKHANDE</t>
  </si>
  <si>
    <t>Nilkanth Lokhande</t>
  </si>
  <si>
    <t>Surekha Lokhande</t>
  </si>
  <si>
    <t>UJJWAL MISHRA</t>
  </si>
  <si>
    <t>CHAITANYA YADAV</t>
  </si>
  <si>
    <t>DARSHANA CHAITANYA YADAV</t>
  </si>
  <si>
    <t>TANMAYEE CHAITANYA YADAV</t>
  </si>
  <si>
    <t>Tushar Swami</t>
  </si>
  <si>
    <t>Pradeep Swami</t>
  </si>
  <si>
    <t>Manjusha Swami</t>
  </si>
  <si>
    <t>Jaydeep Rao</t>
  </si>
  <si>
    <t>Pratik Manjari</t>
  </si>
  <si>
    <t>Yagnik Pithadia</t>
  </si>
  <si>
    <t>Omkar Kailas Khakrole</t>
  </si>
  <si>
    <t>Pulkit Dubey</t>
  </si>
  <si>
    <t>Ujwala Gosavi</t>
  </si>
  <si>
    <t>0000EMP001</t>
  </si>
  <si>
    <t>0000EMP002</t>
  </si>
  <si>
    <t>0000EMP003</t>
  </si>
  <si>
    <t>0000EMP004</t>
  </si>
  <si>
    <t>0000EMP005</t>
  </si>
  <si>
    <t>0000EMP006</t>
  </si>
  <si>
    <t>0000EMP009</t>
  </si>
  <si>
    <t>0000EMP019</t>
  </si>
  <si>
    <t>0000EMP027</t>
  </si>
  <si>
    <t>0000EMP030</t>
  </si>
  <si>
    <t>0000EMP115</t>
  </si>
  <si>
    <t>0000EMP044</t>
  </si>
  <si>
    <t>0000EMP051</t>
  </si>
  <si>
    <t>0000EMP017</t>
  </si>
  <si>
    <t>0000EMP083</t>
  </si>
  <si>
    <t>0000EMP106</t>
  </si>
  <si>
    <t>0000EMP111</t>
  </si>
  <si>
    <t>0000EMP127</t>
  </si>
  <si>
    <t>0000EMP150</t>
  </si>
  <si>
    <t>0000EMP149</t>
  </si>
  <si>
    <t>Mother</t>
  </si>
  <si>
    <t>Father</t>
  </si>
  <si>
    <t>M</t>
  </si>
  <si>
    <t>F</t>
  </si>
  <si>
    <t>Self , Spouse, 2 Dependent Children upto 25 years &amp; 2 Dependent Parents upto 80 years</t>
  </si>
  <si>
    <t>Flat 5 Lacs</t>
  </si>
  <si>
    <t>1 day-80 years</t>
  </si>
  <si>
    <t>For Normal delivery limit: Rs. 30,000/- and caesarean section limit: Rs. 40,000/-</t>
  </si>
  <si>
    <t>Covered  Maternity Expenses Benefit is available for Employees or Spouse Only if covered in data.
Maternity claim is payable for first two dependent children only.</t>
  </si>
  <si>
    <t>Not Covered</t>
  </si>
  <si>
    <t>Disease wise Sublimit</t>
  </si>
  <si>
    <t>Cataract (per eye), Appendix, Hernia, Piles, Gall Bladder, Hydrocele restricted to Rs.20,000, 
Hyserectomy, Kidney stones restricted to Rs.30,000, Joint replacement restricted to Rs.80,000.</t>
  </si>
  <si>
    <t>Normal Room :: 2% of Sum Insured ICU / ICCU :: 4% of Sum insured</t>
  </si>
  <si>
    <t>up to a maximum amount of Rs. 1,000/- per claim.</t>
  </si>
  <si>
    <t>List of Day Care procedure attached as “Annexure A under Know your policy Better”
List of Expenses Generally Excluded (Non-Medical) in Hospital Indemnity Policy "Annexure B under Know 
your policy Better"</t>
  </si>
  <si>
    <t>Lower of 1% of SI/5000/actual Salary for 104 weeks</t>
  </si>
  <si>
    <t xml:space="preserve"> Any One Accidental Limit</t>
  </si>
  <si>
    <t>covered in the policy except for that arising out of Nuclear; Biological and/or chemical means which is outside  the scope of the policy.</t>
  </si>
  <si>
    <t>Within 30 days</t>
  </si>
  <si>
    <t>Restricted to INR 50 crore or Top 10 lives Sum Insured whichever is lower for each city on per event basis.</t>
  </si>
  <si>
    <t xml:space="preserve"> Claim for lasik treatment</t>
  </si>
  <si>
    <t>if power of eye is above +/- 7.5d, is payable.</t>
  </si>
  <si>
    <t>Modern (Advanced) treatments, psychiatric treatments and weight loss treatment covered under the policy as per terms and  conditions upto 50% of the Sum Insured.</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</si>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</sst>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 #,##0_ ;_ * \-#,##0_ ;_ * &quot;-&quot;??_ ;_ @_ "/>
    <numFmt numFmtId="166" formatCode="_(* #,##0.00_);_(* \(#,##0.00\);_(* \-??_);_(@_)"/>
    <numFmt numFmtId="167" formatCode="_(* #,##0_);_(* \(#,##0\);_(* &quot;-&quot;??_);_(@_)"/>
    <numFmt numFmtId="168" formatCode="dd\-mmm\-yyyy"/>
  </numFmts>
  <fonts count="49">
    <font>
      <sz val="11"/>
      <color theme="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20"/>
      <color theme="1"/>
      <name val="Calibri"/>
      <family val="2"/>
    </font>
    <font>
      <sz val="11"/>
      <name val="Calibri"/>
      <family val="2"/>
    </font>
    <font>
      <b/>
      <sz val="10"/>
      <color theme="1"/>
      <name val="Calibri"/>
      <family val="2"/>
    </font>
    <font>
      <sz val="10"/>
      <color theme="1"/>
      <name val="Calibri"/>
      <family val="2"/>
    </font>
    <font>
      <b/>
      <sz val="10"/>
      <color rgb="FF000000"/>
      <name val="Calibri"/>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font>
    <font>
      <sz val="10"/>
      <color theme="1"/>
      <name val="Calibri"/>
      <family val="2"/>
    </font>
    <font>
      <b/>
      <sz val="11"/>
      <color theme="1"/>
      <name val="Calibri"/>
      <family val="2"/>
    </font>
    <font>
      <b/>
      <sz val="20"/>
      <color theme="1"/>
      <name val="Calibri"/>
      <family val="2"/>
      <scheme val="minor"/>
    </font>
    <font>
      <b/>
      <sz val="10"/>
      <color theme="1"/>
      <name val="Calibri"/>
      <family val="2"/>
      <scheme val="minor"/>
    </font>
    <font>
      <sz val="10"/>
      <color theme="1"/>
      <name val="Calibri"/>
      <family val="2"/>
      <scheme val="minor"/>
    </font>
    <font>
      <b/>
      <sz val="12"/>
      <color theme="1"/>
      <name val="Calibri"/>
      <family val="2"/>
    </font>
    <font>
      <b/>
      <sz val="12"/>
      <name val="Calibri"/>
      <family val="2"/>
    </font>
    <font>
      <sz val="10"/>
      <color theme="1"/>
      <name val="Cambria"/>
      <family val="2"/>
    </font>
    <font>
      <sz val="8"/>
      <name val="Calibri"/>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font>
    <font>
      <sz val="10"/>
      <name val="Arial"/>
      <family val="2"/>
    </font>
    <font>
      <b/>
      <sz val="18"/>
      <color theme="3"/>
      <name val="Calibri"/>
      <family val="2"/>
      <scheme val="major"/>
    </font>
    <font>
      <sz val="11"/>
      <color rgb="FF9C6500"/>
      <name val="Calibri"/>
      <family val="2"/>
      <scheme val="minor"/>
    </font>
    <font>
      <sz val="11"/>
      <name val="Calibri"/>
      <family val="2"/>
      <scheme val="major"/>
    </font>
    <font>
      <sz val="10"/>
      <color rgb="FF000000"/>
      <name val="Calibri"/>
      <family val="2"/>
      <scheme val="minor"/>
    </font>
    <font>
      <sz val="10"/>
      <color rgb="FF000000"/>
      <name val="Arial"/>
      <family val="2"/>
    </font>
    <font>
      <sz val="12"/>
      <color theme="1"/>
      <name val="Calibri"/>
      <family val="2"/>
      <scheme val="minor"/>
    </font>
    <font>
      <sz val="11"/>
      <color theme="1"/>
      <name val="Calibri"/>
      <family val="2"/>
    </font>
    <font>
      <sz val="11"/>
      <color rgb="FF000000"/>
      <name val="Calibri"/>
      <family val="2"/>
    </font>
    <font>
      <sz val="10"/>
      <color theme="1"/>
      <name val="Calibri "/>
    </font>
  </fonts>
  <fills count="43">
    <fill>
      <patternFill patternType="none"/>
    </fill>
    <fill>
      <patternFill patternType="gray125"/>
    </fill>
    <fill>
      <patternFill patternType="solid">
        <fgColor rgb="FFECECEC"/>
        <bgColor rgb="FFECECEC"/>
      </patternFill>
    </fill>
    <fill>
      <patternFill patternType="solid">
        <fgColor rgb="FFA8D08D"/>
        <bgColor rgb="FFA8D08D"/>
      </patternFill>
    </fill>
    <fill>
      <patternFill patternType="solid">
        <fgColor theme="0"/>
        <bgColor theme="0"/>
      </patternFill>
    </fill>
    <fill>
      <patternFill patternType="solid">
        <fgColor rgb="FFFFFFFF"/>
        <bgColor rgb="FFFFFFFF"/>
      </patternFill>
    </fill>
    <fill>
      <patternFill patternType="solid">
        <fgColor theme="0"/>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rgb="FFC5E0B3"/>
        <bgColor rgb="FFC5E0B3"/>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rgb="FFECECEC"/>
      </patternFill>
    </fill>
    <fill>
      <patternFill patternType="solid">
        <fgColor rgb="FFFABF8F"/>
        <bgColor rgb="FFFABF8F"/>
      </patternFill>
    </fill>
  </fills>
  <borders count="35">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000000"/>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000000"/>
      </right>
      <top/>
      <bottom/>
      <diagonal/>
    </border>
    <border>
      <left style="medium">
        <color rgb="FF000000"/>
      </left>
      <right/>
      <top/>
      <bottom/>
      <diagonal/>
    </border>
    <border>
      <left/>
      <right style="thin">
        <color indexed="64"/>
      </right>
      <top style="thin">
        <color indexed="64"/>
      </top>
      <bottom style="thin">
        <color indexed="64"/>
      </bottom>
      <diagonal/>
    </border>
  </borders>
  <cellStyleXfs count="68">
    <xf numFmtId="0" fontId="0" fillId="0" borderId="0"/>
    <xf numFmtId="0" fontId="14" fillId="0" borderId="0"/>
    <xf numFmtId="0" fontId="22" fillId="0" borderId="0"/>
    <xf numFmtId="164" fontId="14" fillId="0" borderId="0" applyFont="0" applyFill="0" applyBorder="0" applyAlignment="0" applyProtection="0"/>
    <xf numFmtId="0" fontId="4" fillId="0" borderId="0"/>
    <xf numFmtId="0" fontId="24" fillId="0" borderId="23" applyNumberFormat="0" applyFill="0" applyAlignment="0" applyProtection="0"/>
    <xf numFmtId="0" fontId="25" fillId="0" borderId="24" applyNumberFormat="0" applyFill="0" applyAlignment="0" applyProtection="0"/>
    <xf numFmtId="0" fontId="26" fillId="0" borderId="25" applyNumberFormat="0" applyFill="0" applyAlignment="0" applyProtection="0"/>
    <xf numFmtId="0" fontId="26" fillId="0" borderId="0" applyNumberFormat="0" applyFill="0" applyBorder="0" applyAlignment="0" applyProtection="0"/>
    <xf numFmtId="0" fontId="27" fillId="10" borderId="0" applyNumberFormat="0" applyBorder="0" applyAlignment="0" applyProtection="0"/>
    <xf numFmtId="0" fontId="28" fillId="11" borderId="0" applyNumberFormat="0" applyBorder="0" applyAlignment="0" applyProtection="0"/>
    <xf numFmtId="0" fontId="29" fillId="13" borderId="26" applyNumberFormat="0" applyAlignment="0" applyProtection="0"/>
    <xf numFmtId="0" fontId="30" fillId="14" borderId="27" applyNumberFormat="0" applyAlignment="0" applyProtection="0"/>
    <xf numFmtId="0" fontId="31" fillId="14" borderId="26" applyNumberFormat="0" applyAlignment="0" applyProtection="0"/>
    <xf numFmtId="0" fontId="32" fillId="0" borderId="28" applyNumberFormat="0" applyFill="0" applyAlignment="0" applyProtection="0"/>
    <xf numFmtId="0" fontId="33" fillId="15" borderId="29" applyNumberFormat="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31" applyNumberFormat="0" applyFill="0" applyAlignment="0" applyProtection="0"/>
    <xf numFmtId="0" fontId="37"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7"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7"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7"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7"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7"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alignment vertical="center"/>
    </xf>
    <xf numFmtId="164" fontId="3" fillId="0" borderId="0" applyFont="0" applyFill="0" applyBorder="0" applyAlignment="0" applyProtection="0"/>
    <xf numFmtId="0" fontId="39" fillId="0" borderId="0"/>
    <xf numFmtId="0" fontId="39" fillId="0" borderId="0"/>
    <xf numFmtId="0" fontId="40" fillId="0" borderId="0" applyNumberFormat="0" applyFill="0" applyBorder="0" applyAlignment="0" applyProtection="0"/>
    <xf numFmtId="0" fontId="41" fillId="12" borderId="0" applyNumberFormat="0" applyBorder="0" applyAlignment="0" applyProtection="0"/>
    <xf numFmtId="0" fontId="37" fillId="20" borderId="0" applyNumberFormat="0" applyBorder="0" applyAlignment="0" applyProtection="0"/>
    <xf numFmtId="0" fontId="37" fillId="24" borderId="0" applyNumberFormat="0" applyBorder="0" applyAlignment="0" applyProtection="0"/>
    <xf numFmtId="0" fontId="37" fillId="28" borderId="0" applyNumberFormat="0" applyBorder="0" applyAlignment="0" applyProtection="0"/>
    <xf numFmtId="0" fontId="37" fillId="32" borderId="0" applyNumberFormat="0" applyBorder="0" applyAlignment="0" applyProtection="0"/>
    <xf numFmtId="0" fontId="37" fillId="36" borderId="0" applyNumberFormat="0" applyBorder="0" applyAlignment="0" applyProtection="0"/>
    <xf numFmtId="0" fontId="37" fillId="40" borderId="0" applyNumberFormat="0" applyBorder="0" applyAlignment="0" applyProtection="0"/>
    <xf numFmtId="0" fontId="3" fillId="0" borderId="0"/>
    <xf numFmtId="0" fontId="3" fillId="16" borderId="30" applyNumberFormat="0" applyFont="0" applyAlignment="0" applyProtection="0"/>
    <xf numFmtId="0" fontId="43" fillId="0" borderId="0"/>
    <xf numFmtId="0" fontId="2" fillId="0" borderId="0"/>
    <xf numFmtId="0" fontId="45" fillId="0" borderId="0"/>
    <xf numFmtId="0" fontId="39" fillId="0" borderId="0"/>
    <xf numFmtId="0" fontId="44" fillId="0" borderId="0"/>
    <xf numFmtId="0" fontId="2" fillId="0" borderId="0"/>
    <xf numFmtId="0" fontId="45" fillId="0" borderId="0"/>
    <xf numFmtId="164" fontId="46" fillId="0" borderId="0" applyFont="0" applyFill="0" applyBorder="0" applyAlignment="0" applyProtection="0"/>
    <xf numFmtId="0" fontId="39" fillId="0" borderId="0"/>
    <xf numFmtId="0" fontId="39" fillId="0" borderId="0"/>
    <xf numFmtId="0" fontId="39" fillId="0" borderId="0"/>
    <xf numFmtId="0" fontId="1" fillId="0" borderId="0"/>
    <xf numFmtId="164" fontId="12" fillId="0" borderId="0" applyFont="0" applyFill="0" applyBorder="0" applyAlignment="0" applyProtection="0"/>
    <xf numFmtId="0" fontId="47" fillId="0" borderId="0"/>
    <xf numFmtId="0" fontId="12" fillId="0" borderId="0"/>
    <xf numFmtId="166" fontId="39" fillId="0" borderId="0" applyFill="0" applyBorder="0" applyAlignment="0" applyProtection="0"/>
    <xf numFmtId="166" fontId="39" fillId="0" borderId="0" applyFill="0" applyBorder="0" applyAlignment="0" applyProtection="0"/>
  </cellStyleXfs>
  <cellXfs count="108">
    <xf numFmtId="0" fontId="0" fillId="0" borderId="0" xfId="0"/>
    <xf numFmtId="3" fontId="0" fillId="0" borderId="0" xfId="0" applyNumberFormat="1"/>
    <xf numFmtId="0" fontId="8" fillId="0" borderId="0" xfId="0" applyFont="1"/>
    <xf numFmtId="0" fontId="8" fillId="0" borderId="0" xfId="0" applyFont="1" applyAlignment="1">
      <alignment wrapText="1"/>
    </xf>
    <xf numFmtId="0" fontId="11" fillId="3" borderId="5" xfId="0" applyFont="1" applyFill="1" applyBorder="1" applyAlignment="1">
      <alignment horizontal="center" wrapText="1"/>
    </xf>
    <xf numFmtId="1" fontId="11" fillId="3" borderId="5" xfId="0" applyNumberFormat="1" applyFont="1" applyFill="1" applyBorder="1" applyAlignment="1">
      <alignment horizontal="center" wrapText="1"/>
    </xf>
    <xf numFmtId="0" fontId="0" fillId="0" borderId="5" xfId="0" applyBorder="1" applyAlignment="1">
      <alignment horizontal="left" vertical="center"/>
    </xf>
    <xf numFmtId="0" fontId="0" fillId="0" borderId="0" xfId="0" applyAlignment="1">
      <alignment horizontal="center"/>
    </xf>
    <xf numFmtId="0" fontId="12" fillId="0" borderId="0" xfId="0" applyFont="1" applyAlignment="1">
      <alignment horizontal="center"/>
    </xf>
    <xf numFmtId="0" fontId="13" fillId="0" borderId="0" xfId="0" applyFont="1" applyAlignment="1">
      <alignment horizontal="center"/>
    </xf>
    <xf numFmtId="0" fontId="0" fillId="0" borderId="0" xfId="0" pivotButton="1"/>
    <xf numFmtId="0" fontId="14" fillId="0" borderId="0" xfId="1"/>
    <xf numFmtId="0" fontId="18" fillId="6" borderId="11" xfId="1" applyFont="1" applyFill="1" applyBorder="1" applyAlignment="1">
      <alignment horizontal="left" vertical="center"/>
    </xf>
    <xf numFmtId="0" fontId="18" fillId="6" borderId="12" xfId="1" applyFont="1" applyFill="1" applyBorder="1" applyAlignment="1">
      <alignment horizontal="center" wrapText="1"/>
    </xf>
    <xf numFmtId="0" fontId="19" fillId="6" borderId="13" xfId="1" applyFont="1" applyFill="1" applyBorder="1" applyAlignment="1">
      <alignment horizontal="left"/>
    </xf>
    <xf numFmtId="0" fontId="19" fillId="6" borderId="13" xfId="1" applyFont="1" applyFill="1" applyBorder="1" applyAlignment="1">
      <alignment horizontal="center" wrapText="1"/>
    </xf>
    <xf numFmtId="15" fontId="19" fillId="6" borderId="13" xfId="1" applyNumberFormat="1" applyFont="1" applyFill="1" applyBorder="1" applyAlignment="1">
      <alignment horizontal="center" wrapText="1"/>
    </xf>
    <xf numFmtId="0" fontId="19" fillId="6" borderId="14" xfId="1" applyFont="1" applyFill="1" applyBorder="1" applyAlignment="1">
      <alignment horizontal="left"/>
    </xf>
    <xf numFmtId="0" fontId="19" fillId="0" borderId="5" xfId="1" applyFont="1" applyBorder="1" applyAlignment="1">
      <alignment horizontal="center" wrapText="1"/>
    </xf>
    <xf numFmtId="0" fontId="19" fillId="6" borderId="15" xfId="1" applyFont="1" applyFill="1" applyBorder="1" applyAlignment="1">
      <alignment horizontal="left"/>
    </xf>
    <xf numFmtId="0" fontId="19" fillId="0" borderId="15" xfId="1" applyFont="1" applyBorder="1" applyAlignment="1">
      <alignment horizontal="center" wrapText="1"/>
    </xf>
    <xf numFmtId="0" fontId="16" fillId="2" borderId="4" xfId="1" applyFont="1" applyFill="1" applyBorder="1" applyAlignment="1">
      <alignment horizontal="center"/>
    </xf>
    <xf numFmtId="0" fontId="16" fillId="2" borderId="4" xfId="1" applyFont="1" applyFill="1" applyBorder="1" applyAlignment="1">
      <alignment horizontal="center" vertical="center" wrapText="1"/>
    </xf>
    <xf numFmtId="0" fontId="8" fillId="5" borderId="16" xfId="1" applyFont="1" applyFill="1" applyBorder="1" applyAlignment="1">
      <alignment horizontal="center" vertical="center" wrapText="1"/>
    </xf>
    <xf numFmtId="0" fontId="8" fillId="5" borderId="3" xfId="1" applyFont="1" applyFill="1" applyBorder="1" applyAlignment="1">
      <alignment horizontal="center" vertical="center" wrapText="1"/>
    </xf>
    <xf numFmtId="0" fontId="8" fillId="5" borderId="17" xfId="1" applyFont="1" applyFill="1" applyBorder="1" applyAlignment="1">
      <alignment horizontal="center" vertical="center" wrapText="1"/>
    </xf>
    <xf numFmtId="0" fontId="7" fillId="0" borderId="18" xfId="1" applyFont="1" applyBorder="1"/>
    <xf numFmtId="0" fontId="8" fillId="0" borderId="19" xfId="1" applyFont="1" applyBorder="1"/>
    <xf numFmtId="0" fontId="7" fillId="4" borderId="5" xfId="0" applyFont="1" applyFill="1" applyBorder="1" applyAlignment="1">
      <alignment horizontal="left"/>
    </xf>
    <xf numFmtId="0" fontId="8" fillId="4" borderId="5" xfId="0" applyFont="1" applyFill="1" applyBorder="1" applyAlignment="1">
      <alignment horizontal="left"/>
    </xf>
    <xf numFmtId="0" fontId="15" fillId="4" borderId="5" xfId="0" applyFont="1" applyFill="1" applyBorder="1" applyAlignment="1">
      <alignment horizontal="left"/>
    </xf>
    <xf numFmtId="0" fontId="7" fillId="5" borderId="6" xfId="0" applyFont="1" applyFill="1" applyBorder="1" applyAlignment="1">
      <alignment wrapText="1"/>
    </xf>
    <xf numFmtId="0" fontId="8" fillId="5" borderId="5" xfId="0" applyFont="1" applyFill="1" applyBorder="1" applyAlignment="1">
      <alignment wrapText="1"/>
    </xf>
    <xf numFmtId="0" fontId="8" fillId="0" borderId="5" xfId="0" applyFont="1" applyBorder="1" applyAlignment="1">
      <alignment horizontal="center" vertical="top" wrapText="1"/>
    </xf>
    <xf numFmtId="0" fontId="8" fillId="5" borderId="5" xfId="0" applyFont="1" applyFill="1" applyBorder="1" applyAlignment="1">
      <alignment horizontal="center" wrapText="1"/>
    </xf>
    <xf numFmtId="9" fontId="8" fillId="5" borderId="32" xfId="0" applyNumberFormat="1" applyFont="1" applyFill="1" applyBorder="1" applyAlignment="1">
      <alignment wrapText="1"/>
    </xf>
    <xf numFmtId="0" fontId="8" fillId="5" borderId="22" xfId="0" applyFont="1" applyFill="1" applyBorder="1" applyAlignment="1">
      <alignment wrapText="1"/>
    </xf>
    <xf numFmtId="9" fontId="8" fillId="5" borderId="6" xfId="0" applyNumberFormat="1" applyFont="1" applyFill="1" applyBorder="1" applyAlignment="1">
      <alignment horizontal="center" wrapText="1"/>
    </xf>
    <xf numFmtId="0" fontId="7" fillId="2" borderId="5" xfId="0" applyFont="1" applyFill="1" applyBorder="1" applyAlignment="1">
      <alignment horizontal="center"/>
    </xf>
    <xf numFmtId="0" fontId="7" fillId="2" borderId="5" xfId="0" applyFont="1" applyFill="1" applyBorder="1" applyAlignment="1">
      <alignment horizontal="center" vertical="center" wrapText="1"/>
    </xf>
    <xf numFmtId="0" fontId="8" fillId="0" borderId="5" xfId="0" applyFont="1" applyBorder="1" applyAlignment="1">
      <alignment horizontal="left" vertical="center" wrapText="1"/>
    </xf>
    <xf numFmtId="0" fontId="10" fillId="4" borderId="5" xfId="0" applyFont="1" applyFill="1" applyBorder="1" applyAlignment="1">
      <alignment horizontal="left" vertical="center" wrapText="1"/>
    </xf>
    <xf numFmtId="0" fontId="8" fillId="5" borderId="5" xfId="0" applyFont="1" applyFill="1" applyBorder="1" applyAlignment="1">
      <alignment horizontal="left" vertical="center" wrapText="1"/>
    </xf>
    <xf numFmtId="15" fontId="8" fillId="4" borderId="5" xfId="0" applyNumberFormat="1" applyFont="1" applyFill="1" applyBorder="1" applyAlignment="1">
      <alignment horizontal="center" wrapText="1"/>
    </xf>
    <xf numFmtId="0" fontId="7" fillId="4" borderId="5" xfId="0" applyFont="1" applyFill="1" applyBorder="1" applyAlignment="1">
      <alignment horizontal="center" wrapText="1"/>
    </xf>
    <xf numFmtId="0" fontId="8" fillId="4" borderId="5" xfId="0" applyFont="1" applyFill="1" applyBorder="1" applyAlignment="1">
      <alignment horizontal="center" wrapText="1"/>
    </xf>
    <xf numFmtId="1" fontId="8" fillId="4" borderId="5" xfId="0" applyNumberFormat="1" applyFont="1" applyFill="1" applyBorder="1" applyAlignment="1">
      <alignment horizontal="center" wrapText="1"/>
    </xf>
    <xf numFmtId="0" fontId="8" fillId="4" borderId="5" xfId="0" applyFont="1" applyFill="1" applyBorder="1" applyAlignment="1">
      <alignment horizontal="center" vertical="top" wrapText="1"/>
    </xf>
    <xf numFmtId="3" fontId="8" fillId="4" borderId="5" xfId="0" applyNumberFormat="1" applyFont="1" applyFill="1" applyBorder="1" applyAlignment="1">
      <alignment horizontal="center" wrapText="1"/>
    </xf>
    <xf numFmtId="9" fontId="8" fillId="4" borderId="5" xfId="0" applyNumberFormat="1" applyFont="1" applyFill="1" applyBorder="1" applyAlignment="1">
      <alignment horizontal="center" wrapText="1"/>
    </xf>
    <xf numFmtId="0" fontId="7" fillId="5" borderId="6" xfId="0" applyFont="1" applyFill="1" applyBorder="1" applyAlignment="1">
      <alignment horizontal="center" wrapText="1"/>
    </xf>
    <xf numFmtId="14" fontId="11" fillId="3" borderId="5" xfId="0" applyNumberFormat="1" applyFont="1" applyFill="1" applyBorder="1" applyAlignment="1">
      <alignment horizontal="center" wrapText="1"/>
    </xf>
    <xf numFmtId="0" fontId="42" fillId="6" borderId="5" xfId="0" applyFont="1" applyFill="1" applyBorder="1" applyAlignment="1">
      <alignment horizontal="center"/>
    </xf>
    <xf numFmtId="14" fontId="0" fillId="0" borderId="0" xfId="0" applyNumberFormat="1" applyAlignment="1">
      <alignment horizontal="center"/>
    </xf>
    <xf numFmtId="0" fontId="9" fillId="0" borderId="5" xfId="0" applyFont="1" applyBorder="1" applyAlignment="1">
      <alignment horizontal="left" vertical="center" wrapText="1"/>
    </xf>
    <xf numFmtId="0" fontId="8" fillId="5" borderId="5" xfId="0" applyFont="1" applyFill="1" applyBorder="1" applyAlignment="1">
      <alignment horizontal="left" vertical="center"/>
    </xf>
    <xf numFmtId="0" fontId="8" fillId="5" borderId="5" xfId="0" applyFont="1" applyFill="1" applyBorder="1" applyAlignment="1">
      <alignment horizontal="left" wrapText="1"/>
    </xf>
    <xf numFmtId="0" fontId="0" fillId="0" borderId="0" xfId="0" applyAlignment="1">
      <alignment vertical="center"/>
    </xf>
    <xf numFmtId="0" fontId="8" fillId="5" borderId="16" xfId="1" applyFont="1" applyFill="1" applyBorder="1" applyAlignment="1">
      <alignment vertical="top" wrapText="1"/>
    </xf>
    <xf numFmtId="0" fontId="8" fillId="5" borderId="16" xfId="1" applyFont="1" applyFill="1" applyBorder="1" applyAlignment="1">
      <alignment vertical="center" wrapText="1"/>
    </xf>
    <xf numFmtId="0" fontId="8" fillId="5" borderId="3" xfId="1" applyFont="1" applyFill="1" applyBorder="1" applyAlignment="1">
      <alignment vertical="center" wrapText="1"/>
    </xf>
    <xf numFmtId="0" fontId="8" fillId="5" borderId="3" xfId="1" applyFont="1" applyFill="1" applyBorder="1" applyAlignment="1">
      <alignment vertical="top" wrapText="1"/>
    </xf>
    <xf numFmtId="0" fontId="8" fillId="5" borderId="17" xfId="1" applyFont="1" applyFill="1" applyBorder="1" applyAlignment="1">
      <alignment vertical="center" wrapText="1"/>
    </xf>
    <xf numFmtId="0" fontId="0" fillId="6" borderId="5" xfId="0" applyFill="1" applyBorder="1" applyAlignment="1">
      <alignment horizontal="center"/>
    </xf>
    <xf numFmtId="0" fontId="9" fillId="41" borderId="5" xfId="0" applyFont="1" applyFill="1" applyBorder="1" applyAlignment="1">
      <alignment horizontal="left" vertical="center" wrapText="1"/>
    </xf>
    <xf numFmtId="165" fontId="0" fillId="0" borderId="0" xfId="58" applyNumberFormat="1" applyFont="1" applyAlignment="1"/>
    <xf numFmtId="165" fontId="0" fillId="0" borderId="0" xfId="58" applyNumberFormat="1" applyFont="1" applyBorder="1" applyAlignment="1">
      <alignment horizontal="center"/>
    </xf>
    <xf numFmtId="165" fontId="11" fillId="3" borderId="5" xfId="58" applyNumberFormat="1" applyFont="1" applyFill="1" applyBorder="1" applyAlignment="1">
      <alignment horizontal="center" wrapText="1"/>
    </xf>
    <xf numFmtId="0" fontId="12" fillId="0" borderId="0" xfId="0" applyFont="1" applyAlignment="1">
      <alignment horizontal="center" wrapText="1"/>
    </xf>
    <xf numFmtId="0" fontId="0" fillId="0" borderId="0" xfId="0" applyAlignment="1">
      <alignment horizontal="center" wrapText="1"/>
    </xf>
    <xf numFmtId="0" fontId="12" fillId="0" borderId="5" xfId="0" applyFont="1" applyBorder="1" applyAlignment="1">
      <alignment horizontal="center"/>
    </xf>
    <xf numFmtId="0" fontId="0" fillId="0" borderId="5" xfId="0" applyBorder="1" applyAlignment="1">
      <alignment horizontal="center"/>
    </xf>
    <xf numFmtId="0" fontId="13" fillId="0" borderId="5" xfId="0" applyFont="1" applyBorder="1" applyAlignment="1">
      <alignment horizontal="center"/>
    </xf>
    <xf numFmtId="0" fontId="7" fillId="0" borderId="33" xfId="0" applyFont="1" applyBorder="1" applyAlignment="1">
      <alignment horizontal="center"/>
    </xf>
    <xf numFmtId="0" fontId="6" fillId="0" borderId="0" xfId="0" applyFont="1"/>
    <xf numFmtId="0" fontId="0" fillId="0" borderId="0" xfId="0" applyAlignment="1">
      <alignment horizontal="left"/>
    </xf>
    <xf numFmtId="167" fontId="14" fillId="0" borderId="0" xfId="58" applyNumberFormat="1" applyFont="1"/>
    <xf numFmtId="0" fontId="8" fillId="4" borderId="5" xfId="0" applyFont="1" applyFill="1" applyBorder="1" applyAlignment="1">
      <alignment horizontal="left" vertical="center"/>
    </xf>
    <xf numFmtId="0" fontId="8" fillId="4" borderId="5" xfId="0" applyFont="1" applyFill="1" applyBorder="1" applyAlignment="1">
      <alignment horizontal="center" vertical="center" wrapText="1"/>
    </xf>
    <xf numFmtId="1" fontId="0" fillId="6" borderId="0" xfId="0" applyNumberFormat="1" applyFill="1" applyAlignment="1">
      <alignment horizontal="center"/>
    </xf>
    <xf numFmtId="165" fontId="11" fillId="3" borderId="34" xfId="58" applyNumberFormat="1" applyFont="1" applyFill="1" applyBorder="1" applyAlignment="1">
      <alignment horizontal="center" wrapText="1"/>
    </xf>
    <xf numFmtId="0" fontId="48" fillId="0" borderId="34" xfId="0" applyFont="1" applyBorder="1" applyAlignment="1">
      <alignment horizontal="center" vertical="center"/>
    </xf>
    <xf numFmtId="0" fontId="8" fillId="5" borderId="5" xfId="0" applyFont="1" applyFill="1" applyBorder="1" applyAlignment="1">
      <alignment horizontal="left" vertical="top" wrapText="1"/>
    </xf>
    <xf numFmtId="0" fontId="14" fillId="0" borderId="5" xfId="0" applyFont="1" applyBorder="1" applyAlignment="1">
      <alignment horizontal="left"/>
    </xf>
    <xf numFmtId="49" fontId="7" fillId="42" borderId="5" xfId="0" applyNumberFormat="1" applyFont="1" applyFill="1" applyBorder="1" applyAlignment="1">
      <alignment horizontal="center" vertical="center"/>
    </xf>
    <xf numFmtId="0" fontId="14" fillId="0" borderId="0" xfId="0" applyFont="1"/>
    <xf numFmtId="2" fontId="8" fillId="0" borderId="5" xfId="0" applyNumberFormat="1" applyFont="1" applyBorder="1" applyAlignment="1">
      <alignment horizontal="left"/>
    </xf>
    <xf numFmtId="0" fontId="14" fillId="0" borderId="5" xfId="0" applyFont="1" applyBorder="1"/>
    <xf numFmtId="0" fontId="14" fillId="0" borderId="5" xfId="0" applyFont="1" applyBorder="1" applyAlignment="1">
      <alignment horizontal="center"/>
    </xf>
    <xf numFmtId="0" fontId="19" fillId="0" borderId="5" xfId="0" applyFont="1" applyBorder="1" applyAlignment="1">
      <alignment horizontal="center"/>
    </xf>
    <xf numFmtId="0" fontId="19" fillId="6" borderId="5" xfId="0" applyFont="1" applyFill="1" applyBorder="1" applyAlignment="1">
      <alignment horizontal="center"/>
    </xf>
    <xf numFmtId="168" fontId="19" fillId="0" borderId="5" xfId="0" applyNumberFormat="1" applyFont="1" applyBorder="1" applyAlignment="1">
      <alignment horizontal="center"/>
    </xf>
    <xf numFmtId="3" fontId="19" fillId="0" borderId="5" xfId="0" applyNumberFormat="1" applyFont="1" applyBorder="1" applyAlignment="1">
      <alignment horizontal="center"/>
    </xf>
    <xf numFmtId="3" fontId="19" fillId="6" borderId="13" xfId="1" applyNumberFormat="1" applyFont="1" applyFill="1" applyBorder="1" applyAlignment="1">
      <alignment horizontal="center" wrapText="1"/>
    </xf>
    <xf numFmtId="0" fontId="5" fillId="3" borderId="5" xfId="0" applyFont="1" applyFill="1" applyBorder="1" applyAlignment="1">
      <alignment horizontal="center" vertical="center"/>
    </xf>
    <xf numFmtId="0" fontId="5" fillId="2" borderId="5" xfId="0" applyFont="1" applyFill="1" applyBorder="1" applyAlignment="1">
      <alignment horizontal="center" vertical="center"/>
    </xf>
    <xf numFmtId="0" fontId="38" fillId="0" borderId="5" xfId="0" applyFont="1" applyBorder="1" applyAlignment="1">
      <alignment vertical="top" wrapText="1"/>
    </xf>
    <xf numFmtId="0" fontId="17" fillId="7" borderId="7" xfId="1" applyFont="1" applyFill="1" applyBorder="1" applyAlignment="1">
      <alignment horizontal="center" vertical="center"/>
    </xf>
    <xf numFmtId="0" fontId="17" fillId="7" borderId="8" xfId="1" applyFont="1" applyFill="1" applyBorder="1" applyAlignment="1">
      <alignment horizontal="center" vertical="center"/>
    </xf>
    <xf numFmtId="0" fontId="17" fillId="8" borderId="9" xfId="1" applyFont="1" applyFill="1" applyBorder="1" applyAlignment="1">
      <alignment horizontal="center" vertical="center"/>
    </xf>
    <xf numFmtId="0" fontId="17" fillId="8" borderId="10" xfId="1" applyFont="1" applyFill="1" applyBorder="1" applyAlignment="1">
      <alignment horizontal="center" vertical="center"/>
    </xf>
    <xf numFmtId="0" fontId="20" fillId="9" borderId="1" xfId="1" applyFont="1" applyFill="1" applyBorder="1" applyAlignment="1">
      <alignment horizontal="center" wrapText="1"/>
    </xf>
    <xf numFmtId="0" fontId="21" fillId="0" borderId="2" xfId="1" applyFont="1" applyBorder="1"/>
    <xf numFmtId="0" fontId="8" fillId="0" borderId="20" xfId="1" applyFont="1" applyBorder="1" applyAlignment="1">
      <alignment horizontal="left" wrapText="1"/>
    </xf>
    <xf numFmtId="0" fontId="8" fillId="0" borderId="21" xfId="1" applyFont="1" applyBorder="1" applyAlignment="1">
      <alignment horizontal="left" wrapText="1"/>
    </xf>
    <xf numFmtId="0" fontId="0" fillId="0" borderId="0" xfId="0" applyNumberFormat="1"/>
    <xf numFmtId="0" fontId="0" fillId="0" borderId="0" xfId="0" applyBorder="1" applyAlignment="1">
      <alignment horizontal="center"/>
    </xf>
    <xf numFmtId="0" fontId="14" fillId="0" borderId="5" xfId="0" quotePrefix="1" applyFont="1" applyBorder="1" applyAlignment="1">
      <alignment horizontal="center"/>
    </xf>
  </cellXfs>
  <cellStyles count="68">
    <cellStyle name="20% - Accent1" xfId="20" builtinId="30" customBuiltin="1"/>
    <cellStyle name="20% - Accent2" xfId="23" builtinId="34" customBuiltin="1"/>
    <cellStyle name="20% - Accent3" xfId="26" builtinId="38" customBuiltin="1"/>
    <cellStyle name="20% - Accent4" xfId="29" builtinId="42" customBuiltin="1"/>
    <cellStyle name="20% - Accent5" xfId="32" builtinId="46" customBuiltin="1"/>
    <cellStyle name="20% - Accent6" xfId="35" builtinId="50" customBuiltin="1"/>
    <cellStyle name="40% - Accent1" xfId="21" builtinId="31" customBuiltin="1"/>
    <cellStyle name="40% - Accent2" xfId="24" builtinId="35" customBuiltin="1"/>
    <cellStyle name="40% - Accent3" xfId="27" builtinId="39" customBuiltin="1"/>
    <cellStyle name="40% - Accent4" xfId="30" builtinId="43" customBuiltin="1"/>
    <cellStyle name="40% - Accent5" xfId="33" builtinId="47" customBuiltin="1"/>
    <cellStyle name="40% - Accent6" xfId="36" builtinId="51" customBuiltin="1"/>
    <cellStyle name="60% - Accent1 2" xfId="43" xr:uid="{6456324E-871B-4A18-BE4E-07FB7A781DBC}"/>
    <cellStyle name="60% - Accent2 2" xfId="44" xr:uid="{85771ED5-207D-4BB9-A325-A0AC5629F928}"/>
    <cellStyle name="60% - Accent3 2" xfId="45" xr:uid="{7A865D48-B26A-4D17-BB7E-78CB5106186D}"/>
    <cellStyle name="60% - Accent4 2" xfId="46" xr:uid="{4F0A8BB9-7062-44C4-9E23-E95755ED17FF}"/>
    <cellStyle name="60% - Accent5 2" xfId="47" xr:uid="{3CB03B76-748A-45D5-A682-DE8EAEC549F5}"/>
    <cellStyle name="60% - Accent6 2" xfId="48" xr:uid="{82AB4B57-9135-48C3-8E8E-94FD4E8BBD0A}"/>
    <cellStyle name="Accent1" xfId="19" builtinId="29" customBuiltin="1"/>
    <cellStyle name="Accent2" xfId="22" builtinId="33" customBuiltin="1"/>
    <cellStyle name="Accent3" xfId="25" builtinId="37" customBuiltin="1"/>
    <cellStyle name="Accent4" xfId="28" builtinId="41" customBuiltin="1"/>
    <cellStyle name="Accent5" xfId="31" builtinId="45" customBuiltin="1"/>
    <cellStyle name="Accent6" xfId="34" builtinId="49" customBuiltin="1"/>
    <cellStyle name="Bad" xfId="10" builtinId="27" customBuiltin="1"/>
    <cellStyle name="Calculation" xfId="13" builtinId="22" customBuiltin="1"/>
    <cellStyle name="Check Cell" xfId="15" builtinId="23" customBuiltin="1"/>
    <cellStyle name="Comma" xfId="58" builtinId="3"/>
    <cellStyle name="Comma 10" xfId="66" xr:uid="{781A7C87-98A6-411A-9401-CFE7A66571D1}"/>
    <cellStyle name="Comma 10 2" xfId="67" xr:uid="{2D36E2B8-12EC-45ED-9551-51F527250F5E}"/>
    <cellStyle name="Comma 2" xfId="3" xr:uid="{01EE4AD4-6D6D-4F05-9EF4-ECFCD8C5D075}"/>
    <cellStyle name="Comma 2 2" xfId="38" xr:uid="{E3578860-DFE3-47A8-8D0F-6937630F9CF2}"/>
    <cellStyle name="Comma 3" xfId="63" xr:uid="{DCB7BD09-27BB-4C1D-B60B-FD6229086D6E}"/>
    <cellStyle name="Explanatory Text" xfId="17"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1" builtinId="20" customBuiltin="1"/>
    <cellStyle name="Linked Cell" xfId="14" builtinId="24" customBuiltin="1"/>
    <cellStyle name="Neutral 2" xfId="42" xr:uid="{CE7A01A8-8AA5-4540-9623-CA7A1EC13325}"/>
    <cellStyle name="Normal" xfId="0" builtinId="0"/>
    <cellStyle name="Normal 10" xfId="64" xr:uid="{32D05E27-2F66-4D81-99E3-F841E34F1CED}"/>
    <cellStyle name="Normal 11" xfId="65" xr:uid="{F415481F-10B6-48F3-9B83-D072B6E8D370}"/>
    <cellStyle name="Normal 2" xfId="2" xr:uid="{B5F7660F-67AC-4951-915F-03DD44B7224C}"/>
    <cellStyle name="Normal 2 2" xfId="40" xr:uid="{57BB68C6-967A-4F9C-9251-9B213BE2C285}"/>
    <cellStyle name="Normal 2 2 10 2" xfId="54" xr:uid="{1B0FDB49-8898-402F-8B6F-B9B11A81684A}"/>
    <cellStyle name="Normal 2 3" xfId="55" xr:uid="{77E595E1-32A9-4E89-A0E8-C68426C8741F}"/>
    <cellStyle name="Normal 3" xfId="1" xr:uid="{3C01E74A-8414-40A5-A03D-493A74D29034}"/>
    <cellStyle name="Normal 3 2" xfId="49" xr:uid="{B9ABECB8-E524-4E5A-8221-78A0015C130C}"/>
    <cellStyle name="Normal 32" xfId="56" xr:uid="{C8382E43-9594-49BB-A54F-BBD7A6599D85}"/>
    <cellStyle name="Normal 4" xfId="39" xr:uid="{E6C5F869-7DB1-412E-B0C5-2A52EABC4206}"/>
    <cellStyle name="Normal 4 3 3" xfId="53" xr:uid="{5BB299E4-E85F-4D11-BF91-5F3025143156}"/>
    <cellStyle name="Normal 4 3 3 2" xfId="57" xr:uid="{97D8D6D1-7183-42D9-AF23-5726092977BE}"/>
    <cellStyle name="Normal 5" xfId="37" xr:uid="{DFD6B043-BD49-4ABC-ACC2-3CEBB0F1D532}"/>
    <cellStyle name="Normal 6" xfId="4" xr:uid="{D911D646-DB4C-460F-8A14-26634E1C30A3}"/>
    <cellStyle name="Normal 6 2" xfId="61" xr:uid="{F1952743-7E3B-4FB8-ABC6-2076C132FD03}"/>
    <cellStyle name="Normal 6 3" xfId="59" xr:uid="{B54E7872-FCB8-408D-89BF-0BEE34D01B3B}"/>
    <cellStyle name="Normal 7" xfId="51" xr:uid="{89471B67-0AAF-4EA9-9A0E-7390C4D7404B}"/>
    <cellStyle name="Normal 8" xfId="52" xr:uid="{DB01072E-37E8-4C1E-8560-9E6A0D265C20}"/>
    <cellStyle name="Normal 8 2" xfId="60" xr:uid="{BE6F2CA9-3CE0-4708-B604-D8F24C9E40C1}"/>
    <cellStyle name="Normal 9" xfId="62" xr:uid="{0BAB59E1-3835-466B-BEA0-09EE5B82DAB7}"/>
    <cellStyle name="Note 2" xfId="50" xr:uid="{77ECEC40-EC43-4C15-AD99-EEC7A3713F8D}"/>
    <cellStyle name="Output" xfId="12" builtinId="21" customBuiltin="1"/>
    <cellStyle name="Title 2" xfId="41" xr:uid="{DEF31D44-1460-463E-A5C7-360F97721150}"/>
    <cellStyle name="Total" xfId="18" builtinId="25" customBuiltin="1"/>
    <cellStyle name="Warning Text" xfId="16" builtinId="11" customBuiltin="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3014382</xdr:colOff>
      <xdr:row>0</xdr:row>
      <xdr:rowOff>56030</xdr:rowOff>
    </xdr:from>
    <xdr:to>
      <xdr:col>1</xdr:col>
      <xdr:colOff>759694</xdr:colOff>
      <xdr:row>0</xdr:row>
      <xdr:rowOff>519291</xdr:rowOff>
    </xdr:to>
    <xdr:pic>
      <xdr:nvPicPr>
        <xdr:cNvPr id="3" name="Picture 2">
          <a:extLst>
            <a:ext uri="{FF2B5EF4-FFF2-40B4-BE49-F238E27FC236}">
              <a16:creationId xmlns:a16="http://schemas.microsoft.com/office/drawing/2014/main" id="{F1E2F3E6-6193-4DD2-AD02-4F84EE5CBE20}"/>
            </a:ext>
          </a:extLst>
        </xdr:cNvPr>
        <xdr:cNvPicPr>
          <a:picLocks noChangeAspect="1"/>
        </xdr:cNvPicPr>
      </xdr:nvPicPr>
      <xdr:blipFill>
        <a:blip xmlns:r="http://schemas.openxmlformats.org/officeDocument/2006/relationships" r:embed="rId1"/>
        <a:stretch>
          <a:fillRect/>
        </a:stretch>
      </xdr:blipFill>
      <xdr:spPr>
        <a:xfrm>
          <a:off x="3014382" y="56030"/>
          <a:ext cx="950194" cy="4632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202406</xdr:colOff>
      <xdr:row>0</xdr:row>
      <xdr:rowOff>11906</xdr:rowOff>
    </xdr:from>
    <xdr:to>
      <xdr:col>1</xdr:col>
      <xdr:colOff>1152600</xdr:colOff>
      <xdr:row>0</xdr:row>
      <xdr:rowOff>475167</xdr:rowOff>
    </xdr:to>
    <xdr:pic>
      <xdr:nvPicPr>
        <xdr:cNvPr id="3" name="Picture 2">
          <a:extLst>
            <a:ext uri="{FF2B5EF4-FFF2-40B4-BE49-F238E27FC236}">
              <a16:creationId xmlns:a16="http://schemas.microsoft.com/office/drawing/2014/main" id="{246E4867-71FF-47AA-9CE4-0E4E68F7C24A}"/>
            </a:ext>
          </a:extLst>
        </xdr:cNvPr>
        <xdr:cNvPicPr>
          <a:picLocks noChangeAspect="1"/>
        </xdr:cNvPicPr>
      </xdr:nvPicPr>
      <xdr:blipFill>
        <a:blip xmlns:r="http://schemas.openxmlformats.org/officeDocument/2006/relationships" r:embed="rId1"/>
        <a:stretch>
          <a:fillRect/>
        </a:stretch>
      </xdr:blipFill>
      <xdr:spPr>
        <a:xfrm>
          <a:off x="3714750" y="11906"/>
          <a:ext cx="950194" cy="46326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01.619794560182" createdVersion="8" refreshedVersion="8" minRefreshableVersion="3" recordCount="36" xr:uid="{30D7FCE1-3677-412D-9F3E-55D072D372C3}">
  <cacheSource type="worksheet">
    <worksheetSource ref="A1:I37" sheet="GMC Data"/>
  </cacheSource>
  <cacheFields count="9">
    <cacheField name="Sr. No." numFmtId="0">
      <sharedItems containsSemiMixedTypes="0" containsString="0" containsNumber="1" containsInteger="1" minValue="1" maxValue="36"/>
    </cacheField>
    <cacheField name="Emp No" numFmtId="0">
      <sharedItems/>
    </cacheField>
    <cacheField name="Relation" numFmtId="0">
      <sharedItems containsBlank="1" count="7">
        <s v="Daughter"/>
        <s v="Self"/>
        <s v="Spouse"/>
        <s v="Mother"/>
        <s v="Father"/>
        <m u="1"/>
        <s v="Son" u="1"/>
      </sharedItems>
    </cacheField>
    <cacheField name="Name" numFmtId="0">
      <sharedItems/>
    </cacheField>
    <cacheField name="Gender" numFmtId="0">
      <sharedItems/>
    </cacheField>
    <cacheField name="DOB" numFmtId="168">
      <sharedItems containsSemiMixedTypes="0" containsNonDate="0" containsDate="1" containsString="0" minDate="1947-05-19T00:00:00" maxDate="2021-08-20T00:00:00"/>
    </cacheField>
    <cacheField name="Age" numFmtId="0">
      <sharedItems containsSemiMixedTypes="0" containsString="0" containsNumber="1" containsInteger="1" minValue="1" maxValue="75"/>
    </cacheField>
    <cacheField name="Age Band" numFmtId="0">
      <sharedItems count="8">
        <s v="0-18"/>
        <s v="19-35"/>
        <s v="36-45"/>
        <s v="46-55"/>
        <s v="56-60"/>
        <s v="66-70"/>
        <s v="71-75"/>
        <s v="76-80 above" u="1"/>
      </sharedItems>
    </cacheField>
    <cacheField name="Sum Insured" numFmtId="3">
      <sharedItems containsSemiMixedTypes="0" containsString="0" containsNumber="1" containsInteger="1" minValue="500000" maxValue="5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n v="4"/>
    <s v="0000EMP001"/>
    <x v="0"/>
    <s v="Jiza Sonawane"/>
    <s v="F"/>
    <d v="2021-08-19T00:00:00"/>
    <n v="1"/>
    <x v="0"/>
    <n v="500000"/>
  </r>
  <r>
    <n v="14"/>
    <s v="0000EMP005"/>
    <x v="0"/>
    <s v="Aiza Khan"/>
    <s v="F"/>
    <d v="2021-05-20T00:00:00"/>
    <n v="1"/>
    <x v="0"/>
    <n v="500000"/>
  </r>
  <r>
    <n v="27"/>
    <s v="0000EMP051"/>
    <x v="0"/>
    <s v="TANMAYEE CHAITANYA YADAV"/>
    <s v="F"/>
    <d v="2019-10-31T00:00:00"/>
    <n v="3"/>
    <x v="0"/>
    <n v="500000"/>
  </r>
  <r>
    <n v="31"/>
    <s v="0000EMP083"/>
    <x v="1"/>
    <s v="Jaydeep Rao"/>
    <s v="M"/>
    <d v="2000-06-20T00:00:00"/>
    <n v="22"/>
    <x v="1"/>
    <n v="500000"/>
  </r>
  <r>
    <n v="24"/>
    <s v="0000EMP044"/>
    <x v="1"/>
    <s v="UJJWAL MISHRA"/>
    <s v="M"/>
    <d v="1999-04-01T00:00:00"/>
    <n v="23"/>
    <x v="1"/>
    <n v="500000"/>
  </r>
  <r>
    <n v="28"/>
    <s v="0000EMP017"/>
    <x v="1"/>
    <s v="Tushar Swami"/>
    <s v="M"/>
    <d v="1999-01-05T00:00:00"/>
    <n v="23"/>
    <x v="1"/>
    <n v="500000"/>
  </r>
  <r>
    <n v="32"/>
    <s v="0000EMP106"/>
    <x v="1"/>
    <s v="Pratik Manjari"/>
    <s v="M"/>
    <d v="1999-03-04T00:00:00"/>
    <n v="23"/>
    <x v="1"/>
    <n v="500000"/>
  </r>
  <r>
    <n v="34"/>
    <s v="0000EMP127"/>
    <x v="1"/>
    <s v="Omkar Kailas Khakrole"/>
    <s v="M"/>
    <d v="1999-11-22T00:00:00"/>
    <n v="23"/>
    <x v="1"/>
    <n v="500000"/>
  </r>
  <r>
    <n v="35"/>
    <s v="0000EMP150"/>
    <x v="1"/>
    <s v="Pulkit Dubey"/>
    <s v="M"/>
    <d v="1999-03-04T00:00:00"/>
    <n v="23"/>
    <x v="1"/>
    <n v="500000"/>
  </r>
  <r>
    <n v="33"/>
    <s v="0000EMP111"/>
    <x v="1"/>
    <s v="Yagnik Pithadia"/>
    <s v="M"/>
    <d v="1997-11-30T00:00:00"/>
    <n v="25"/>
    <x v="1"/>
    <n v="500000"/>
  </r>
  <r>
    <n v="21"/>
    <s v="0000EMP115"/>
    <x v="1"/>
    <s v="RISHI LOKHANDE"/>
    <s v="M"/>
    <d v="1996-03-19T00:00:00"/>
    <n v="26"/>
    <x v="1"/>
    <n v="500000"/>
  </r>
  <r>
    <n v="36"/>
    <s v="0000EMP149"/>
    <x v="1"/>
    <s v="Ujwala Gosavi"/>
    <s v="F"/>
    <d v="1996-02-05T00:00:00"/>
    <n v="26"/>
    <x v="1"/>
    <n v="500000"/>
  </r>
  <r>
    <n v="15"/>
    <s v="0000EMP006"/>
    <x v="1"/>
    <s v="AKASH KRISHNAJI DUBAL"/>
    <s v="M"/>
    <d v="1995-09-09T00:00:00"/>
    <n v="27"/>
    <x v="1"/>
    <n v="500000"/>
  </r>
  <r>
    <n v="26"/>
    <s v="0000EMP051"/>
    <x v="2"/>
    <s v="DARSHANA CHAITANYA YADAV"/>
    <s v="F"/>
    <d v="1995-07-18T00:00:00"/>
    <n v="27"/>
    <x v="1"/>
    <n v="500000"/>
  </r>
  <r>
    <n v="19"/>
    <s v="0000EMP027"/>
    <x v="1"/>
    <s v="PARAG JAIN"/>
    <s v="M"/>
    <d v="1994-06-24T00:00:00"/>
    <n v="28"/>
    <x v="1"/>
    <n v="500000"/>
  </r>
  <r>
    <n v="17"/>
    <s v="0000EMP009"/>
    <x v="1"/>
    <s v="VIVEK IYER"/>
    <s v="M"/>
    <d v="1992-01-23T00:00:00"/>
    <n v="30"/>
    <x v="1"/>
    <n v="500000"/>
  </r>
  <r>
    <n v="13"/>
    <s v="0000EMP005"/>
    <x v="2"/>
    <s v="AZBA SARDAR"/>
    <s v="F"/>
    <d v="1991-01-07T00:00:00"/>
    <n v="31"/>
    <x v="1"/>
    <n v="500000"/>
  </r>
  <r>
    <n v="25"/>
    <s v="0000EMP051"/>
    <x v="1"/>
    <s v="CHAITANYA YADAV"/>
    <s v="M"/>
    <d v="1991-10-24T00:00:00"/>
    <n v="31"/>
    <x v="1"/>
    <n v="500000"/>
  </r>
  <r>
    <n v="3"/>
    <s v="0000EMP001"/>
    <x v="2"/>
    <s v="SONALI YADAV"/>
    <s v="F"/>
    <d v="1990-07-18T00:00:00"/>
    <n v="32"/>
    <x v="1"/>
    <n v="500000"/>
  </r>
  <r>
    <n v="1"/>
    <s v="0000EMP001"/>
    <x v="1"/>
    <s v="GANESH SHARAD SONAWANE"/>
    <s v="M"/>
    <d v="1989-02-24T00:00:00"/>
    <n v="33"/>
    <x v="1"/>
    <n v="500000"/>
  </r>
  <r>
    <n v="5"/>
    <s v="0000EMP002"/>
    <x v="1"/>
    <s v="LAXMIKANT BANJAREY"/>
    <s v="M"/>
    <d v="1988-12-30T00:00:00"/>
    <n v="33"/>
    <x v="1"/>
    <n v="500000"/>
  </r>
  <r>
    <n v="11"/>
    <s v="0000EMP005"/>
    <x v="1"/>
    <s v="ARIF MINAJ KHAN"/>
    <s v="M"/>
    <d v="1988-12-28T00:00:00"/>
    <n v="33"/>
    <x v="1"/>
    <n v="500000"/>
  </r>
  <r>
    <n v="8"/>
    <s v="0000EMP004"/>
    <x v="1"/>
    <s v="DEWAJ BARUAH"/>
    <s v="M"/>
    <d v="1988-01-12T00:00:00"/>
    <n v="34"/>
    <x v="1"/>
    <n v="500000"/>
  </r>
  <r>
    <n v="7"/>
    <s v="0000EMP003"/>
    <x v="1"/>
    <s v="KUNAL KUNDLIK KAMBLE"/>
    <s v="M"/>
    <d v="1987-06-21T00:00:00"/>
    <n v="35"/>
    <x v="1"/>
    <n v="500000"/>
  </r>
  <r>
    <n v="18"/>
    <s v="0000EMP019"/>
    <x v="1"/>
    <s v="SAVIO ABRAHAM"/>
    <s v="M"/>
    <d v="1985-04-05T00:00:00"/>
    <n v="37"/>
    <x v="2"/>
    <n v="500000"/>
  </r>
  <r>
    <n v="20"/>
    <s v="0000EMP030"/>
    <x v="1"/>
    <s v="DEEPAK JADHAV"/>
    <s v="M"/>
    <d v="1980-01-06T00:00:00"/>
    <n v="42"/>
    <x v="2"/>
    <n v="500000"/>
  </r>
  <r>
    <n v="16"/>
    <s v="0000EMP006"/>
    <x v="3"/>
    <s v="BHARATI KRISHNAJI DUBAL"/>
    <s v="F"/>
    <d v="1975-06-01T00:00:00"/>
    <n v="47"/>
    <x v="3"/>
    <n v="500000"/>
  </r>
  <r>
    <n v="23"/>
    <s v="0000EMP115"/>
    <x v="3"/>
    <s v="Surekha Lokhande"/>
    <s v="F"/>
    <d v="1971-10-20T00:00:00"/>
    <n v="51"/>
    <x v="3"/>
    <n v="500000"/>
  </r>
  <r>
    <n v="30"/>
    <s v="0000EMP017"/>
    <x v="3"/>
    <s v="Manjusha Swami"/>
    <s v="F"/>
    <d v="1970-06-20T00:00:00"/>
    <n v="52"/>
    <x v="3"/>
    <n v="500000"/>
  </r>
  <r>
    <n v="22"/>
    <s v="0000EMP115"/>
    <x v="4"/>
    <s v="Nilkanth Lokhande"/>
    <s v="M"/>
    <d v="1969-07-02T00:00:00"/>
    <n v="53"/>
    <x v="3"/>
    <n v="500000"/>
  </r>
  <r>
    <n v="6"/>
    <s v="0000EMP002"/>
    <x v="3"/>
    <s v="SHARDA BANJAREY"/>
    <s v="F"/>
    <d v="1968-01-20T00:00:00"/>
    <n v="54"/>
    <x v="3"/>
    <n v="500000"/>
  </r>
  <r>
    <n v="2"/>
    <s v="0000EMP001"/>
    <x v="3"/>
    <s v="ASHA SHARAD SONAWANE"/>
    <s v="F"/>
    <d v="1967-01-06T00:00:00"/>
    <n v="55"/>
    <x v="3"/>
    <n v="500000"/>
  </r>
  <r>
    <n v="12"/>
    <s v="0000EMP005"/>
    <x v="3"/>
    <s v="NAFISA MINAJ KHAN"/>
    <s v="F"/>
    <d v="1966-01-01T00:00:00"/>
    <n v="56"/>
    <x v="4"/>
    <n v="500000"/>
  </r>
  <r>
    <n v="29"/>
    <s v="0000EMP017"/>
    <x v="4"/>
    <s v="Pradeep Swami"/>
    <s v="M"/>
    <d v="1963-08-10T00:00:00"/>
    <n v="59"/>
    <x v="4"/>
    <n v="500000"/>
  </r>
  <r>
    <n v="9"/>
    <s v="0000EMP004"/>
    <x v="3"/>
    <s v="KUIN BARUAH ."/>
    <s v="F"/>
    <d v="1956-01-01T00:00:00"/>
    <n v="66"/>
    <x v="5"/>
    <n v="500000"/>
  </r>
  <r>
    <n v="10"/>
    <s v="0000EMP004"/>
    <x v="4"/>
    <s v="PROMODE CHANDRA BARUAH ."/>
    <s v="M"/>
    <d v="1947-05-19T00:00:00"/>
    <n v="75"/>
    <x v="6"/>
    <n v="5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C890A7-86AE-43AB-9A3E-A5063A0F0DD1}"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10" firstHeaderRow="1" firstDataRow="2" firstDataCol="1"/>
  <pivotFields count="9">
    <pivotField showAll="0"/>
    <pivotField showAll="0"/>
    <pivotField axis="axisRow" showAll="0">
      <items count="8">
        <item x="0"/>
        <item x="1"/>
        <item m="1" x="6"/>
        <item x="2"/>
        <item x="3"/>
        <item x="4"/>
        <item m="1" x="5"/>
        <item t="default"/>
      </items>
    </pivotField>
    <pivotField showAll="0"/>
    <pivotField dataField="1" showAll="0"/>
    <pivotField showAll="0"/>
    <pivotField showAll="0"/>
    <pivotField axis="axisCol" showAll="0">
      <items count="9">
        <item x="0"/>
        <item x="1"/>
        <item x="2"/>
        <item x="3"/>
        <item x="5"/>
        <item x="6"/>
        <item x="4"/>
        <item m="1" x="7"/>
        <item t="default"/>
      </items>
    </pivotField>
    <pivotField numFmtId="167" showAll="0"/>
  </pivotFields>
  <rowFields count="1">
    <field x="2"/>
  </rowFields>
  <rowItems count="6">
    <i>
      <x/>
    </i>
    <i>
      <x v="1"/>
    </i>
    <i>
      <x v="3"/>
    </i>
    <i>
      <x v="4"/>
    </i>
    <i>
      <x v="5"/>
    </i>
    <i t="grand">
      <x/>
    </i>
  </rowItems>
  <colFields count="1">
    <field x="7"/>
  </colFields>
  <colItems count="8">
    <i>
      <x/>
    </i>
    <i>
      <x v="1"/>
    </i>
    <i>
      <x v="2"/>
    </i>
    <i>
      <x v="3"/>
    </i>
    <i>
      <x v="4"/>
    </i>
    <i>
      <x v="5"/>
    </i>
    <i>
      <x v="6"/>
    </i>
    <i t="grand">
      <x/>
    </i>
  </colItems>
  <dataFields count="1">
    <dataField name="Count of Gende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4B083"/>
  </sheetPr>
  <dimension ref="A1:C994"/>
  <sheetViews>
    <sheetView tabSelected="1" topLeftCell="A10" zoomScale="85" zoomScaleNormal="85" workbookViewId="0">
      <selection activeCell="B17" sqref="B17"/>
    </sheetView>
  </sheetViews>
  <sheetFormatPr defaultColWidth="14.42578125" defaultRowHeight="15" customHeight="1"/>
  <cols>
    <col min="1" max="1" width="48.140625" customWidth="1"/>
    <col min="2" max="2" width="58" customWidth="1"/>
    <col min="3" max="3" width="51.42578125" customWidth="1"/>
    <col min="4" max="4" width="28.140625" customWidth="1"/>
    <col min="5" max="25" width="8.85546875" customWidth="1"/>
    <col min="26" max="26" width="14.5703125" customWidth="1"/>
  </cols>
  <sheetData>
    <row r="1" spans="1:2" ht="43.5" customHeight="1">
      <c r="A1" s="95"/>
      <c r="B1" s="95"/>
    </row>
    <row r="2" spans="1:2" ht="24.75" customHeight="1">
      <c r="A2" s="94" t="s">
        <v>0</v>
      </c>
      <c r="B2" s="94"/>
    </row>
    <row r="3" spans="1:2">
      <c r="A3" s="28" t="s">
        <v>1</v>
      </c>
      <c r="B3" s="44" t="s">
        <v>129</v>
      </c>
    </row>
    <row r="4" spans="1:2" ht="14.25" customHeight="1">
      <c r="A4" s="29" t="s">
        <v>2</v>
      </c>
      <c r="B4" s="45" t="s">
        <v>3</v>
      </c>
    </row>
    <row r="5" spans="1:2" ht="14.25" customHeight="1">
      <c r="A5" s="29" t="s">
        <v>4</v>
      </c>
      <c r="B5" s="45" t="s">
        <v>44</v>
      </c>
    </row>
    <row r="6" spans="1:2">
      <c r="A6" s="29" t="s">
        <v>5</v>
      </c>
      <c r="B6" s="45" t="s">
        <v>116</v>
      </c>
    </row>
    <row r="7" spans="1:2" ht="14.25" customHeight="1">
      <c r="A7" s="29" t="s">
        <v>6</v>
      </c>
      <c r="B7" s="43">
        <v>44537</v>
      </c>
    </row>
    <row r="8" spans="1:2" ht="14.25" customHeight="1">
      <c r="A8" s="29" t="s">
        <v>7</v>
      </c>
      <c r="B8" s="43">
        <v>44901</v>
      </c>
    </row>
    <row r="9" spans="1:2" ht="14.25" customHeight="1">
      <c r="A9" s="29" t="s">
        <v>8</v>
      </c>
      <c r="B9" s="46">
        <v>365</v>
      </c>
    </row>
    <row r="10" spans="1:2" ht="14.25" customHeight="1">
      <c r="A10" s="29" t="s">
        <v>9</v>
      </c>
      <c r="B10" s="47" t="s">
        <v>130</v>
      </c>
    </row>
    <row r="11" spans="1:2" ht="14.25" customHeight="1">
      <c r="A11" s="30" t="s">
        <v>37</v>
      </c>
      <c r="B11" s="47" t="s">
        <v>97</v>
      </c>
    </row>
    <row r="12" spans="1:2" s="57" customFormat="1">
      <c r="A12" s="77" t="s">
        <v>10</v>
      </c>
      <c r="B12" s="78" t="s">
        <v>114</v>
      </c>
    </row>
    <row r="13" spans="1:2" ht="14.25" customHeight="1">
      <c r="A13" s="29" t="s">
        <v>11</v>
      </c>
      <c r="B13" s="48">
        <f>150000*4</f>
        <v>600000</v>
      </c>
    </row>
    <row r="14" spans="1:2" ht="14.25" customHeight="1">
      <c r="A14" s="29" t="s">
        <v>12</v>
      </c>
      <c r="B14" s="48"/>
    </row>
    <row r="15" spans="1:2" ht="14.25" customHeight="1">
      <c r="A15" s="29" t="s">
        <v>13</v>
      </c>
      <c r="B15" s="48">
        <f>B14+B13</f>
        <v>600000</v>
      </c>
    </row>
    <row r="16" spans="1:2" ht="14.25" customHeight="1">
      <c r="A16" s="29" t="s">
        <v>14</v>
      </c>
      <c r="B16" s="43">
        <v>44894</v>
      </c>
    </row>
    <row r="17" spans="1:3">
      <c r="A17" s="29" t="s">
        <v>15</v>
      </c>
      <c r="B17" s="46">
        <f>+B16-B7</f>
        <v>357</v>
      </c>
    </row>
    <row r="18" spans="1:3" ht="14.25" customHeight="1">
      <c r="A18" s="29" t="s">
        <v>81</v>
      </c>
      <c r="B18" s="48">
        <f>79770+39749</f>
        <v>119519</v>
      </c>
    </row>
    <row r="19" spans="1:3" ht="14.25" customHeight="1">
      <c r="A19" s="29" t="s">
        <v>82</v>
      </c>
      <c r="B19" s="48">
        <v>455993</v>
      </c>
      <c r="C19" s="1"/>
    </row>
    <row r="20" spans="1:3" ht="14.25" customHeight="1">
      <c r="A20" s="29" t="s">
        <v>16</v>
      </c>
      <c r="B20" s="48">
        <f>+B18+B19</f>
        <v>575512</v>
      </c>
      <c r="C20" s="1"/>
    </row>
    <row r="21" spans="1:3" ht="14.25" customHeight="1">
      <c r="A21" s="29" t="s">
        <v>83</v>
      </c>
      <c r="B21" s="49">
        <f>B20/B15</f>
        <v>0.95918666666666663</v>
      </c>
    </row>
    <row r="22" spans="1:3" ht="14.25" customHeight="1">
      <c r="A22" s="29" t="s">
        <v>17</v>
      </c>
      <c r="B22" s="48">
        <f>+B20*B9/B17</f>
        <v>588408.62745098036</v>
      </c>
    </row>
    <row r="23" spans="1:3" ht="14.25" customHeight="1">
      <c r="A23" s="29" t="s">
        <v>18</v>
      </c>
      <c r="B23" s="49">
        <f>+B22/B15</f>
        <v>0.98068104575163395</v>
      </c>
    </row>
    <row r="24" spans="1:3" ht="14.25" customHeight="1">
      <c r="A24" s="31" t="s">
        <v>19</v>
      </c>
      <c r="B24" s="50" t="s">
        <v>20</v>
      </c>
      <c r="C24" s="50" t="s">
        <v>117</v>
      </c>
    </row>
    <row r="25" spans="1:3" ht="14.25" customHeight="1">
      <c r="A25" s="32" t="s">
        <v>21</v>
      </c>
      <c r="B25" s="33">
        <v>17</v>
      </c>
      <c r="C25" s="34">
        <v>20</v>
      </c>
    </row>
    <row r="26" spans="1:3" ht="14.25" customHeight="1">
      <c r="A26" s="32" t="s">
        <v>22</v>
      </c>
      <c r="B26" s="33">
        <v>14</v>
      </c>
      <c r="C26" s="34">
        <v>16</v>
      </c>
    </row>
    <row r="27" spans="1:3" ht="14.25" customHeight="1">
      <c r="A27" s="32"/>
      <c r="B27" s="33">
        <f>B26+B25</f>
        <v>31</v>
      </c>
      <c r="C27" s="33">
        <f>C25+C26</f>
        <v>36</v>
      </c>
    </row>
    <row r="28" spans="1:3" ht="13.5" customHeight="1">
      <c r="A28" s="36" t="s">
        <v>23</v>
      </c>
      <c r="B28" s="37">
        <f>(C27-B27)/B27*100%</f>
        <v>0.16129032258064516</v>
      </c>
      <c r="C28" s="35"/>
    </row>
    <row r="29" spans="1:3" ht="14.25" customHeight="1">
      <c r="A29" s="38" t="s">
        <v>24</v>
      </c>
      <c r="B29" s="39" t="s">
        <v>25</v>
      </c>
    </row>
    <row r="30" spans="1:3" ht="25.5">
      <c r="A30" s="55" t="s">
        <v>26</v>
      </c>
      <c r="B30" s="64" t="s">
        <v>191</v>
      </c>
    </row>
    <row r="31" spans="1:3">
      <c r="A31" s="55" t="s">
        <v>27</v>
      </c>
      <c r="B31" s="54" t="s">
        <v>192</v>
      </c>
    </row>
    <row r="32" spans="1:3">
      <c r="A32" s="55" t="s">
        <v>38</v>
      </c>
      <c r="B32" s="54" t="s">
        <v>193</v>
      </c>
    </row>
    <row r="33" spans="1:2">
      <c r="A33" s="55" t="s">
        <v>45</v>
      </c>
      <c r="B33" s="40" t="s">
        <v>28</v>
      </c>
    </row>
    <row r="34" spans="1:2" ht="18.75" customHeight="1">
      <c r="A34" s="42" t="s">
        <v>46</v>
      </c>
      <c r="B34" s="40" t="s">
        <v>28</v>
      </c>
    </row>
    <row r="35" spans="1:2" ht="14.25" customHeight="1">
      <c r="A35" s="56" t="s">
        <v>47</v>
      </c>
      <c r="B35" s="40" t="s">
        <v>28</v>
      </c>
    </row>
    <row r="36" spans="1:2" ht="14.25" customHeight="1">
      <c r="A36" s="56" t="s">
        <v>48</v>
      </c>
      <c r="B36" s="40" t="s">
        <v>28</v>
      </c>
    </row>
    <row r="37" spans="1:2" ht="14.25" customHeight="1">
      <c r="A37" s="56" t="s">
        <v>49</v>
      </c>
      <c r="B37" s="40" t="s">
        <v>108</v>
      </c>
    </row>
    <row r="38" spans="1:2" s="57" customFormat="1" ht="38.25">
      <c r="A38" s="42" t="s">
        <v>50</v>
      </c>
      <c r="B38" s="40" t="s">
        <v>195</v>
      </c>
    </row>
    <row r="39" spans="1:2" s="57" customFormat="1" ht="25.5">
      <c r="A39" s="42" t="s">
        <v>51</v>
      </c>
      <c r="B39" s="40" t="s">
        <v>194</v>
      </c>
    </row>
    <row r="40" spans="1:2" ht="14.25" customHeight="1">
      <c r="A40" s="56" t="s">
        <v>53</v>
      </c>
      <c r="B40" s="41" t="s">
        <v>52</v>
      </c>
    </row>
    <row r="41" spans="1:2" ht="15.75" customHeight="1">
      <c r="A41" s="82" t="s">
        <v>118</v>
      </c>
      <c r="B41" s="41" t="s">
        <v>196</v>
      </c>
    </row>
    <row r="42" spans="1:2">
      <c r="A42" s="56" t="s">
        <v>54</v>
      </c>
      <c r="B42" s="40" t="s">
        <v>28</v>
      </c>
    </row>
    <row r="43" spans="1:2" s="57" customFormat="1">
      <c r="A43" s="42" t="s">
        <v>75</v>
      </c>
      <c r="B43" s="40" t="s">
        <v>199</v>
      </c>
    </row>
    <row r="44" spans="1:2" s="57" customFormat="1" ht="51">
      <c r="A44" s="42" t="s">
        <v>197</v>
      </c>
      <c r="B44" s="40" t="s">
        <v>198</v>
      </c>
    </row>
    <row r="45" spans="1:2" s="57" customFormat="1">
      <c r="A45" s="42" t="s">
        <v>55</v>
      </c>
      <c r="B45" s="40" t="s">
        <v>200</v>
      </c>
    </row>
    <row r="46" spans="1:2" s="57" customFormat="1" ht="63.75">
      <c r="A46" s="42" t="s">
        <v>112</v>
      </c>
      <c r="B46" s="40" t="s">
        <v>201</v>
      </c>
    </row>
    <row r="47" spans="1:2" s="57" customFormat="1">
      <c r="A47" s="42" t="s">
        <v>207</v>
      </c>
      <c r="B47" s="40" t="s">
        <v>208</v>
      </c>
    </row>
    <row r="48" spans="1:2" s="57" customFormat="1" ht="38.25">
      <c r="A48" s="42" t="s">
        <v>209</v>
      </c>
      <c r="B48" s="40" t="s">
        <v>210</v>
      </c>
    </row>
    <row r="49" spans="1:3" s="57" customFormat="1">
      <c r="A49" s="56" t="s">
        <v>80</v>
      </c>
      <c r="B49" s="40" t="s">
        <v>92</v>
      </c>
    </row>
    <row r="50" spans="1:3">
      <c r="A50" s="42" t="s">
        <v>76</v>
      </c>
      <c r="B50" s="40" t="s">
        <v>93</v>
      </c>
    </row>
    <row r="51" spans="1:3" s="57" customFormat="1">
      <c r="A51" s="56" t="s">
        <v>77</v>
      </c>
      <c r="B51" s="40" t="s">
        <v>109</v>
      </c>
    </row>
    <row r="52" spans="1:3">
      <c r="A52" s="42" t="s">
        <v>78</v>
      </c>
      <c r="B52" s="40" t="s">
        <v>95</v>
      </c>
    </row>
    <row r="53" spans="1:3" ht="14.25" customHeight="1">
      <c r="A53" s="56" t="s">
        <v>79</v>
      </c>
      <c r="B53" s="40" t="s">
        <v>94</v>
      </c>
    </row>
    <row r="54" spans="1:3">
      <c r="A54" s="73"/>
      <c r="B54" s="74"/>
    </row>
    <row r="55" spans="1:3" ht="14.25" customHeight="1">
      <c r="A55" s="96" t="s">
        <v>56</v>
      </c>
      <c r="B55" s="96"/>
    </row>
    <row r="56" spans="1:3" ht="14.25" customHeight="1">
      <c r="A56" s="2"/>
      <c r="B56" s="3"/>
      <c r="C56" s="2"/>
    </row>
    <row r="57" spans="1:3" ht="14.25" customHeight="1">
      <c r="A57" s="2"/>
      <c r="B57" s="3"/>
      <c r="C57" s="2"/>
    </row>
    <row r="58" spans="1:3" ht="14.25" customHeight="1">
      <c r="A58" s="2"/>
      <c r="B58" s="3"/>
      <c r="C58" s="2"/>
    </row>
    <row r="59" spans="1:3" ht="14.25" customHeight="1">
      <c r="A59" s="2"/>
      <c r="B59" s="3"/>
      <c r="C59" s="2"/>
    </row>
    <row r="60" spans="1:3" ht="14.25" customHeight="1">
      <c r="A60" s="2"/>
      <c r="B60" s="3"/>
      <c r="C60" s="2"/>
    </row>
    <row r="61" spans="1:3" ht="14.25" customHeight="1">
      <c r="A61" s="2"/>
      <c r="B61" s="3"/>
      <c r="C61" s="2"/>
    </row>
    <row r="62" spans="1:3" ht="14.25" customHeight="1">
      <c r="A62" s="2"/>
      <c r="B62" s="3"/>
      <c r="C62" s="2"/>
    </row>
    <row r="63" spans="1:3" ht="14.25" customHeight="1">
      <c r="A63" s="2"/>
      <c r="B63" s="3"/>
      <c r="C63" s="2"/>
    </row>
    <row r="64" spans="1:3" ht="14.25" customHeight="1">
      <c r="A64" s="2"/>
      <c r="B64" s="3"/>
      <c r="C64" s="2"/>
    </row>
    <row r="65" spans="1:3" ht="14.25" customHeight="1">
      <c r="A65" s="2"/>
      <c r="B65" s="3"/>
      <c r="C65" s="2"/>
    </row>
    <row r="66" spans="1:3" ht="14.25" customHeight="1">
      <c r="A66" s="2"/>
      <c r="B66" s="3"/>
      <c r="C66" s="2"/>
    </row>
    <row r="67" spans="1:3" ht="14.25" customHeight="1">
      <c r="A67" s="2"/>
      <c r="B67" s="3"/>
      <c r="C67" s="2"/>
    </row>
    <row r="68" spans="1:3" ht="14.25" customHeight="1">
      <c r="A68" s="2"/>
      <c r="B68" s="3"/>
      <c r="C68" s="2"/>
    </row>
    <row r="69" spans="1:3" ht="14.25" customHeight="1">
      <c r="A69" s="2"/>
      <c r="B69" s="3"/>
      <c r="C69" s="2"/>
    </row>
    <row r="70" spans="1:3" ht="14.25" customHeight="1">
      <c r="A70" s="2"/>
      <c r="B70" s="3"/>
      <c r="C70" s="2"/>
    </row>
    <row r="71" spans="1:3" ht="14.25" customHeight="1">
      <c r="A71" s="2"/>
      <c r="B71" s="3"/>
      <c r="C71" s="2"/>
    </row>
    <row r="72" spans="1:3" ht="14.25" customHeight="1">
      <c r="A72" s="2"/>
      <c r="B72" s="3"/>
      <c r="C72" s="2"/>
    </row>
    <row r="73" spans="1:3" ht="14.25" customHeight="1">
      <c r="A73" s="2"/>
      <c r="B73" s="3"/>
      <c r="C73" s="2"/>
    </row>
    <row r="74" spans="1:3" ht="14.25" customHeight="1">
      <c r="A74" s="2"/>
      <c r="B74" s="3"/>
      <c r="C74" s="2"/>
    </row>
    <row r="75" spans="1:3" ht="14.25" customHeight="1">
      <c r="A75" s="2"/>
      <c r="B75" s="3"/>
      <c r="C75" s="2"/>
    </row>
    <row r="76" spans="1:3" ht="14.25" customHeight="1">
      <c r="A76" s="2"/>
      <c r="B76" s="3"/>
      <c r="C76" s="2"/>
    </row>
    <row r="77" spans="1:3" ht="14.25" customHeight="1">
      <c r="A77" s="2"/>
      <c r="B77" s="3"/>
      <c r="C77" s="2"/>
    </row>
    <row r="78" spans="1:3" ht="14.25" customHeight="1">
      <c r="A78" s="2"/>
      <c r="B78" s="3"/>
      <c r="C78" s="2"/>
    </row>
    <row r="79" spans="1:3" ht="14.25" customHeight="1">
      <c r="A79" s="2"/>
      <c r="B79" s="3"/>
      <c r="C79" s="2"/>
    </row>
    <row r="80" spans="1:3" ht="14.25" customHeight="1">
      <c r="A80" s="2"/>
      <c r="B80" s="3"/>
      <c r="C80" s="2"/>
    </row>
    <row r="81" spans="1:3" ht="14.25" customHeight="1">
      <c r="A81" s="2"/>
      <c r="B81" s="3"/>
      <c r="C81" s="2"/>
    </row>
    <row r="82" spans="1:3" ht="14.25" customHeight="1">
      <c r="A82" s="2"/>
      <c r="B82" s="3"/>
      <c r="C82" s="2"/>
    </row>
    <row r="83" spans="1:3" ht="14.25" customHeight="1">
      <c r="A83" s="2"/>
      <c r="B83" s="3"/>
      <c r="C83" s="2"/>
    </row>
    <row r="84" spans="1:3" ht="14.25" customHeight="1">
      <c r="A84" s="2"/>
      <c r="B84" s="3"/>
      <c r="C84" s="2"/>
    </row>
    <row r="85" spans="1:3" ht="14.25" customHeight="1">
      <c r="A85" s="2"/>
      <c r="B85" s="3"/>
      <c r="C85" s="2"/>
    </row>
    <row r="86" spans="1:3" ht="14.25" customHeight="1">
      <c r="A86" s="2"/>
      <c r="B86" s="3"/>
      <c r="C86" s="2"/>
    </row>
    <row r="87" spans="1:3" ht="14.25" customHeight="1">
      <c r="A87" s="2"/>
      <c r="B87" s="3"/>
      <c r="C87" s="2"/>
    </row>
    <row r="88" spans="1:3" ht="14.25" customHeight="1">
      <c r="A88" s="2"/>
      <c r="B88" s="3"/>
      <c r="C88" s="2"/>
    </row>
    <row r="89" spans="1:3" ht="14.25" customHeight="1">
      <c r="A89" s="2"/>
      <c r="B89" s="3"/>
      <c r="C89" s="2"/>
    </row>
    <row r="90" spans="1:3" ht="14.25" customHeight="1">
      <c r="A90" s="2"/>
      <c r="B90" s="3"/>
      <c r="C90" s="2"/>
    </row>
    <row r="91" spans="1:3" ht="14.25" customHeight="1">
      <c r="A91" s="2"/>
      <c r="B91" s="3"/>
      <c r="C91" s="2"/>
    </row>
    <row r="92" spans="1:3" ht="14.25" customHeight="1">
      <c r="A92" s="2"/>
      <c r="B92" s="3"/>
      <c r="C92" s="2"/>
    </row>
    <row r="93" spans="1:3" ht="14.25" customHeight="1">
      <c r="A93" s="2"/>
      <c r="B93" s="3"/>
      <c r="C93" s="2"/>
    </row>
    <row r="94" spans="1:3" ht="14.25" customHeight="1">
      <c r="A94" s="2"/>
      <c r="B94" s="3"/>
      <c r="C94" s="2"/>
    </row>
    <row r="95" spans="1:3" ht="14.25" customHeight="1">
      <c r="A95" s="2"/>
      <c r="B95" s="3"/>
      <c r="C95" s="2"/>
    </row>
    <row r="96" spans="1:3" ht="14.25" customHeight="1">
      <c r="A96" s="2"/>
      <c r="B96" s="3"/>
      <c r="C96" s="2"/>
    </row>
    <row r="97" spans="1:3" ht="14.25" customHeight="1">
      <c r="A97" s="2"/>
      <c r="B97" s="3"/>
      <c r="C97" s="2"/>
    </row>
    <row r="98" spans="1:3" ht="14.25" customHeight="1">
      <c r="A98" s="2"/>
      <c r="B98" s="3"/>
      <c r="C98" s="2"/>
    </row>
    <row r="99" spans="1:3" ht="14.25" customHeight="1">
      <c r="A99" s="2"/>
      <c r="B99" s="3"/>
      <c r="C99" s="2"/>
    </row>
    <row r="100" spans="1:3" ht="14.25" customHeight="1">
      <c r="A100" s="2"/>
      <c r="B100" s="3"/>
      <c r="C100" s="2"/>
    </row>
    <row r="101" spans="1:3" ht="14.25" customHeight="1">
      <c r="A101" s="2"/>
      <c r="B101" s="3"/>
      <c r="C101" s="2"/>
    </row>
    <row r="102" spans="1:3" ht="14.25" customHeight="1">
      <c r="A102" s="2"/>
      <c r="B102" s="3"/>
      <c r="C102" s="2"/>
    </row>
    <row r="103" spans="1:3" ht="14.25" customHeight="1">
      <c r="A103" s="2"/>
      <c r="B103" s="3"/>
      <c r="C103" s="2"/>
    </row>
    <row r="104" spans="1:3" ht="14.25" customHeight="1">
      <c r="A104" s="2"/>
      <c r="B104" s="3"/>
      <c r="C104" s="2"/>
    </row>
    <row r="105" spans="1:3" ht="14.25" customHeight="1">
      <c r="A105" s="2"/>
      <c r="B105" s="3"/>
      <c r="C105" s="2"/>
    </row>
    <row r="106" spans="1:3" ht="14.25" customHeight="1">
      <c r="A106" s="2"/>
      <c r="B106" s="3"/>
      <c r="C106" s="2"/>
    </row>
    <row r="107" spans="1:3" ht="14.25" customHeight="1">
      <c r="A107" s="2"/>
      <c r="B107" s="3"/>
      <c r="C107" s="2"/>
    </row>
    <row r="108" spans="1:3" ht="14.25" customHeight="1">
      <c r="A108" s="2"/>
      <c r="B108" s="3"/>
      <c r="C108" s="2"/>
    </row>
    <row r="109" spans="1:3" ht="14.25" customHeight="1">
      <c r="A109" s="2"/>
      <c r="B109" s="3"/>
      <c r="C109" s="2"/>
    </row>
    <row r="110" spans="1:3" ht="14.25" customHeight="1">
      <c r="A110" s="2"/>
      <c r="B110" s="3"/>
      <c r="C110" s="2"/>
    </row>
    <row r="111" spans="1:3" ht="14.25" customHeight="1">
      <c r="A111" s="2"/>
      <c r="B111" s="3"/>
      <c r="C111" s="2"/>
    </row>
    <row r="112" spans="1:3" ht="14.25" customHeight="1">
      <c r="A112" s="2"/>
      <c r="B112" s="3"/>
      <c r="C112" s="2"/>
    </row>
    <row r="113" spans="1:3" ht="14.25" customHeight="1">
      <c r="A113" s="2"/>
      <c r="B113" s="3"/>
      <c r="C113" s="2"/>
    </row>
    <row r="114" spans="1:3" ht="14.25" customHeight="1">
      <c r="A114" s="2"/>
      <c r="B114" s="3"/>
      <c r="C114" s="2"/>
    </row>
    <row r="115" spans="1:3" ht="14.25" customHeight="1">
      <c r="A115" s="2"/>
      <c r="B115" s="3"/>
      <c r="C115" s="2"/>
    </row>
    <row r="116" spans="1:3" ht="14.25" customHeight="1">
      <c r="A116" s="2"/>
      <c r="B116" s="3"/>
      <c r="C116" s="2"/>
    </row>
    <row r="117" spans="1:3" ht="14.25" customHeight="1">
      <c r="A117" s="2"/>
      <c r="B117" s="3"/>
      <c r="C117" s="2"/>
    </row>
    <row r="118" spans="1:3" ht="14.25" customHeight="1">
      <c r="A118" s="2"/>
      <c r="B118" s="3"/>
      <c r="C118" s="2"/>
    </row>
    <row r="119" spans="1:3" ht="14.25" customHeight="1">
      <c r="A119" s="2"/>
      <c r="B119" s="3"/>
      <c r="C119" s="2"/>
    </row>
    <row r="120" spans="1:3" ht="14.25" customHeight="1">
      <c r="A120" s="2"/>
      <c r="B120" s="3"/>
      <c r="C120" s="2"/>
    </row>
    <row r="121" spans="1:3" ht="14.25" customHeight="1">
      <c r="A121" s="2"/>
      <c r="B121" s="3"/>
      <c r="C121" s="2"/>
    </row>
    <row r="122" spans="1:3" ht="14.25" customHeight="1">
      <c r="A122" s="2"/>
      <c r="B122" s="3"/>
      <c r="C122" s="2"/>
    </row>
    <row r="123" spans="1:3" ht="14.25" customHeight="1">
      <c r="A123" s="2"/>
      <c r="B123" s="3"/>
      <c r="C123" s="2"/>
    </row>
    <row r="124" spans="1:3" ht="14.25" customHeight="1">
      <c r="A124" s="2"/>
      <c r="B124" s="3"/>
      <c r="C124" s="2"/>
    </row>
    <row r="125" spans="1:3" ht="14.25" customHeight="1">
      <c r="A125" s="2"/>
      <c r="B125" s="3"/>
      <c r="C125" s="2"/>
    </row>
    <row r="126" spans="1:3" ht="14.25" customHeight="1">
      <c r="A126" s="2"/>
      <c r="B126" s="3"/>
      <c r="C126" s="2"/>
    </row>
    <row r="127" spans="1:3" ht="14.25" customHeight="1">
      <c r="A127" s="2"/>
      <c r="B127" s="3"/>
      <c r="C127" s="2"/>
    </row>
    <row r="128" spans="1:3" ht="14.25" customHeight="1">
      <c r="A128" s="2"/>
      <c r="B128" s="3"/>
      <c r="C128" s="2"/>
    </row>
    <row r="129" spans="1:3" ht="14.25" customHeight="1">
      <c r="A129" s="2"/>
      <c r="B129" s="3"/>
      <c r="C129" s="2"/>
    </row>
    <row r="130" spans="1:3" ht="14.25" customHeight="1">
      <c r="A130" s="2"/>
      <c r="B130" s="3"/>
      <c r="C130" s="2"/>
    </row>
    <row r="131" spans="1:3" ht="14.25" customHeight="1">
      <c r="A131" s="2"/>
      <c r="B131" s="3"/>
      <c r="C131" s="2"/>
    </row>
    <row r="132" spans="1:3" ht="14.25" customHeight="1">
      <c r="A132" s="2"/>
      <c r="B132" s="3"/>
      <c r="C132" s="2"/>
    </row>
    <row r="133" spans="1:3" ht="14.25" customHeight="1">
      <c r="A133" s="2"/>
      <c r="B133" s="3"/>
      <c r="C133" s="2"/>
    </row>
    <row r="134" spans="1:3" ht="14.25" customHeight="1">
      <c r="A134" s="2"/>
      <c r="B134" s="3"/>
      <c r="C134" s="2"/>
    </row>
    <row r="135" spans="1:3" ht="14.25" customHeight="1">
      <c r="A135" s="2"/>
      <c r="B135" s="3"/>
      <c r="C135" s="2"/>
    </row>
    <row r="136" spans="1:3" ht="14.25" customHeight="1">
      <c r="A136" s="2"/>
      <c r="B136" s="3"/>
      <c r="C136" s="2"/>
    </row>
    <row r="137" spans="1:3" ht="14.25" customHeight="1">
      <c r="A137" s="2"/>
      <c r="B137" s="3"/>
      <c r="C137" s="2"/>
    </row>
    <row r="138" spans="1:3" ht="14.25" customHeight="1">
      <c r="A138" s="2"/>
      <c r="B138" s="3"/>
      <c r="C138" s="2"/>
    </row>
    <row r="139" spans="1:3" ht="14.25" customHeight="1">
      <c r="A139" s="2"/>
      <c r="B139" s="3"/>
      <c r="C139" s="2"/>
    </row>
    <row r="140" spans="1:3" ht="14.25" customHeight="1">
      <c r="A140" s="2"/>
      <c r="B140" s="3"/>
      <c r="C140" s="2"/>
    </row>
    <row r="141" spans="1:3" ht="14.25" customHeight="1">
      <c r="A141" s="2"/>
      <c r="B141" s="3"/>
      <c r="C141" s="2"/>
    </row>
    <row r="142" spans="1:3" ht="14.25" customHeight="1">
      <c r="A142" s="2"/>
      <c r="B142" s="3"/>
      <c r="C142" s="2"/>
    </row>
    <row r="143" spans="1:3" ht="14.25" customHeight="1">
      <c r="A143" s="2"/>
      <c r="B143" s="3"/>
      <c r="C143" s="2"/>
    </row>
    <row r="144" spans="1:3" ht="14.25" customHeight="1">
      <c r="A144" s="2"/>
      <c r="B144" s="3"/>
      <c r="C144" s="2"/>
    </row>
    <row r="145" spans="1:3" ht="14.25" customHeight="1">
      <c r="A145" s="2"/>
      <c r="B145" s="3"/>
      <c r="C145" s="2"/>
    </row>
    <row r="146" spans="1:3" ht="14.25" customHeight="1">
      <c r="A146" s="2"/>
      <c r="B146" s="3"/>
      <c r="C146" s="2"/>
    </row>
    <row r="147" spans="1:3" ht="14.25" customHeight="1">
      <c r="A147" s="2"/>
      <c r="B147" s="3"/>
      <c r="C147" s="2"/>
    </row>
    <row r="148" spans="1:3" ht="14.25" customHeight="1">
      <c r="A148" s="2"/>
      <c r="B148" s="3"/>
      <c r="C148" s="2"/>
    </row>
    <row r="149" spans="1:3" ht="14.25" customHeight="1">
      <c r="A149" s="2"/>
      <c r="B149" s="3"/>
      <c r="C149" s="2"/>
    </row>
    <row r="150" spans="1:3" ht="14.25" customHeight="1">
      <c r="A150" s="2"/>
      <c r="B150" s="3"/>
      <c r="C150" s="2"/>
    </row>
    <row r="151" spans="1:3" ht="14.25" customHeight="1">
      <c r="A151" s="2"/>
      <c r="B151" s="3"/>
      <c r="C151" s="2"/>
    </row>
    <row r="152" spans="1:3" ht="14.25" customHeight="1">
      <c r="A152" s="2"/>
      <c r="B152" s="3"/>
      <c r="C152" s="2"/>
    </row>
    <row r="153" spans="1:3" ht="14.25" customHeight="1">
      <c r="A153" s="2"/>
      <c r="B153" s="3"/>
      <c r="C153" s="2"/>
    </row>
    <row r="154" spans="1:3" ht="14.25" customHeight="1">
      <c r="A154" s="2"/>
      <c r="B154" s="3"/>
      <c r="C154" s="2"/>
    </row>
    <row r="155" spans="1:3" ht="14.25" customHeight="1">
      <c r="A155" s="2"/>
      <c r="B155" s="3"/>
      <c r="C155" s="2"/>
    </row>
    <row r="156" spans="1:3" ht="14.25" customHeight="1">
      <c r="A156" s="2"/>
      <c r="B156" s="3"/>
      <c r="C156" s="2"/>
    </row>
    <row r="157" spans="1:3" ht="14.25" customHeight="1">
      <c r="A157" s="2"/>
      <c r="B157" s="3"/>
      <c r="C157" s="2"/>
    </row>
    <row r="158" spans="1:3" ht="14.25" customHeight="1">
      <c r="A158" s="2"/>
      <c r="B158" s="3"/>
      <c r="C158" s="2"/>
    </row>
    <row r="159" spans="1:3" ht="14.25" customHeight="1">
      <c r="A159" s="2"/>
      <c r="B159" s="3"/>
      <c r="C159" s="2"/>
    </row>
    <row r="160" spans="1:3" ht="14.25" customHeight="1">
      <c r="A160" s="2"/>
      <c r="B160" s="3"/>
      <c r="C160" s="2"/>
    </row>
    <row r="161" spans="1:3" ht="14.25" customHeight="1">
      <c r="A161" s="2"/>
      <c r="B161" s="3"/>
      <c r="C161" s="2"/>
    </row>
    <row r="162" spans="1:3" ht="14.25" customHeight="1">
      <c r="A162" s="2"/>
      <c r="B162" s="3"/>
      <c r="C162" s="2"/>
    </row>
    <row r="163" spans="1:3" ht="14.25" customHeight="1">
      <c r="A163" s="2"/>
      <c r="B163" s="3"/>
      <c r="C163" s="2"/>
    </row>
    <row r="164" spans="1:3" ht="14.25" customHeight="1">
      <c r="A164" s="2"/>
      <c r="B164" s="3"/>
      <c r="C164" s="2"/>
    </row>
    <row r="165" spans="1:3" ht="14.25" customHeight="1">
      <c r="A165" s="2"/>
      <c r="B165" s="3"/>
      <c r="C165" s="2"/>
    </row>
    <row r="166" spans="1:3" ht="14.25" customHeight="1">
      <c r="A166" s="2"/>
      <c r="B166" s="3"/>
      <c r="C166" s="2"/>
    </row>
    <row r="167" spans="1:3" ht="14.25" customHeight="1">
      <c r="A167" s="2"/>
      <c r="B167" s="3"/>
      <c r="C167" s="2"/>
    </row>
    <row r="168" spans="1:3" ht="14.25" customHeight="1">
      <c r="A168" s="2"/>
      <c r="B168" s="3"/>
      <c r="C168" s="2"/>
    </row>
    <row r="169" spans="1:3" ht="14.25" customHeight="1">
      <c r="A169" s="2"/>
      <c r="B169" s="3"/>
      <c r="C169" s="2"/>
    </row>
    <row r="170" spans="1:3" ht="14.25" customHeight="1">
      <c r="A170" s="2"/>
      <c r="B170" s="3"/>
      <c r="C170" s="2"/>
    </row>
    <row r="171" spans="1:3" ht="14.25" customHeight="1">
      <c r="A171" s="2"/>
      <c r="B171" s="3"/>
      <c r="C171" s="2"/>
    </row>
    <row r="172" spans="1:3" ht="14.25" customHeight="1">
      <c r="A172" s="2"/>
      <c r="B172" s="3"/>
      <c r="C172" s="2"/>
    </row>
    <row r="173" spans="1:3" ht="14.25" customHeight="1">
      <c r="A173" s="2"/>
      <c r="B173" s="3"/>
      <c r="C173" s="2"/>
    </row>
    <row r="174" spans="1:3" ht="14.25" customHeight="1">
      <c r="A174" s="2"/>
      <c r="B174" s="3"/>
      <c r="C174" s="2"/>
    </row>
    <row r="175" spans="1:3" ht="14.25" customHeight="1">
      <c r="A175" s="2"/>
      <c r="B175" s="3"/>
      <c r="C175" s="2"/>
    </row>
    <row r="176" spans="1:3" ht="14.25" customHeight="1">
      <c r="A176" s="2"/>
      <c r="B176" s="3"/>
      <c r="C176" s="2"/>
    </row>
    <row r="177" spans="1:3" ht="14.25" customHeight="1">
      <c r="A177" s="2"/>
      <c r="B177" s="3"/>
      <c r="C177" s="2"/>
    </row>
    <row r="178" spans="1:3" ht="14.25" customHeight="1">
      <c r="A178" s="2"/>
      <c r="B178" s="3"/>
      <c r="C178" s="2"/>
    </row>
    <row r="179" spans="1:3" ht="14.25" customHeight="1">
      <c r="A179" s="2"/>
      <c r="B179" s="3"/>
      <c r="C179" s="2"/>
    </row>
    <row r="180" spans="1:3" ht="14.25" customHeight="1">
      <c r="A180" s="2"/>
      <c r="B180" s="3"/>
      <c r="C180" s="2"/>
    </row>
    <row r="181" spans="1:3" ht="14.25" customHeight="1">
      <c r="A181" s="2"/>
      <c r="B181" s="3"/>
      <c r="C181" s="2"/>
    </row>
    <row r="182" spans="1:3" ht="14.25" customHeight="1">
      <c r="A182" s="2"/>
      <c r="B182" s="3"/>
      <c r="C182" s="2"/>
    </row>
    <row r="183" spans="1:3" ht="14.25" customHeight="1">
      <c r="A183" s="2"/>
      <c r="B183" s="3"/>
      <c r="C183" s="2"/>
    </row>
    <row r="184" spans="1:3" ht="14.25" customHeight="1">
      <c r="A184" s="2"/>
      <c r="B184" s="3"/>
      <c r="C184" s="2"/>
    </row>
    <row r="185" spans="1:3" ht="14.25" customHeight="1">
      <c r="A185" s="2"/>
      <c r="B185" s="3"/>
      <c r="C185" s="2"/>
    </row>
    <row r="186" spans="1:3" ht="14.25" customHeight="1">
      <c r="A186" s="2"/>
      <c r="B186" s="3"/>
      <c r="C186" s="2"/>
    </row>
    <row r="187" spans="1:3" ht="14.25" customHeight="1">
      <c r="A187" s="2"/>
      <c r="B187" s="3"/>
      <c r="C187" s="2"/>
    </row>
    <row r="188" spans="1:3" ht="14.25" customHeight="1">
      <c r="A188" s="2"/>
      <c r="B188" s="3"/>
      <c r="C188" s="2"/>
    </row>
    <row r="189" spans="1:3" ht="14.25" customHeight="1">
      <c r="A189" s="2"/>
      <c r="B189" s="3"/>
      <c r="C189" s="2"/>
    </row>
    <row r="190" spans="1:3" ht="14.25" customHeight="1">
      <c r="A190" s="2"/>
      <c r="B190" s="3"/>
      <c r="C190" s="2"/>
    </row>
    <row r="191" spans="1:3" ht="14.25" customHeight="1">
      <c r="A191" s="2"/>
      <c r="B191" s="3"/>
      <c r="C191" s="2"/>
    </row>
    <row r="192" spans="1:3" ht="14.25" customHeight="1">
      <c r="A192" s="2"/>
      <c r="B192" s="3"/>
      <c r="C192" s="2"/>
    </row>
    <row r="193" spans="1:3" ht="14.25" customHeight="1">
      <c r="A193" s="2"/>
      <c r="B193" s="3"/>
      <c r="C193" s="2"/>
    </row>
    <row r="194" spans="1:3" ht="14.25" customHeight="1">
      <c r="A194" s="2"/>
      <c r="B194" s="3"/>
      <c r="C194" s="2"/>
    </row>
    <row r="195" spans="1:3" ht="14.25" customHeight="1">
      <c r="A195" s="2"/>
      <c r="B195" s="3"/>
      <c r="C195" s="2"/>
    </row>
    <row r="196" spans="1:3" ht="14.25" customHeight="1">
      <c r="A196" s="2"/>
      <c r="B196" s="3"/>
      <c r="C196" s="2"/>
    </row>
    <row r="197" spans="1:3" ht="14.25" customHeight="1">
      <c r="A197" s="2"/>
      <c r="B197" s="3"/>
      <c r="C197" s="2"/>
    </row>
    <row r="198" spans="1:3" ht="14.25" customHeight="1">
      <c r="A198" s="2"/>
      <c r="B198" s="3"/>
      <c r="C198" s="2"/>
    </row>
    <row r="199" spans="1:3" ht="14.25" customHeight="1">
      <c r="A199" s="2"/>
      <c r="B199" s="3"/>
      <c r="C199" s="2"/>
    </row>
    <row r="200" spans="1:3" ht="14.25" customHeight="1">
      <c r="A200" s="2"/>
      <c r="B200" s="3"/>
      <c r="C200" s="2"/>
    </row>
    <row r="201" spans="1:3" ht="14.25" customHeight="1">
      <c r="A201" s="2"/>
      <c r="B201" s="3"/>
      <c r="C201" s="2"/>
    </row>
    <row r="202" spans="1:3" ht="14.25" customHeight="1">
      <c r="A202" s="2"/>
      <c r="B202" s="3"/>
      <c r="C202" s="2"/>
    </row>
    <row r="203" spans="1:3" ht="14.25" customHeight="1">
      <c r="A203" s="2"/>
      <c r="B203" s="3"/>
      <c r="C203" s="2"/>
    </row>
    <row r="204" spans="1:3" ht="14.25" customHeight="1">
      <c r="A204" s="2"/>
      <c r="B204" s="3"/>
      <c r="C204" s="2"/>
    </row>
    <row r="205" spans="1:3" ht="14.25" customHeight="1">
      <c r="A205" s="2"/>
      <c r="B205" s="3"/>
      <c r="C205" s="2"/>
    </row>
    <row r="206" spans="1:3" ht="14.25" customHeight="1">
      <c r="A206" s="2"/>
      <c r="B206" s="3"/>
      <c r="C206" s="2"/>
    </row>
    <row r="207" spans="1:3" ht="14.25" customHeight="1">
      <c r="A207" s="2"/>
      <c r="B207" s="3"/>
      <c r="C207" s="2"/>
    </row>
    <row r="208" spans="1:3" ht="14.25" customHeight="1">
      <c r="A208" s="2"/>
      <c r="B208" s="3"/>
      <c r="C208" s="2"/>
    </row>
    <row r="209" spans="1:3" ht="14.25" customHeight="1">
      <c r="A209" s="2"/>
      <c r="B209" s="3"/>
      <c r="C209" s="2"/>
    </row>
    <row r="210" spans="1:3" ht="14.25" customHeight="1">
      <c r="A210" s="2"/>
      <c r="B210" s="3"/>
      <c r="C210" s="2"/>
    </row>
    <row r="211" spans="1:3" ht="14.25" customHeight="1">
      <c r="A211" s="2"/>
      <c r="B211" s="3"/>
      <c r="C211" s="2"/>
    </row>
    <row r="212" spans="1:3" ht="14.25" customHeight="1">
      <c r="A212" s="2"/>
      <c r="B212" s="3"/>
      <c r="C212" s="2"/>
    </row>
    <row r="213" spans="1:3" ht="14.25" customHeight="1">
      <c r="A213" s="2"/>
      <c r="B213" s="3"/>
      <c r="C213" s="2"/>
    </row>
    <row r="214" spans="1:3" ht="14.25" customHeight="1">
      <c r="A214" s="2"/>
      <c r="B214" s="3"/>
      <c r="C214" s="2"/>
    </row>
    <row r="215" spans="1:3" ht="14.25" customHeight="1">
      <c r="A215" s="2"/>
      <c r="B215" s="3"/>
      <c r="C215" s="2"/>
    </row>
    <row r="216" spans="1:3" ht="14.25" customHeight="1">
      <c r="A216" s="2"/>
      <c r="B216" s="3"/>
      <c r="C216" s="2"/>
    </row>
    <row r="217" spans="1:3" ht="14.25" customHeight="1">
      <c r="A217" s="2"/>
      <c r="B217" s="3"/>
      <c r="C217" s="2"/>
    </row>
    <row r="218" spans="1:3" ht="14.25" customHeight="1">
      <c r="A218" s="2"/>
      <c r="B218" s="3"/>
      <c r="C218" s="2"/>
    </row>
    <row r="219" spans="1:3" ht="14.25" customHeight="1">
      <c r="A219" s="2"/>
      <c r="B219" s="3"/>
      <c r="C219" s="2"/>
    </row>
    <row r="220" spans="1:3" ht="14.25" customHeight="1">
      <c r="A220" s="2"/>
      <c r="B220" s="3"/>
      <c r="C220" s="2"/>
    </row>
    <row r="221" spans="1:3" ht="14.25" customHeight="1">
      <c r="A221" s="2"/>
      <c r="B221" s="3"/>
      <c r="C221" s="2"/>
    </row>
    <row r="222" spans="1:3" ht="14.25" customHeight="1">
      <c r="A222" s="2"/>
      <c r="B222" s="3"/>
      <c r="C222" s="2"/>
    </row>
    <row r="223" spans="1:3" ht="14.25" customHeight="1">
      <c r="A223" s="2"/>
      <c r="B223" s="3"/>
      <c r="C223" s="2"/>
    </row>
    <row r="224" spans="1:3" ht="14.25" customHeight="1">
      <c r="A224" s="2"/>
      <c r="B224" s="3"/>
      <c r="C224" s="2"/>
    </row>
    <row r="225" spans="1:3" ht="14.25" customHeight="1">
      <c r="A225" s="2"/>
      <c r="B225" s="3"/>
      <c r="C225" s="2"/>
    </row>
    <row r="226" spans="1:3" ht="14.25" customHeight="1">
      <c r="A226" s="2"/>
      <c r="B226" s="3"/>
      <c r="C226" s="2"/>
    </row>
    <row r="227" spans="1:3" ht="14.25" customHeight="1">
      <c r="A227" s="2"/>
      <c r="B227" s="3"/>
      <c r="C227" s="2"/>
    </row>
    <row r="228" spans="1:3" ht="14.25" customHeight="1">
      <c r="A228" s="2"/>
      <c r="B228" s="3"/>
      <c r="C228" s="2"/>
    </row>
    <row r="229" spans="1:3" ht="14.25" customHeight="1">
      <c r="A229" s="2"/>
      <c r="B229" s="3"/>
      <c r="C229" s="2"/>
    </row>
    <row r="230" spans="1:3" ht="14.25" customHeight="1">
      <c r="A230" s="2"/>
      <c r="B230" s="3"/>
      <c r="C230" s="2"/>
    </row>
    <row r="231" spans="1:3" ht="14.25" customHeight="1">
      <c r="A231" s="2"/>
      <c r="B231" s="3"/>
      <c r="C231" s="2"/>
    </row>
    <row r="232" spans="1:3" ht="14.25" customHeight="1">
      <c r="A232" s="2"/>
      <c r="B232" s="3"/>
      <c r="C232" s="2"/>
    </row>
    <row r="233" spans="1:3" ht="14.25" customHeight="1">
      <c r="A233" s="2"/>
      <c r="B233" s="3"/>
      <c r="C233" s="2"/>
    </row>
    <row r="234" spans="1:3" ht="14.25" customHeight="1">
      <c r="A234" s="2"/>
      <c r="B234" s="3"/>
      <c r="C234" s="2"/>
    </row>
    <row r="235" spans="1:3" ht="14.25" customHeight="1">
      <c r="A235" s="2"/>
      <c r="B235" s="3"/>
      <c r="C235" s="2"/>
    </row>
    <row r="236" spans="1:3" ht="14.25" customHeight="1">
      <c r="A236" s="2"/>
      <c r="B236" s="3"/>
      <c r="C236" s="2"/>
    </row>
    <row r="237" spans="1:3" ht="14.25" customHeight="1">
      <c r="A237" s="2"/>
      <c r="B237" s="3"/>
      <c r="C237" s="2"/>
    </row>
    <row r="238" spans="1:3" ht="14.25" customHeight="1">
      <c r="A238" s="2"/>
      <c r="B238" s="3"/>
      <c r="C238" s="2"/>
    </row>
    <row r="239" spans="1:3" ht="14.25" customHeight="1">
      <c r="A239" s="2"/>
      <c r="B239" s="3"/>
      <c r="C239" s="2"/>
    </row>
    <row r="240" spans="1:3" ht="14.25" customHeight="1">
      <c r="A240" s="2"/>
      <c r="B240" s="3"/>
      <c r="C240" s="2"/>
    </row>
    <row r="241" spans="1:3" ht="14.25" customHeight="1">
      <c r="A241" s="2"/>
      <c r="B241" s="3"/>
      <c r="C241" s="2"/>
    </row>
    <row r="242" spans="1:3" ht="14.25" customHeight="1">
      <c r="A242" s="2"/>
      <c r="B242" s="3"/>
      <c r="C242" s="2"/>
    </row>
    <row r="243" spans="1:3" ht="14.25" customHeight="1">
      <c r="A243" s="2"/>
      <c r="B243" s="3"/>
      <c r="C243" s="2"/>
    </row>
    <row r="244" spans="1:3" ht="14.25" customHeight="1">
      <c r="A244" s="2"/>
      <c r="B244" s="3"/>
      <c r="C244" s="2"/>
    </row>
    <row r="245" spans="1:3" ht="14.25" customHeight="1">
      <c r="A245" s="2"/>
      <c r="B245" s="3"/>
      <c r="C245" s="2"/>
    </row>
    <row r="246" spans="1:3" ht="14.25" customHeight="1">
      <c r="A246" s="2"/>
      <c r="B246" s="3"/>
      <c r="C246" s="2"/>
    </row>
    <row r="247" spans="1:3" ht="14.25" customHeight="1">
      <c r="A247" s="2"/>
      <c r="B247" s="3"/>
      <c r="C247" s="2"/>
    </row>
    <row r="248" spans="1:3" ht="14.25" customHeight="1">
      <c r="A248" s="2"/>
      <c r="B248" s="3"/>
      <c r="C248" s="2"/>
    </row>
    <row r="249" spans="1:3" ht="14.25" customHeight="1">
      <c r="A249" s="2"/>
      <c r="B249" s="3"/>
      <c r="C249" s="2"/>
    </row>
    <row r="250" spans="1:3" ht="14.25" customHeight="1">
      <c r="A250" s="2"/>
      <c r="B250" s="3"/>
      <c r="C250" s="2"/>
    </row>
    <row r="251" spans="1:3" ht="14.25" customHeight="1">
      <c r="A251" s="2"/>
      <c r="B251" s="3"/>
      <c r="C251" s="2"/>
    </row>
    <row r="252" spans="1:3" ht="14.25" customHeight="1">
      <c r="A252" s="2"/>
      <c r="B252" s="3"/>
      <c r="C252" s="2"/>
    </row>
    <row r="253" spans="1:3" ht="14.25" customHeight="1">
      <c r="A253" s="2"/>
      <c r="B253" s="3"/>
      <c r="C253" s="2"/>
    </row>
    <row r="254" spans="1:3" ht="14.25" customHeight="1">
      <c r="A254" s="2"/>
      <c r="B254" s="3"/>
      <c r="C254" s="2"/>
    </row>
    <row r="255" spans="1:3" ht="14.25" customHeight="1">
      <c r="A255" s="2"/>
      <c r="B255" s="3"/>
      <c r="C255" s="2"/>
    </row>
    <row r="256" spans="1:3" ht="14.25" customHeight="1">
      <c r="A256" s="2"/>
      <c r="B256" s="3"/>
      <c r="C256" s="2"/>
    </row>
    <row r="257" spans="1:3" ht="14.25" customHeight="1">
      <c r="A257" s="2"/>
      <c r="B257" s="3"/>
      <c r="C257" s="2"/>
    </row>
    <row r="258" spans="1:3" ht="14.25" customHeight="1">
      <c r="A258" s="2"/>
      <c r="B258" s="3"/>
      <c r="C258" s="2"/>
    </row>
    <row r="259" spans="1:3" ht="14.25" customHeight="1">
      <c r="A259" s="2"/>
      <c r="B259" s="3"/>
      <c r="C259" s="2"/>
    </row>
    <row r="260" spans="1:3" ht="14.25" customHeight="1">
      <c r="A260" s="2"/>
      <c r="B260" s="3"/>
      <c r="C260" s="2"/>
    </row>
    <row r="261" spans="1:3" ht="14.25" customHeight="1">
      <c r="A261" s="2"/>
      <c r="B261" s="3"/>
      <c r="C261" s="2"/>
    </row>
    <row r="262" spans="1:3" ht="14.25" customHeight="1">
      <c r="A262" s="2"/>
      <c r="B262" s="3"/>
      <c r="C262" s="2"/>
    </row>
    <row r="263" spans="1:3" ht="14.25" customHeight="1">
      <c r="A263" s="2"/>
      <c r="B263" s="3"/>
      <c r="C263" s="2"/>
    </row>
    <row r="264" spans="1:3" ht="14.25" customHeight="1">
      <c r="A264" s="2"/>
      <c r="B264" s="3"/>
      <c r="C264" s="2"/>
    </row>
    <row r="265" spans="1:3" ht="14.25" customHeight="1">
      <c r="A265" s="2"/>
      <c r="B265" s="3"/>
      <c r="C265" s="2"/>
    </row>
    <row r="266" spans="1:3" ht="14.25" customHeight="1">
      <c r="A266" s="2"/>
      <c r="B266" s="3"/>
      <c r="C266" s="2"/>
    </row>
    <row r="267" spans="1:3" ht="14.25" customHeight="1">
      <c r="A267" s="2"/>
      <c r="B267" s="3"/>
      <c r="C267" s="2"/>
    </row>
    <row r="268" spans="1:3" ht="14.25" customHeight="1">
      <c r="A268" s="2"/>
      <c r="B268" s="3"/>
      <c r="C268" s="2"/>
    </row>
    <row r="269" spans="1:3" ht="14.25" customHeight="1">
      <c r="A269" s="2"/>
      <c r="B269" s="3"/>
      <c r="C269" s="2"/>
    </row>
    <row r="270" spans="1:3" ht="14.25" customHeight="1">
      <c r="A270" s="2"/>
      <c r="B270" s="3"/>
      <c r="C270" s="2"/>
    </row>
    <row r="271" spans="1:3" ht="14.25" customHeight="1">
      <c r="A271" s="2"/>
      <c r="B271" s="3"/>
      <c r="C271" s="2"/>
    </row>
    <row r="272" spans="1:3" ht="14.25" customHeight="1">
      <c r="A272" s="2"/>
      <c r="B272" s="3"/>
      <c r="C272" s="2"/>
    </row>
    <row r="273" spans="1:3" ht="14.25" customHeight="1">
      <c r="A273" s="2"/>
      <c r="B273" s="3"/>
      <c r="C273" s="2"/>
    </row>
    <row r="274" spans="1:3" ht="14.25" customHeight="1">
      <c r="A274" s="2"/>
      <c r="B274" s="3"/>
      <c r="C274" s="2"/>
    </row>
    <row r="275" spans="1:3" ht="14.25" customHeight="1">
      <c r="A275" s="2"/>
      <c r="B275" s="3"/>
      <c r="C275" s="2"/>
    </row>
    <row r="276" spans="1:3" ht="14.25" customHeight="1">
      <c r="A276" s="2"/>
      <c r="B276" s="3"/>
      <c r="C276" s="2"/>
    </row>
    <row r="277" spans="1:3" ht="14.25" customHeight="1">
      <c r="A277" s="2"/>
      <c r="B277" s="3"/>
      <c r="C277" s="2"/>
    </row>
    <row r="278" spans="1:3" ht="14.25" customHeight="1">
      <c r="A278" s="2"/>
      <c r="B278" s="3"/>
      <c r="C278" s="2"/>
    </row>
    <row r="279" spans="1:3" ht="14.25" customHeight="1">
      <c r="A279" s="2"/>
      <c r="B279" s="3"/>
      <c r="C279" s="2"/>
    </row>
    <row r="280" spans="1:3" ht="14.25" customHeight="1">
      <c r="A280" s="2"/>
      <c r="B280" s="3"/>
      <c r="C280" s="2"/>
    </row>
    <row r="281" spans="1:3" ht="14.25" customHeight="1">
      <c r="A281" s="2"/>
      <c r="B281" s="3"/>
      <c r="C281" s="2"/>
    </row>
    <row r="282" spans="1:3" ht="14.25" customHeight="1">
      <c r="A282" s="2"/>
      <c r="B282" s="3"/>
      <c r="C282" s="2"/>
    </row>
    <row r="283" spans="1:3" ht="14.25" customHeight="1">
      <c r="A283" s="2"/>
      <c r="B283" s="3"/>
      <c r="C283" s="2"/>
    </row>
    <row r="284" spans="1:3" ht="14.25" customHeight="1">
      <c r="A284" s="2"/>
      <c r="B284" s="3"/>
      <c r="C284" s="2"/>
    </row>
    <row r="285" spans="1:3" ht="14.25" customHeight="1">
      <c r="A285" s="2"/>
      <c r="B285" s="3"/>
      <c r="C285" s="2"/>
    </row>
    <row r="286" spans="1:3" ht="14.25" customHeight="1">
      <c r="A286" s="2"/>
      <c r="B286" s="3"/>
      <c r="C286" s="2"/>
    </row>
    <row r="287" spans="1:3" ht="14.25" customHeight="1">
      <c r="A287" s="2"/>
      <c r="B287" s="3"/>
      <c r="C287" s="2"/>
    </row>
    <row r="288" spans="1:3" ht="14.25" customHeight="1">
      <c r="A288" s="2"/>
      <c r="B288" s="3"/>
      <c r="C288" s="2"/>
    </row>
    <row r="289" spans="1:3" ht="14.25" customHeight="1">
      <c r="A289" s="2"/>
      <c r="B289" s="3"/>
      <c r="C289" s="2"/>
    </row>
    <row r="290" spans="1:3" ht="14.25" customHeight="1">
      <c r="A290" s="2"/>
      <c r="B290" s="3"/>
      <c r="C290" s="2"/>
    </row>
    <row r="291" spans="1:3" ht="14.25" customHeight="1">
      <c r="A291" s="2"/>
      <c r="B291" s="3"/>
      <c r="C291" s="2"/>
    </row>
    <row r="292" spans="1:3" ht="14.25" customHeight="1">
      <c r="A292" s="2"/>
      <c r="B292" s="3"/>
      <c r="C292" s="2"/>
    </row>
    <row r="293" spans="1:3" ht="14.25" customHeight="1">
      <c r="A293" s="2"/>
      <c r="B293" s="3"/>
      <c r="C293" s="2"/>
    </row>
    <row r="294" spans="1:3" ht="14.25" customHeight="1">
      <c r="A294" s="2"/>
      <c r="B294" s="3"/>
      <c r="C294" s="2"/>
    </row>
    <row r="295" spans="1:3" ht="14.25" customHeight="1">
      <c r="A295" s="2"/>
      <c r="B295" s="3"/>
      <c r="C295" s="2"/>
    </row>
    <row r="296" spans="1:3" ht="14.25" customHeight="1">
      <c r="A296" s="2"/>
      <c r="B296" s="3"/>
      <c r="C296" s="2"/>
    </row>
    <row r="297" spans="1:3" ht="14.25" customHeight="1">
      <c r="A297" s="2"/>
      <c r="B297" s="3"/>
      <c r="C297" s="2"/>
    </row>
    <row r="298" spans="1:3" ht="14.25" customHeight="1">
      <c r="A298" s="2"/>
      <c r="B298" s="3"/>
      <c r="C298" s="2"/>
    </row>
    <row r="299" spans="1:3" ht="14.25" customHeight="1">
      <c r="A299" s="2"/>
      <c r="B299" s="3"/>
      <c r="C299" s="2"/>
    </row>
    <row r="300" spans="1:3" ht="14.25" customHeight="1">
      <c r="A300" s="2"/>
      <c r="B300" s="3"/>
      <c r="C300" s="2"/>
    </row>
    <row r="301" spans="1:3" ht="14.25" customHeight="1">
      <c r="A301" s="2"/>
      <c r="B301" s="3"/>
      <c r="C301" s="2"/>
    </row>
    <row r="302" spans="1:3" ht="14.25" customHeight="1">
      <c r="A302" s="2"/>
      <c r="B302" s="3"/>
      <c r="C302" s="2"/>
    </row>
    <row r="303" spans="1:3" ht="14.25" customHeight="1">
      <c r="A303" s="2"/>
      <c r="B303" s="3"/>
      <c r="C303" s="2"/>
    </row>
    <row r="304" spans="1:3" ht="14.25" customHeight="1">
      <c r="A304" s="2"/>
      <c r="B304" s="3"/>
      <c r="C304" s="2"/>
    </row>
    <row r="305" spans="1:3" ht="14.25" customHeight="1">
      <c r="A305" s="2"/>
      <c r="B305" s="3"/>
      <c r="C305" s="2"/>
    </row>
    <row r="306" spans="1:3" ht="14.25" customHeight="1">
      <c r="A306" s="2"/>
      <c r="B306" s="3"/>
      <c r="C306" s="2"/>
    </row>
    <row r="307" spans="1:3" ht="14.25" customHeight="1">
      <c r="A307" s="2"/>
      <c r="B307" s="3"/>
      <c r="C307" s="2"/>
    </row>
    <row r="308" spans="1:3" ht="14.25" customHeight="1">
      <c r="A308" s="2"/>
      <c r="B308" s="3"/>
      <c r="C308" s="2"/>
    </row>
    <row r="309" spans="1:3" ht="14.25" customHeight="1">
      <c r="A309" s="2"/>
      <c r="B309" s="3"/>
      <c r="C309" s="2"/>
    </row>
    <row r="310" spans="1:3" ht="14.25" customHeight="1">
      <c r="A310" s="2"/>
      <c r="B310" s="3"/>
      <c r="C310" s="2"/>
    </row>
    <row r="311" spans="1:3" ht="14.25" customHeight="1">
      <c r="A311" s="2"/>
      <c r="B311" s="3"/>
      <c r="C311" s="2"/>
    </row>
    <row r="312" spans="1:3" ht="14.25" customHeight="1">
      <c r="A312" s="2"/>
      <c r="B312" s="3"/>
      <c r="C312" s="2"/>
    </row>
    <row r="313" spans="1:3" ht="14.25" customHeight="1">
      <c r="A313" s="2"/>
      <c r="B313" s="3"/>
      <c r="C313" s="2"/>
    </row>
    <row r="314" spans="1:3" ht="14.25" customHeight="1">
      <c r="A314" s="2"/>
      <c r="B314" s="3"/>
      <c r="C314" s="2"/>
    </row>
    <row r="315" spans="1:3" ht="14.25" customHeight="1">
      <c r="A315" s="2"/>
      <c r="B315" s="3"/>
      <c r="C315" s="2"/>
    </row>
    <row r="316" spans="1:3" ht="14.25" customHeight="1">
      <c r="A316" s="2"/>
      <c r="B316" s="3"/>
      <c r="C316" s="2"/>
    </row>
    <row r="317" spans="1:3" ht="14.25" customHeight="1">
      <c r="A317" s="2"/>
      <c r="B317" s="3"/>
      <c r="C317" s="2"/>
    </row>
    <row r="318" spans="1:3" ht="14.25" customHeight="1">
      <c r="A318" s="2"/>
      <c r="B318" s="3"/>
      <c r="C318" s="2"/>
    </row>
    <row r="319" spans="1:3" ht="14.25" customHeight="1">
      <c r="A319" s="2"/>
      <c r="B319" s="3"/>
      <c r="C319" s="2"/>
    </row>
    <row r="320" spans="1:3" ht="14.25" customHeight="1">
      <c r="A320" s="2"/>
      <c r="B320" s="3"/>
      <c r="C320" s="2"/>
    </row>
    <row r="321" spans="1:3" ht="14.25" customHeight="1">
      <c r="A321" s="2"/>
      <c r="B321" s="3"/>
      <c r="C321" s="2"/>
    </row>
    <row r="322" spans="1:3" ht="14.25" customHeight="1">
      <c r="A322" s="2"/>
      <c r="B322" s="3"/>
      <c r="C322" s="2"/>
    </row>
    <row r="323" spans="1:3" ht="14.25" customHeight="1">
      <c r="A323" s="2"/>
      <c r="B323" s="3"/>
      <c r="C323" s="2"/>
    </row>
    <row r="324" spans="1:3" ht="14.25" customHeight="1">
      <c r="A324" s="2"/>
      <c r="B324" s="3"/>
      <c r="C324" s="2"/>
    </row>
    <row r="325" spans="1:3" ht="14.25" customHeight="1">
      <c r="A325" s="2"/>
      <c r="B325" s="3"/>
      <c r="C325" s="2"/>
    </row>
    <row r="326" spans="1:3" ht="14.25" customHeight="1">
      <c r="A326" s="2"/>
      <c r="B326" s="3"/>
      <c r="C326" s="2"/>
    </row>
    <row r="327" spans="1:3" ht="14.25" customHeight="1">
      <c r="A327" s="2"/>
      <c r="B327" s="3"/>
      <c r="C327" s="2"/>
    </row>
    <row r="328" spans="1:3" ht="14.25" customHeight="1">
      <c r="A328" s="2"/>
      <c r="B328" s="3"/>
      <c r="C328" s="2"/>
    </row>
    <row r="329" spans="1:3" ht="14.25" customHeight="1">
      <c r="A329" s="2"/>
      <c r="B329" s="3"/>
      <c r="C329" s="2"/>
    </row>
    <row r="330" spans="1:3" ht="14.25" customHeight="1">
      <c r="A330" s="2"/>
      <c r="B330" s="3"/>
      <c r="C330" s="2"/>
    </row>
    <row r="331" spans="1:3" ht="14.25" customHeight="1">
      <c r="A331" s="2"/>
      <c r="B331" s="3"/>
      <c r="C331" s="2"/>
    </row>
    <row r="332" spans="1:3" ht="14.25" customHeight="1">
      <c r="A332" s="2"/>
      <c r="B332" s="3"/>
      <c r="C332" s="2"/>
    </row>
    <row r="333" spans="1:3" ht="14.25" customHeight="1">
      <c r="A333" s="2"/>
      <c r="B333" s="3"/>
      <c r="C333" s="2"/>
    </row>
    <row r="334" spans="1:3" ht="14.25" customHeight="1">
      <c r="A334" s="2"/>
      <c r="B334" s="3"/>
      <c r="C334" s="2"/>
    </row>
    <row r="335" spans="1:3" ht="14.25" customHeight="1">
      <c r="A335" s="2"/>
      <c r="B335" s="3"/>
      <c r="C335" s="2"/>
    </row>
    <row r="336" spans="1:3" ht="14.25" customHeight="1">
      <c r="A336" s="2"/>
      <c r="B336" s="3"/>
      <c r="C336" s="2"/>
    </row>
    <row r="337" spans="1:3" ht="14.25" customHeight="1">
      <c r="A337" s="2"/>
      <c r="B337" s="3"/>
      <c r="C337" s="2"/>
    </row>
    <row r="338" spans="1:3" ht="14.25" customHeight="1">
      <c r="A338" s="2"/>
      <c r="B338" s="3"/>
      <c r="C338" s="2"/>
    </row>
    <row r="339" spans="1:3" ht="14.25" customHeight="1">
      <c r="A339" s="2"/>
      <c r="B339" s="3"/>
      <c r="C339" s="2"/>
    </row>
    <row r="340" spans="1:3" ht="14.25" customHeight="1">
      <c r="A340" s="2"/>
      <c r="B340" s="3"/>
      <c r="C340" s="2"/>
    </row>
    <row r="341" spans="1:3" ht="14.25" customHeight="1">
      <c r="A341" s="2"/>
      <c r="B341" s="3"/>
      <c r="C341" s="2"/>
    </row>
    <row r="342" spans="1:3" ht="14.25" customHeight="1">
      <c r="A342" s="2"/>
      <c r="B342" s="3"/>
      <c r="C342" s="2"/>
    </row>
    <row r="343" spans="1:3" ht="14.25" customHeight="1">
      <c r="A343" s="2"/>
      <c r="B343" s="3"/>
      <c r="C343" s="2"/>
    </row>
    <row r="344" spans="1:3" ht="14.25" customHeight="1">
      <c r="A344" s="2"/>
      <c r="B344" s="3"/>
      <c r="C344" s="2"/>
    </row>
    <row r="345" spans="1:3" ht="14.25" customHeight="1">
      <c r="A345" s="2"/>
      <c r="B345" s="3"/>
      <c r="C345" s="2"/>
    </row>
    <row r="346" spans="1:3" ht="14.25" customHeight="1">
      <c r="A346" s="2"/>
      <c r="B346" s="3"/>
      <c r="C346" s="2"/>
    </row>
    <row r="347" spans="1:3" ht="14.25" customHeight="1">
      <c r="A347" s="2"/>
      <c r="B347" s="3"/>
      <c r="C347" s="2"/>
    </row>
    <row r="348" spans="1:3" ht="14.25" customHeight="1">
      <c r="A348" s="2"/>
      <c r="B348" s="3"/>
      <c r="C348" s="2"/>
    </row>
    <row r="349" spans="1:3" ht="14.25" customHeight="1">
      <c r="A349" s="2"/>
      <c r="B349" s="3"/>
      <c r="C349" s="2"/>
    </row>
    <row r="350" spans="1:3" ht="14.25" customHeight="1">
      <c r="A350" s="2"/>
      <c r="B350" s="3"/>
      <c r="C350" s="2"/>
    </row>
    <row r="351" spans="1:3" ht="14.25" customHeight="1">
      <c r="A351" s="2"/>
      <c r="B351" s="3"/>
      <c r="C351" s="2"/>
    </row>
    <row r="352" spans="1:3" ht="14.25" customHeight="1">
      <c r="A352" s="2"/>
      <c r="B352" s="3"/>
      <c r="C352" s="2"/>
    </row>
    <row r="353" spans="1:3" ht="14.25" customHeight="1">
      <c r="A353" s="2"/>
      <c r="B353" s="3"/>
      <c r="C353" s="2"/>
    </row>
    <row r="354" spans="1:3" ht="14.25" customHeight="1">
      <c r="A354" s="2"/>
      <c r="B354" s="3"/>
      <c r="C354" s="2"/>
    </row>
    <row r="355" spans="1:3" ht="14.25" customHeight="1">
      <c r="A355" s="2"/>
      <c r="B355" s="3"/>
      <c r="C355" s="2"/>
    </row>
    <row r="356" spans="1:3" ht="14.25" customHeight="1">
      <c r="A356" s="2"/>
      <c r="B356" s="3"/>
      <c r="C356" s="2"/>
    </row>
    <row r="357" spans="1:3" ht="14.25" customHeight="1">
      <c r="A357" s="2"/>
      <c r="B357" s="3"/>
      <c r="C357" s="2"/>
    </row>
    <row r="358" spans="1:3" ht="14.25" customHeight="1">
      <c r="A358" s="2"/>
      <c r="B358" s="3"/>
      <c r="C358" s="2"/>
    </row>
    <row r="359" spans="1:3" ht="14.25" customHeight="1">
      <c r="A359" s="2"/>
      <c r="B359" s="3"/>
      <c r="C359" s="2"/>
    </row>
    <row r="360" spans="1:3" ht="14.25" customHeight="1">
      <c r="A360" s="2"/>
      <c r="B360" s="3"/>
      <c r="C360" s="2"/>
    </row>
    <row r="361" spans="1:3" ht="14.25" customHeight="1">
      <c r="A361" s="2"/>
      <c r="B361" s="3"/>
      <c r="C361" s="2"/>
    </row>
    <row r="362" spans="1:3" ht="14.25" customHeight="1">
      <c r="A362" s="2"/>
      <c r="B362" s="3"/>
      <c r="C362" s="2"/>
    </row>
    <row r="363" spans="1:3" ht="14.25" customHeight="1">
      <c r="A363" s="2"/>
      <c r="B363" s="3"/>
      <c r="C363" s="2"/>
    </row>
    <row r="364" spans="1:3" ht="14.25" customHeight="1">
      <c r="A364" s="2"/>
      <c r="B364" s="3"/>
      <c r="C364" s="2"/>
    </row>
    <row r="365" spans="1:3" ht="14.25" customHeight="1">
      <c r="A365" s="2"/>
      <c r="B365" s="3"/>
      <c r="C365" s="2"/>
    </row>
    <row r="366" spans="1:3" ht="14.25" customHeight="1">
      <c r="A366" s="2"/>
      <c r="B366" s="3"/>
      <c r="C366" s="2"/>
    </row>
    <row r="367" spans="1:3" ht="14.25" customHeight="1">
      <c r="A367" s="2"/>
      <c r="B367" s="3"/>
      <c r="C367" s="2"/>
    </row>
    <row r="368" spans="1:3" ht="14.25" customHeight="1">
      <c r="A368" s="2"/>
      <c r="B368" s="3"/>
      <c r="C368" s="2"/>
    </row>
    <row r="369" spans="1:3" ht="14.25" customHeight="1">
      <c r="A369" s="2"/>
      <c r="B369" s="3"/>
      <c r="C369" s="2"/>
    </row>
    <row r="370" spans="1:3" ht="14.25" customHeight="1">
      <c r="A370" s="2"/>
      <c r="B370" s="3"/>
      <c r="C370" s="2"/>
    </row>
    <row r="371" spans="1:3" ht="14.25" customHeight="1">
      <c r="A371" s="2"/>
      <c r="B371" s="3"/>
      <c r="C371" s="2"/>
    </row>
    <row r="372" spans="1:3" ht="14.25" customHeight="1">
      <c r="A372" s="2"/>
      <c r="B372" s="3"/>
      <c r="C372" s="2"/>
    </row>
    <row r="373" spans="1:3" ht="14.25" customHeight="1">
      <c r="A373" s="2"/>
      <c r="B373" s="3"/>
      <c r="C373" s="2"/>
    </row>
    <row r="374" spans="1:3" ht="14.25" customHeight="1">
      <c r="A374" s="2"/>
      <c r="B374" s="3"/>
      <c r="C374" s="2"/>
    </row>
    <row r="375" spans="1:3" ht="14.25" customHeight="1">
      <c r="A375" s="2"/>
      <c r="B375" s="3"/>
      <c r="C375" s="2"/>
    </row>
    <row r="376" spans="1:3" ht="14.25" customHeight="1">
      <c r="A376" s="2"/>
      <c r="B376" s="3"/>
      <c r="C376" s="2"/>
    </row>
    <row r="377" spans="1:3" ht="14.25" customHeight="1">
      <c r="A377" s="2"/>
      <c r="B377" s="3"/>
      <c r="C377" s="2"/>
    </row>
    <row r="378" spans="1:3" ht="14.25" customHeight="1">
      <c r="A378" s="2"/>
      <c r="B378" s="3"/>
      <c r="C378" s="2"/>
    </row>
    <row r="379" spans="1:3" ht="14.25" customHeight="1">
      <c r="A379" s="2"/>
      <c r="B379" s="3"/>
      <c r="C379" s="2"/>
    </row>
    <row r="380" spans="1:3" ht="14.25" customHeight="1">
      <c r="A380" s="2"/>
      <c r="B380" s="3"/>
      <c r="C380" s="2"/>
    </row>
    <row r="381" spans="1:3" ht="14.25" customHeight="1">
      <c r="A381" s="2"/>
      <c r="B381" s="3"/>
      <c r="C381" s="2"/>
    </row>
    <row r="382" spans="1:3" ht="14.25" customHeight="1">
      <c r="A382" s="2"/>
      <c r="B382" s="3"/>
      <c r="C382" s="2"/>
    </row>
    <row r="383" spans="1:3" ht="14.25" customHeight="1">
      <c r="A383" s="2"/>
      <c r="B383" s="3"/>
      <c r="C383" s="2"/>
    </row>
    <row r="384" spans="1:3" ht="14.25" customHeight="1">
      <c r="A384" s="2"/>
      <c r="B384" s="3"/>
      <c r="C384" s="2"/>
    </row>
    <row r="385" spans="1:3" ht="14.25" customHeight="1">
      <c r="A385" s="2"/>
      <c r="B385" s="3"/>
      <c r="C385" s="2"/>
    </row>
    <row r="386" spans="1:3" ht="14.25" customHeight="1">
      <c r="A386" s="2"/>
      <c r="B386" s="3"/>
      <c r="C386" s="2"/>
    </row>
    <row r="387" spans="1:3" ht="14.25" customHeight="1">
      <c r="A387" s="2"/>
      <c r="B387" s="3"/>
      <c r="C387" s="2"/>
    </row>
    <row r="388" spans="1:3" ht="14.25" customHeight="1">
      <c r="A388" s="2"/>
      <c r="B388" s="3"/>
      <c r="C388" s="2"/>
    </row>
    <row r="389" spans="1:3" ht="14.25" customHeight="1">
      <c r="A389" s="2"/>
      <c r="B389" s="3"/>
      <c r="C389" s="2"/>
    </row>
    <row r="390" spans="1:3" ht="14.25" customHeight="1">
      <c r="A390" s="2"/>
      <c r="B390" s="3"/>
      <c r="C390" s="2"/>
    </row>
    <row r="391" spans="1:3" ht="14.25" customHeight="1">
      <c r="A391" s="2"/>
      <c r="B391" s="3"/>
      <c r="C391" s="2"/>
    </row>
    <row r="392" spans="1:3" ht="14.25" customHeight="1">
      <c r="A392" s="2"/>
      <c r="B392" s="3"/>
      <c r="C392" s="2"/>
    </row>
    <row r="393" spans="1:3" ht="14.25" customHeight="1">
      <c r="A393" s="2"/>
      <c r="B393" s="3"/>
      <c r="C393" s="2"/>
    </row>
    <row r="394" spans="1:3" ht="14.25" customHeight="1">
      <c r="A394" s="2"/>
      <c r="B394" s="3"/>
      <c r="C394" s="2"/>
    </row>
    <row r="395" spans="1:3" ht="14.25" customHeight="1">
      <c r="A395" s="2"/>
      <c r="B395" s="3"/>
      <c r="C395" s="2"/>
    </row>
    <row r="396" spans="1:3" ht="14.25" customHeight="1">
      <c r="A396" s="2"/>
      <c r="B396" s="3"/>
      <c r="C396" s="2"/>
    </row>
    <row r="397" spans="1:3" ht="14.25" customHeight="1">
      <c r="A397" s="2"/>
      <c r="B397" s="3"/>
      <c r="C397" s="2"/>
    </row>
    <row r="398" spans="1:3" ht="14.25" customHeight="1">
      <c r="A398" s="2"/>
      <c r="B398" s="3"/>
      <c r="C398" s="2"/>
    </row>
    <row r="399" spans="1:3" ht="14.25" customHeight="1">
      <c r="A399" s="2"/>
      <c r="B399" s="3"/>
      <c r="C399" s="2"/>
    </row>
    <row r="400" spans="1:3" ht="14.25" customHeight="1">
      <c r="A400" s="2"/>
      <c r="B400" s="3"/>
      <c r="C400" s="2"/>
    </row>
    <row r="401" spans="1:3" ht="14.25" customHeight="1">
      <c r="A401" s="2"/>
      <c r="B401" s="3"/>
      <c r="C401" s="2"/>
    </row>
    <row r="402" spans="1:3" ht="14.25" customHeight="1">
      <c r="A402" s="2"/>
      <c r="B402" s="3"/>
      <c r="C402" s="2"/>
    </row>
    <row r="403" spans="1:3" ht="14.25" customHeight="1">
      <c r="A403" s="2"/>
      <c r="B403" s="3"/>
      <c r="C403" s="2"/>
    </row>
    <row r="404" spans="1:3" ht="14.25" customHeight="1">
      <c r="A404" s="2"/>
      <c r="B404" s="3"/>
      <c r="C404" s="2"/>
    </row>
    <row r="405" spans="1:3" ht="14.25" customHeight="1">
      <c r="A405" s="2"/>
      <c r="B405" s="3"/>
      <c r="C405" s="2"/>
    </row>
    <row r="406" spans="1:3" ht="14.25" customHeight="1">
      <c r="A406" s="2"/>
      <c r="B406" s="3"/>
      <c r="C406" s="2"/>
    </row>
    <row r="407" spans="1:3" ht="14.25" customHeight="1">
      <c r="A407" s="2"/>
      <c r="B407" s="3"/>
      <c r="C407" s="2"/>
    </row>
    <row r="408" spans="1:3" ht="14.25" customHeight="1">
      <c r="A408" s="2"/>
      <c r="B408" s="3"/>
      <c r="C408" s="2"/>
    </row>
    <row r="409" spans="1:3" ht="14.25" customHeight="1">
      <c r="A409" s="2"/>
      <c r="B409" s="3"/>
      <c r="C409" s="2"/>
    </row>
    <row r="410" spans="1:3" ht="14.25" customHeight="1">
      <c r="A410" s="2"/>
      <c r="B410" s="3"/>
      <c r="C410" s="2"/>
    </row>
    <row r="411" spans="1:3" ht="14.25" customHeight="1">
      <c r="A411" s="2"/>
      <c r="B411" s="3"/>
      <c r="C411" s="2"/>
    </row>
    <row r="412" spans="1:3" ht="14.25" customHeight="1">
      <c r="A412" s="2"/>
      <c r="B412" s="3"/>
      <c r="C412" s="2"/>
    </row>
    <row r="413" spans="1:3" ht="14.25" customHeight="1">
      <c r="A413" s="2"/>
      <c r="B413" s="3"/>
      <c r="C413" s="2"/>
    </row>
    <row r="414" spans="1:3" ht="14.25" customHeight="1">
      <c r="A414" s="2"/>
      <c r="B414" s="3"/>
      <c r="C414" s="2"/>
    </row>
    <row r="415" spans="1:3" ht="14.25" customHeight="1">
      <c r="A415" s="2"/>
      <c r="B415" s="3"/>
      <c r="C415" s="2"/>
    </row>
    <row r="416" spans="1:3" ht="14.25" customHeight="1">
      <c r="A416" s="2"/>
      <c r="B416" s="3"/>
      <c r="C416" s="2"/>
    </row>
    <row r="417" spans="1:3" ht="14.25" customHeight="1">
      <c r="A417" s="2"/>
      <c r="B417" s="3"/>
      <c r="C417" s="2"/>
    </row>
    <row r="418" spans="1:3" ht="14.25" customHeight="1">
      <c r="A418" s="2"/>
      <c r="B418" s="3"/>
      <c r="C418" s="2"/>
    </row>
    <row r="419" spans="1:3" ht="14.25" customHeight="1">
      <c r="A419" s="2"/>
      <c r="B419" s="3"/>
      <c r="C419" s="2"/>
    </row>
    <row r="420" spans="1:3" ht="14.25" customHeight="1">
      <c r="A420" s="2"/>
      <c r="B420" s="3"/>
      <c r="C420" s="2"/>
    </row>
    <row r="421" spans="1:3" ht="14.25" customHeight="1">
      <c r="A421" s="2"/>
      <c r="B421" s="3"/>
      <c r="C421" s="2"/>
    </row>
    <row r="422" spans="1:3" ht="14.25" customHeight="1">
      <c r="A422" s="2"/>
      <c r="B422" s="3"/>
      <c r="C422" s="2"/>
    </row>
    <row r="423" spans="1:3" ht="14.25" customHeight="1">
      <c r="A423" s="2"/>
      <c r="B423" s="3"/>
      <c r="C423" s="2"/>
    </row>
    <row r="424" spans="1:3" ht="14.25" customHeight="1">
      <c r="A424" s="2"/>
      <c r="B424" s="3"/>
      <c r="C424" s="2"/>
    </row>
    <row r="425" spans="1:3" ht="14.25" customHeight="1">
      <c r="A425" s="2"/>
      <c r="B425" s="3"/>
      <c r="C425" s="2"/>
    </row>
    <row r="426" spans="1:3" ht="14.25" customHeight="1">
      <c r="A426" s="2"/>
      <c r="B426" s="3"/>
      <c r="C426" s="2"/>
    </row>
    <row r="427" spans="1:3" ht="14.25" customHeight="1">
      <c r="A427" s="2"/>
      <c r="B427" s="3"/>
      <c r="C427" s="2"/>
    </row>
    <row r="428" spans="1:3" ht="14.25" customHeight="1">
      <c r="A428" s="2"/>
      <c r="B428" s="3"/>
      <c r="C428" s="2"/>
    </row>
    <row r="429" spans="1:3" ht="14.25" customHeight="1">
      <c r="A429" s="2"/>
      <c r="B429" s="3"/>
      <c r="C429" s="2"/>
    </row>
    <row r="430" spans="1:3" ht="14.25" customHeight="1">
      <c r="A430" s="2"/>
      <c r="B430" s="3"/>
      <c r="C430" s="2"/>
    </row>
    <row r="431" spans="1:3" ht="14.25" customHeight="1">
      <c r="A431" s="2"/>
      <c r="B431" s="3"/>
      <c r="C431" s="2"/>
    </row>
    <row r="432" spans="1:3" ht="14.25" customHeight="1">
      <c r="A432" s="2"/>
      <c r="B432" s="3"/>
      <c r="C432" s="2"/>
    </row>
    <row r="433" spans="1:3" ht="14.25" customHeight="1">
      <c r="A433" s="2"/>
      <c r="B433" s="3"/>
      <c r="C433" s="2"/>
    </row>
    <row r="434" spans="1:3" ht="14.25" customHeight="1">
      <c r="A434" s="2"/>
      <c r="B434" s="3"/>
      <c r="C434" s="2"/>
    </row>
    <row r="435" spans="1:3" ht="14.25" customHeight="1">
      <c r="A435" s="2"/>
      <c r="B435" s="3"/>
      <c r="C435" s="2"/>
    </row>
    <row r="436" spans="1:3" ht="14.25" customHeight="1">
      <c r="A436" s="2"/>
      <c r="B436" s="3"/>
      <c r="C436" s="2"/>
    </row>
    <row r="437" spans="1:3" ht="14.25" customHeight="1">
      <c r="A437" s="2"/>
      <c r="B437" s="3"/>
      <c r="C437" s="2"/>
    </row>
    <row r="438" spans="1:3" ht="14.25" customHeight="1">
      <c r="A438" s="2"/>
      <c r="B438" s="3"/>
      <c r="C438" s="2"/>
    </row>
    <row r="439" spans="1:3" ht="14.25" customHeight="1">
      <c r="A439" s="2"/>
      <c r="B439" s="3"/>
      <c r="C439" s="2"/>
    </row>
    <row r="440" spans="1:3" ht="14.25" customHeight="1">
      <c r="A440" s="2"/>
      <c r="B440" s="3"/>
      <c r="C440" s="2"/>
    </row>
    <row r="441" spans="1:3" ht="14.25" customHeight="1">
      <c r="A441" s="2"/>
      <c r="B441" s="3"/>
      <c r="C441" s="2"/>
    </row>
    <row r="442" spans="1:3" ht="14.25" customHeight="1">
      <c r="A442" s="2"/>
      <c r="B442" s="3"/>
      <c r="C442" s="2"/>
    </row>
    <row r="443" spans="1:3" ht="14.25" customHeight="1">
      <c r="A443" s="2"/>
      <c r="B443" s="3"/>
      <c r="C443" s="2"/>
    </row>
    <row r="444" spans="1:3" ht="14.25" customHeight="1">
      <c r="A444" s="2"/>
      <c r="B444" s="3"/>
      <c r="C444" s="2"/>
    </row>
    <row r="445" spans="1:3" ht="14.25" customHeight="1">
      <c r="A445" s="2"/>
      <c r="B445" s="3"/>
      <c r="C445" s="2"/>
    </row>
    <row r="446" spans="1:3" ht="14.25" customHeight="1">
      <c r="A446" s="2"/>
      <c r="B446" s="3"/>
      <c r="C446" s="2"/>
    </row>
    <row r="447" spans="1:3" ht="14.25" customHeight="1">
      <c r="A447" s="2"/>
      <c r="B447" s="3"/>
      <c r="C447" s="2"/>
    </row>
    <row r="448" spans="1:3" ht="14.25" customHeight="1">
      <c r="A448" s="2"/>
      <c r="B448" s="3"/>
      <c r="C448" s="2"/>
    </row>
    <row r="449" spans="1:3" ht="14.25" customHeight="1">
      <c r="A449" s="2"/>
      <c r="B449" s="3"/>
      <c r="C449" s="2"/>
    </row>
    <row r="450" spans="1:3" ht="14.25" customHeight="1">
      <c r="A450" s="2"/>
      <c r="B450" s="3"/>
      <c r="C450" s="2"/>
    </row>
    <row r="451" spans="1:3" ht="14.25" customHeight="1">
      <c r="A451" s="2"/>
      <c r="B451" s="3"/>
      <c r="C451" s="2"/>
    </row>
    <row r="452" spans="1:3" ht="14.25" customHeight="1">
      <c r="A452" s="2"/>
      <c r="B452" s="3"/>
      <c r="C452" s="2"/>
    </row>
    <row r="453" spans="1:3" ht="14.25" customHeight="1">
      <c r="A453" s="2"/>
      <c r="B453" s="3"/>
      <c r="C453" s="2"/>
    </row>
    <row r="454" spans="1:3" ht="14.25" customHeight="1">
      <c r="A454" s="2"/>
      <c r="B454" s="3"/>
      <c r="C454" s="2"/>
    </row>
    <row r="455" spans="1:3" ht="14.25" customHeight="1">
      <c r="A455" s="2"/>
      <c r="B455" s="3"/>
      <c r="C455" s="2"/>
    </row>
    <row r="456" spans="1:3" ht="14.25" customHeight="1">
      <c r="A456" s="2"/>
      <c r="B456" s="3"/>
      <c r="C456" s="2"/>
    </row>
    <row r="457" spans="1:3" ht="14.25" customHeight="1">
      <c r="A457" s="2"/>
      <c r="B457" s="3"/>
      <c r="C457" s="2"/>
    </row>
    <row r="458" spans="1:3" ht="14.25" customHeight="1">
      <c r="A458" s="2"/>
      <c r="B458" s="3"/>
      <c r="C458" s="2"/>
    </row>
    <row r="459" spans="1:3" ht="14.25" customHeight="1">
      <c r="A459" s="2"/>
      <c r="B459" s="3"/>
      <c r="C459" s="2"/>
    </row>
    <row r="460" spans="1:3" ht="14.25" customHeight="1">
      <c r="A460" s="2"/>
      <c r="B460" s="3"/>
      <c r="C460" s="2"/>
    </row>
    <row r="461" spans="1:3" ht="14.25" customHeight="1">
      <c r="A461" s="2"/>
      <c r="B461" s="3"/>
      <c r="C461" s="2"/>
    </row>
    <row r="462" spans="1:3" ht="14.25" customHeight="1">
      <c r="A462" s="2"/>
      <c r="B462" s="3"/>
      <c r="C462" s="2"/>
    </row>
    <row r="463" spans="1:3" ht="14.25" customHeight="1">
      <c r="A463" s="2"/>
      <c r="B463" s="3"/>
      <c r="C463" s="2"/>
    </row>
    <row r="464" spans="1:3" ht="14.25" customHeight="1">
      <c r="A464" s="2"/>
      <c r="B464" s="3"/>
      <c r="C464" s="2"/>
    </row>
    <row r="465" spans="1:3" ht="14.25" customHeight="1">
      <c r="A465" s="2"/>
      <c r="B465" s="3"/>
      <c r="C465" s="2"/>
    </row>
    <row r="466" spans="1:3" ht="14.25" customHeight="1">
      <c r="A466" s="2"/>
      <c r="B466" s="3"/>
      <c r="C466" s="2"/>
    </row>
    <row r="467" spans="1:3" ht="14.25" customHeight="1">
      <c r="A467" s="2"/>
      <c r="B467" s="3"/>
      <c r="C467" s="2"/>
    </row>
    <row r="468" spans="1:3" ht="14.25" customHeight="1">
      <c r="A468" s="2"/>
      <c r="B468" s="3"/>
      <c r="C468" s="2"/>
    </row>
    <row r="469" spans="1:3" ht="14.25" customHeight="1">
      <c r="A469" s="2"/>
      <c r="B469" s="3"/>
      <c r="C469" s="2"/>
    </row>
    <row r="470" spans="1:3" ht="14.25" customHeight="1">
      <c r="A470" s="2"/>
      <c r="B470" s="3"/>
      <c r="C470" s="2"/>
    </row>
    <row r="471" spans="1:3" ht="14.25" customHeight="1">
      <c r="A471" s="2"/>
      <c r="B471" s="3"/>
      <c r="C471" s="2"/>
    </row>
    <row r="472" spans="1:3" ht="14.25" customHeight="1">
      <c r="A472" s="2"/>
      <c r="B472" s="3"/>
      <c r="C472" s="2"/>
    </row>
    <row r="473" spans="1:3" ht="14.25" customHeight="1">
      <c r="A473" s="2"/>
      <c r="B473" s="3"/>
      <c r="C473" s="2"/>
    </row>
    <row r="474" spans="1:3" ht="14.25" customHeight="1">
      <c r="A474" s="2"/>
      <c r="B474" s="3"/>
      <c r="C474" s="2"/>
    </row>
    <row r="475" spans="1:3" ht="14.25" customHeight="1">
      <c r="A475" s="2"/>
      <c r="B475" s="3"/>
      <c r="C475" s="2"/>
    </row>
    <row r="476" spans="1:3" ht="14.25" customHeight="1">
      <c r="A476" s="2"/>
      <c r="B476" s="3"/>
      <c r="C476" s="2"/>
    </row>
    <row r="477" spans="1:3" ht="14.25" customHeight="1">
      <c r="A477" s="2"/>
      <c r="B477" s="3"/>
      <c r="C477" s="2"/>
    </row>
    <row r="478" spans="1:3" ht="14.25" customHeight="1">
      <c r="A478" s="2"/>
      <c r="B478" s="3"/>
      <c r="C478" s="2"/>
    </row>
    <row r="479" spans="1:3" ht="14.25" customHeight="1">
      <c r="A479" s="2"/>
      <c r="B479" s="3"/>
      <c r="C479" s="2"/>
    </row>
    <row r="480" spans="1:3" ht="14.25" customHeight="1">
      <c r="A480" s="2"/>
      <c r="B480" s="3"/>
      <c r="C480" s="2"/>
    </row>
    <row r="481" spans="1:3" ht="14.25" customHeight="1">
      <c r="A481" s="2"/>
      <c r="B481" s="3"/>
      <c r="C481" s="2"/>
    </row>
    <row r="482" spans="1:3" ht="14.25" customHeight="1">
      <c r="A482" s="2"/>
      <c r="B482" s="3"/>
      <c r="C482" s="2"/>
    </row>
    <row r="483" spans="1:3" ht="14.25" customHeight="1">
      <c r="A483" s="2"/>
      <c r="B483" s="3"/>
      <c r="C483" s="2"/>
    </row>
    <row r="484" spans="1:3" ht="14.25" customHeight="1">
      <c r="A484" s="2"/>
      <c r="B484" s="3"/>
      <c r="C484" s="2"/>
    </row>
    <row r="485" spans="1:3" ht="14.25" customHeight="1">
      <c r="A485" s="2"/>
      <c r="B485" s="3"/>
      <c r="C485" s="2"/>
    </row>
    <row r="486" spans="1:3" ht="14.25" customHeight="1">
      <c r="A486" s="2"/>
      <c r="B486" s="3"/>
      <c r="C486" s="2"/>
    </row>
    <row r="487" spans="1:3" ht="14.25" customHeight="1">
      <c r="A487" s="2"/>
      <c r="B487" s="3"/>
      <c r="C487" s="2"/>
    </row>
    <row r="488" spans="1:3" ht="14.25" customHeight="1">
      <c r="A488" s="2"/>
      <c r="B488" s="3"/>
      <c r="C488" s="2"/>
    </row>
    <row r="489" spans="1:3" ht="14.25" customHeight="1">
      <c r="A489" s="2"/>
      <c r="B489" s="3"/>
      <c r="C489" s="2"/>
    </row>
    <row r="490" spans="1:3" ht="14.25" customHeight="1">
      <c r="A490" s="2"/>
      <c r="B490" s="3"/>
      <c r="C490" s="2"/>
    </row>
    <row r="491" spans="1:3" ht="14.25" customHeight="1">
      <c r="A491" s="2"/>
      <c r="B491" s="3"/>
      <c r="C491" s="2"/>
    </row>
    <row r="492" spans="1:3" ht="14.25" customHeight="1">
      <c r="A492" s="2"/>
      <c r="B492" s="3"/>
      <c r="C492" s="2"/>
    </row>
    <row r="493" spans="1:3" ht="14.25" customHeight="1">
      <c r="A493" s="2"/>
      <c r="B493" s="3"/>
      <c r="C493" s="2"/>
    </row>
    <row r="494" spans="1:3" ht="14.25" customHeight="1">
      <c r="A494" s="2"/>
      <c r="B494" s="3"/>
      <c r="C494" s="2"/>
    </row>
    <row r="495" spans="1:3" ht="14.25" customHeight="1">
      <c r="A495" s="2"/>
      <c r="B495" s="3"/>
      <c r="C495" s="2"/>
    </row>
    <row r="496" spans="1:3" ht="14.25" customHeight="1">
      <c r="A496" s="2"/>
      <c r="B496" s="3"/>
      <c r="C496" s="2"/>
    </row>
    <row r="497" spans="1:3" ht="14.25" customHeight="1">
      <c r="A497" s="2"/>
      <c r="B497" s="3"/>
      <c r="C497" s="2"/>
    </row>
    <row r="498" spans="1:3" ht="14.25" customHeight="1">
      <c r="A498" s="2"/>
      <c r="B498" s="3"/>
      <c r="C498" s="2"/>
    </row>
    <row r="499" spans="1:3" ht="14.25" customHeight="1">
      <c r="A499" s="2"/>
      <c r="B499" s="3"/>
      <c r="C499" s="2"/>
    </row>
    <row r="500" spans="1:3" ht="14.25" customHeight="1">
      <c r="A500" s="2"/>
      <c r="B500" s="3"/>
      <c r="C500" s="2"/>
    </row>
    <row r="501" spans="1:3" ht="14.25" customHeight="1">
      <c r="A501" s="2"/>
      <c r="B501" s="3"/>
      <c r="C501" s="2"/>
    </row>
    <row r="502" spans="1:3" ht="14.25" customHeight="1">
      <c r="A502" s="2"/>
      <c r="B502" s="3"/>
      <c r="C502" s="2"/>
    </row>
    <row r="503" spans="1:3" ht="14.25" customHeight="1">
      <c r="A503" s="2"/>
      <c r="B503" s="3"/>
      <c r="C503" s="2"/>
    </row>
    <row r="504" spans="1:3" ht="14.25" customHeight="1">
      <c r="A504" s="2"/>
      <c r="B504" s="3"/>
      <c r="C504" s="2"/>
    </row>
    <row r="505" spans="1:3" ht="14.25" customHeight="1">
      <c r="A505" s="2"/>
      <c r="B505" s="3"/>
      <c r="C505" s="2"/>
    </row>
    <row r="506" spans="1:3" ht="14.25" customHeight="1">
      <c r="A506" s="2"/>
      <c r="B506" s="3"/>
      <c r="C506" s="2"/>
    </row>
    <row r="507" spans="1:3" ht="14.25" customHeight="1">
      <c r="A507" s="2"/>
      <c r="B507" s="3"/>
      <c r="C507" s="2"/>
    </row>
    <row r="508" spans="1:3" ht="14.25" customHeight="1">
      <c r="A508" s="2"/>
      <c r="B508" s="3"/>
      <c r="C508" s="2"/>
    </row>
    <row r="509" spans="1:3" ht="14.25" customHeight="1">
      <c r="A509" s="2"/>
      <c r="B509" s="3"/>
      <c r="C509" s="2"/>
    </row>
    <row r="510" spans="1:3" ht="14.25" customHeight="1">
      <c r="A510" s="2"/>
      <c r="B510" s="3"/>
      <c r="C510" s="2"/>
    </row>
    <row r="511" spans="1:3" ht="14.25" customHeight="1">
      <c r="A511" s="2"/>
      <c r="B511" s="3"/>
      <c r="C511" s="2"/>
    </row>
    <row r="512" spans="1:3" ht="14.25" customHeight="1">
      <c r="A512" s="2"/>
      <c r="B512" s="3"/>
      <c r="C512" s="2"/>
    </row>
    <row r="513" spans="1:3" ht="14.25" customHeight="1">
      <c r="A513" s="2"/>
      <c r="B513" s="3"/>
      <c r="C513" s="2"/>
    </row>
    <row r="514" spans="1:3" ht="14.25" customHeight="1">
      <c r="A514" s="2"/>
      <c r="B514" s="3"/>
      <c r="C514" s="2"/>
    </row>
    <row r="515" spans="1:3" ht="14.25" customHeight="1">
      <c r="A515" s="2"/>
      <c r="B515" s="3"/>
      <c r="C515" s="2"/>
    </row>
    <row r="516" spans="1:3" ht="14.25" customHeight="1">
      <c r="A516" s="2"/>
      <c r="B516" s="3"/>
      <c r="C516" s="2"/>
    </row>
    <row r="517" spans="1:3" ht="14.25" customHeight="1">
      <c r="A517" s="2"/>
      <c r="B517" s="3"/>
      <c r="C517" s="2"/>
    </row>
    <row r="518" spans="1:3" ht="14.25" customHeight="1">
      <c r="A518" s="2"/>
      <c r="B518" s="3"/>
      <c r="C518" s="2"/>
    </row>
    <row r="519" spans="1:3" ht="14.25" customHeight="1">
      <c r="A519" s="2"/>
      <c r="B519" s="3"/>
      <c r="C519" s="2"/>
    </row>
    <row r="520" spans="1:3" ht="14.25" customHeight="1">
      <c r="A520" s="2"/>
      <c r="B520" s="3"/>
      <c r="C520" s="2"/>
    </row>
    <row r="521" spans="1:3" ht="14.25" customHeight="1">
      <c r="A521" s="2"/>
      <c r="B521" s="3"/>
      <c r="C521" s="2"/>
    </row>
    <row r="522" spans="1:3" ht="14.25" customHeight="1">
      <c r="A522" s="2"/>
      <c r="B522" s="3"/>
      <c r="C522" s="2"/>
    </row>
    <row r="523" spans="1:3" ht="14.25" customHeight="1">
      <c r="A523" s="2"/>
      <c r="B523" s="3"/>
      <c r="C523" s="2"/>
    </row>
    <row r="524" spans="1:3" ht="14.25" customHeight="1">
      <c r="A524" s="2"/>
      <c r="B524" s="3"/>
      <c r="C524" s="2"/>
    </row>
    <row r="525" spans="1:3" ht="14.25" customHeight="1">
      <c r="A525" s="2"/>
      <c r="B525" s="3"/>
      <c r="C525" s="2"/>
    </row>
    <row r="526" spans="1:3" ht="14.25" customHeight="1">
      <c r="A526" s="2"/>
      <c r="B526" s="3"/>
      <c r="C526" s="2"/>
    </row>
    <row r="527" spans="1:3" ht="14.25" customHeight="1">
      <c r="A527" s="2"/>
      <c r="B527" s="3"/>
      <c r="C527" s="2"/>
    </row>
    <row r="528" spans="1:3" ht="14.25" customHeight="1">
      <c r="A528" s="2"/>
      <c r="B528" s="3"/>
      <c r="C528" s="2"/>
    </row>
    <row r="529" spans="1:3" ht="14.25" customHeight="1">
      <c r="A529" s="2"/>
      <c r="B529" s="3"/>
      <c r="C529" s="2"/>
    </row>
    <row r="530" spans="1:3" ht="14.25" customHeight="1">
      <c r="A530" s="2"/>
      <c r="B530" s="3"/>
      <c r="C530" s="2"/>
    </row>
    <row r="531" spans="1:3" ht="14.25" customHeight="1">
      <c r="A531" s="2"/>
      <c r="B531" s="3"/>
      <c r="C531" s="2"/>
    </row>
    <row r="532" spans="1:3" ht="14.25" customHeight="1">
      <c r="A532" s="2"/>
      <c r="B532" s="3"/>
      <c r="C532" s="2"/>
    </row>
    <row r="533" spans="1:3" ht="14.25" customHeight="1">
      <c r="A533" s="2"/>
      <c r="B533" s="3"/>
      <c r="C533" s="2"/>
    </row>
    <row r="534" spans="1:3" ht="14.25" customHeight="1">
      <c r="A534" s="2"/>
      <c r="B534" s="3"/>
      <c r="C534" s="2"/>
    </row>
    <row r="535" spans="1:3" ht="14.25" customHeight="1">
      <c r="A535" s="2"/>
      <c r="B535" s="3"/>
      <c r="C535" s="2"/>
    </row>
    <row r="536" spans="1:3" ht="14.25" customHeight="1">
      <c r="A536" s="2"/>
      <c r="B536" s="3"/>
      <c r="C536" s="2"/>
    </row>
    <row r="537" spans="1:3" ht="14.25" customHeight="1">
      <c r="A537" s="2"/>
      <c r="B537" s="3"/>
      <c r="C537" s="2"/>
    </row>
    <row r="538" spans="1:3" ht="14.25" customHeight="1">
      <c r="A538" s="2"/>
      <c r="B538" s="3"/>
      <c r="C538" s="2"/>
    </row>
    <row r="539" spans="1:3" ht="14.25" customHeight="1">
      <c r="A539" s="2"/>
      <c r="B539" s="3"/>
      <c r="C539" s="2"/>
    </row>
    <row r="540" spans="1:3" ht="14.25" customHeight="1">
      <c r="A540" s="2"/>
      <c r="B540" s="3"/>
      <c r="C540" s="2"/>
    </row>
    <row r="541" spans="1:3" ht="14.25" customHeight="1">
      <c r="A541" s="2"/>
      <c r="B541" s="3"/>
      <c r="C541" s="2"/>
    </row>
    <row r="542" spans="1:3" ht="14.25" customHeight="1">
      <c r="A542" s="2"/>
      <c r="B542" s="3"/>
      <c r="C542" s="2"/>
    </row>
    <row r="543" spans="1:3" ht="14.25" customHeight="1">
      <c r="A543" s="2"/>
      <c r="B543" s="3"/>
      <c r="C543" s="2"/>
    </row>
    <row r="544" spans="1:3" ht="14.25" customHeight="1">
      <c r="A544" s="2"/>
      <c r="B544" s="3"/>
      <c r="C544" s="2"/>
    </row>
    <row r="545" spans="1:3" ht="14.25" customHeight="1">
      <c r="A545" s="2"/>
      <c r="B545" s="3"/>
      <c r="C545" s="2"/>
    </row>
    <row r="546" spans="1:3" ht="14.25" customHeight="1">
      <c r="A546" s="2"/>
      <c r="B546" s="3"/>
      <c r="C546" s="2"/>
    </row>
    <row r="547" spans="1:3" ht="14.25" customHeight="1">
      <c r="A547" s="2"/>
      <c r="B547" s="3"/>
      <c r="C547" s="2"/>
    </row>
    <row r="548" spans="1:3" ht="14.25" customHeight="1">
      <c r="A548" s="2"/>
      <c r="B548" s="3"/>
      <c r="C548" s="2"/>
    </row>
    <row r="549" spans="1:3" ht="14.25" customHeight="1">
      <c r="A549" s="2"/>
      <c r="B549" s="3"/>
      <c r="C549" s="2"/>
    </row>
    <row r="550" spans="1:3" ht="14.25" customHeight="1">
      <c r="A550" s="2"/>
      <c r="B550" s="3"/>
      <c r="C550" s="2"/>
    </row>
    <row r="551" spans="1:3" ht="14.25" customHeight="1">
      <c r="A551" s="2"/>
      <c r="B551" s="3"/>
      <c r="C551" s="2"/>
    </row>
    <row r="552" spans="1:3" ht="14.25" customHeight="1">
      <c r="A552" s="2"/>
      <c r="B552" s="3"/>
      <c r="C552" s="2"/>
    </row>
    <row r="553" spans="1:3" ht="14.25" customHeight="1">
      <c r="A553" s="2"/>
      <c r="B553" s="3"/>
      <c r="C553" s="2"/>
    </row>
    <row r="554" spans="1:3" ht="14.25" customHeight="1">
      <c r="A554" s="2"/>
      <c r="B554" s="3"/>
      <c r="C554" s="2"/>
    </row>
    <row r="555" spans="1:3" ht="14.25" customHeight="1">
      <c r="A555" s="2"/>
      <c r="B555" s="3"/>
      <c r="C555" s="2"/>
    </row>
    <row r="556" spans="1:3" ht="14.25" customHeight="1">
      <c r="A556" s="2"/>
      <c r="B556" s="3"/>
      <c r="C556" s="2"/>
    </row>
    <row r="557" spans="1:3" ht="14.25" customHeight="1">
      <c r="A557" s="2"/>
      <c r="B557" s="3"/>
      <c r="C557" s="2"/>
    </row>
    <row r="558" spans="1:3" ht="14.25" customHeight="1">
      <c r="A558" s="2"/>
      <c r="B558" s="3"/>
      <c r="C558" s="2"/>
    </row>
    <row r="559" spans="1:3" ht="14.25" customHeight="1">
      <c r="A559" s="2"/>
      <c r="B559" s="3"/>
      <c r="C559" s="2"/>
    </row>
    <row r="560" spans="1:3" ht="14.25" customHeight="1">
      <c r="A560" s="2"/>
      <c r="B560" s="3"/>
      <c r="C560" s="2"/>
    </row>
    <row r="561" spans="1:3" ht="14.25" customHeight="1">
      <c r="A561" s="2"/>
      <c r="B561" s="3"/>
      <c r="C561" s="2"/>
    </row>
    <row r="562" spans="1:3" ht="14.25" customHeight="1">
      <c r="A562" s="2"/>
      <c r="B562" s="3"/>
      <c r="C562" s="2"/>
    </row>
    <row r="563" spans="1:3" ht="14.25" customHeight="1">
      <c r="A563" s="2"/>
      <c r="B563" s="3"/>
      <c r="C563" s="2"/>
    </row>
    <row r="564" spans="1:3" ht="14.25" customHeight="1">
      <c r="A564" s="2"/>
      <c r="B564" s="3"/>
      <c r="C564" s="2"/>
    </row>
    <row r="565" spans="1:3" ht="14.25" customHeight="1">
      <c r="A565" s="2"/>
      <c r="B565" s="3"/>
      <c r="C565" s="2"/>
    </row>
    <row r="566" spans="1:3" ht="14.25" customHeight="1">
      <c r="A566" s="2"/>
      <c r="B566" s="3"/>
      <c r="C566" s="2"/>
    </row>
    <row r="567" spans="1:3" ht="14.25" customHeight="1">
      <c r="A567" s="2"/>
      <c r="B567" s="3"/>
      <c r="C567" s="2"/>
    </row>
    <row r="568" spans="1:3" ht="14.25" customHeight="1">
      <c r="A568" s="2"/>
      <c r="B568" s="3"/>
      <c r="C568" s="2"/>
    </row>
    <row r="569" spans="1:3" ht="14.25" customHeight="1">
      <c r="A569" s="2"/>
      <c r="B569" s="3"/>
      <c r="C569" s="2"/>
    </row>
    <row r="570" spans="1:3" ht="14.25" customHeight="1">
      <c r="A570" s="2"/>
      <c r="B570" s="3"/>
      <c r="C570" s="2"/>
    </row>
    <row r="571" spans="1:3" ht="14.25" customHeight="1">
      <c r="A571" s="2"/>
      <c r="B571" s="3"/>
      <c r="C571" s="2"/>
    </row>
    <row r="572" spans="1:3" ht="14.25" customHeight="1">
      <c r="A572" s="2"/>
      <c r="B572" s="3"/>
      <c r="C572" s="2"/>
    </row>
    <row r="573" spans="1:3" ht="14.25" customHeight="1">
      <c r="A573" s="2"/>
      <c r="B573" s="3"/>
      <c r="C573" s="2"/>
    </row>
    <row r="574" spans="1:3" ht="14.25" customHeight="1">
      <c r="A574" s="2"/>
      <c r="B574" s="3"/>
      <c r="C574" s="2"/>
    </row>
    <row r="575" spans="1:3" ht="14.25" customHeight="1">
      <c r="A575" s="2"/>
      <c r="B575" s="3"/>
      <c r="C575" s="2"/>
    </row>
    <row r="576" spans="1:3" ht="14.25" customHeight="1">
      <c r="A576" s="2"/>
      <c r="B576" s="3"/>
      <c r="C576" s="2"/>
    </row>
    <row r="577" spans="1:3" ht="14.25" customHeight="1">
      <c r="A577" s="2"/>
      <c r="B577" s="3"/>
      <c r="C577" s="2"/>
    </row>
    <row r="578" spans="1:3" ht="14.25" customHeight="1">
      <c r="A578" s="2"/>
      <c r="B578" s="3"/>
      <c r="C578" s="2"/>
    </row>
    <row r="579" spans="1:3" ht="14.25" customHeight="1">
      <c r="A579" s="2"/>
      <c r="B579" s="3"/>
      <c r="C579" s="2"/>
    </row>
    <row r="580" spans="1:3" ht="14.25" customHeight="1">
      <c r="A580" s="2"/>
      <c r="B580" s="3"/>
      <c r="C580" s="2"/>
    </row>
    <row r="581" spans="1:3" ht="14.25" customHeight="1">
      <c r="A581" s="2"/>
      <c r="B581" s="3"/>
      <c r="C581" s="2"/>
    </row>
    <row r="582" spans="1:3" ht="14.25" customHeight="1">
      <c r="A582" s="2"/>
      <c r="B582" s="3"/>
      <c r="C582" s="2"/>
    </row>
    <row r="583" spans="1:3" ht="14.25" customHeight="1">
      <c r="A583" s="2"/>
      <c r="B583" s="3"/>
      <c r="C583" s="2"/>
    </row>
    <row r="584" spans="1:3" ht="14.25" customHeight="1">
      <c r="A584" s="2"/>
      <c r="B584" s="3"/>
      <c r="C584" s="2"/>
    </row>
    <row r="585" spans="1:3" ht="14.25" customHeight="1">
      <c r="A585" s="2"/>
      <c r="B585" s="3"/>
      <c r="C585" s="2"/>
    </row>
    <row r="586" spans="1:3" ht="14.25" customHeight="1">
      <c r="A586" s="2"/>
      <c r="B586" s="3"/>
      <c r="C586" s="2"/>
    </row>
    <row r="587" spans="1:3" ht="14.25" customHeight="1">
      <c r="A587" s="2"/>
      <c r="B587" s="3"/>
      <c r="C587" s="2"/>
    </row>
    <row r="588" spans="1:3" ht="14.25" customHeight="1">
      <c r="A588" s="2"/>
      <c r="B588" s="3"/>
      <c r="C588" s="2"/>
    </row>
    <row r="589" spans="1:3" ht="14.25" customHeight="1">
      <c r="A589" s="2"/>
      <c r="B589" s="3"/>
      <c r="C589" s="2"/>
    </row>
    <row r="590" spans="1:3" ht="14.25" customHeight="1">
      <c r="A590" s="2"/>
      <c r="B590" s="3"/>
      <c r="C590" s="2"/>
    </row>
    <row r="591" spans="1:3" ht="14.25" customHeight="1">
      <c r="A591" s="2"/>
      <c r="B591" s="3"/>
      <c r="C591" s="2"/>
    </row>
    <row r="592" spans="1:3" ht="14.25" customHeight="1">
      <c r="A592" s="2"/>
      <c r="B592" s="3"/>
      <c r="C592" s="2"/>
    </row>
    <row r="593" spans="1:3" ht="14.25" customHeight="1">
      <c r="A593" s="2"/>
      <c r="B593" s="3"/>
      <c r="C593" s="2"/>
    </row>
    <row r="594" spans="1:3" ht="14.25" customHeight="1">
      <c r="A594" s="2"/>
      <c r="B594" s="3"/>
      <c r="C594" s="2"/>
    </row>
    <row r="595" spans="1:3" ht="14.25" customHeight="1">
      <c r="A595" s="2"/>
      <c r="B595" s="3"/>
      <c r="C595" s="2"/>
    </row>
    <row r="596" spans="1:3" ht="14.25" customHeight="1">
      <c r="A596" s="2"/>
      <c r="B596" s="3"/>
      <c r="C596" s="2"/>
    </row>
    <row r="597" spans="1:3" ht="14.25" customHeight="1">
      <c r="A597" s="2"/>
      <c r="B597" s="3"/>
      <c r="C597" s="2"/>
    </row>
    <row r="598" spans="1:3" ht="14.25" customHeight="1">
      <c r="A598" s="2"/>
      <c r="B598" s="3"/>
      <c r="C598" s="2"/>
    </row>
    <row r="599" spans="1:3" ht="14.25" customHeight="1">
      <c r="A599" s="2"/>
      <c r="B599" s="3"/>
      <c r="C599" s="2"/>
    </row>
    <row r="600" spans="1:3" ht="14.25" customHeight="1">
      <c r="A600" s="2"/>
      <c r="B600" s="3"/>
      <c r="C600" s="2"/>
    </row>
    <row r="601" spans="1:3" ht="14.25" customHeight="1">
      <c r="A601" s="2"/>
      <c r="B601" s="3"/>
      <c r="C601" s="2"/>
    </row>
    <row r="602" spans="1:3" ht="14.25" customHeight="1">
      <c r="A602" s="2"/>
      <c r="B602" s="3"/>
      <c r="C602" s="2"/>
    </row>
    <row r="603" spans="1:3" ht="14.25" customHeight="1">
      <c r="A603" s="2"/>
      <c r="B603" s="3"/>
      <c r="C603" s="2"/>
    </row>
    <row r="604" spans="1:3" ht="14.25" customHeight="1">
      <c r="A604" s="2"/>
      <c r="B604" s="3"/>
      <c r="C604" s="2"/>
    </row>
    <row r="605" spans="1:3" ht="14.25" customHeight="1">
      <c r="A605" s="2"/>
      <c r="B605" s="3"/>
      <c r="C605" s="2"/>
    </row>
    <row r="606" spans="1:3" ht="14.25" customHeight="1">
      <c r="A606" s="2"/>
      <c r="B606" s="3"/>
      <c r="C606" s="2"/>
    </row>
    <row r="607" spans="1:3" ht="14.25" customHeight="1">
      <c r="A607" s="2"/>
      <c r="B607" s="3"/>
      <c r="C607" s="2"/>
    </row>
    <row r="608" spans="1:3" ht="14.25" customHeight="1">
      <c r="A608" s="2"/>
      <c r="B608" s="3"/>
      <c r="C608" s="2"/>
    </row>
    <row r="609" spans="1:3" ht="14.25" customHeight="1">
      <c r="A609" s="2"/>
      <c r="B609" s="3"/>
      <c r="C609" s="2"/>
    </row>
    <row r="610" spans="1:3" ht="14.25" customHeight="1">
      <c r="A610" s="2"/>
      <c r="B610" s="3"/>
      <c r="C610" s="2"/>
    </row>
    <row r="611" spans="1:3" ht="14.25" customHeight="1">
      <c r="A611" s="2"/>
      <c r="B611" s="3"/>
      <c r="C611" s="2"/>
    </row>
    <row r="612" spans="1:3" ht="14.25" customHeight="1">
      <c r="A612" s="2"/>
      <c r="B612" s="3"/>
      <c r="C612" s="2"/>
    </row>
    <row r="613" spans="1:3" ht="14.25" customHeight="1">
      <c r="A613" s="2"/>
      <c r="B613" s="3"/>
      <c r="C613" s="2"/>
    </row>
    <row r="614" spans="1:3" ht="14.25" customHeight="1">
      <c r="A614" s="2"/>
      <c r="B614" s="3"/>
      <c r="C614" s="2"/>
    </row>
    <row r="615" spans="1:3" ht="14.25" customHeight="1">
      <c r="A615" s="2"/>
      <c r="B615" s="3"/>
      <c r="C615" s="2"/>
    </row>
    <row r="616" spans="1:3" ht="14.25" customHeight="1">
      <c r="A616" s="2"/>
      <c r="B616" s="3"/>
      <c r="C616" s="2"/>
    </row>
    <row r="617" spans="1:3" ht="14.25" customHeight="1">
      <c r="A617" s="2"/>
      <c r="B617" s="3"/>
      <c r="C617" s="2"/>
    </row>
    <row r="618" spans="1:3" ht="14.25" customHeight="1">
      <c r="A618" s="2"/>
      <c r="B618" s="3"/>
      <c r="C618" s="2"/>
    </row>
    <row r="619" spans="1:3" ht="14.25" customHeight="1">
      <c r="A619" s="2"/>
      <c r="B619" s="3"/>
      <c r="C619" s="2"/>
    </row>
    <row r="620" spans="1:3" ht="14.25" customHeight="1">
      <c r="A620" s="2"/>
      <c r="B620" s="3"/>
      <c r="C620" s="2"/>
    </row>
    <row r="621" spans="1:3" ht="14.25" customHeight="1">
      <c r="A621" s="2"/>
      <c r="B621" s="3"/>
      <c r="C621" s="2"/>
    </row>
    <row r="622" spans="1:3" ht="14.25" customHeight="1">
      <c r="A622" s="2"/>
      <c r="B622" s="3"/>
      <c r="C622" s="2"/>
    </row>
    <row r="623" spans="1:3" ht="14.25" customHeight="1">
      <c r="A623" s="2"/>
      <c r="B623" s="3"/>
      <c r="C623" s="2"/>
    </row>
    <row r="624" spans="1:3" ht="14.25" customHeight="1">
      <c r="A624" s="2"/>
      <c r="B624" s="3"/>
      <c r="C624" s="2"/>
    </row>
    <row r="625" spans="1:3" ht="14.25" customHeight="1">
      <c r="A625" s="2"/>
      <c r="B625" s="3"/>
      <c r="C625" s="2"/>
    </row>
    <row r="626" spans="1:3" ht="14.25" customHeight="1">
      <c r="A626" s="2"/>
      <c r="B626" s="3"/>
      <c r="C626" s="2"/>
    </row>
    <row r="627" spans="1:3" ht="14.25" customHeight="1">
      <c r="A627" s="2"/>
      <c r="B627" s="3"/>
      <c r="C627" s="2"/>
    </row>
    <row r="628" spans="1:3" ht="14.25" customHeight="1">
      <c r="A628" s="2"/>
      <c r="B628" s="3"/>
      <c r="C628" s="2"/>
    </row>
    <row r="629" spans="1:3" ht="14.25" customHeight="1">
      <c r="A629" s="2"/>
      <c r="B629" s="3"/>
      <c r="C629" s="2"/>
    </row>
    <row r="630" spans="1:3" ht="14.25" customHeight="1">
      <c r="A630" s="2"/>
      <c r="B630" s="3"/>
      <c r="C630" s="2"/>
    </row>
    <row r="631" spans="1:3" ht="14.25" customHeight="1">
      <c r="A631" s="2"/>
      <c r="B631" s="3"/>
      <c r="C631" s="2"/>
    </row>
    <row r="632" spans="1:3" ht="14.25" customHeight="1">
      <c r="A632" s="2"/>
      <c r="B632" s="3"/>
      <c r="C632" s="2"/>
    </row>
    <row r="633" spans="1:3" ht="14.25" customHeight="1">
      <c r="A633" s="2"/>
      <c r="B633" s="3"/>
      <c r="C633" s="2"/>
    </row>
    <row r="634" spans="1:3" ht="14.25" customHeight="1">
      <c r="A634" s="2"/>
      <c r="B634" s="3"/>
      <c r="C634" s="2"/>
    </row>
    <row r="635" spans="1:3" ht="14.25" customHeight="1">
      <c r="A635" s="2"/>
      <c r="B635" s="3"/>
      <c r="C635" s="2"/>
    </row>
    <row r="636" spans="1:3" ht="14.25" customHeight="1">
      <c r="A636" s="2"/>
      <c r="B636" s="3"/>
      <c r="C636" s="2"/>
    </row>
    <row r="637" spans="1:3" ht="14.25" customHeight="1">
      <c r="A637" s="2"/>
      <c r="B637" s="3"/>
      <c r="C637" s="2"/>
    </row>
    <row r="638" spans="1:3" ht="14.25" customHeight="1">
      <c r="A638" s="2"/>
      <c r="B638" s="3"/>
      <c r="C638" s="2"/>
    </row>
    <row r="639" spans="1:3" ht="14.25" customHeight="1">
      <c r="A639" s="2"/>
      <c r="B639" s="3"/>
      <c r="C639" s="2"/>
    </row>
    <row r="640" spans="1:3" ht="14.25" customHeight="1">
      <c r="A640" s="2"/>
      <c r="B640" s="3"/>
      <c r="C640" s="2"/>
    </row>
    <row r="641" spans="1:3" ht="14.25" customHeight="1">
      <c r="A641" s="2"/>
      <c r="B641" s="3"/>
      <c r="C641" s="2"/>
    </row>
    <row r="642" spans="1:3" ht="14.25" customHeight="1">
      <c r="A642" s="2"/>
      <c r="B642" s="3"/>
      <c r="C642" s="2"/>
    </row>
    <row r="643" spans="1:3" ht="14.25" customHeight="1">
      <c r="A643" s="2"/>
      <c r="B643" s="3"/>
      <c r="C643" s="2"/>
    </row>
    <row r="644" spans="1:3" ht="14.25" customHeight="1">
      <c r="A644" s="2"/>
      <c r="B644" s="3"/>
      <c r="C644" s="2"/>
    </row>
    <row r="645" spans="1:3" ht="14.25" customHeight="1">
      <c r="A645" s="2"/>
      <c r="B645" s="3"/>
      <c r="C645" s="2"/>
    </row>
    <row r="646" spans="1:3" ht="14.25" customHeight="1">
      <c r="A646" s="2"/>
      <c r="B646" s="3"/>
      <c r="C646" s="2"/>
    </row>
    <row r="647" spans="1:3" ht="14.25" customHeight="1">
      <c r="A647" s="2"/>
      <c r="B647" s="3"/>
      <c r="C647" s="2"/>
    </row>
    <row r="648" spans="1:3" ht="14.25" customHeight="1">
      <c r="A648" s="2"/>
      <c r="B648" s="3"/>
      <c r="C648" s="2"/>
    </row>
    <row r="649" spans="1:3" ht="14.25" customHeight="1">
      <c r="A649" s="2"/>
      <c r="B649" s="3"/>
      <c r="C649" s="2"/>
    </row>
    <row r="650" spans="1:3" ht="14.25" customHeight="1">
      <c r="A650" s="2"/>
      <c r="B650" s="3"/>
      <c r="C650" s="2"/>
    </row>
    <row r="651" spans="1:3" ht="14.25" customHeight="1">
      <c r="A651" s="2"/>
      <c r="B651" s="3"/>
      <c r="C651" s="2"/>
    </row>
    <row r="652" spans="1:3" ht="14.25" customHeight="1">
      <c r="A652" s="2"/>
      <c r="B652" s="3"/>
      <c r="C652" s="2"/>
    </row>
    <row r="653" spans="1:3" ht="14.25" customHeight="1">
      <c r="A653" s="2"/>
      <c r="B653" s="3"/>
      <c r="C653" s="2"/>
    </row>
    <row r="654" spans="1:3" ht="14.25" customHeight="1">
      <c r="A654" s="2"/>
      <c r="B654" s="3"/>
      <c r="C654" s="2"/>
    </row>
    <row r="655" spans="1:3" ht="14.25" customHeight="1">
      <c r="A655" s="2"/>
      <c r="B655" s="3"/>
      <c r="C655" s="2"/>
    </row>
    <row r="656" spans="1:3" ht="14.25" customHeight="1">
      <c r="A656" s="2"/>
      <c r="B656" s="3"/>
      <c r="C656" s="2"/>
    </row>
    <row r="657" spans="1:3" ht="14.25" customHeight="1">
      <c r="A657" s="2"/>
      <c r="B657" s="3"/>
      <c r="C657" s="2"/>
    </row>
    <row r="658" spans="1:3" ht="14.25" customHeight="1">
      <c r="A658" s="2"/>
      <c r="B658" s="3"/>
      <c r="C658" s="2"/>
    </row>
    <row r="659" spans="1:3" ht="14.25" customHeight="1">
      <c r="A659" s="2"/>
      <c r="B659" s="3"/>
      <c r="C659" s="2"/>
    </row>
    <row r="660" spans="1:3" ht="14.25" customHeight="1">
      <c r="A660" s="2"/>
      <c r="B660" s="3"/>
      <c r="C660" s="2"/>
    </row>
    <row r="661" spans="1:3" ht="14.25" customHeight="1">
      <c r="A661" s="2"/>
      <c r="B661" s="3"/>
      <c r="C661" s="2"/>
    </row>
    <row r="662" spans="1:3" ht="14.25" customHeight="1">
      <c r="A662" s="2"/>
      <c r="B662" s="3"/>
      <c r="C662" s="2"/>
    </row>
    <row r="663" spans="1:3" ht="14.25" customHeight="1">
      <c r="A663" s="2"/>
      <c r="B663" s="3"/>
      <c r="C663" s="2"/>
    </row>
    <row r="664" spans="1:3" ht="14.25" customHeight="1">
      <c r="A664" s="2"/>
      <c r="B664" s="3"/>
      <c r="C664" s="2"/>
    </row>
    <row r="665" spans="1:3" ht="14.25" customHeight="1">
      <c r="A665" s="2"/>
      <c r="B665" s="3"/>
      <c r="C665" s="2"/>
    </row>
    <row r="666" spans="1:3" ht="14.25" customHeight="1">
      <c r="A666" s="2"/>
      <c r="B666" s="3"/>
      <c r="C666" s="2"/>
    </row>
    <row r="667" spans="1:3" ht="14.25" customHeight="1">
      <c r="A667" s="2"/>
      <c r="B667" s="3"/>
      <c r="C667" s="2"/>
    </row>
    <row r="668" spans="1:3" ht="14.25" customHeight="1">
      <c r="A668" s="2"/>
      <c r="B668" s="3"/>
      <c r="C668" s="2"/>
    </row>
    <row r="669" spans="1:3" ht="14.25" customHeight="1">
      <c r="A669" s="2"/>
      <c r="B669" s="3"/>
      <c r="C669" s="2"/>
    </row>
    <row r="670" spans="1:3" ht="14.25" customHeight="1">
      <c r="A670" s="2"/>
      <c r="B670" s="3"/>
      <c r="C670" s="2"/>
    </row>
    <row r="671" spans="1:3" ht="14.25" customHeight="1">
      <c r="A671" s="2"/>
      <c r="B671" s="3"/>
      <c r="C671" s="2"/>
    </row>
    <row r="672" spans="1:3" ht="14.25" customHeight="1">
      <c r="A672" s="2"/>
      <c r="B672" s="3"/>
      <c r="C672" s="2"/>
    </row>
    <row r="673" spans="1:3" ht="14.25" customHeight="1">
      <c r="A673" s="2"/>
      <c r="B673" s="3"/>
      <c r="C673" s="2"/>
    </row>
    <row r="674" spans="1:3" ht="14.25" customHeight="1">
      <c r="A674" s="2"/>
      <c r="B674" s="3"/>
      <c r="C674" s="2"/>
    </row>
    <row r="675" spans="1:3" ht="14.25" customHeight="1">
      <c r="A675" s="2"/>
      <c r="B675" s="3"/>
      <c r="C675" s="2"/>
    </row>
    <row r="676" spans="1:3" ht="14.25" customHeight="1">
      <c r="A676" s="2"/>
      <c r="B676" s="3"/>
      <c r="C676" s="2"/>
    </row>
    <row r="677" spans="1:3" ht="14.25" customHeight="1">
      <c r="A677" s="2"/>
      <c r="B677" s="3"/>
      <c r="C677" s="2"/>
    </row>
    <row r="678" spans="1:3" ht="14.25" customHeight="1">
      <c r="A678" s="2"/>
      <c r="B678" s="3"/>
      <c r="C678" s="2"/>
    </row>
    <row r="679" spans="1:3" ht="14.25" customHeight="1">
      <c r="A679" s="2"/>
      <c r="B679" s="3"/>
      <c r="C679" s="2"/>
    </row>
    <row r="680" spans="1:3" ht="14.25" customHeight="1">
      <c r="A680" s="2"/>
      <c r="B680" s="3"/>
      <c r="C680" s="2"/>
    </row>
    <row r="681" spans="1:3" ht="14.25" customHeight="1">
      <c r="A681" s="2"/>
      <c r="B681" s="3"/>
      <c r="C681" s="2"/>
    </row>
    <row r="682" spans="1:3" ht="14.25" customHeight="1">
      <c r="A682" s="2"/>
      <c r="B682" s="3"/>
      <c r="C682" s="2"/>
    </row>
    <row r="683" spans="1:3" ht="14.25" customHeight="1">
      <c r="A683" s="2"/>
      <c r="B683" s="3"/>
      <c r="C683" s="2"/>
    </row>
    <row r="684" spans="1:3" ht="14.25" customHeight="1">
      <c r="A684" s="2"/>
      <c r="B684" s="3"/>
      <c r="C684" s="2"/>
    </row>
    <row r="685" spans="1:3" ht="14.25" customHeight="1">
      <c r="A685" s="2"/>
      <c r="B685" s="3"/>
      <c r="C685" s="2"/>
    </row>
    <row r="686" spans="1:3" ht="14.25" customHeight="1">
      <c r="A686" s="2"/>
      <c r="B686" s="3"/>
      <c r="C686" s="2"/>
    </row>
    <row r="687" spans="1:3" ht="14.25" customHeight="1">
      <c r="A687" s="2"/>
      <c r="B687" s="3"/>
      <c r="C687" s="2"/>
    </row>
    <row r="688" spans="1:3" ht="14.25" customHeight="1">
      <c r="A688" s="2"/>
      <c r="B688" s="3"/>
      <c r="C688" s="2"/>
    </row>
    <row r="689" spans="1:3" ht="14.25" customHeight="1">
      <c r="A689" s="2"/>
      <c r="B689" s="3"/>
      <c r="C689" s="2"/>
    </row>
    <row r="690" spans="1:3" ht="14.25" customHeight="1">
      <c r="A690" s="2"/>
      <c r="B690" s="3"/>
      <c r="C690" s="2"/>
    </row>
    <row r="691" spans="1:3" ht="14.25" customHeight="1">
      <c r="A691" s="2"/>
      <c r="B691" s="3"/>
      <c r="C691" s="2"/>
    </row>
    <row r="692" spans="1:3" ht="14.25" customHeight="1">
      <c r="A692" s="2"/>
      <c r="B692" s="3"/>
      <c r="C692" s="2"/>
    </row>
    <row r="693" spans="1:3" ht="14.25" customHeight="1">
      <c r="A693" s="2"/>
      <c r="B693" s="3"/>
      <c r="C693" s="2"/>
    </row>
    <row r="694" spans="1:3" ht="14.25" customHeight="1">
      <c r="A694" s="2"/>
      <c r="B694" s="3"/>
      <c r="C694" s="2"/>
    </row>
    <row r="695" spans="1:3" ht="14.25" customHeight="1">
      <c r="A695" s="2"/>
      <c r="B695" s="3"/>
      <c r="C695" s="2"/>
    </row>
    <row r="696" spans="1:3" ht="14.25" customHeight="1">
      <c r="A696" s="2"/>
      <c r="B696" s="3"/>
      <c r="C696" s="2"/>
    </row>
    <row r="697" spans="1:3" ht="14.25" customHeight="1">
      <c r="A697" s="2"/>
      <c r="B697" s="3"/>
      <c r="C697" s="2"/>
    </row>
    <row r="698" spans="1:3" ht="14.25" customHeight="1">
      <c r="A698" s="2"/>
      <c r="B698" s="3"/>
      <c r="C698" s="2"/>
    </row>
    <row r="699" spans="1:3" ht="14.25" customHeight="1">
      <c r="A699" s="2"/>
      <c r="B699" s="3"/>
      <c r="C699" s="2"/>
    </row>
    <row r="700" spans="1:3" ht="14.25" customHeight="1">
      <c r="A700" s="2"/>
      <c r="B700" s="3"/>
      <c r="C700" s="2"/>
    </row>
    <row r="701" spans="1:3" ht="14.25" customHeight="1">
      <c r="A701" s="2"/>
      <c r="B701" s="3"/>
      <c r="C701" s="2"/>
    </row>
    <row r="702" spans="1:3" ht="14.25" customHeight="1">
      <c r="A702" s="2"/>
      <c r="B702" s="3"/>
      <c r="C702" s="2"/>
    </row>
    <row r="703" spans="1:3" ht="14.25" customHeight="1">
      <c r="A703" s="2"/>
      <c r="B703" s="3"/>
      <c r="C703" s="2"/>
    </row>
    <row r="704" spans="1:3" ht="14.25" customHeight="1">
      <c r="A704" s="2"/>
      <c r="B704" s="3"/>
      <c r="C704" s="2"/>
    </row>
    <row r="705" spans="1:3" ht="14.25" customHeight="1">
      <c r="A705" s="2"/>
      <c r="B705" s="3"/>
      <c r="C705" s="2"/>
    </row>
    <row r="706" spans="1:3" ht="14.25" customHeight="1">
      <c r="A706" s="2"/>
      <c r="B706" s="3"/>
      <c r="C706" s="2"/>
    </row>
    <row r="707" spans="1:3" ht="14.25" customHeight="1">
      <c r="A707" s="2"/>
      <c r="B707" s="3"/>
      <c r="C707" s="2"/>
    </row>
    <row r="708" spans="1:3" ht="14.25" customHeight="1">
      <c r="A708" s="2"/>
      <c r="B708" s="3"/>
      <c r="C708" s="2"/>
    </row>
    <row r="709" spans="1:3" ht="14.25" customHeight="1">
      <c r="A709" s="2"/>
      <c r="B709" s="3"/>
      <c r="C709" s="2"/>
    </row>
    <row r="710" spans="1:3" ht="14.25" customHeight="1">
      <c r="A710" s="2"/>
      <c r="B710" s="3"/>
      <c r="C710" s="2"/>
    </row>
    <row r="711" spans="1:3" ht="14.25" customHeight="1">
      <c r="A711" s="2"/>
      <c r="B711" s="3"/>
      <c r="C711" s="2"/>
    </row>
    <row r="712" spans="1:3" ht="14.25" customHeight="1">
      <c r="A712" s="2"/>
      <c r="B712" s="3"/>
      <c r="C712" s="2"/>
    </row>
    <row r="713" spans="1:3" ht="14.25" customHeight="1">
      <c r="A713" s="2"/>
      <c r="B713" s="3"/>
      <c r="C713" s="2"/>
    </row>
    <row r="714" spans="1:3" ht="14.25" customHeight="1">
      <c r="A714" s="2"/>
      <c r="B714" s="3"/>
      <c r="C714" s="2"/>
    </row>
    <row r="715" spans="1:3" ht="14.25" customHeight="1">
      <c r="A715" s="2"/>
      <c r="B715" s="3"/>
      <c r="C715" s="2"/>
    </row>
    <row r="716" spans="1:3" ht="14.25" customHeight="1">
      <c r="A716" s="2"/>
      <c r="B716" s="3"/>
      <c r="C716" s="2"/>
    </row>
    <row r="717" spans="1:3" ht="14.25" customHeight="1">
      <c r="A717" s="2"/>
      <c r="B717" s="3"/>
      <c r="C717" s="2"/>
    </row>
    <row r="718" spans="1:3" ht="14.25" customHeight="1">
      <c r="A718" s="2"/>
      <c r="B718" s="3"/>
      <c r="C718" s="2"/>
    </row>
    <row r="719" spans="1:3" ht="14.25" customHeight="1">
      <c r="A719" s="2"/>
      <c r="B719" s="3"/>
      <c r="C719" s="2"/>
    </row>
    <row r="720" spans="1:3" ht="14.25" customHeight="1">
      <c r="A720" s="2"/>
      <c r="B720" s="3"/>
      <c r="C720" s="2"/>
    </row>
    <row r="721" spans="1:3" ht="14.25" customHeight="1">
      <c r="A721" s="2"/>
      <c r="B721" s="3"/>
      <c r="C721" s="2"/>
    </row>
    <row r="722" spans="1:3" ht="14.25" customHeight="1">
      <c r="A722" s="2"/>
      <c r="B722" s="3"/>
      <c r="C722" s="2"/>
    </row>
    <row r="723" spans="1:3" ht="14.25" customHeight="1">
      <c r="A723" s="2"/>
      <c r="B723" s="3"/>
      <c r="C723" s="2"/>
    </row>
    <row r="724" spans="1:3" ht="14.25" customHeight="1">
      <c r="A724" s="2"/>
      <c r="B724" s="3"/>
      <c r="C724" s="2"/>
    </row>
    <row r="725" spans="1:3" ht="14.25" customHeight="1">
      <c r="A725" s="2"/>
      <c r="B725" s="3"/>
      <c r="C725" s="2"/>
    </row>
    <row r="726" spans="1:3" ht="14.25" customHeight="1">
      <c r="A726" s="2"/>
      <c r="B726" s="3"/>
      <c r="C726" s="2"/>
    </row>
    <row r="727" spans="1:3" ht="14.25" customHeight="1">
      <c r="A727" s="2"/>
      <c r="B727" s="3"/>
      <c r="C727" s="2"/>
    </row>
    <row r="728" spans="1:3" ht="14.25" customHeight="1">
      <c r="A728" s="2"/>
      <c r="B728" s="3"/>
      <c r="C728" s="2"/>
    </row>
    <row r="729" spans="1:3" ht="14.25" customHeight="1">
      <c r="A729" s="2"/>
      <c r="B729" s="3"/>
      <c r="C729" s="2"/>
    </row>
    <row r="730" spans="1:3" ht="14.25" customHeight="1">
      <c r="A730" s="2"/>
      <c r="B730" s="3"/>
      <c r="C730" s="2"/>
    </row>
    <row r="731" spans="1:3" ht="14.25" customHeight="1">
      <c r="A731" s="2"/>
      <c r="B731" s="3"/>
      <c r="C731" s="2"/>
    </row>
    <row r="732" spans="1:3" ht="14.25" customHeight="1">
      <c r="A732" s="2"/>
      <c r="B732" s="3"/>
      <c r="C732" s="2"/>
    </row>
    <row r="733" spans="1:3" ht="14.25" customHeight="1">
      <c r="A733" s="2"/>
      <c r="B733" s="3"/>
      <c r="C733" s="2"/>
    </row>
    <row r="734" spans="1:3" ht="14.25" customHeight="1">
      <c r="A734" s="2"/>
      <c r="B734" s="3"/>
      <c r="C734" s="2"/>
    </row>
    <row r="735" spans="1:3" ht="14.25" customHeight="1">
      <c r="A735" s="2"/>
      <c r="B735" s="3"/>
      <c r="C735" s="2"/>
    </row>
    <row r="736" spans="1:3" ht="14.25" customHeight="1">
      <c r="A736" s="2"/>
      <c r="B736" s="3"/>
      <c r="C736" s="2"/>
    </row>
    <row r="737" spans="1:3" ht="14.25" customHeight="1">
      <c r="A737" s="2"/>
      <c r="B737" s="3"/>
      <c r="C737" s="2"/>
    </row>
    <row r="738" spans="1:3" ht="14.25" customHeight="1">
      <c r="A738" s="2"/>
      <c r="B738" s="3"/>
      <c r="C738" s="2"/>
    </row>
    <row r="739" spans="1:3" ht="14.25" customHeight="1">
      <c r="A739" s="2"/>
      <c r="B739" s="3"/>
      <c r="C739" s="2"/>
    </row>
    <row r="740" spans="1:3" ht="14.25" customHeight="1">
      <c r="A740" s="2"/>
      <c r="B740" s="3"/>
      <c r="C740" s="2"/>
    </row>
    <row r="741" spans="1:3" ht="14.25" customHeight="1">
      <c r="A741" s="2"/>
      <c r="B741" s="3"/>
      <c r="C741" s="2"/>
    </row>
    <row r="742" spans="1:3" ht="14.25" customHeight="1">
      <c r="A742" s="2"/>
      <c r="B742" s="3"/>
      <c r="C742" s="2"/>
    </row>
    <row r="743" spans="1:3" ht="14.25" customHeight="1">
      <c r="A743" s="2"/>
      <c r="B743" s="3"/>
      <c r="C743" s="2"/>
    </row>
    <row r="744" spans="1:3" ht="14.25" customHeight="1">
      <c r="A744" s="2"/>
      <c r="B744" s="3"/>
      <c r="C744" s="2"/>
    </row>
    <row r="745" spans="1:3" ht="14.25" customHeight="1">
      <c r="A745" s="2"/>
      <c r="B745" s="3"/>
      <c r="C745" s="2"/>
    </row>
    <row r="746" spans="1:3" ht="14.25" customHeight="1">
      <c r="A746" s="2"/>
      <c r="B746" s="3"/>
      <c r="C746" s="2"/>
    </row>
    <row r="747" spans="1:3" ht="14.25" customHeight="1">
      <c r="A747" s="2"/>
      <c r="B747" s="3"/>
      <c r="C747" s="2"/>
    </row>
    <row r="748" spans="1:3" ht="14.25" customHeight="1">
      <c r="A748" s="2"/>
      <c r="B748" s="3"/>
      <c r="C748" s="2"/>
    </row>
    <row r="749" spans="1:3" ht="14.25" customHeight="1">
      <c r="A749" s="2"/>
      <c r="B749" s="3"/>
      <c r="C749" s="2"/>
    </row>
    <row r="750" spans="1:3" ht="14.25" customHeight="1">
      <c r="A750" s="2"/>
      <c r="B750" s="3"/>
      <c r="C750" s="2"/>
    </row>
    <row r="751" spans="1:3" ht="14.25" customHeight="1">
      <c r="A751" s="2"/>
      <c r="B751" s="3"/>
      <c r="C751" s="2"/>
    </row>
    <row r="752" spans="1:3" ht="14.25" customHeight="1">
      <c r="A752" s="2"/>
      <c r="B752" s="3"/>
      <c r="C752" s="2"/>
    </row>
    <row r="753" spans="1:3" ht="14.25" customHeight="1">
      <c r="A753" s="2"/>
      <c r="B753" s="3"/>
      <c r="C753" s="2"/>
    </row>
    <row r="754" spans="1:3" ht="14.25" customHeight="1">
      <c r="A754" s="2"/>
      <c r="B754" s="3"/>
      <c r="C754" s="2"/>
    </row>
    <row r="755" spans="1:3" ht="14.25" customHeight="1">
      <c r="A755" s="2"/>
      <c r="B755" s="3"/>
      <c r="C755" s="2"/>
    </row>
    <row r="756" spans="1:3" ht="14.25" customHeight="1">
      <c r="A756" s="2"/>
      <c r="B756" s="3"/>
      <c r="C756" s="2"/>
    </row>
    <row r="757" spans="1:3" ht="14.25" customHeight="1">
      <c r="A757" s="2"/>
      <c r="B757" s="3"/>
      <c r="C757" s="2"/>
    </row>
    <row r="758" spans="1:3" ht="14.25" customHeight="1">
      <c r="A758" s="2"/>
      <c r="B758" s="3"/>
      <c r="C758" s="2"/>
    </row>
    <row r="759" spans="1:3" ht="14.25" customHeight="1">
      <c r="A759" s="2"/>
      <c r="B759" s="3"/>
      <c r="C759" s="2"/>
    </row>
    <row r="760" spans="1:3" ht="14.25" customHeight="1">
      <c r="A760" s="2"/>
      <c r="B760" s="3"/>
      <c r="C760" s="2"/>
    </row>
    <row r="761" spans="1:3" ht="14.25" customHeight="1">
      <c r="A761" s="2"/>
      <c r="B761" s="3"/>
      <c r="C761" s="2"/>
    </row>
    <row r="762" spans="1:3" ht="14.25" customHeight="1">
      <c r="A762" s="2"/>
      <c r="B762" s="3"/>
      <c r="C762" s="2"/>
    </row>
    <row r="763" spans="1:3" ht="14.25" customHeight="1">
      <c r="A763" s="2"/>
      <c r="B763" s="3"/>
      <c r="C763" s="2"/>
    </row>
    <row r="764" spans="1:3" ht="14.25" customHeight="1">
      <c r="A764" s="2"/>
      <c r="B764" s="3"/>
      <c r="C764" s="2"/>
    </row>
    <row r="765" spans="1:3" ht="14.25" customHeight="1">
      <c r="A765" s="2"/>
      <c r="B765" s="3"/>
      <c r="C765" s="2"/>
    </row>
    <row r="766" spans="1:3" ht="14.25" customHeight="1">
      <c r="A766" s="2"/>
      <c r="B766" s="3"/>
      <c r="C766" s="2"/>
    </row>
    <row r="767" spans="1:3" ht="14.25" customHeight="1">
      <c r="A767" s="2"/>
      <c r="B767" s="3"/>
      <c r="C767" s="2"/>
    </row>
    <row r="768" spans="1:3" ht="14.25" customHeight="1">
      <c r="A768" s="2"/>
      <c r="B768" s="3"/>
      <c r="C768" s="2"/>
    </row>
    <row r="769" spans="1:3" ht="14.25" customHeight="1">
      <c r="A769" s="2"/>
      <c r="B769" s="3"/>
      <c r="C769" s="2"/>
    </row>
    <row r="770" spans="1:3" ht="14.25" customHeight="1">
      <c r="A770" s="2"/>
      <c r="B770" s="3"/>
      <c r="C770" s="2"/>
    </row>
    <row r="771" spans="1:3" ht="14.25" customHeight="1">
      <c r="A771" s="2"/>
      <c r="B771" s="3"/>
      <c r="C771" s="2"/>
    </row>
    <row r="772" spans="1:3" ht="14.25" customHeight="1">
      <c r="A772" s="2"/>
      <c r="B772" s="3"/>
      <c r="C772" s="2"/>
    </row>
    <row r="773" spans="1:3" ht="14.25" customHeight="1">
      <c r="A773" s="2"/>
      <c r="B773" s="3"/>
      <c r="C773" s="2"/>
    </row>
    <row r="774" spans="1:3" ht="14.25" customHeight="1">
      <c r="A774" s="2"/>
      <c r="B774" s="3"/>
      <c r="C774" s="2"/>
    </row>
    <row r="775" spans="1:3" ht="14.25" customHeight="1">
      <c r="A775" s="2"/>
      <c r="B775" s="3"/>
      <c r="C775" s="2"/>
    </row>
    <row r="776" spans="1:3" ht="14.25" customHeight="1">
      <c r="A776" s="2"/>
      <c r="B776" s="3"/>
      <c r="C776" s="2"/>
    </row>
    <row r="777" spans="1:3" ht="14.25" customHeight="1">
      <c r="A777" s="2"/>
      <c r="B777" s="3"/>
      <c r="C777" s="2"/>
    </row>
    <row r="778" spans="1:3" ht="14.25" customHeight="1">
      <c r="A778" s="2"/>
      <c r="B778" s="3"/>
      <c r="C778" s="2"/>
    </row>
    <row r="779" spans="1:3" ht="14.25" customHeight="1">
      <c r="A779" s="2"/>
      <c r="B779" s="3"/>
      <c r="C779" s="2"/>
    </row>
    <row r="780" spans="1:3" ht="14.25" customHeight="1">
      <c r="A780" s="2"/>
      <c r="B780" s="3"/>
      <c r="C780" s="2"/>
    </row>
    <row r="781" spans="1:3" ht="14.25" customHeight="1">
      <c r="A781" s="2"/>
      <c r="B781" s="3"/>
      <c r="C781" s="2"/>
    </row>
    <row r="782" spans="1:3" ht="14.25" customHeight="1">
      <c r="A782" s="2"/>
      <c r="B782" s="3"/>
      <c r="C782" s="2"/>
    </row>
    <row r="783" spans="1:3" ht="14.25" customHeight="1">
      <c r="A783" s="2"/>
      <c r="B783" s="3"/>
      <c r="C783" s="2"/>
    </row>
    <row r="784" spans="1:3" ht="14.25" customHeight="1">
      <c r="A784" s="2"/>
      <c r="B784" s="3"/>
      <c r="C784" s="2"/>
    </row>
    <row r="785" spans="1:3" ht="14.25" customHeight="1">
      <c r="A785" s="2"/>
      <c r="B785" s="3"/>
      <c r="C785" s="2"/>
    </row>
    <row r="786" spans="1:3" ht="14.25" customHeight="1">
      <c r="A786" s="2"/>
      <c r="B786" s="3"/>
      <c r="C786" s="2"/>
    </row>
    <row r="787" spans="1:3" ht="14.25" customHeight="1">
      <c r="A787" s="2"/>
      <c r="B787" s="3"/>
      <c r="C787" s="2"/>
    </row>
    <row r="788" spans="1:3" ht="14.25" customHeight="1">
      <c r="A788" s="2"/>
      <c r="B788" s="3"/>
      <c r="C788" s="2"/>
    </row>
    <row r="789" spans="1:3" ht="14.25" customHeight="1">
      <c r="A789" s="2"/>
      <c r="B789" s="3"/>
      <c r="C789" s="2"/>
    </row>
    <row r="790" spans="1:3" ht="14.25" customHeight="1">
      <c r="A790" s="2"/>
      <c r="B790" s="3"/>
      <c r="C790" s="2"/>
    </row>
    <row r="791" spans="1:3" ht="14.25" customHeight="1">
      <c r="A791" s="2"/>
      <c r="B791" s="3"/>
      <c r="C791" s="2"/>
    </row>
    <row r="792" spans="1:3" ht="14.25" customHeight="1">
      <c r="A792" s="2"/>
      <c r="B792" s="3"/>
      <c r="C792" s="2"/>
    </row>
    <row r="793" spans="1:3" ht="14.25" customHeight="1">
      <c r="A793" s="2"/>
      <c r="B793" s="3"/>
      <c r="C793" s="2"/>
    </row>
    <row r="794" spans="1:3" ht="14.25" customHeight="1">
      <c r="A794" s="2"/>
      <c r="B794" s="3"/>
      <c r="C794" s="2"/>
    </row>
    <row r="795" spans="1:3" ht="14.25" customHeight="1">
      <c r="A795" s="2"/>
      <c r="B795" s="3"/>
      <c r="C795" s="2"/>
    </row>
    <row r="796" spans="1:3" ht="14.25" customHeight="1">
      <c r="A796" s="2"/>
      <c r="B796" s="3"/>
      <c r="C796" s="2"/>
    </row>
    <row r="797" spans="1:3" ht="14.25" customHeight="1">
      <c r="A797" s="2"/>
      <c r="B797" s="3"/>
      <c r="C797" s="2"/>
    </row>
    <row r="798" spans="1:3" ht="14.25" customHeight="1">
      <c r="A798" s="2"/>
      <c r="B798" s="3"/>
      <c r="C798" s="2"/>
    </row>
    <row r="799" spans="1:3" ht="14.25" customHeight="1">
      <c r="A799" s="2"/>
      <c r="B799" s="3"/>
      <c r="C799" s="2"/>
    </row>
    <row r="800" spans="1:3" ht="14.25" customHeight="1">
      <c r="A800" s="2"/>
      <c r="B800" s="3"/>
      <c r="C800" s="2"/>
    </row>
    <row r="801" spans="1:3" ht="14.25" customHeight="1">
      <c r="A801" s="2"/>
      <c r="B801" s="3"/>
      <c r="C801" s="2"/>
    </row>
    <row r="802" spans="1:3" ht="14.25" customHeight="1">
      <c r="A802" s="2"/>
      <c r="B802" s="3"/>
      <c r="C802" s="2"/>
    </row>
    <row r="803" spans="1:3" ht="14.25" customHeight="1">
      <c r="A803" s="2"/>
      <c r="B803" s="3"/>
      <c r="C803" s="2"/>
    </row>
    <row r="804" spans="1:3" ht="14.25" customHeight="1">
      <c r="A804" s="2"/>
      <c r="B804" s="3"/>
      <c r="C804" s="2"/>
    </row>
    <row r="805" spans="1:3" ht="14.25" customHeight="1">
      <c r="A805" s="2"/>
      <c r="B805" s="3"/>
      <c r="C805" s="2"/>
    </row>
    <row r="806" spans="1:3" ht="14.25" customHeight="1">
      <c r="A806" s="2"/>
      <c r="B806" s="3"/>
      <c r="C806" s="2"/>
    </row>
    <row r="807" spans="1:3" ht="14.25" customHeight="1">
      <c r="A807" s="2"/>
      <c r="B807" s="3"/>
      <c r="C807" s="2"/>
    </row>
    <row r="808" spans="1:3" ht="14.25" customHeight="1">
      <c r="A808" s="2"/>
      <c r="B808" s="3"/>
      <c r="C808" s="2"/>
    </row>
    <row r="809" spans="1:3" ht="14.25" customHeight="1">
      <c r="A809" s="2"/>
      <c r="B809" s="3"/>
      <c r="C809" s="2"/>
    </row>
    <row r="810" spans="1:3" ht="14.25" customHeight="1">
      <c r="A810" s="2"/>
      <c r="B810" s="3"/>
      <c r="C810" s="2"/>
    </row>
    <row r="811" spans="1:3" ht="14.25" customHeight="1">
      <c r="A811" s="2"/>
      <c r="B811" s="3"/>
      <c r="C811" s="2"/>
    </row>
    <row r="812" spans="1:3" ht="14.25" customHeight="1">
      <c r="A812" s="2"/>
      <c r="B812" s="3"/>
      <c r="C812" s="2"/>
    </row>
    <row r="813" spans="1:3" ht="14.25" customHeight="1">
      <c r="A813" s="2"/>
      <c r="B813" s="3"/>
      <c r="C813" s="2"/>
    </row>
    <row r="814" spans="1:3" ht="14.25" customHeight="1">
      <c r="A814" s="2"/>
      <c r="B814" s="3"/>
      <c r="C814" s="2"/>
    </row>
    <row r="815" spans="1:3" ht="14.25" customHeight="1">
      <c r="A815" s="2"/>
      <c r="B815" s="3"/>
      <c r="C815" s="2"/>
    </row>
    <row r="816" spans="1:3" ht="14.25" customHeight="1">
      <c r="A816" s="2"/>
      <c r="B816" s="3"/>
      <c r="C816" s="2"/>
    </row>
    <row r="817" spans="1:3" ht="14.25" customHeight="1">
      <c r="A817" s="2"/>
      <c r="B817" s="3"/>
      <c r="C817" s="2"/>
    </row>
    <row r="818" spans="1:3" ht="14.25" customHeight="1">
      <c r="A818" s="2"/>
      <c r="B818" s="3"/>
      <c r="C818" s="2"/>
    </row>
    <row r="819" spans="1:3" ht="14.25" customHeight="1">
      <c r="A819" s="2"/>
      <c r="B819" s="3"/>
      <c r="C819" s="2"/>
    </row>
    <row r="820" spans="1:3" ht="14.25" customHeight="1">
      <c r="A820" s="2"/>
      <c r="B820" s="3"/>
      <c r="C820" s="2"/>
    </row>
    <row r="821" spans="1:3" ht="14.25" customHeight="1">
      <c r="A821" s="2"/>
      <c r="B821" s="3"/>
      <c r="C821" s="2"/>
    </row>
    <row r="822" spans="1:3" ht="14.25" customHeight="1">
      <c r="A822" s="2"/>
      <c r="B822" s="3"/>
      <c r="C822" s="2"/>
    </row>
    <row r="823" spans="1:3" ht="14.25" customHeight="1">
      <c r="A823" s="2"/>
      <c r="B823" s="3"/>
      <c r="C823" s="2"/>
    </row>
    <row r="824" spans="1:3" ht="14.25" customHeight="1">
      <c r="A824" s="2"/>
      <c r="B824" s="3"/>
      <c r="C824" s="2"/>
    </row>
    <row r="825" spans="1:3" ht="14.25" customHeight="1">
      <c r="A825" s="2"/>
      <c r="B825" s="3"/>
      <c r="C825" s="2"/>
    </row>
    <row r="826" spans="1:3" ht="14.25" customHeight="1">
      <c r="A826" s="2"/>
      <c r="B826" s="3"/>
      <c r="C826" s="2"/>
    </row>
    <row r="827" spans="1:3" ht="14.25" customHeight="1">
      <c r="A827" s="2"/>
      <c r="B827" s="3"/>
      <c r="C827" s="2"/>
    </row>
    <row r="828" spans="1:3" ht="14.25" customHeight="1">
      <c r="A828" s="2"/>
      <c r="B828" s="3"/>
      <c r="C828" s="2"/>
    </row>
    <row r="829" spans="1:3" ht="14.25" customHeight="1">
      <c r="A829" s="2"/>
      <c r="B829" s="3"/>
      <c r="C829" s="2"/>
    </row>
    <row r="830" spans="1:3" ht="14.25" customHeight="1">
      <c r="A830" s="2"/>
      <c r="B830" s="3"/>
      <c r="C830" s="2"/>
    </row>
    <row r="831" spans="1:3" ht="14.25" customHeight="1">
      <c r="A831" s="2"/>
      <c r="B831" s="3"/>
      <c r="C831" s="2"/>
    </row>
    <row r="832" spans="1:3" ht="14.25" customHeight="1">
      <c r="A832" s="2"/>
      <c r="B832" s="3"/>
      <c r="C832" s="2"/>
    </row>
    <row r="833" spans="1:3" ht="14.25" customHeight="1">
      <c r="A833" s="2"/>
      <c r="B833" s="3"/>
      <c r="C833" s="2"/>
    </row>
    <row r="834" spans="1:3" ht="14.25" customHeight="1">
      <c r="A834" s="2"/>
      <c r="B834" s="3"/>
      <c r="C834" s="2"/>
    </row>
    <row r="835" spans="1:3" ht="14.25" customHeight="1">
      <c r="A835" s="2"/>
      <c r="B835" s="3"/>
      <c r="C835" s="2"/>
    </row>
    <row r="836" spans="1:3" ht="14.25" customHeight="1">
      <c r="A836" s="2"/>
      <c r="B836" s="3"/>
      <c r="C836" s="2"/>
    </row>
    <row r="837" spans="1:3" ht="14.25" customHeight="1">
      <c r="A837" s="2"/>
      <c r="B837" s="3"/>
      <c r="C837" s="2"/>
    </row>
    <row r="838" spans="1:3" ht="14.25" customHeight="1">
      <c r="A838" s="2"/>
      <c r="B838" s="3"/>
      <c r="C838" s="2"/>
    </row>
    <row r="839" spans="1:3" ht="14.25" customHeight="1">
      <c r="A839" s="2"/>
      <c r="B839" s="3"/>
      <c r="C839" s="2"/>
    </row>
    <row r="840" spans="1:3" ht="14.25" customHeight="1">
      <c r="A840" s="2"/>
      <c r="B840" s="3"/>
      <c r="C840" s="2"/>
    </row>
    <row r="841" spans="1:3" ht="14.25" customHeight="1">
      <c r="A841" s="2"/>
      <c r="B841" s="3"/>
      <c r="C841" s="2"/>
    </row>
    <row r="842" spans="1:3" ht="14.25" customHeight="1">
      <c r="A842" s="2"/>
      <c r="B842" s="3"/>
      <c r="C842" s="2"/>
    </row>
    <row r="843" spans="1:3" ht="14.25" customHeight="1">
      <c r="A843" s="2"/>
      <c r="B843" s="3"/>
      <c r="C843" s="2"/>
    </row>
    <row r="844" spans="1:3" ht="14.25" customHeight="1">
      <c r="A844" s="2"/>
      <c r="B844" s="3"/>
      <c r="C844" s="2"/>
    </row>
    <row r="845" spans="1:3" ht="14.25" customHeight="1">
      <c r="A845" s="2"/>
      <c r="B845" s="3"/>
      <c r="C845" s="2"/>
    </row>
    <row r="846" spans="1:3" ht="14.25" customHeight="1">
      <c r="A846" s="2"/>
      <c r="B846" s="3"/>
      <c r="C846" s="2"/>
    </row>
    <row r="847" spans="1:3" ht="14.25" customHeight="1">
      <c r="A847" s="2"/>
      <c r="B847" s="3"/>
      <c r="C847" s="2"/>
    </row>
    <row r="848" spans="1:3" ht="14.25" customHeight="1">
      <c r="A848" s="2"/>
      <c r="B848" s="3"/>
      <c r="C848" s="2"/>
    </row>
    <row r="849" spans="1:3" ht="14.25" customHeight="1">
      <c r="A849" s="2"/>
      <c r="B849" s="3"/>
      <c r="C849" s="2"/>
    </row>
    <row r="850" spans="1:3" ht="14.25" customHeight="1">
      <c r="A850" s="2"/>
      <c r="B850" s="3"/>
      <c r="C850" s="2"/>
    </row>
    <row r="851" spans="1:3" ht="14.25" customHeight="1">
      <c r="A851" s="2"/>
      <c r="B851" s="3"/>
      <c r="C851" s="2"/>
    </row>
    <row r="852" spans="1:3" ht="14.25" customHeight="1">
      <c r="A852" s="2"/>
      <c r="B852" s="3"/>
      <c r="C852" s="2"/>
    </row>
    <row r="853" spans="1:3" ht="14.25" customHeight="1">
      <c r="A853" s="2"/>
      <c r="B853" s="3"/>
      <c r="C853" s="2"/>
    </row>
    <row r="854" spans="1:3" ht="14.25" customHeight="1">
      <c r="A854" s="2"/>
      <c r="B854" s="3"/>
      <c r="C854" s="2"/>
    </row>
    <row r="855" spans="1:3" ht="14.25" customHeight="1">
      <c r="A855" s="2"/>
      <c r="B855" s="3"/>
      <c r="C855" s="2"/>
    </row>
    <row r="856" spans="1:3" ht="14.25" customHeight="1">
      <c r="A856" s="2"/>
      <c r="B856" s="3"/>
      <c r="C856" s="2"/>
    </row>
    <row r="857" spans="1:3" ht="14.25" customHeight="1">
      <c r="A857" s="2"/>
      <c r="B857" s="3"/>
      <c r="C857" s="2"/>
    </row>
    <row r="858" spans="1:3" ht="14.25" customHeight="1">
      <c r="A858" s="2"/>
      <c r="B858" s="3"/>
      <c r="C858" s="2"/>
    </row>
    <row r="859" spans="1:3" ht="14.25" customHeight="1">
      <c r="A859" s="2"/>
      <c r="B859" s="3"/>
      <c r="C859" s="2"/>
    </row>
    <row r="860" spans="1:3" ht="14.25" customHeight="1">
      <c r="A860" s="2"/>
      <c r="B860" s="3"/>
      <c r="C860" s="2"/>
    </row>
    <row r="861" spans="1:3" ht="14.25" customHeight="1">
      <c r="A861" s="2"/>
      <c r="B861" s="3"/>
      <c r="C861" s="2"/>
    </row>
    <row r="862" spans="1:3" ht="14.25" customHeight="1">
      <c r="A862" s="2"/>
      <c r="B862" s="3"/>
      <c r="C862" s="2"/>
    </row>
    <row r="863" spans="1:3" ht="14.25" customHeight="1">
      <c r="A863" s="2"/>
      <c r="B863" s="3"/>
      <c r="C863" s="2"/>
    </row>
    <row r="864" spans="1:3" ht="14.25" customHeight="1">
      <c r="A864" s="2"/>
      <c r="B864" s="3"/>
      <c r="C864" s="2"/>
    </row>
    <row r="865" spans="1:3" ht="14.25" customHeight="1">
      <c r="A865" s="2"/>
      <c r="B865" s="3"/>
      <c r="C865" s="2"/>
    </row>
    <row r="866" spans="1:3" ht="14.25" customHeight="1">
      <c r="A866" s="2"/>
      <c r="B866" s="3"/>
      <c r="C866" s="2"/>
    </row>
    <row r="867" spans="1:3" ht="14.25" customHeight="1">
      <c r="A867" s="2"/>
      <c r="B867" s="3"/>
      <c r="C867" s="2"/>
    </row>
    <row r="868" spans="1:3" ht="14.25" customHeight="1">
      <c r="A868" s="2"/>
      <c r="B868" s="3"/>
      <c r="C868" s="2"/>
    </row>
    <row r="869" spans="1:3" ht="14.25" customHeight="1">
      <c r="A869" s="2"/>
      <c r="B869" s="3"/>
      <c r="C869" s="2"/>
    </row>
    <row r="870" spans="1:3" ht="14.25" customHeight="1">
      <c r="A870" s="2"/>
      <c r="B870" s="3"/>
      <c r="C870" s="2"/>
    </row>
    <row r="871" spans="1:3" ht="14.25" customHeight="1">
      <c r="A871" s="2"/>
      <c r="B871" s="3"/>
      <c r="C871" s="2"/>
    </row>
    <row r="872" spans="1:3" ht="14.25" customHeight="1">
      <c r="A872" s="2"/>
      <c r="B872" s="3"/>
      <c r="C872" s="2"/>
    </row>
    <row r="873" spans="1:3" ht="14.25" customHeight="1">
      <c r="A873" s="2"/>
      <c r="B873" s="3"/>
      <c r="C873" s="2"/>
    </row>
    <row r="874" spans="1:3" ht="14.25" customHeight="1">
      <c r="A874" s="2"/>
      <c r="B874" s="3"/>
      <c r="C874" s="2"/>
    </row>
    <row r="875" spans="1:3" ht="14.25" customHeight="1">
      <c r="A875" s="2"/>
      <c r="B875" s="3"/>
      <c r="C875" s="2"/>
    </row>
    <row r="876" spans="1:3" ht="14.25" customHeight="1">
      <c r="A876" s="2"/>
      <c r="B876" s="3"/>
      <c r="C876" s="2"/>
    </row>
    <row r="877" spans="1:3" ht="14.25" customHeight="1">
      <c r="A877" s="2"/>
      <c r="B877" s="3"/>
      <c r="C877" s="2"/>
    </row>
    <row r="878" spans="1:3" ht="14.25" customHeight="1">
      <c r="A878" s="2"/>
      <c r="B878" s="3"/>
      <c r="C878" s="2"/>
    </row>
    <row r="879" spans="1:3" ht="14.25" customHeight="1">
      <c r="A879" s="2"/>
      <c r="B879" s="3"/>
      <c r="C879" s="2"/>
    </row>
    <row r="880" spans="1:3" ht="14.25" customHeight="1">
      <c r="A880" s="2"/>
      <c r="B880" s="3"/>
      <c r="C880" s="2"/>
    </row>
    <row r="881" spans="1:3" ht="14.25" customHeight="1">
      <c r="A881" s="2"/>
      <c r="B881" s="3"/>
      <c r="C881" s="2"/>
    </row>
    <row r="882" spans="1:3" ht="14.25" customHeight="1">
      <c r="A882" s="2"/>
      <c r="B882" s="3"/>
      <c r="C882" s="2"/>
    </row>
    <row r="883" spans="1:3" ht="14.25" customHeight="1">
      <c r="A883" s="2"/>
      <c r="B883" s="3"/>
      <c r="C883" s="2"/>
    </row>
    <row r="884" spans="1:3" ht="14.25" customHeight="1">
      <c r="A884" s="2"/>
      <c r="B884" s="3"/>
      <c r="C884" s="2"/>
    </row>
    <row r="885" spans="1:3" ht="14.25" customHeight="1">
      <c r="A885" s="2"/>
      <c r="B885" s="3"/>
      <c r="C885" s="2"/>
    </row>
    <row r="886" spans="1:3" ht="14.25" customHeight="1">
      <c r="A886" s="2"/>
      <c r="B886" s="3"/>
      <c r="C886" s="2"/>
    </row>
    <row r="887" spans="1:3" ht="14.25" customHeight="1">
      <c r="A887" s="2"/>
      <c r="B887" s="3"/>
      <c r="C887" s="2"/>
    </row>
    <row r="888" spans="1:3" ht="14.25" customHeight="1">
      <c r="A888" s="2"/>
      <c r="B888" s="3"/>
      <c r="C888" s="2"/>
    </row>
    <row r="889" spans="1:3" ht="14.25" customHeight="1">
      <c r="A889" s="2"/>
      <c r="B889" s="3"/>
      <c r="C889" s="2"/>
    </row>
    <row r="890" spans="1:3" ht="14.25" customHeight="1">
      <c r="A890" s="2"/>
      <c r="B890" s="3"/>
      <c r="C890" s="2"/>
    </row>
    <row r="891" spans="1:3" ht="14.25" customHeight="1">
      <c r="A891" s="2"/>
      <c r="B891" s="3"/>
      <c r="C891" s="2"/>
    </row>
    <row r="892" spans="1:3" ht="14.25" customHeight="1">
      <c r="A892" s="2"/>
      <c r="B892" s="3"/>
      <c r="C892" s="2"/>
    </row>
    <row r="893" spans="1:3" ht="14.25" customHeight="1">
      <c r="A893" s="2"/>
      <c r="B893" s="3"/>
      <c r="C893" s="2"/>
    </row>
    <row r="894" spans="1:3" ht="14.25" customHeight="1">
      <c r="A894" s="2"/>
      <c r="B894" s="3"/>
      <c r="C894" s="2"/>
    </row>
    <row r="895" spans="1:3" ht="14.25" customHeight="1">
      <c r="A895" s="2"/>
      <c r="B895" s="3"/>
      <c r="C895" s="2"/>
    </row>
    <row r="896" spans="1:3" ht="14.25" customHeight="1">
      <c r="A896" s="2"/>
      <c r="B896" s="3"/>
      <c r="C896" s="2"/>
    </row>
    <row r="897" spans="1:3" ht="14.25" customHeight="1">
      <c r="A897" s="2"/>
      <c r="B897" s="3"/>
      <c r="C897" s="2"/>
    </row>
    <row r="898" spans="1:3" ht="14.25" customHeight="1">
      <c r="A898" s="2"/>
      <c r="B898" s="3"/>
      <c r="C898" s="2"/>
    </row>
    <row r="899" spans="1:3" ht="14.25" customHeight="1">
      <c r="A899" s="2"/>
      <c r="B899" s="3"/>
      <c r="C899" s="2"/>
    </row>
    <row r="900" spans="1:3" ht="14.25" customHeight="1">
      <c r="A900" s="2"/>
      <c r="B900" s="3"/>
      <c r="C900" s="2"/>
    </row>
    <row r="901" spans="1:3" ht="14.25" customHeight="1">
      <c r="A901" s="2"/>
      <c r="B901" s="3"/>
      <c r="C901" s="2"/>
    </row>
    <row r="902" spans="1:3" ht="14.25" customHeight="1">
      <c r="A902" s="2"/>
      <c r="B902" s="3"/>
      <c r="C902" s="2"/>
    </row>
    <row r="903" spans="1:3" ht="14.25" customHeight="1">
      <c r="A903" s="2"/>
      <c r="B903" s="3"/>
      <c r="C903" s="2"/>
    </row>
    <row r="904" spans="1:3" ht="14.25" customHeight="1">
      <c r="A904" s="2"/>
      <c r="B904" s="3"/>
      <c r="C904" s="2"/>
    </row>
    <row r="905" spans="1:3" ht="14.25" customHeight="1">
      <c r="A905" s="2"/>
      <c r="B905" s="3"/>
      <c r="C905" s="2"/>
    </row>
    <row r="906" spans="1:3" ht="14.25" customHeight="1">
      <c r="A906" s="2"/>
      <c r="B906" s="3"/>
      <c r="C906" s="2"/>
    </row>
    <row r="907" spans="1:3" ht="14.25" customHeight="1">
      <c r="A907" s="2"/>
      <c r="B907" s="3"/>
      <c r="C907" s="2"/>
    </row>
    <row r="908" spans="1:3" ht="14.25" customHeight="1">
      <c r="A908" s="2"/>
      <c r="B908" s="3"/>
      <c r="C908" s="2"/>
    </row>
    <row r="909" spans="1:3" ht="14.25" customHeight="1">
      <c r="A909" s="2"/>
      <c r="B909" s="3"/>
      <c r="C909" s="2"/>
    </row>
    <row r="910" spans="1:3" ht="14.25" customHeight="1">
      <c r="A910" s="2"/>
      <c r="B910" s="3"/>
      <c r="C910" s="2"/>
    </row>
    <row r="911" spans="1:3" ht="14.25" customHeight="1">
      <c r="A911" s="2"/>
      <c r="B911" s="3"/>
      <c r="C911" s="2"/>
    </row>
    <row r="912" spans="1:3" ht="14.25" customHeight="1">
      <c r="A912" s="2"/>
      <c r="B912" s="3"/>
      <c r="C912" s="2"/>
    </row>
    <row r="913" spans="1:3" ht="14.25" customHeight="1">
      <c r="A913" s="2"/>
      <c r="B913" s="3"/>
      <c r="C913" s="2"/>
    </row>
    <row r="914" spans="1:3" ht="14.25" customHeight="1">
      <c r="A914" s="2"/>
      <c r="B914" s="3"/>
      <c r="C914" s="2"/>
    </row>
    <row r="915" spans="1:3" ht="14.25" customHeight="1">
      <c r="A915" s="2"/>
      <c r="B915" s="3"/>
      <c r="C915" s="2"/>
    </row>
    <row r="916" spans="1:3" ht="14.25" customHeight="1">
      <c r="A916" s="2"/>
      <c r="B916" s="3"/>
      <c r="C916" s="2"/>
    </row>
    <row r="917" spans="1:3" ht="14.25" customHeight="1">
      <c r="A917" s="2"/>
      <c r="B917" s="3"/>
      <c r="C917" s="2"/>
    </row>
    <row r="918" spans="1:3" ht="14.25" customHeight="1">
      <c r="A918" s="2"/>
      <c r="B918" s="3"/>
      <c r="C918" s="2"/>
    </row>
    <row r="919" spans="1:3" ht="14.25" customHeight="1">
      <c r="A919" s="2"/>
      <c r="B919" s="3"/>
      <c r="C919" s="2"/>
    </row>
    <row r="920" spans="1:3" ht="14.25" customHeight="1">
      <c r="A920" s="2"/>
      <c r="B920" s="3"/>
      <c r="C920" s="2"/>
    </row>
    <row r="921" spans="1:3" ht="14.25" customHeight="1">
      <c r="A921" s="2"/>
      <c r="B921" s="3"/>
      <c r="C921" s="2"/>
    </row>
    <row r="922" spans="1:3" ht="14.25" customHeight="1">
      <c r="A922" s="2"/>
      <c r="B922" s="3"/>
      <c r="C922" s="2"/>
    </row>
    <row r="923" spans="1:3" ht="14.25" customHeight="1">
      <c r="A923" s="2"/>
      <c r="B923" s="3"/>
      <c r="C923" s="2"/>
    </row>
    <row r="924" spans="1:3" ht="14.25" customHeight="1">
      <c r="A924" s="2"/>
      <c r="B924" s="3"/>
      <c r="C924" s="2"/>
    </row>
    <row r="925" spans="1:3" ht="14.25" customHeight="1">
      <c r="A925" s="2"/>
      <c r="B925" s="3"/>
      <c r="C925" s="2"/>
    </row>
    <row r="926" spans="1:3" ht="14.25" customHeight="1">
      <c r="A926" s="2"/>
      <c r="B926" s="3"/>
      <c r="C926" s="2"/>
    </row>
    <row r="927" spans="1:3" ht="14.25" customHeight="1">
      <c r="A927" s="2"/>
      <c r="B927" s="3"/>
      <c r="C927" s="2"/>
    </row>
    <row r="928" spans="1:3" ht="14.25" customHeight="1">
      <c r="A928" s="2"/>
      <c r="B928" s="3"/>
      <c r="C928" s="2"/>
    </row>
    <row r="929" spans="1:3" ht="14.25" customHeight="1">
      <c r="A929" s="2"/>
      <c r="B929" s="3"/>
      <c r="C929" s="2"/>
    </row>
    <row r="930" spans="1:3" ht="14.25" customHeight="1">
      <c r="A930" s="2"/>
      <c r="B930" s="3"/>
      <c r="C930" s="2"/>
    </row>
    <row r="931" spans="1:3" ht="14.25" customHeight="1">
      <c r="A931" s="2"/>
      <c r="B931" s="3"/>
      <c r="C931" s="2"/>
    </row>
    <row r="932" spans="1:3" ht="14.25" customHeight="1">
      <c r="A932" s="2"/>
      <c r="B932" s="3"/>
      <c r="C932" s="2"/>
    </row>
    <row r="933" spans="1:3" ht="14.25" customHeight="1">
      <c r="A933" s="2"/>
      <c r="B933" s="3"/>
      <c r="C933" s="2"/>
    </row>
    <row r="934" spans="1:3" ht="14.25" customHeight="1">
      <c r="A934" s="2"/>
      <c r="B934" s="3"/>
      <c r="C934" s="2"/>
    </row>
    <row r="935" spans="1:3" ht="14.25" customHeight="1">
      <c r="A935" s="2"/>
      <c r="B935" s="3"/>
      <c r="C935" s="2"/>
    </row>
    <row r="936" spans="1:3" ht="14.25" customHeight="1">
      <c r="A936" s="2"/>
      <c r="B936" s="3"/>
      <c r="C936" s="2"/>
    </row>
    <row r="937" spans="1:3" ht="14.25" customHeight="1">
      <c r="A937" s="2"/>
      <c r="B937" s="3"/>
      <c r="C937" s="2"/>
    </row>
    <row r="938" spans="1:3" ht="14.25" customHeight="1">
      <c r="A938" s="2"/>
      <c r="B938" s="3"/>
      <c r="C938" s="2"/>
    </row>
    <row r="939" spans="1:3" ht="14.25" customHeight="1">
      <c r="A939" s="2"/>
      <c r="B939" s="3"/>
      <c r="C939" s="2"/>
    </row>
    <row r="940" spans="1:3" ht="14.25" customHeight="1">
      <c r="A940" s="2"/>
      <c r="B940" s="3"/>
      <c r="C940" s="2"/>
    </row>
    <row r="941" spans="1:3" ht="14.25" customHeight="1">
      <c r="A941" s="2"/>
      <c r="B941" s="3"/>
      <c r="C941" s="2"/>
    </row>
    <row r="942" spans="1:3" ht="14.25" customHeight="1">
      <c r="A942" s="2"/>
      <c r="B942" s="3"/>
      <c r="C942" s="2"/>
    </row>
    <row r="943" spans="1:3" ht="14.25" customHeight="1">
      <c r="A943" s="2"/>
      <c r="B943" s="3"/>
      <c r="C943" s="2"/>
    </row>
    <row r="944" spans="1:3" ht="14.25" customHeight="1">
      <c r="A944" s="2"/>
      <c r="B944" s="3"/>
      <c r="C944" s="2"/>
    </row>
    <row r="945" spans="1:3" ht="14.25" customHeight="1">
      <c r="A945" s="2"/>
      <c r="B945" s="3"/>
      <c r="C945" s="2"/>
    </row>
    <row r="946" spans="1:3" ht="14.25" customHeight="1">
      <c r="A946" s="2"/>
      <c r="B946" s="3"/>
      <c r="C946" s="2"/>
    </row>
    <row r="947" spans="1:3" ht="14.25" customHeight="1">
      <c r="A947" s="2"/>
      <c r="B947" s="3"/>
      <c r="C947" s="2"/>
    </row>
    <row r="948" spans="1:3" ht="14.25" customHeight="1">
      <c r="A948" s="2"/>
      <c r="B948" s="3"/>
      <c r="C948" s="2"/>
    </row>
    <row r="949" spans="1:3" ht="14.25" customHeight="1">
      <c r="A949" s="2"/>
      <c r="B949" s="3"/>
      <c r="C949" s="2"/>
    </row>
    <row r="950" spans="1:3" ht="14.25" customHeight="1">
      <c r="A950" s="2"/>
      <c r="B950" s="3"/>
      <c r="C950" s="2"/>
    </row>
    <row r="951" spans="1:3" ht="14.25" customHeight="1">
      <c r="A951" s="2"/>
      <c r="B951" s="3"/>
      <c r="C951" s="2"/>
    </row>
    <row r="952" spans="1:3" ht="14.25" customHeight="1">
      <c r="A952" s="2"/>
      <c r="B952" s="3"/>
      <c r="C952" s="2"/>
    </row>
    <row r="953" spans="1:3" ht="14.25" customHeight="1">
      <c r="A953" s="2"/>
      <c r="B953" s="3"/>
      <c r="C953" s="2"/>
    </row>
    <row r="954" spans="1:3" ht="14.25" customHeight="1">
      <c r="A954" s="2"/>
      <c r="B954" s="3"/>
      <c r="C954" s="2"/>
    </row>
    <row r="955" spans="1:3" ht="14.25" customHeight="1">
      <c r="A955" s="2"/>
      <c r="B955" s="3"/>
      <c r="C955" s="2"/>
    </row>
    <row r="956" spans="1:3" ht="14.25" customHeight="1">
      <c r="A956" s="2"/>
      <c r="B956" s="3"/>
      <c r="C956" s="2"/>
    </row>
    <row r="957" spans="1:3" ht="14.25" customHeight="1">
      <c r="A957" s="2"/>
      <c r="B957" s="3"/>
      <c r="C957" s="2"/>
    </row>
    <row r="958" spans="1:3" ht="14.25" customHeight="1">
      <c r="A958" s="2"/>
      <c r="B958" s="3"/>
      <c r="C958" s="2"/>
    </row>
    <row r="959" spans="1:3" ht="14.25" customHeight="1">
      <c r="A959" s="2"/>
      <c r="B959" s="3"/>
      <c r="C959" s="2"/>
    </row>
    <row r="960" spans="1:3" ht="14.25" customHeight="1">
      <c r="A960" s="2"/>
      <c r="B960" s="3"/>
      <c r="C960" s="2"/>
    </row>
    <row r="961" spans="1:3" ht="14.25" customHeight="1">
      <c r="A961" s="2"/>
      <c r="B961" s="3"/>
      <c r="C961" s="2"/>
    </row>
    <row r="962" spans="1:3" ht="14.25" customHeight="1">
      <c r="A962" s="2"/>
      <c r="B962" s="3"/>
      <c r="C962" s="2"/>
    </row>
    <row r="963" spans="1:3" ht="14.25" customHeight="1">
      <c r="A963" s="2"/>
      <c r="B963" s="3"/>
      <c r="C963" s="2"/>
    </row>
    <row r="964" spans="1:3" ht="14.25" customHeight="1">
      <c r="A964" s="2"/>
      <c r="B964" s="3"/>
      <c r="C964" s="2"/>
    </row>
    <row r="965" spans="1:3" ht="14.25" customHeight="1">
      <c r="A965" s="2"/>
      <c r="B965" s="3"/>
      <c r="C965" s="2"/>
    </row>
    <row r="966" spans="1:3" ht="14.25" customHeight="1">
      <c r="A966" s="2"/>
      <c r="B966" s="3"/>
      <c r="C966" s="2"/>
    </row>
    <row r="967" spans="1:3" ht="14.25" customHeight="1">
      <c r="A967" s="2"/>
      <c r="B967" s="3"/>
      <c r="C967" s="2"/>
    </row>
    <row r="968" spans="1:3" ht="14.25" customHeight="1">
      <c r="A968" s="2"/>
      <c r="B968" s="3"/>
      <c r="C968" s="2"/>
    </row>
    <row r="969" spans="1:3" ht="14.25" customHeight="1">
      <c r="A969" s="2"/>
      <c r="B969" s="3"/>
      <c r="C969" s="2"/>
    </row>
    <row r="970" spans="1:3" ht="14.25" customHeight="1">
      <c r="A970" s="2"/>
      <c r="B970" s="3"/>
      <c r="C970" s="2"/>
    </row>
    <row r="971" spans="1:3" ht="14.25" customHeight="1">
      <c r="A971" s="2"/>
      <c r="B971" s="3"/>
      <c r="C971" s="2"/>
    </row>
    <row r="972" spans="1:3" ht="14.25" customHeight="1">
      <c r="A972" s="2"/>
      <c r="B972" s="3"/>
      <c r="C972" s="2"/>
    </row>
    <row r="973" spans="1:3" ht="14.25" customHeight="1">
      <c r="A973" s="2"/>
      <c r="B973" s="3"/>
      <c r="C973" s="2"/>
    </row>
    <row r="974" spans="1:3" ht="14.25" customHeight="1">
      <c r="A974" s="2"/>
      <c r="B974" s="3"/>
      <c r="C974" s="2"/>
    </row>
    <row r="975" spans="1:3" ht="14.25" customHeight="1">
      <c r="A975" s="2"/>
      <c r="B975" s="3"/>
      <c r="C975" s="2"/>
    </row>
    <row r="976" spans="1:3" ht="14.25" customHeight="1">
      <c r="A976" s="2"/>
      <c r="B976" s="3"/>
      <c r="C976" s="2"/>
    </row>
    <row r="977" spans="1:3" ht="14.25" customHeight="1">
      <c r="A977" s="2"/>
      <c r="B977" s="3"/>
      <c r="C977" s="2"/>
    </row>
    <row r="978" spans="1:3" ht="14.25" customHeight="1">
      <c r="A978" s="2"/>
      <c r="B978" s="3"/>
      <c r="C978" s="2"/>
    </row>
    <row r="979" spans="1:3" ht="14.25" customHeight="1">
      <c r="A979" s="2"/>
      <c r="B979" s="3"/>
      <c r="C979" s="2"/>
    </row>
    <row r="980" spans="1:3" ht="14.25" customHeight="1">
      <c r="A980" s="2"/>
      <c r="B980" s="3"/>
      <c r="C980" s="2"/>
    </row>
    <row r="981" spans="1:3" ht="14.25" customHeight="1">
      <c r="A981" s="2"/>
      <c r="B981" s="3"/>
      <c r="C981" s="2"/>
    </row>
    <row r="982" spans="1:3" ht="14.25" customHeight="1">
      <c r="A982" s="2"/>
      <c r="B982" s="3"/>
      <c r="C982" s="2"/>
    </row>
    <row r="983" spans="1:3" ht="14.25" customHeight="1">
      <c r="A983" s="2"/>
      <c r="B983" s="3"/>
      <c r="C983" s="2"/>
    </row>
    <row r="984" spans="1:3" ht="14.25" customHeight="1">
      <c r="A984" s="2"/>
      <c r="B984" s="3"/>
      <c r="C984" s="2"/>
    </row>
    <row r="985" spans="1:3" ht="14.25" customHeight="1">
      <c r="A985" s="2"/>
      <c r="B985" s="3"/>
      <c r="C985" s="2"/>
    </row>
    <row r="986" spans="1:3" ht="14.25" customHeight="1">
      <c r="A986" s="2"/>
      <c r="B986" s="3"/>
      <c r="C986" s="2"/>
    </row>
    <row r="987" spans="1:3" ht="14.25" customHeight="1">
      <c r="A987" s="2"/>
      <c r="B987" s="3"/>
      <c r="C987" s="2"/>
    </row>
    <row r="988" spans="1:3" ht="14.25" customHeight="1">
      <c r="A988" s="2"/>
      <c r="B988" s="3"/>
      <c r="C988" s="2"/>
    </row>
    <row r="989" spans="1:3" ht="14.25" customHeight="1">
      <c r="A989" s="2"/>
      <c r="B989" s="3"/>
      <c r="C989" s="2"/>
    </row>
    <row r="990" spans="1:3" ht="14.25" customHeight="1">
      <c r="A990" s="2"/>
      <c r="B990" s="3"/>
      <c r="C990" s="2"/>
    </row>
    <row r="991" spans="1:3" ht="14.25" customHeight="1">
      <c r="A991" s="2"/>
      <c r="B991" s="3"/>
      <c r="C991" s="2"/>
    </row>
    <row r="992" spans="1:3" ht="14.25" customHeight="1">
      <c r="A992" s="2"/>
      <c r="B992" s="3"/>
      <c r="C992" s="2"/>
    </row>
    <row r="993" spans="1:3" ht="14.25" customHeight="1">
      <c r="A993" s="2"/>
      <c r="B993" s="3"/>
      <c r="C993" s="2"/>
    </row>
    <row r="994" spans="1:3" ht="15" customHeight="1">
      <c r="A994" s="2"/>
      <c r="B994" s="3"/>
    </row>
  </sheetData>
  <mergeCells count="3">
    <mergeCell ref="A2:B2"/>
    <mergeCell ref="A1:B1"/>
    <mergeCell ref="A55:B55"/>
  </mergeCells>
  <pageMargins left="0.7" right="0.7" top="0.75" bottom="0.7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7"/>
  <sheetViews>
    <sheetView workbookViewId="0">
      <selection activeCell="D1" sqref="D1"/>
    </sheetView>
  </sheetViews>
  <sheetFormatPr defaultColWidth="14.42578125" defaultRowHeight="15" customHeight="1"/>
  <cols>
    <col min="1" max="1" width="8.85546875" style="7" customWidth="1"/>
    <col min="2" max="2" width="11.42578125" style="79" bestFit="1" customWidth="1"/>
    <col min="3" max="3" width="8.140625" style="7" customWidth="1"/>
    <col min="4" max="4" width="38.140625" style="7" customWidth="1"/>
    <col min="5" max="5" width="11" style="7" customWidth="1"/>
    <col min="6" max="6" width="13.7109375" style="53" customWidth="1"/>
    <col min="7" max="7" width="5.85546875" style="7" bestFit="1" customWidth="1"/>
    <col min="8" max="8" width="11.5703125" style="7" bestFit="1" customWidth="1"/>
    <col min="9" max="9" width="14.42578125" style="65"/>
    <col min="10" max="10" width="16.7109375" style="66" hidden="1" customWidth="1"/>
    <col min="11" max="12" width="8.5703125" style="7" customWidth="1"/>
    <col min="13" max="16384" width="14.42578125" style="7"/>
  </cols>
  <sheetData>
    <row r="1" spans="1:15" s="69" customFormat="1" ht="30" customHeight="1">
      <c r="A1" s="4" t="s">
        <v>29</v>
      </c>
      <c r="B1" s="5" t="s">
        <v>30</v>
      </c>
      <c r="C1" s="4" t="s">
        <v>31</v>
      </c>
      <c r="D1" s="4" t="s">
        <v>32</v>
      </c>
      <c r="E1" s="4" t="s">
        <v>33</v>
      </c>
      <c r="F1" s="51" t="s">
        <v>34</v>
      </c>
      <c r="G1" s="4" t="s">
        <v>35</v>
      </c>
      <c r="H1" s="4" t="s">
        <v>38</v>
      </c>
      <c r="I1" s="67" t="s">
        <v>27</v>
      </c>
      <c r="J1" s="80" t="s">
        <v>107</v>
      </c>
      <c r="K1" s="68"/>
      <c r="L1" s="68"/>
    </row>
    <row r="2" spans="1:15" ht="14.25" customHeight="1">
      <c r="A2" s="63">
        <v>1</v>
      </c>
      <c r="B2" s="90" t="s">
        <v>167</v>
      </c>
      <c r="C2" s="89" t="s">
        <v>36</v>
      </c>
      <c r="D2" s="89" t="s">
        <v>131</v>
      </c>
      <c r="E2" s="89" t="s">
        <v>189</v>
      </c>
      <c r="F2" s="91">
        <v>32563</v>
      </c>
      <c r="G2" s="6">
        <f>DATEDIF(F2,'GMC - RFQ'!$B$8,"y")</f>
        <v>33</v>
      </c>
      <c r="H2" s="52" t="str">
        <f>VLOOKUP(G2,Sheet1!$K$5:$M$13,3)</f>
        <v>19-35</v>
      </c>
      <c r="I2" s="92">
        <v>500000</v>
      </c>
      <c r="J2" s="81" t="str">
        <f>VLOOKUP(G2,$M$16:$O$27,3)</f>
        <v>31-35</v>
      </c>
      <c r="K2" s="8"/>
      <c r="L2" s="8"/>
      <c r="M2" s="106"/>
      <c r="N2" s="106"/>
      <c r="O2" s="106"/>
    </row>
    <row r="3" spans="1:15" ht="14.25" customHeight="1">
      <c r="A3" s="63">
        <v>2</v>
      </c>
      <c r="B3" s="89" t="s">
        <v>167</v>
      </c>
      <c r="C3" s="89" t="s">
        <v>187</v>
      </c>
      <c r="D3" s="89" t="s">
        <v>132</v>
      </c>
      <c r="E3" s="89" t="s">
        <v>190</v>
      </c>
      <c r="F3" s="91">
        <v>24478</v>
      </c>
      <c r="G3" s="6">
        <f>DATEDIF(F3,'GMC - RFQ'!$B$8,"y")</f>
        <v>55</v>
      </c>
      <c r="H3" s="52" t="str">
        <f>VLOOKUP(G3,Sheet1!$K$5:$M$13,3)</f>
        <v>46-55</v>
      </c>
      <c r="I3" s="92">
        <v>500000</v>
      </c>
      <c r="J3" s="81" t="str">
        <f>VLOOKUP(G3,$M$16:$O$27,3)</f>
        <v>51-55</v>
      </c>
      <c r="K3" s="9"/>
      <c r="L3" s="9"/>
    </row>
    <row r="4" spans="1:15" ht="14.25" customHeight="1">
      <c r="A4" s="63">
        <v>3</v>
      </c>
      <c r="B4" s="89" t="s">
        <v>167</v>
      </c>
      <c r="C4" s="89" t="s">
        <v>113</v>
      </c>
      <c r="D4" s="89" t="s">
        <v>133</v>
      </c>
      <c r="E4" s="89" t="s">
        <v>190</v>
      </c>
      <c r="F4" s="91">
        <v>33072</v>
      </c>
      <c r="G4" s="6">
        <f>DATEDIF(F4,'GMC - RFQ'!$B$8,"y")</f>
        <v>32</v>
      </c>
      <c r="H4" s="52" t="str">
        <f>VLOOKUP(G4,Sheet1!$K$5:$M$13,3)</f>
        <v>19-35</v>
      </c>
      <c r="I4" s="92">
        <v>500000</v>
      </c>
      <c r="J4" s="81" t="str">
        <f>VLOOKUP(G4,$M$16:$O$27,3)</f>
        <v>31-35</v>
      </c>
      <c r="K4" s="8"/>
      <c r="L4" s="8"/>
      <c r="M4" s="106"/>
      <c r="N4" s="106"/>
      <c r="O4" s="106"/>
    </row>
    <row r="5" spans="1:15" ht="14.25" customHeight="1">
      <c r="A5" s="63">
        <v>4</v>
      </c>
      <c r="B5" s="89" t="s">
        <v>167</v>
      </c>
      <c r="C5" s="89" t="s">
        <v>115</v>
      </c>
      <c r="D5" s="89" t="s">
        <v>134</v>
      </c>
      <c r="E5" s="89" t="s">
        <v>190</v>
      </c>
      <c r="F5" s="91">
        <v>44427</v>
      </c>
      <c r="G5" s="6">
        <f>DATEDIF(F5,'GMC - RFQ'!$B$8,"y")</f>
        <v>1</v>
      </c>
      <c r="H5" s="52" t="str">
        <f>VLOOKUP(G5,Sheet1!$K$5:$M$13,3)</f>
        <v>0-18</v>
      </c>
      <c r="I5" s="92">
        <v>500000</v>
      </c>
      <c r="J5" s="81" t="str">
        <f>VLOOKUP(G5,$M$16:$O$27,3)</f>
        <v>0-2</v>
      </c>
      <c r="K5" s="8"/>
      <c r="L5" s="8"/>
      <c r="M5" s="70">
        <v>0</v>
      </c>
      <c r="N5" s="71">
        <v>18</v>
      </c>
      <c r="O5" s="71" t="s">
        <v>86</v>
      </c>
    </row>
    <row r="6" spans="1:15" ht="14.25" customHeight="1">
      <c r="A6" s="63">
        <v>5</v>
      </c>
      <c r="B6" s="89" t="s">
        <v>168</v>
      </c>
      <c r="C6" s="89" t="s">
        <v>36</v>
      </c>
      <c r="D6" s="89" t="s">
        <v>135</v>
      </c>
      <c r="E6" s="89" t="s">
        <v>189</v>
      </c>
      <c r="F6" s="91">
        <v>32507</v>
      </c>
      <c r="G6" s="6">
        <f>DATEDIF(F6,'GMC - RFQ'!$B$8,"y")</f>
        <v>33</v>
      </c>
      <c r="H6" s="52" t="str">
        <f>VLOOKUP(G6,Sheet1!$K$5:$M$13,3)</f>
        <v>19-35</v>
      </c>
      <c r="I6" s="92">
        <v>500000</v>
      </c>
      <c r="J6" s="81" t="str">
        <f>VLOOKUP(G6,$M$16:$O$27,3)</f>
        <v>31-35</v>
      </c>
      <c r="K6" s="8"/>
      <c r="L6" s="8"/>
      <c r="M6" s="70">
        <v>19</v>
      </c>
      <c r="N6" s="71">
        <v>35</v>
      </c>
      <c r="O6" s="71" t="s">
        <v>87</v>
      </c>
    </row>
    <row r="7" spans="1:15" ht="14.25" customHeight="1">
      <c r="A7" s="63">
        <v>6</v>
      </c>
      <c r="B7" s="89" t="s">
        <v>168</v>
      </c>
      <c r="C7" s="89" t="s">
        <v>187</v>
      </c>
      <c r="D7" s="89" t="s">
        <v>136</v>
      </c>
      <c r="E7" s="89" t="s">
        <v>190</v>
      </c>
      <c r="F7" s="91">
        <v>24857</v>
      </c>
      <c r="G7" s="6">
        <f>DATEDIF(F7,'GMC - RFQ'!$B$8,"y")</f>
        <v>54</v>
      </c>
      <c r="H7" s="52" t="str">
        <f>VLOOKUP(G7,Sheet1!$K$5:$M$13,3)</f>
        <v>46-55</v>
      </c>
      <c r="I7" s="92">
        <v>500000</v>
      </c>
      <c r="J7" s="81" t="str">
        <f>VLOOKUP(G7,$M$16:$O$27,3)</f>
        <v>51-55</v>
      </c>
      <c r="K7" s="8"/>
      <c r="L7" s="8"/>
      <c r="M7" s="70">
        <v>36</v>
      </c>
      <c r="N7" s="71">
        <v>45</v>
      </c>
      <c r="O7" s="71" t="s">
        <v>40</v>
      </c>
    </row>
    <row r="8" spans="1:15" ht="14.25" customHeight="1">
      <c r="A8" s="63">
        <v>7</v>
      </c>
      <c r="B8" s="89" t="s">
        <v>169</v>
      </c>
      <c r="C8" s="89" t="s">
        <v>36</v>
      </c>
      <c r="D8" s="89" t="s">
        <v>137</v>
      </c>
      <c r="E8" s="89" t="s">
        <v>189</v>
      </c>
      <c r="F8" s="91">
        <v>31949</v>
      </c>
      <c r="G8" s="6">
        <f>DATEDIF(F8,'GMC - RFQ'!$B$8,"y")</f>
        <v>35</v>
      </c>
      <c r="H8" s="52" t="str">
        <f>VLOOKUP(G8,Sheet1!$K$5:$M$13,3)</f>
        <v>19-35</v>
      </c>
      <c r="I8" s="92">
        <v>500000</v>
      </c>
      <c r="J8" s="81" t="str">
        <f>VLOOKUP(G8,$M$16:$O$27,3)</f>
        <v>31-35</v>
      </c>
      <c r="K8" s="8"/>
      <c r="L8" s="8"/>
      <c r="M8" s="70">
        <v>46</v>
      </c>
      <c r="N8" s="71">
        <v>55</v>
      </c>
      <c r="O8" s="71" t="s">
        <v>39</v>
      </c>
    </row>
    <row r="9" spans="1:15" ht="14.25" customHeight="1">
      <c r="A9" s="63">
        <v>8</v>
      </c>
      <c r="B9" s="89" t="s">
        <v>170</v>
      </c>
      <c r="C9" s="89" t="s">
        <v>36</v>
      </c>
      <c r="D9" s="89" t="s">
        <v>138</v>
      </c>
      <c r="E9" s="89" t="s">
        <v>189</v>
      </c>
      <c r="F9" s="91">
        <v>32154</v>
      </c>
      <c r="G9" s="6">
        <f>DATEDIF(F9,'GMC - RFQ'!$B$8,"y")</f>
        <v>34</v>
      </c>
      <c r="H9" s="52" t="str">
        <f>VLOOKUP(G9,Sheet1!$K$5:$M$13,3)</f>
        <v>19-35</v>
      </c>
      <c r="I9" s="92">
        <v>500000</v>
      </c>
      <c r="J9" s="81" t="str">
        <f>VLOOKUP(G9,$M$16:$O$27,3)</f>
        <v>31-35</v>
      </c>
      <c r="K9" s="8"/>
      <c r="L9" s="8"/>
      <c r="M9" s="72">
        <v>56</v>
      </c>
      <c r="N9" s="71">
        <v>60</v>
      </c>
      <c r="O9" s="71" t="s">
        <v>89</v>
      </c>
    </row>
    <row r="10" spans="1:15" ht="14.25" customHeight="1">
      <c r="A10" s="63">
        <v>9</v>
      </c>
      <c r="B10" s="89" t="s">
        <v>170</v>
      </c>
      <c r="C10" s="89" t="s">
        <v>187</v>
      </c>
      <c r="D10" s="89" t="s">
        <v>139</v>
      </c>
      <c r="E10" s="89" t="s">
        <v>190</v>
      </c>
      <c r="F10" s="91">
        <v>20455</v>
      </c>
      <c r="G10" s="6">
        <f>DATEDIF(F10,'GMC - RFQ'!$B$8,"y")</f>
        <v>66</v>
      </c>
      <c r="H10" s="52" t="str">
        <f>VLOOKUP(G10,Sheet1!$K$5:$M$13,3)</f>
        <v>66-70</v>
      </c>
      <c r="I10" s="92">
        <v>500000</v>
      </c>
      <c r="J10" s="81" t="str">
        <f>VLOOKUP(G10,$M$16:$O$27,3)</f>
        <v>66-70</v>
      </c>
      <c r="K10" s="8"/>
      <c r="L10" s="8"/>
      <c r="M10" s="70">
        <v>61</v>
      </c>
      <c r="N10" s="71">
        <v>65</v>
      </c>
      <c r="O10" s="71" t="s">
        <v>90</v>
      </c>
    </row>
    <row r="11" spans="1:15" ht="14.25" customHeight="1">
      <c r="A11" s="63">
        <v>10</v>
      </c>
      <c r="B11" s="89" t="s">
        <v>170</v>
      </c>
      <c r="C11" s="89" t="s">
        <v>188</v>
      </c>
      <c r="D11" s="89" t="s">
        <v>140</v>
      </c>
      <c r="E11" s="89" t="s">
        <v>189</v>
      </c>
      <c r="F11" s="91">
        <v>17306</v>
      </c>
      <c r="G11" s="6">
        <f>DATEDIF(F11,'GMC - RFQ'!$B$8,"y")</f>
        <v>75</v>
      </c>
      <c r="H11" s="52" t="str">
        <f>VLOOKUP(G11,Sheet1!$K$5:$M$13,3)</f>
        <v>71-75</v>
      </c>
      <c r="I11" s="92">
        <v>500000</v>
      </c>
      <c r="J11" s="81" t="str">
        <f>VLOOKUP(G11,$M$16:$O$27,3)</f>
        <v>66-70</v>
      </c>
      <c r="K11" s="8"/>
      <c r="L11" s="8"/>
      <c r="M11" s="70">
        <v>66</v>
      </c>
      <c r="N11" s="71">
        <v>70</v>
      </c>
      <c r="O11" s="71" t="s">
        <v>84</v>
      </c>
    </row>
    <row r="12" spans="1:15" ht="14.25" customHeight="1">
      <c r="A12" s="63">
        <v>11</v>
      </c>
      <c r="B12" s="89" t="s">
        <v>171</v>
      </c>
      <c r="C12" s="89" t="s">
        <v>36</v>
      </c>
      <c r="D12" s="89" t="s">
        <v>141</v>
      </c>
      <c r="E12" s="89" t="s">
        <v>189</v>
      </c>
      <c r="F12" s="91">
        <v>32505</v>
      </c>
      <c r="G12" s="6">
        <f>DATEDIF(F12,'GMC - RFQ'!$B$8,"y")</f>
        <v>33</v>
      </c>
      <c r="H12" s="52" t="str">
        <f>VLOOKUP(G12,Sheet1!$K$5:$M$13,3)</f>
        <v>19-35</v>
      </c>
      <c r="I12" s="92">
        <v>500000</v>
      </c>
      <c r="J12" s="81" t="str">
        <f>VLOOKUP(G12,$M$16:$O$27,3)</f>
        <v>31-35</v>
      </c>
      <c r="K12" s="9"/>
      <c r="L12" s="9"/>
      <c r="M12" s="70">
        <v>71</v>
      </c>
      <c r="N12" s="71">
        <v>75</v>
      </c>
      <c r="O12" s="71" t="s">
        <v>85</v>
      </c>
    </row>
    <row r="13" spans="1:15" ht="14.25" customHeight="1">
      <c r="A13" s="63">
        <v>12</v>
      </c>
      <c r="B13" s="89" t="s">
        <v>171</v>
      </c>
      <c r="C13" s="89" t="s">
        <v>187</v>
      </c>
      <c r="D13" s="89" t="s">
        <v>142</v>
      </c>
      <c r="E13" s="89" t="s">
        <v>190</v>
      </c>
      <c r="F13" s="91">
        <v>24108</v>
      </c>
      <c r="G13" s="6">
        <f>DATEDIF(F13,'GMC - RFQ'!$B$8,"y")</f>
        <v>56</v>
      </c>
      <c r="H13" s="52" t="str">
        <f>VLOOKUP(G13,Sheet1!$K$5:$M$13,3)</f>
        <v>56-60</v>
      </c>
      <c r="I13" s="92">
        <v>500000</v>
      </c>
      <c r="J13" s="81" t="str">
        <f>VLOOKUP(G13,$M$16:$O$27,3)</f>
        <v>56-60</v>
      </c>
      <c r="K13" s="8"/>
      <c r="L13" s="8"/>
      <c r="M13" s="70">
        <v>76</v>
      </c>
      <c r="N13" s="71" t="s">
        <v>88</v>
      </c>
      <c r="O13" s="71" t="s">
        <v>91</v>
      </c>
    </row>
    <row r="14" spans="1:15" ht="14.25" customHeight="1">
      <c r="A14" s="63">
        <v>13</v>
      </c>
      <c r="B14" s="89" t="s">
        <v>171</v>
      </c>
      <c r="C14" s="89" t="s">
        <v>113</v>
      </c>
      <c r="D14" s="89" t="s">
        <v>143</v>
      </c>
      <c r="E14" s="89" t="s">
        <v>190</v>
      </c>
      <c r="F14" s="91">
        <v>33245</v>
      </c>
      <c r="G14" s="6">
        <f>DATEDIF(F14,'GMC - RFQ'!$B$8,"y")</f>
        <v>31</v>
      </c>
      <c r="H14" s="52" t="str">
        <f>VLOOKUP(G14,Sheet1!$K$5:$M$13,3)</f>
        <v>19-35</v>
      </c>
      <c r="I14" s="92">
        <v>500000</v>
      </c>
      <c r="J14" s="81" t="str">
        <f>VLOOKUP(G14,$M$16:$O$27,3)</f>
        <v>31-35</v>
      </c>
      <c r="K14" s="8"/>
      <c r="L14" s="8"/>
      <c r="M14" s="106"/>
      <c r="N14" s="106"/>
      <c r="O14" s="106"/>
    </row>
    <row r="15" spans="1:15" ht="14.25" customHeight="1">
      <c r="A15" s="63">
        <v>14</v>
      </c>
      <c r="B15" s="89" t="s">
        <v>171</v>
      </c>
      <c r="C15" s="89" t="s">
        <v>115</v>
      </c>
      <c r="D15" s="89" t="s">
        <v>144</v>
      </c>
      <c r="E15" s="89" t="s">
        <v>190</v>
      </c>
      <c r="F15" s="91">
        <v>44336</v>
      </c>
      <c r="G15" s="6">
        <f>DATEDIF(F15,'GMC - RFQ'!$B$8,"y")</f>
        <v>1</v>
      </c>
      <c r="H15" s="52" t="str">
        <f>VLOOKUP(G15,Sheet1!$K$5:$M$13,3)</f>
        <v>0-18</v>
      </c>
      <c r="I15" s="92">
        <v>500000</v>
      </c>
      <c r="J15" s="81" t="str">
        <f>VLOOKUP(G15,$M$16:$O$27,3)</f>
        <v>0-2</v>
      </c>
      <c r="K15" s="8"/>
      <c r="L15" s="8"/>
    </row>
    <row r="16" spans="1:15" ht="14.25" customHeight="1">
      <c r="A16" s="63">
        <v>15</v>
      </c>
      <c r="B16" s="89" t="s">
        <v>172</v>
      </c>
      <c r="C16" s="89" t="s">
        <v>36</v>
      </c>
      <c r="D16" s="89" t="s">
        <v>145</v>
      </c>
      <c r="E16" s="89" t="s">
        <v>189</v>
      </c>
      <c r="F16" s="91">
        <v>34951</v>
      </c>
      <c r="G16" s="6">
        <f>DATEDIF(F16,'GMC - RFQ'!$B$8,"y")</f>
        <v>27</v>
      </c>
      <c r="H16" s="52" t="str">
        <f>VLOOKUP(G16,Sheet1!$K$5:$M$13,3)</f>
        <v>19-35</v>
      </c>
      <c r="I16" s="92">
        <v>500000</v>
      </c>
      <c r="J16" s="81" t="str">
        <f>VLOOKUP(G16,$M$16:$O$27,3)</f>
        <v>26-30</v>
      </c>
      <c r="K16" s="8"/>
      <c r="L16" s="8"/>
      <c r="M16" s="71">
        <v>0</v>
      </c>
      <c r="N16" s="71">
        <v>2</v>
      </c>
      <c r="O16" s="88" t="s">
        <v>98</v>
      </c>
    </row>
    <row r="17" spans="1:15" ht="14.25" customHeight="1">
      <c r="A17" s="63">
        <v>16</v>
      </c>
      <c r="B17" s="89" t="s">
        <v>172</v>
      </c>
      <c r="C17" s="89" t="s">
        <v>187</v>
      </c>
      <c r="D17" s="89" t="s">
        <v>146</v>
      </c>
      <c r="E17" s="89" t="s">
        <v>190</v>
      </c>
      <c r="F17" s="91">
        <v>27546</v>
      </c>
      <c r="G17" s="6">
        <f>DATEDIF(F17,'GMC - RFQ'!$B$8,"y")</f>
        <v>47</v>
      </c>
      <c r="H17" s="52" t="str">
        <f>VLOOKUP(G17,Sheet1!$K$5:$M$13,3)</f>
        <v>46-55</v>
      </c>
      <c r="I17" s="92">
        <v>500000</v>
      </c>
      <c r="J17" s="81" t="str">
        <f>VLOOKUP(G17,$M$16:$O$27,3)</f>
        <v>46-50</v>
      </c>
      <c r="K17" s="8"/>
      <c r="L17" s="8"/>
      <c r="M17" s="71">
        <v>3</v>
      </c>
      <c r="N17" s="71">
        <v>17</v>
      </c>
      <c r="O17" s="107" t="s">
        <v>99</v>
      </c>
    </row>
    <row r="18" spans="1:15" ht="14.25" customHeight="1">
      <c r="A18" s="63">
        <v>17</v>
      </c>
      <c r="B18" s="89" t="s">
        <v>173</v>
      </c>
      <c r="C18" s="89" t="s">
        <v>36</v>
      </c>
      <c r="D18" s="89" t="s">
        <v>147</v>
      </c>
      <c r="E18" s="89" t="s">
        <v>189</v>
      </c>
      <c r="F18" s="91">
        <v>33626</v>
      </c>
      <c r="G18" s="6">
        <f>DATEDIF(F18,'GMC - RFQ'!$B$8,"y")</f>
        <v>30</v>
      </c>
      <c r="H18" s="52" t="str">
        <f>VLOOKUP(G18,Sheet1!$K$5:$M$13,3)</f>
        <v>19-35</v>
      </c>
      <c r="I18" s="92">
        <v>500000</v>
      </c>
      <c r="J18" s="81" t="str">
        <f>VLOOKUP(G18,$M$16:$O$27,3)</f>
        <v>26-30</v>
      </c>
      <c r="K18" s="9"/>
      <c r="L18" s="9"/>
      <c r="M18" s="71">
        <v>18</v>
      </c>
      <c r="N18" s="71">
        <v>25</v>
      </c>
      <c r="O18" s="88" t="s">
        <v>100</v>
      </c>
    </row>
    <row r="19" spans="1:15" ht="14.25" customHeight="1">
      <c r="A19" s="63">
        <v>18</v>
      </c>
      <c r="B19" s="89" t="s">
        <v>174</v>
      </c>
      <c r="C19" s="89" t="s">
        <v>36</v>
      </c>
      <c r="D19" s="89" t="s">
        <v>148</v>
      </c>
      <c r="E19" s="89" t="s">
        <v>189</v>
      </c>
      <c r="F19" s="91">
        <v>31142</v>
      </c>
      <c r="G19" s="6">
        <f>DATEDIF(F19,'GMC - RFQ'!$B$8,"y")</f>
        <v>37</v>
      </c>
      <c r="H19" s="52" t="str">
        <f>VLOOKUP(G19,Sheet1!$K$5:$M$13,3)</f>
        <v>36-45</v>
      </c>
      <c r="I19" s="92">
        <v>500000</v>
      </c>
      <c r="J19" s="81" t="str">
        <f>VLOOKUP(G19,$M$16:$O$27,3)</f>
        <v>36-40</v>
      </c>
      <c r="K19" s="8"/>
      <c r="L19" s="8"/>
      <c r="M19" s="71">
        <v>26</v>
      </c>
      <c r="N19" s="71">
        <v>30</v>
      </c>
      <c r="O19" s="88" t="s">
        <v>101</v>
      </c>
    </row>
    <row r="20" spans="1:15" ht="14.25" customHeight="1">
      <c r="A20" s="63">
        <v>19</v>
      </c>
      <c r="B20" s="89" t="s">
        <v>175</v>
      </c>
      <c r="C20" s="89" t="s">
        <v>36</v>
      </c>
      <c r="D20" s="89" t="s">
        <v>149</v>
      </c>
      <c r="E20" s="89" t="s">
        <v>189</v>
      </c>
      <c r="F20" s="91">
        <v>34509</v>
      </c>
      <c r="G20" s="6">
        <f>DATEDIF(F20,'GMC - RFQ'!$B$8,"y")</f>
        <v>28</v>
      </c>
      <c r="H20" s="52" t="str">
        <f>VLOOKUP(G20,Sheet1!$K$5:$M$13,3)</f>
        <v>19-35</v>
      </c>
      <c r="I20" s="92">
        <v>500000</v>
      </c>
      <c r="J20" s="81" t="str">
        <f>VLOOKUP(G20,$M$16:$O$27,3)</f>
        <v>26-30</v>
      </c>
      <c r="K20" s="8"/>
      <c r="L20" s="8"/>
      <c r="M20" s="71">
        <v>31</v>
      </c>
      <c r="N20" s="71">
        <v>35</v>
      </c>
      <c r="O20" s="88" t="s">
        <v>102</v>
      </c>
    </row>
    <row r="21" spans="1:15" ht="14.25" customHeight="1">
      <c r="A21" s="63">
        <v>20</v>
      </c>
      <c r="B21" s="89" t="s">
        <v>176</v>
      </c>
      <c r="C21" s="89" t="s">
        <v>36</v>
      </c>
      <c r="D21" s="89" t="s">
        <v>150</v>
      </c>
      <c r="E21" s="89" t="s">
        <v>189</v>
      </c>
      <c r="F21" s="91">
        <v>29226</v>
      </c>
      <c r="G21" s="6">
        <f>DATEDIF(F21,'GMC - RFQ'!$B$8,"y")</f>
        <v>42</v>
      </c>
      <c r="H21" s="52" t="str">
        <f>VLOOKUP(G21,Sheet1!$K$5:$M$13,3)</f>
        <v>36-45</v>
      </c>
      <c r="I21" s="92">
        <v>500000</v>
      </c>
      <c r="J21" s="81" t="str">
        <f>VLOOKUP(G21,$M$16:$O$27,3)</f>
        <v>41-45</v>
      </c>
      <c r="K21" s="8"/>
      <c r="L21" s="8"/>
      <c r="M21" s="71">
        <v>36</v>
      </c>
      <c r="N21" s="71">
        <v>40</v>
      </c>
      <c r="O21" s="88" t="s">
        <v>103</v>
      </c>
    </row>
    <row r="22" spans="1:15" ht="14.25" customHeight="1">
      <c r="A22" s="63">
        <v>21</v>
      </c>
      <c r="B22" s="89" t="s">
        <v>177</v>
      </c>
      <c r="C22" s="89" t="s">
        <v>36</v>
      </c>
      <c r="D22" s="89" t="s">
        <v>151</v>
      </c>
      <c r="E22" s="89" t="s">
        <v>189</v>
      </c>
      <c r="F22" s="91">
        <v>35143</v>
      </c>
      <c r="G22" s="6">
        <f>DATEDIF(F22,'GMC - RFQ'!$B$8,"y")</f>
        <v>26</v>
      </c>
      <c r="H22" s="52" t="str">
        <f>VLOOKUP(G22,Sheet1!$K$5:$M$13,3)</f>
        <v>19-35</v>
      </c>
      <c r="I22" s="92">
        <v>500000</v>
      </c>
      <c r="J22" s="81" t="str">
        <f>VLOOKUP(G22,$M$16:$O$27,3)</f>
        <v>26-30</v>
      </c>
      <c r="K22" s="9"/>
      <c r="L22" s="9"/>
      <c r="M22" s="71">
        <v>41</v>
      </c>
      <c r="N22" s="71">
        <v>45</v>
      </c>
      <c r="O22" s="88" t="s">
        <v>104</v>
      </c>
    </row>
    <row r="23" spans="1:15" ht="14.25" customHeight="1">
      <c r="A23" s="63">
        <v>22</v>
      </c>
      <c r="B23" s="89" t="s">
        <v>177</v>
      </c>
      <c r="C23" s="89" t="s">
        <v>188</v>
      </c>
      <c r="D23" s="89" t="s">
        <v>152</v>
      </c>
      <c r="E23" s="89" t="s">
        <v>189</v>
      </c>
      <c r="F23" s="91">
        <v>25386</v>
      </c>
      <c r="G23" s="6">
        <f>DATEDIF(F23,'GMC - RFQ'!$B$8,"y")</f>
        <v>53</v>
      </c>
      <c r="H23" s="52" t="str">
        <f>VLOOKUP(G23,Sheet1!$K$5:$M$13,3)</f>
        <v>46-55</v>
      </c>
      <c r="I23" s="92">
        <v>500000</v>
      </c>
      <c r="J23" s="81" t="str">
        <f>VLOOKUP(G23,$M$16:$O$27,3)</f>
        <v>51-55</v>
      </c>
      <c r="K23" s="8"/>
      <c r="L23" s="8"/>
      <c r="M23" s="71">
        <v>46</v>
      </c>
      <c r="N23" s="71">
        <v>50</v>
      </c>
      <c r="O23" s="88" t="s">
        <v>105</v>
      </c>
    </row>
    <row r="24" spans="1:15" ht="14.25" customHeight="1">
      <c r="A24" s="63">
        <v>23</v>
      </c>
      <c r="B24" s="89" t="s">
        <v>177</v>
      </c>
      <c r="C24" s="89" t="s">
        <v>187</v>
      </c>
      <c r="D24" s="89" t="s">
        <v>153</v>
      </c>
      <c r="E24" s="89" t="s">
        <v>190</v>
      </c>
      <c r="F24" s="91">
        <v>26226</v>
      </c>
      <c r="G24" s="6">
        <f>DATEDIF(F24,'GMC - RFQ'!$B$8,"y")</f>
        <v>51</v>
      </c>
      <c r="H24" s="52" t="str">
        <f>VLOOKUP(G24,Sheet1!$K$5:$M$13,3)</f>
        <v>46-55</v>
      </c>
      <c r="I24" s="92">
        <v>500000</v>
      </c>
      <c r="J24" s="81" t="str">
        <f>VLOOKUP(G24,$M$16:$O$27,3)</f>
        <v>51-55</v>
      </c>
      <c r="K24" s="8"/>
      <c r="L24" s="8"/>
      <c r="M24" s="71">
        <v>51</v>
      </c>
      <c r="N24" s="71">
        <v>55</v>
      </c>
      <c r="O24" s="88" t="s">
        <v>106</v>
      </c>
    </row>
    <row r="25" spans="1:15" ht="14.25" customHeight="1">
      <c r="A25" s="63">
        <v>24</v>
      </c>
      <c r="B25" s="89" t="s">
        <v>178</v>
      </c>
      <c r="C25" s="89" t="s">
        <v>36</v>
      </c>
      <c r="D25" s="89" t="s">
        <v>154</v>
      </c>
      <c r="E25" s="89" t="s">
        <v>189</v>
      </c>
      <c r="F25" s="91">
        <v>36251</v>
      </c>
      <c r="G25" s="6">
        <f>DATEDIF(F25,'GMC - RFQ'!$B$8,"y")</f>
        <v>23</v>
      </c>
      <c r="H25" s="52" t="str">
        <f>VLOOKUP(G25,Sheet1!$K$5:$M$13,3)</f>
        <v>19-35</v>
      </c>
      <c r="I25" s="92">
        <v>500000</v>
      </c>
      <c r="J25" s="81" t="str">
        <f>VLOOKUP(G25,$M$16:$O$27,3)</f>
        <v>18-25</v>
      </c>
      <c r="K25" s="8"/>
      <c r="L25" s="8"/>
      <c r="M25" s="71">
        <v>56</v>
      </c>
      <c r="N25" s="71">
        <v>60</v>
      </c>
      <c r="O25" s="88" t="s">
        <v>89</v>
      </c>
    </row>
    <row r="26" spans="1:15" ht="14.25" customHeight="1">
      <c r="A26" s="63">
        <v>25</v>
      </c>
      <c r="B26" s="89" t="s">
        <v>179</v>
      </c>
      <c r="C26" s="89" t="s">
        <v>36</v>
      </c>
      <c r="D26" s="89" t="s">
        <v>155</v>
      </c>
      <c r="E26" s="89" t="s">
        <v>189</v>
      </c>
      <c r="F26" s="91">
        <v>33535</v>
      </c>
      <c r="G26" s="6">
        <f>DATEDIF(F26,'GMC - RFQ'!$B$8,"y")</f>
        <v>31</v>
      </c>
      <c r="H26" s="52" t="str">
        <f>VLOOKUP(G26,Sheet1!$K$5:$M$13,3)</f>
        <v>19-35</v>
      </c>
      <c r="I26" s="92">
        <v>500000</v>
      </c>
      <c r="J26" s="81" t="str">
        <f>VLOOKUP(G26,$M$16:$O$27,3)</f>
        <v>31-35</v>
      </c>
      <c r="K26" s="8"/>
      <c r="L26" s="8"/>
      <c r="M26" s="71">
        <v>61</v>
      </c>
      <c r="N26" s="71">
        <v>65</v>
      </c>
      <c r="O26" s="88" t="s">
        <v>90</v>
      </c>
    </row>
    <row r="27" spans="1:15" ht="14.25" customHeight="1">
      <c r="A27" s="63">
        <v>26</v>
      </c>
      <c r="B27" s="89" t="s">
        <v>179</v>
      </c>
      <c r="C27" s="89" t="s">
        <v>113</v>
      </c>
      <c r="D27" s="89" t="s">
        <v>156</v>
      </c>
      <c r="E27" s="89" t="s">
        <v>190</v>
      </c>
      <c r="F27" s="91">
        <v>34898</v>
      </c>
      <c r="G27" s="6">
        <f>DATEDIF(F27,'GMC - RFQ'!$B$8,"y")</f>
        <v>27</v>
      </c>
      <c r="H27" s="52" t="str">
        <f>VLOOKUP(G27,Sheet1!$K$5:$M$13,3)</f>
        <v>19-35</v>
      </c>
      <c r="I27" s="92">
        <v>500000</v>
      </c>
      <c r="J27" s="81" t="str">
        <f>VLOOKUP(G27,$M$16:$O$27,3)</f>
        <v>26-30</v>
      </c>
      <c r="K27" s="8"/>
      <c r="L27" s="8"/>
      <c r="M27" s="71">
        <v>66</v>
      </c>
      <c r="N27" s="71">
        <v>70</v>
      </c>
      <c r="O27" s="88" t="s">
        <v>84</v>
      </c>
    </row>
    <row r="28" spans="1:15" ht="14.25" customHeight="1">
      <c r="A28" s="63">
        <v>27</v>
      </c>
      <c r="B28" s="89" t="s">
        <v>179</v>
      </c>
      <c r="C28" s="89" t="s">
        <v>115</v>
      </c>
      <c r="D28" s="89" t="s">
        <v>157</v>
      </c>
      <c r="E28" s="89" t="s">
        <v>190</v>
      </c>
      <c r="F28" s="91">
        <v>43769</v>
      </c>
      <c r="G28" s="6">
        <f>DATEDIF(F28,'GMC - RFQ'!$B$8,"y")</f>
        <v>3</v>
      </c>
      <c r="H28" s="52" t="str">
        <f>VLOOKUP(G28,Sheet1!$K$5:$M$13,3)</f>
        <v>0-18</v>
      </c>
      <c r="I28" s="92">
        <v>500000</v>
      </c>
      <c r="J28" s="81" t="str">
        <f>VLOOKUP(G28,$M$16:$O$27,3)</f>
        <v>3-17</v>
      </c>
      <c r="K28" s="8"/>
      <c r="L28" s="8"/>
    </row>
    <row r="29" spans="1:15" ht="14.25" customHeight="1">
      <c r="A29" s="63">
        <v>28</v>
      </c>
      <c r="B29" s="89" t="s">
        <v>180</v>
      </c>
      <c r="C29" s="89" t="s">
        <v>36</v>
      </c>
      <c r="D29" s="89" t="s">
        <v>158</v>
      </c>
      <c r="E29" s="89" t="s">
        <v>189</v>
      </c>
      <c r="F29" s="91">
        <v>36165</v>
      </c>
      <c r="G29" s="6">
        <f>DATEDIF(F29,'GMC - RFQ'!$B$8,"y")</f>
        <v>23</v>
      </c>
      <c r="H29" s="52" t="str">
        <f>VLOOKUP(G29,Sheet1!$K$5:$M$13,3)</f>
        <v>19-35</v>
      </c>
      <c r="I29" s="92">
        <v>500000</v>
      </c>
      <c r="J29" s="81" t="str">
        <f>VLOOKUP(G29,$M$16:$O$27,3)</f>
        <v>18-25</v>
      </c>
      <c r="K29" s="8"/>
      <c r="L29" s="8"/>
      <c r="M29" s="106"/>
      <c r="N29" s="106"/>
      <c r="O29" s="106"/>
    </row>
    <row r="30" spans="1:15" ht="14.25" customHeight="1">
      <c r="A30" s="63">
        <v>29</v>
      </c>
      <c r="B30" s="89" t="s">
        <v>180</v>
      </c>
      <c r="C30" s="89" t="s">
        <v>188</v>
      </c>
      <c r="D30" s="89" t="s">
        <v>159</v>
      </c>
      <c r="E30" s="89" t="s">
        <v>189</v>
      </c>
      <c r="F30" s="91">
        <v>23233</v>
      </c>
      <c r="G30" s="6">
        <f>DATEDIF(F30,'GMC - RFQ'!$B$8,"y")</f>
        <v>59</v>
      </c>
      <c r="H30" s="52" t="str">
        <f>VLOOKUP(G30,Sheet1!$K$5:$M$13,3)</f>
        <v>56-60</v>
      </c>
      <c r="I30" s="92">
        <v>500000</v>
      </c>
      <c r="J30" s="81" t="str">
        <f>VLOOKUP(G30,$M$16:$O$27,3)</f>
        <v>56-60</v>
      </c>
      <c r="K30" s="8"/>
      <c r="L30" s="8"/>
    </row>
    <row r="31" spans="1:15" ht="14.25" customHeight="1">
      <c r="A31" s="63">
        <v>30</v>
      </c>
      <c r="B31" s="89" t="s">
        <v>180</v>
      </c>
      <c r="C31" s="89" t="s">
        <v>187</v>
      </c>
      <c r="D31" s="89" t="s">
        <v>160</v>
      </c>
      <c r="E31" s="89" t="s">
        <v>190</v>
      </c>
      <c r="F31" s="91">
        <v>25739</v>
      </c>
      <c r="G31" s="6">
        <f>DATEDIF(F31,'GMC - RFQ'!$B$8,"y")</f>
        <v>52</v>
      </c>
      <c r="H31" s="52" t="str">
        <f>VLOOKUP(G31,Sheet1!$K$5:$M$13,3)</f>
        <v>46-55</v>
      </c>
      <c r="I31" s="92">
        <v>500000</v>
      </c>
      <c r="J31" s="81" t="str">
        <f>VLOOKUP(G31,$M$16:$O$27,3)</f>
        <v>51-55</v>
      </c>
      <c r="K31" s="8"/>
      <c r="L31" s="8"/>
    </row>
    <row r="32" spans="1:15" ht="14.25" customHeight="1">
      <c r="A32" s="63">
        <v>31</v>
      </c>
      <c r="B32" s="89" t="s">
        <v>181</v>
      </c>
      <c r="C32" s="89" t="s">
        <v>36</v>
      </c>
      <c r="D32" s="89" t="s">
        <v>161</v>
      </c>
      <c r="E32" s="89" t="s">
        <v>189</v>
      </c>
      <c r="F32" s="91">
        <v>36697</v>
      </c>
      <c r="G32" s="6">
        <f>DATEDIF(F32,'GMC - RFQ'!$B$8,"y")</f>
        <v>22</v>
      </c>
      <c r="H32" s="52" t="str">
        <f>VLOOKUP(G32,Sheet1!$K$5:$M$13,3)</f>
        <v>19-35</v>
      </c>
      <c r="I32" s="92">
        <v>500000</v>
      </c>
      <c r="J32" s="81" t="str">
        <f>VLOOKUP(G32,$M$16:$O$27,3)</f>
        <v>18-25</v>
      </c>
      <c r="K32" s="8"/>
      <c r="L32" s="8"/>
      <c r="M32" s="106"/>
      <c r="N32" s="106"/>
      <c r="O32" s="106"/>
    </row>
    <row r="33" spans="1:15" ht="14.25" customHeight="1">
      <c r="A33" s="63">
        <v>32</v>
      </c>
      <c r="B33" s="89" t="s">
        <v>182</v>
      </c>
      <c r="C33" s="89" t="s">
        <v>36</v>
      </c>
      <c r="D33" s="89" t="s">
        <v>162</v>
      </c>
      <c r="E33" s="89" t="s">
        <v>189</v>
      </c>
      <c r="F33" s="91">
        <v>36223</v>
      </c>
      <c r="G33" s="6">
        <f>DATEDIF(F33,'GMC - RFQ'!$B$8,"y")</f>
        <v>23</v>
      </c>
      <c r="H33" s="52" t="str">
        <f>VLOOKUP(G33,Sheet1!$K$5:$M$13,3)</f>
        <v>19-35</v>
      </c>
      <c r="I33" s="92">
        <v>500000</v>
      </c>
      <c r="J33" s="81" t="str">
        <f>VLOOKUP(G33,$M$16:$O$27,3)</f>
        <v>18-25</v>
      </c>
      <c r="K33" s="8"/>
      <c r="L33" s="8"/>
      <c r="M33" s="106"/>
      <c r="N33" s="106"/>
      <c r="O33" s="106"/>
    </row>
    <row r="34" spans="1:15" ht="14.25" customHeight="1">
      <c r="A34" s="63">
        <v>33</v>
      </c>
      <c r="B34" s="89" t="s">
        <v>183</v>
      </c>
      <c r="C34" s="89" t="s">
        <v>36</v>
      </c>
      <c r="D34" s="89" t="s">
        <v>163</v>
      </c>
      <c r="E34" s="89" t="s">
        <v>189</v>
      </c>
      <c r="F34" s="91">
        <v>35764</v>
      </c>
      <c r="G34" s="6">
        <f>DATEDIF(F34,'GMC - RFQ'!$B$8,"y")</f>
        <v>25</v>
      </c>
      <c r="H34" s="52" t="str">
        <f>VLOOKUP(G34,Sheet1!$K$5:$M$13,3)</f>
        <v>19-35</v>
      </c>
      <c r="I34" s="92">
        <v>500000</v>
      </c>
      <c r="J34" s="81" t="str">
        <f>VLOOKUP(G34,$M$16:$O$27,3)</f>
        <v>18-25</v>
      </c>
      <c r="K34" s="9"/>
      <c r="L34" s="9"/>
      <c r="M34" s="106"/>
      <c r="N34" s="106"/>
      <c r="O34" s="106"/>
    </row>
    <row r="35" spans="1:15" ht="14.25" customHeight="1">
      <c r="A35" s="63">
        <v>34</v>
      </c>
      <c r="B35" s="89" t="s">
        <v>184</v>
      </c>
      <c r="C35" s="89" t="s">
        <v>36</v>
      </c>
      <c r="D35" s="89" t="s">
        <v>164</v>
      </c>
      <c r="E35" s="89" t="s">
        <v>189</v>
      </c>
      <c r="F35" s="91">
        <v>36486</v>
      </c>
      <c r="G35" s="6">
        <f>DATEDIF(F35,'GMC - RFQ'!$B$8,"y")</f>
        <v>23</v>
      </c>
      <c r="H35" s="52" t="str">
        <f>VLOOKUP(G35,Sheet1!$K$5:$M$13,3)</f>
        <v>19-35</v>
      </c>
      <c r="I35" s="92">
        <v>500000</v>
      </c>
      <c r="J35" s="81" t="str">
        <f>VLOOKUP(G35,$M$16:$O$27,3)</f>
        <v>18-25</v>
      </c>
      <c r="K35" s="8"/>
      <c r="L35" s="8"/>
      <c r="M35" s="106"/>
      <c r="N35" s="106"/>
      <c r="O35" s="106"/>
    </row>
    <row r="36" spans="1:15" ht="14.25" customHeight="1">
      <c r="A36" s="63">
        <v>35</v>
      </c>
      <c r="B36" s="89" t="s">
        <v>185</v>
      </c>
      <c r="C36" s="89" t="s">
        <v>36</v>
      </c>
      <c r="D36" s="89" t="s">
        <v>165</v>
      </c>
      <c r="E36" s="89" t="s">
        <v>189</v>
      </c>
      <c r="F36" s="91">
        <v>36223</v>
      </c>
      <c r="G36" s="6">
        <f>DATEDIF(F36,'GMC - RFQ'!$B$8,"y")</f>
        <v>23</v>
      </c>
      <c r="H36" s="52" t="str">
        <f>VLOOKUP(G36,Sheet1!$K$5:$M$13,3)</f>
        <v>19-35</v>
      </c>
      <c r="I36" s="92">
        <v>500000</v>
      </c>
      <c r="J36" s="81" t="str">
        <f>VLOOKUP(G36,$M$16:$O$27,3)</f>
        <v>18-25</v>
      </c>
      <c r="K36" s="8"/>
      <c r="L36" s="8"/>
      <c r="M36" s="106"/>
      <c r="N36" s="106"/>
      <c r="O36" s="106"/>
    </row>
    <row r="37" spans="1:15" ht="14.25" customHeight="1">
      <c r="A37" s="63">
        <v>36</v>
      </c>
      <c r="B37" s="89" t="s">
        <v>186</v>
      </c>
      <c r="C37" s="89" t="s">
        <v>36</v>
      </c>
      <c r="D37" s="89" t="s">
        <v>166</v>
      </c>
      <c r="E37" s="89" t="s">
        <v>190</v>
      </c>
      <c r="F37" s="91">
        <v>35100</v>
      </c>
      <c r="G37" s="6">
        <f>DATEDIF(F37,'GMC - RFQ'!$B$8,"y")</f>
        <v>26</v>
      </c>
      <c r="H37" s="52" t="str">
        <f>VLOOKUP(G37,Sheet1!$K$5:$M$13,3)</f>
        <v>19-35</v>
      </c>
      <c r="I37" s="92">
        <v>500000</v>
      </c>
      <c r="J37" s="81" t="str">
        <f>VLOOKUP(G37,$M$16:$O$27,3)</f>
        <v>26-30</v>
      </c>
      <c r="K37" s="8"/>
      <c r="L37" s="8"/>
      <c r="M37" s="106"/>
      <c r="N37" s="106"/>
      <c r="O37" s="106"/>
    </row>
  </sheetData>
  <sortState xmlns:xlrd2="http://schemas.microsoft.com/office/spreadsheetml/2017/richdata2" ref="B2:D37">
    <sortCondition ref="B2:B37"/>
  </sortState>
  <phoneticPr fontId="23" type="noConversion"/>
  <conditionalFormatting sqref="D34">
    <cfRule type="duplicateValues" dxfId="4" priority="2"/>
  </conditionalFormatting>
  <conditionalFormatting sqref="D2:D33 D35:D37">
    <cfRule type="duplicateValues" dxfId="3" priority="5"/>
  </conditionalFormatting>
  <dataValidations count="3">
    <dataValidation type="list" allowBlank="1" showErrorMessage="1" sqref="E2:E37" xr:uid="{53B0E174-0CD4-426A-9AF9-44C426F402D6}">
      <formula1>"Male,Female"</formula1>
    </dataValidation>
    <dataValidation type="list" allowBlank="1" sqref="C7:C37 C2 C4:C5 F3 F10 F13" xr:uid="{BE1A576B-D90F-46C3-9A82-A773FA9EDE2A}">
      <formula1>"Self,Spouse,Children,Parent"</formula1>
    </dataValidation>
    <dataValidation type="custom" allowBlank="1" showDropDown="1" showInputMessage="1" showErrorMessage="1" prompt="Enter a valid date in DD-MMM-YYYY format. E.g., 20-Jan-1983" sqref="F2:F24" xr:uid="{F16915D6-756A-4C26-9F03-F0BEFFB784FF}">
      <formula1>OR(NOT(ISERROR(DATEVALUE(F2))), AND(ISNUMBER(F2), LEFT(CELL("format", F2))="D"))</formula1>
    </dataValidation>
  </dataValidation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11899-2AD6-4DC0-BA5D-D870D433A156}">
  <dimension ref="A3:I10"/>
  <sheetViews>
    <sheetView workbookViewId="0">
      <selection activeCell="H14" sqref="H14"/>
    </sheetView>
  </sheetViews>
  <sheetFormatPr defaultRowHeight="15"/>
  <cols>
    <col min="1" max="1" width="15.85546875" bestFit="1" customWidth="1"/>
    <col min="2" max="2" width="16.28515625" bestFit="1" customWidth="1"/>
    <col min="3" max="8" width="5.7109375" bestFit="1" customWidth="1"/>
    <col min="9" max="10" width="11.28515625" bestFit="1" customWidth="1"/>
  </cols>
  <sheetData>
    <row r="3" spans="1:9">
      <c r="A3" s="10" t="s">
        <v>110</v>
      </c>
      <c r="B3" s="10" t="s">
        <v>43</v>
      </c>
    </row>
    <row r="4" spans="1:9">
      <c r="A4" s="10" t="s">
        <v>41</v>
      </c>
      <c r="B4" t="s">
        <v>86</v>
      </c>
      <c r="C4" t="s">
        <v>87</v>
      </c>
      <c r="D4" t="s">
        <v>40</v>
      </c>
      <c r="E4" t="s">
        <v>39</v>
      </c>
      <c r="F4" t="s">
        <v>84</v>
      </c>
      <c r="G4" t="s">
        <v>85</v>
      </c>
      <c r="H4" t="s">
        <v>89</v>
      </c>
      <c r="I4" t="s">
        <v>42</v>
      </c>
    </row>
    <row r="5" spans="1:9">
      <c r="A5" s="75" t="s">
        <v>115</v>
      </c>
      <c r="B5" s="105">
        <v>3</v>
      </c>
      <c r="C5" s="105"/>
      <c r="D5" s="105"/>
      <c r="E5" s="105"/>
      <c r="F5" s="105"/>
      <c r="G5" s="105"/>
      <c r="H5" s="105"/>
      <c r="I5" s="105">
        <v>3</v>
      </c>
    </row>
    <row r="6" spans="1:9">
      <c r="A6" s="75" t="s">
        <v>36</v>
      </c>
      <c r="B6" s="105"/>
      <c r="C6" s="105">
        <v>18</v>
      </c>
      <c r="D6" s="105">
        <v>2</v>
      </c>
      <c r="E6" s="105"/>
      <c r="F6" s="105"/>
      <c r="G6" s="105"/>
      <c r="H6" s="105"/>
      <c r="I6" s="105">
        <v>20</v>
      </c>
    </row>
    <row r="7" spans="1:9">
      <c r="A7" s="75" t="s">
        <v>113</v>
      </c>
      <c r="B7" s="105"/>
      <c r="C7" s="105">
        <v>3</v>
      </c>
      <c r="D7" s="105"/>
      <c r="E7" s="105"/>
      <c r="F7" s="105"/>
      <c r="G7" s="105"/>
      <c r="H7" s="105"/>
      <c r="I7" s="105">
        <v>3</v>
      </c>
    </row>
    <row r="8" spans="1:9">
      <c r="A8" s="75" t="s">
        <v>187</v>
      </c>
      <c r="B8" s="105"/>
      <c r="C8" s="105"/>
      <c r="D8" s="105"/>
      <c r="E8" s="105">
        <v>5</v>
      </c>
      <c r="F8" s="105">
        <v>1</v>
      </c>
      <c r="G8" s="105"/>
      <c r="H8" s="105">
        <v>1</v>
      </c>
      <c r="I8" s="105">
        <v>7</v>
      </c>
    </row>
    <row r="9" spans="1:9">
      <c r="A9" s="75" t="s">
        <v>188</v>
      </c>
      <c r="B9" s="105"/>
      <c r="C9" s="105"/>
      <c r="D9" s="105"/>
      <c r="E9" s="105">
        <v>1</v>
      </c>
      <c r="F9" s="105"/>
      <c r="G9" s="105">
        <v>1</v>
      </c>
      <c r="H9" s="105">
        <v>1</v>
      </c>
      <c r="I9" s="105">
        <v>3</v>
      </c>
    </row>
    <row r="10" spans="1:9">
      <c r="A10" s="75" t="s">
        <v>42</v>
      </c>
      <c r="B10" s="105">
        <v>3</v>
      </c>
      <c r="C10" s="105">
        <v>21</v>
      </c>
      <c r="D10" s="105">
        <v>2</v>
      </c>
      <c r="E10" s="105">
        <v>6</v>
      </c>
      <c r="F10" s="105">
        <v>1</v>
      </c>
      <c r="G10" s="105">
        <v>1</v>
      </c>
      <c r="H10" s="105">
        <v>2</v>
      </c>
      <c r="I10" s="105">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220A8-C444-47E6-9050-1E6007FBA888}">
  <dimension ref="K5:M13"/>
  <sheetViews>
    <sheetView workbookViewId="0">
      <selection activeCell="K5" sqref="K5:M13"/>
    </sheetView>
  </sheetViews>
  <sheetFormatPr defaultRowHeight="15"/>
  <sheetData>
    <row r="5" spans="11:13">
      <c r="K5" s="70">
        <v>0</v>
      </c>
      <c r="L5" s="71">
        <v>18</v>
      </c>
      <c r="M5" s="71" t="s">
        <v>86</v>
      </c>
    </row>
    <row r="6" spans="11:13">
      <c r="K6" s="70">
        <v>19</v>
      </c>
      <c r="L6" s="71">
        <v>35</v>
      </c>
      <c r="M6" s="71" t="s">
        <v>87</v>
      </c>
    </row>
    <row r="7" spans="11:13">
      <c r="K7" s="70">
        <v>36</v>
      </c>
      <c r="L7" s="71">
        <v>45</v>
      </c>
      <c r="M7" s="71" t="s">
        <v>40</v>
      </c>
    </row>
    <row r="8" spans="11:13">
      <c r="K8" s="70">
        <v>46</v>
      </c>
      <c r="L8" s="71">
        <v>55</v>
      </c>
      <c r="M8" s="71" t="s">
        <v>39</v>
      </c>
    </row>
    <row r="9" spans="11:13">
      <c r="K9" s="72">
        <v>56</v>
      </c>
      <c r="L9" s="71">
        <v>60</v>
      </c>
      <c r="M9" s="71" t="s">
        <v>89</v>
      </c>
    </row>
    <row r="10" spans="11:13">
      <c r="K10" s="70">
        <v>61</v>
      </c>
      <c r="L10" s="71">
        <v>65</v>
      </c>
      <c r="M10" s="71" t="s">
        <v>90</v>
      </c>
    </row>
    <row r="11" spans="11:13">
      <c r="K11" s="70">
        <v>66</v>
      </c>
      <c r="L11" s="71">
        <v>70</v>
      </c>
      <c r="M11" s="71" t="s">
        <v>84</v>
      </c>
    </row>
    <row r="12" spans="11:13">
      <c r="K12" s="70">
        <v>71</v>
      </c>
      <c r="L12" s="71">
        <v>75</v>
      </c>
      <c r="M12" s="71" t="s">
        <v>85</v>
      </c>
    </row>
    <row r="13" spans="11:13">
      <c r="K13" s="70">
        <v>76</v>
      </c>
      <c r="L13" s="71" t="s">
        <v>88</v>
      </c>
      <c r="M13" s="71"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EC7EC-9554-4CF7-BBBC-9B5412F51CC8}">
  <sheetPr>
    <tabColor theme="9" tint="0.39997558519241921"/>
  </sheetPr>
  <dimension ref="A1:E996"/>
  <sheetViews>
    <sheetView zoomScale="80" zoomScaleNormal="80" workbookViewId="0">
      <selection activeCell="A23" sqref="A23"/>
    </sheetView>
  </sheetViews>
  <sheetFormatPr defaultColWidth="14.42578125" defaultRowHeight="15" customHeight="1"/>
  <cols>
    <col min="1" max="1" width="52.7109375" style="11" bestFit="1" customWidth="1"/>
    <col min="2" max="2" width="76.7109375" style="11" bestFit="1" customWidth="1"/>
    <col min="3" max="3" width="8" style="11" customWidth="1"/>
    <col min="4" max="4" width="8.140625" style="11" bestFit="1" customWidth="1"/>
    <col min="5" max="5" width="13.85546875" style="11" bestFit="1" customWidth="1"/>
    <col min="6" max="6" width="18" style="11" customWidth="1"/>
    <col min="7" max="23" width="8" style="11" customWidth="1"/>
    <col min="24" max="16384" width="14.42578125" style="11"/>
  </cols>
  <sheetData>
    <row r="1" spans="1:5" ht="43.5" customHeight="1" thickBot="1">
      <c r="A1" s="97"/>
      <c r="B1" s="98"/>
    </row>
    <row r="2" spans="1:5" ht="26.65" customHeight="1" thickBot="1">
      <c r="A2" s="99" t="s">
        <v>0</v>
      </c>
      <c r="B2" s="100"/>
    </row>
    <row r="3" spans="1:5" ht="15" customHeight="1">
      <c r="A3" s="12" t="s">
        <v>1</v>
      </c>
      <c r="B3" s="13" t="str">
        <f>'GMC - RFQ'!B3</f>
        <v>ARCATRON MOBILITY PVT LTD</v>
      </c>
    </row>
    <row r="4" spans="1:5" ht="15" customHeight="1">
      <c r="A4" s="14" t="s">
        <v>2</v>
      </c>
      <c r="B4" s="15" t="s">
        <v>57</v>
      </c>
    </row>
    <row r="5" spans="1:5" ht="15" customHeight="1">
      <c r="A5" s="14" t="s">
        <v>5</v>
      </c>
      <c r="B5" s="15" t="s">
        <v>116</v>
      </c>
    </row>
    <row r="6" spans="1:5" ht="14.25" customHeight="1">
      <c r="A6" s="14" t="s">
        <v>6</v>
      </c>
      <c r="B6" s="16">
        <v>44537</v>
      </c>
    </row>
    <row r="7" spans="1:5" ht="14.25" customHeight="1">
      <c r="A7" s="14" t="s">
        <v>7</v>
      </c>
      <c r="B7" s="16">
        <v>44901</v>
      </c>
    </row>
    <row r="8" spans="1:5" ht="14.25" customHeight="1">
      <c r="A8" s="14" t="s">
        <v>9</v>
      </c>
      <c r="B8" s="16" t="s">
        <v>130</v>
      </c>
    </row>
    <row r="9" spans="1:5" ht="14.25" customHeight="1">
      <c r="A9" s="17" t="s">
        <v>127</v>
      </c>
      <c r="B9" s="15">
        <f>B10/B11*1000</f>
        <v>0.35421052631578948</v>
      </c>
    </row>
    <row r="10" spans="1:5" ht="14.25" customHeight="1">
      <c r="A10" s="17" t="s">
        <v>128</v>
      </c>
      <c r="B10" s="15">
        <v>3365</v>
      </c>
    </row>
    <row r="11" spans="1:5" ht="14.25" customHeight="1">
      <c r="A11" s="17" t="s">
        <v>125</v>
      </c>
      <c r="B11" s="93">
        <v>9500000</v>
      </c>
    </row>
    <row r="12" spans="1:5" ht="14.25" customHeight="1">
      <c r="A12" s="17" t="s">
        <v>126</v>
      </c>
      <c r="B12" s="93">
        <v>10000000</v>
      </c>
    </row>
    <row r="13" spans="1:5" ht="14.25" customHeight="1">
      <c r="A13" s="17" t="s">
        <v>119</v>
      </c>
      <c r="B13" s="18">
        <v>19</v>
      </c>
    </row>
    <row r="14" spans="1:5" ht="14.25" customHeight="1">
      <c r="A14" s="17" t="s">
        <v>58</v>
      </c>
      <c r="B14" s="18">
        <v>20</v>
      </c>
    </row>
    <row r="15" spans="1:5" ht="14.25" customHeight="1" thickBot="1">
      <c r="A15" s="19" t="s">
        <v>59</v>
      </c>
      <c r="B15" s="20" t="s">
        <v>60</v>
      </c>
    </row>
    <row r="16" spans="1:5" ht="19.149999999999999" customHeight="1" thickBot="1">
      <c r="A16" s="101" t="s">
        <v>61</v>
      </c>
      <c r="B16" s="102"/>
      <c r="E16" s="76"/>
    </row>
    <row r="17" spans="1:5" ht="15" customHeight="1" thickBot="1">
      <c r="A17" s="21" t="s">
        <v>24</v>
      </c>
      <c r="B17" s="22" t="s">
        <v>62</v>
      </c>
      <c r="E17" s="76"/>
    </row>
    <row r="18" spans="1:5">
      <c r="A18" s="23" t="s">
        <v>63</v>
      </c>
      <c r="B18" s="58" t="s">
        <v>192</v>
      </c>
      <c r="E18" s="76"/>
    </row>
    <row r="19" spans="1:5" ht="14.25" customHeight="1">
      <c r="A19" s="23" t="s">
        <v>64</v>
      </c>
      <c r="B19" s="59" t="s">
        <v>65</v>
      </c>
    </row>
    <row r="20" spans="1:5">
      <c r="A20" s="24" t="s">
        <v>66</v>
      </c>
      <c r="B20" s="61" t="s">
        <v>28</v>
      </c>
    </row>
    <row r="21" spans="1:5">
      <c r="A21" s="24" t="s">
        <v>67</v>
      </c>
      <c r="B21" s="61" t="s">
        <v>28</v>
      </c>
    </row>
    <row r="22" spans="1:5" ht="14.25" customHeight="1">
      <c r="A22" s="24" t="s">
        <v>68</v>
      </c>
      <c r="B22" s="61" t="s">
        <v>28</v>
      </c>
    </row>
    <row r="23" spans="1:5">
      <c r="A23" s="24" t="s">
        <v>96</v>
      </c>
      <c r="B23" s="61" t="s">
        <v>202</v>
      </c>
    </row>
    <row r="24" spans="1:5" ht="33.75" customHeight="1">
      <c r="A24" s="24" t="s">
        <v>203</v>
      </c>
      <c r="B24" s="61" t="s">
        <v>206</v>
      </c>
    </row>
    <row r="25" spans="1:5" ht="27.75" customHeight="1">
      <c r="A25" s="24" t="s">
        <v>111</v>
      </c>
      <c r="B25" s="61" t="s">
        <v>204</v>
      </c>
    </row>
    <row r="26" spans="1:5" ht="14.25" customHeight="1">
      <c r="A26" s="24" t="s">
        <v>69</v>
      </c>
      <c r="B26" s="60" t="s">
        <v>70</v>
      </c>
    </row>
    <row r="27" spans="1:5">
      <c r="A27" s="24" t="s">
        <v>71</v>
      </c>
      <c r="B27" s="60" t="s">
        <v>72</v>
      </c>
    </row>
    <row r="28" spans="1:5" ht="15" customHeight="1" thickBot="1">
      <c r="A28" s="25" t="s">
        <v>73</v>
      </c>
      <c r="B28" s="62" t="s">
        <v>205</v>
      </c>
    </row>
    <row r="29" spans="1:5" ht="14.25" customHeight="1" thickBot="1"/>
    <row r="30" spans="1:5" ht="14.25" customHeight="1">
      <c r="A30" s="26" t="s">
        <v>74</v>
      </c>
      <c r="B30" s="27"/>
    </row>
    <row r="31" spans="1:5" ht="95.45" customHeight="1" thickBot="1">
      <c r="A31" s="103" t="s">
        <v>56</v>
      </c>
      <c r="B31" s="104"/>
    </row>
    <row r="32" spans="1: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sheetData>
  <mergeCells count="4">
    <mergeCell ref="A1:B1"/>
    <mergeCell ref="A2:B2"/>
    <mergeCell ref="A16:B16"/>
    <mergeCell ref="A31:B31"/>
  </mergeCells>
  <pageMargins left="0.7" right="0.7" top="0.75" bottom="0.75"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70B7C-AC87-4199-A2C7-56C598A5B906}">
  <sheetPr>
    <tabColor theme="7" tint="0.59999389629810485"/>
  </sheetPr>
  <dimension ref="A1:M21"/>
  <sheetViews>
    <sheetView workbookViewId="0">
      <pane xSplit="3" ySplit="1" topLeftCell="D2" activePane="bottomRight" state="frozen"/>
      <selection pane="topRight" activeCell="D1" sqref="D1"/>
      <selection pane="bottomLeft" activeCell="A3" sqref="A3"/>
      <selection pane="bottomRight" activeCell="C2" sqref="C2:C21"/>
    </sheetView>
  </sheetViews>
  <sheetFormatPr defaultColWidth="14.42578125" defaultRowHeight="15" customHeight="1"/>
  <cols>
    <col min="1" max="1" width="6.85546875" customWidth="1"/>
    <col min="2" max="2" width="12.42578125" customWidth="1"/>
    <col min="3" max="3" width="38.5703125" customWidth="1"/>
    <col min="4" max="4" width="11.85546875" customWidth="1"/>
    <col min="5" max="5" width="12.42578125" customWidth="1"/>
    <col min="6" max="6" width="7.140625" customWidth="1"/>
    <col min="7" max="7" width="6.5703125" customWidth="1"/>
    <col min="8" max="8" width="11.5703125" customWidth="1"/>
    <col min="9" max="9" width="18.85546875" bestFit="1" customWidth="1"/>
    <col min="10" max="13" width="8" customWidth="1"/>
  </cols>
  <sheetData>
    <row r="1" spans="1:13" ht="14.25" customHeight="1">
      <c r="A1" s="84" t="s">
        <v>29</v>
      </c>
      <c r="B1" s="84" t="s">
        <v>120</v>
      </c>
      <c r="C1" s="84" t="s">
        <v>121</v>
      </c>
      <c r="D1" s="84" t="s">
        <v>122</v>
      </c>
      <c r="E1" s="84" t="s">
        <v>123</v>
      </c>
      <c r="F1" s="84" t="s">
        <v>35</v>
      </c>
      <c r="G1" s="84" t="s">
        <v>33</v>
      </c>
      <c r="H1" s="84" t="s">
        <v>27</v>
      </c>
      <c r="I1" s="84" t="s">
        <v>124</v>
      </c>
      <c r="J1" s="85"/>
      <c r="K1" s="85"/>
      <c r="L1" s="85"/>
      <c r="M1" s="85"/>
    </row>
    <row r="2" spans="1:13" ht="14.25" customHeight="1">
      <c r="A2" s="83">
        <v>1</v>
      </c>
      <c r="B2" s="90" t="s">
        <v>167</v>
      </c>
      <c r="C2" s="89" t="s">
        <v>131</v>
      </c>
      <c r="D2" s="89" t="s">
        <v>36</v>
      </c>
      <c r="E2" s="91">
        <v>32563</v>
      </c>
      <c r="F2" s="86">
        <f ca="1">(TODAY()-E2)/365</f>
        <v>33.802739726027397</v>
      </c>
      <c r="G2" s="89" t="s">
        <v>189</v>
      </c>
      <c r="H2" s="92">
        <v>500000</v>
      </c>
      <c r="I2" s="87"/>
      <c r="J2" s="85"/>
      <c r="K2" s="85"/>
      <c r="L2" s="85"/>
      <c r="M2" s="85"/>
    </row>
    <row r="3" spans="1:13" ht="14.25" customHeight="1">
      <c r="A3" s="83">
        <v>2</v>
      </c>
      <c r="B3" s="90" t="s">
        <v>168</v>
      </c>
      <c r="C3" s="89" t="s">
        <v>135</v>
      </c>
      <c r="D3" s="89" t="s">
        <v>36</v>
      </c>
      <c r="E3" s="91">
        <v>32507</v>
      </c>
      <c r="F3" s="86">
        <f t="shared" ref="F3:F21" ca="1" si="0">(TODAY()-E3)/365</f>
        <v>33.956164383561642</v>
      </c>
      <c r="G3" s="89" t="s">
        <v>189</v>
      </c>
      <c r="H3" s="92">
        <v>500000</v>
      </c>
      <c r="I3" s="87"/>
      <c r="J3" s="85"/>
      <c r="K3" s="85"/>
      <c r="L3" s="85"/>
      <c r="M3" s="85"/>
    </row>
    <row r="4" spans="1:13" ht="14.25" customHeight="1">
      <c r="A4" s="83">
        <v>3</v>
      </c>
      <c r="B4" s="90" t="s">
        <v>169</v>
      </c>
      <c r="C4" s="89" t="s">
        <v>137</v>
      </c>
      <c r="D4" s="89" t="s">
        <v>36</v>
      </c>
      <c r="E4" s="91">
        <v>31949</v>
      </c>
      <c r="F4" s="86">
        <f t="shared" ca="1" si="0"/>
        <v>35.484931506849314</v>
      </c>
      <c r="G4" s="89" t="s">
        <v>189</v>
      </c>
      <c r="H4" s="92">
        <v>500000</v>
      </c>
      <c r="I4" s="87"/>
      <c r="J4" s="85"/>
      <c r="K4" s="85"/>
      <c r="L4" s="85"/>
      <c r="M4" s="85"/>
    </row>
    <row r="5" spans="1:13" ht="14.25" customHeight="1">
      <c r="A5" s="83">
        <v>4</v>
      </c>
      <c r="B5" s="90" t="s">
        <v>170</v>
      </c>
      <c r="C5" s="89" t="s">
        <v>138</v>
      </c>
      <c r="D5" s="89" t="s">
        <v>36</v>
      </c>
      <c r="E5" s="91">
        <v>32154</v>
      </c>
      <c r="F5" s="86">
        <f t="shared" ca="1" si="0"/>
        <v>34.923287671232877</v>
      </c>
      <c r="G5" s="89" t="s">
        <v>189</v>
      </c>
      <c r="H5" s="92">
        <v>500000</v>
      </c>
      <c r="I5" s="87"/>
      <c r="J5" s="85"/>
      <c r="K5" s="85"/>
      <c r="L5" s="85"/>
      <c r="M5" s="85"/>
    </row>
    <row r="6" spans="1:13" ht="14.25" customHeight="1">
      <c r="A6" s="83">
        <v>5</v>
      </c>
      <c r="B6" s="90" t="s">
        <v>171</v>
      </c>
      <c r="C6" s="89" t="s">
        <v>141</v>
      </c>
      <c r="D6" s="89" t="s">
        <v>36</v>
      </c>
      <c r="E6" s="91">
        <v>32505</v>
      </c>
      <c r="F6" s="86">
        <f t="shared" ca="1" si="0"/>
        <v>33.961643835616435</v>
      </c>
      <c r="G6" s="89" t="s">
        <v>189</v>
      </c>
      <c r="H6" s="92">
        <v>500000</v>
      </c>
      <c r="I6" s="87"/>
      <c r="J6" s="85"/>
      <c r="K6" s="85"/>
      <c r="L6" s="85"/>
      <c r="M6" s="85"/>
    </row>
    <row r="7" spans="1:13" ht="14.25" customHeight="1">
      <c r="A7" s="83">
        <v>6</v>
      </c>
      <c r="B7" s="90" t="s">
        <v>172</v>
      </c>
      <c r="C7" s="89" t="s">
        <v>145</v>
      </c>
      <c r="D7" s="89" t="s">
        <v>36</v>
      </c>
      <c r="E7" s="91">
        <v>34951</v>
      </c>
      <c r="F7" s="86">
        <f t="shared" ca="1" si="0"/>
        <v>27.260273972602739</v>
      </c>
      <c r="G7" s="89" t="s">
        <v>189</v>
      </c>
      <c r="H7" s="92">
        <v>500000</v>
      </c>
      <c r="I7" s="87"/>
      <c r="J7" s="85"/>
      <c r="K7" s="85"/>
      <c r="L7" s="85"/>
      <c r="M7" s="85"/>
    </row>
    <row r="8" spans="1:13" ht="14.25" customHeight="1">
      <c r="A8" s="83">
        <v>7</v>
      </c>
      <c r="B8" s="90" t="s">
        <v>173</v>
      </c>
      <c r="C8" s="89" t="s">
        <v>147</v>
      </c>
      <c r="D8" s="89" t="s">
        <v>36</v>
      </c>
      <c r="E8" s="91">
        <v>33626</v>
      </c>
      <c r="F8" s="86">
        <f t="shared" ca="1" si="0"/>
        <v>30.890410958904109</v>
      </c>
      <c r="G8" s="89" t="s">
        <v>189</v>
      </c>
      <c r="H8" s="92">
        <v>500000</v>
      </c>
      <c r="I8" s="87"/>
      <c r="J8" s="85"/>
      <c r="K8" s="85"/>
      <c r="L8" s="85"/>
      <c r="M8" s="85"/>
    </row>
    <row r="9" spans="1:13" ht="14.25" customHeight="1">
      <c r="A9" s="83">
        <v>8</v>
      </c>
      <c r="B9" s="90" t="s">
        <v>174</v>
      </c>
      <c r="C9" s="89" t="s">
        <v>148</v>
      </c>
      <c r="D9" s="89" t="s">
        <v>36</v>
      </c>
      <c r="E9" s="91">
        <v>31142</v>
      </c>
      <c r="F9" s="86">
        <f t="shared" ca="1" si="0"/>
        <v>37.695890410958903</v>
      </c>
      <c r="G9" s="89" t="s">
        <v>189</v>
      </c>
      <c r="H9" s="92">
        <v>500000</v>
      </c>
      <c r="I9" s="87"/>
      <c r="J9" s="85"/>
      <c r="K9" s="85"/>
      <c r="L9" s="85"/>
      <c r="M9" s="85"/>
    </row>
    <row r="10" spans="1:13" ht="14.25" customHeight="1">
      <c r="A10" s="83">
        <v>9</v>
      </c>
      <c r="B10" s="90" t="s">
        <v>175</v>
      </c>
      <c r="C10" s="89" t="s">
        <v>149</v>
      </c>
      <c r="D10" s="89" t="s">
        <v>36</v>
      </c>
      <c r="E10" s="91">
        <v>34509</v>
      </c>
      <c r="F10" s="86">
        <f t="shared" ca="1" si="0"/>
        <v>28.471232876712328</v>
      </c>
      <c r="G10" s="89" t="s">
        <v>189</v>
      </c>
      <c r="H10" s="92">
        <v>500000</v>
      </c>
      <c r="I10" s="87"/>
      <c r="J10" s="85"/>
      <c r="K10" s="85"/>
      <c r="L10" s="85"/>
      <c r="M10" s="85"/>
    </row>
    <row r="11" spans="1:13" ht="14.25" customHeight="1">
      <c r="A11" s="83">
        <v>10</v>
      </c>
      <c r="B11" s="90" t="s">
        <v>176</v>
      </c>
      <c r="C11" s="89" t="s">
        <v>150</v>
      </c>
      <c r="D11" s="89" t="s">
        <v>36</v>
      </c>
      <c r="E11" s="91">
        <v>29226</v>
      </c>
      <c r="F11" s="86">
        <f t="shared" ca="1" si="0"/>
        <v>42.945205479452056</v>
      </c>
      <c r="G11" s="89" t="s">
        <v>189</v>
      </c>
      <c r="H11" s="92">
        <v>500000</v>
      </c>
      <c r="I11" s="87"/>
      <c r="J11" s="85"/>
      <c r="K11" s="85"/>
      <c r="L11" s="85"/>
      <c r="M11" s="85"/>
    </row>
    <row r="12" spans="1:13" ht="14.25" customHeight="1">
      <c r="A12" s="83">
        <v>11</v>
      </c>
      <c r="B12" s="90" t="s">
        <v>177</v>
      </c>
      <c r="C12" s="89" t="s">
        <v>151</v>
      </c>
      <c r="D12" s="89" t="s">
        <v>36</v>
      </c>
      <c r="E12" s="91">
        <v>35143</v>
      </c>
      <c r="F12" s="86">
        <f t="shared" ca="1" si="0"/>
        <v>26.734246575342464</v>
      </c>
      <c r="G12" s="89" t="s">
        <v>189</v>
      </c>
      <c r="H12" s="92">
        <v>500000</v>
      </c>
      <c r="I12" s="87"/>
      <c r="J12" s="85"/>
      <c r="K12" s="85"/>
      <c r="L12" s="85"/>
      <c r="M12" s="85"/>
    </row>
    <row r="13" spans="1:13" ht="14.25" customHeight="1">
      <c r="A13" s="83">
        <v>12</v>
      </c>
      <c r="B13" s="90" t="s">
        <v>178</v>
      </c>
      <c r="C13" s="89" t="s">
        <v>154</v>
      </c>
      <c r="D13" s="89" t="s">
        <v>36</v>
      </c>
      <c r="E13" s="91">
        <v>36251</v>
      </c>
      <c r="F13" s="86">
        <f t="shared" ca="1" si="0"/>
        <v>23.698630136986303</v>
      </c>
      <c r="G13" s="89" t="s">
        <v>189</v>
      </c>
      <c r="H13" s="92">
        <v>500000</v>
      </c>
      <c r="I13" s="87"/>
      <c r="J13" s="85"/>
      <c r="K13" s="85"/>
      <c r="L13" s="85"/>
      <c r="M13" s="85"/>
    </row>
    <row r="14" spans="1:13" ht="14.25" customHeight="1">
      <c r="A14" s="83">
        <v>13</v>
      </c>
      <c r="B14" s="90" t="s">
        <v>179</v>
      </c>
      <c r="C14" s="89" t="s">
        <v>155</v>
      </c>
      <c r="D14" s="89" t="s">
        <v>36</v>
      </c>
      <c r="E14" s="91">
        <v>33535</v>
      </c>
      <c r="F14" s="86">
        <f t="shared" ca="1" si="0"/>
        <v>31.139726027397259</v>
      </c>
      <c r="G14" s="89" t="s">
        <v>189</v>
      </c>
      <c r="H14" s="92">
        <v>500000</v>
      </c>
      <c r="I14" s="87"/>
      <c r="J14" s="85"/>
      <c r="K14" s="85"/>
      <c r="L14" s="85"/>
      <c r="M14" s="85"/>
    </row>
    <row r="15" spans="1:13" ht="14.25" customHeight="1">
      <c r="A15" s="83">
        <v>14</v>
      </c>
      <c r="B15" s="90" t="s">
        <v>180</v>
      </c>
      <c r="C15" s="89" t="s">
        <v>158</v>
      </c>
      <c r="D15" s="89" t="s">
        <v>36</v>
      </c>
      <c r="E15" s="91">
        <v>36165</v>
      </c>
      <c r="F15" s="86">
        <f t="shared" ca="1" si="0"/>
        <v>23.934246575342467</v>
      </c>
      <c r="G15" s="89" t="s">
        <v>189</v>
      </c>
      <c r="H15" s="92">
        <v>500000</v>
      </c>
      <c r="I15" s="87"/>
      <c r="J15" s="85"/>
      <c r="K15" s="85"/>
      <c r="L15" s="85"/>
      <c r="M15" s="85"/>
    </row>
    <row r="16" spans="1:13" ht="14.25" customHeight="1">
      <c r="A16" s="83">
        <v>15</v>
      </c>
      <c r="B16" s="90" t="s">
        <v>181</v>
      </c>
      <c r="C16" s="89" t="s">
        <v>161</v>
      </c>
      <c r="D16" s="89" t="s">
        <v>36</v>
      </c>
      <c r="E16" s="91">
        <v>36697</v>
      </c>
      <c r="F16" s="86">
        <f t="shared" ca="1" si="0"/>
        <v>22.476712328767125</v>
      </c>
      <c r="G16" s="89" t="s">
        <v>189</v>
      </c>
      <c r="H16" s="92">
        <v>500000</v>
      </c>
      <c r="I16" s="87"/>
      <c r="J16" s="85"/>
      <c r="K16" s="85"/>
      <c r="L16" s="85"/>
      <c r="M16" s="85"/>
    </row>
    <row r="17" spans="1:13" ht="14.25" customHeight="1">
      <c r="A17" s="83">
        <v>16</v>
      </c>
      <c r="B17" s="90" t="s">
        <v>182</v>
      </c>
      <c r="C17" s="89" t="s">
        <v>162</v>
      </c>
      <c r="D17" s="89" t="s">
        <v>36</v>
      </c>
      <c r="E17" s="91">
        <v>36223</v>
      </c>
      <c r="F17" s="86">
        <f t="shared" ca="1" si="0"/>
        <v>23.775342465753425</v>
      </c>
      <c r="G17" s="89" t="s">
        <v>189</v>
      </c>
      <c r="H17" s="92">
        <v>500000</v>
      </c>
      <c r="I17" s="87"/>
      <c r="J17" s="85"/>
      <c r="K17" s="85"/>
      <c r="L17" s="85"/>
      <c r="M17" s="85"/>
    </row>
    <row r="18" spans="1:13" ht="14.25" customHeight="1">
      <c r="A18" s="83">
        <v>17</v>
      </c>
      <c r="B18" s="90" t="s">
        <v>183</v>
      </c>
      <c r="C18" s="89" t="s">
        <v>163</v>
      </c>
      <c r="D18" s="89" t="s">
        <v>36</v>
      </c>
      <c r="E18" s="91">
        <v>35764</v>
      </c>
      <c r="F18" s="86">
        <f t="shared" ca="1" si="0"/>
        <v>25.032876712328768</v>
      </c>
      <c r="G18" s="89" t="s">
        <v>189</v>
      </c>
      <c r="H18" s="92">
        <v>500000</v>
      </c>
      <c r="I18" s="87"/>
      <c r="J18" s="85"/>
      <c r="K18" s="85"/>
      <c r="L18" s="85"/>
      <c r="M18" s="85"/>
    </row>
    <row r="19" spans="1:13" ht="14.25" customHeight="1">
      <c r="A19" s="83">
        <v>18</v>
      </c>
      <c r="B19" s="90" t="s">
        <v>184</v>
      </c>
      <c r="C19" s="89" t="s">
        <v>164</v>
      </c>
      <c r="D19" s="89" t="s">
        <v>36</v>
      </c>
      <c r="E19" s="91">
        <v>36486</v>
      </c>
      <c r="F19" s="86">
        <f t="shared" ca="1" si="0"/>
        <v>23.054794520547944</v>
      </c>
      <c r="G19" s="89" t="s">
        <v>189</v>
      </c>
      <c r="H19" s="92">
        <v>500000</v>
      </c>
      <c r="I19" s="87"/>
      <c r="J19" s="85"/>
      <c r="K19" s="85"/>
      <c r="L19" s="85"/>
      <c r="M19" s="85"/>
    </row>
    <row r="20" spans="1:13" ht="14.25" customHeight="1">
      <c r="A20" s="83">
        <v>19</v>
      </c>
      <c r="B20" s="90" t="s">
        <v>185</v>
      </c>
      <c r="C20" s="89" t="s">
        <v>165</v>
      </c>
      <c r="D20" s="89" t="s">
        <v>36</v>
      </c>
      <c r="E20" s="91">
        <v>36223</v>
      </c>
      <c r="F20" s="86">
        <f t="shared" ca="1" si="0"/>
        <v>23.775342465753425</v>
      </c>
      <c r="G20" s="89" t="s">
        <v>189</v>
      </c>
      <c r="H20" s="92">
        <v>500000</v>
      </c>
      <c r="I20" s="87"/>
      <c r="J20" s="85"/>
      <c r="K20" s="85"/>
      <c r="L20" s="85"/>
      <c r="M20" s="85"/>
    </row>
    <row r="21" spans="1:13" ht="14.25" customHeight="1">
      <c r="A21" s="83">
        <v>20</v>
      </c>
      <c r="B21" s="90" t="s">
        <v>186</v>
      </c>
      <c r="C21" s="89" t="s">
        <v>166</v>
      </c>
      <c r="D21" s="89" t="s">
        <v>36</v>
      </c>
      <c r="E21" s="91">
        <v>35100</v>
      </c>
      <c r="F21" s="86">
        <f t="shared" ca="1" si="0"/>
        <v>26.852054794520548</v>
      </c>
      <c r="G21" s="89" t="s">
        <v>190</v>
      </c>
      <c r="H21" s="92">
        <v>500000</v>
      </c>
      <c r="I21" s="87"/>
      <c r="J21" s="85"/>
      <c r="K21" s="85"/>
      <c r="L21" s="85"/>
      <c r="M21" s="85"/>
    </row>
  </sheetData>
  <phoneticPr fontId="23" type="noConversion"/>
  <conditionalFormatting sqref="C4">
    <cfRule type="duplicateValues" dxfId="2" priority="2"/>
  </conditionalFormatting>
  <conditionalFormatting sqref="C1:C3 C5:C21">
    <cfRule type="duplicateValues" dxfId="1" priority="6"/>
  </conditionalFormatting>
  <conditionalFormatting sqref="B8:B13 B17:B20 B1:B5">
    <cfRule type="duplicateValues" dxfId="0" priority="8"/>
  </conditionalFormatting>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GMC - RFQ</vt:lpstr>
      <vt:lpstr>GMC Data</vt:lpstr>
      <vt:lpstr>Demography</vt:lpstr>
      <vt:lpstr>Sheet1</vt:lpstr>
      <vt:lpstr>GPA - RFQ</vt:lpstr>
      <vt:lpstr>GPA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Invoq</dc:creator>
  <cp:lastModifiedBy>HP</cp:lastModifiedBy>
  <dcterms:created xsi:type="dcterms:W3CDTF">2020-12-08T13:26:03Z</dcterms:created>
  <dcterms:modified xsi:type="dcterms:W3CDTF">2022-12-06T12:21:46Z</dcterms:modified>
</cp:coreProperties>
</file>