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ownloads\COMEXPLUS\COMERCIAL\PARCEIROS\INNOVE BRASIL - RILDO, CARLINHOS, FELIPE E JOSE\SETOR COMERCIAL\COTAÇÕES\"/>
    </mc:Choice>
  </mc:AlternateContent>
  <xr:revisionPtr revIDLastSave="0" documentId="13_ncr:1_{A92FA885-26DA-4F65-A8CA-FA469A9E7E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报价" sheetId="1" r:id="rId1"/>
  </sheets>
  <calcPr calcId="181029"/>
</workbook>
</file>

<file path=xl/calcChain.xml><?xml version="1.0" encoding="utf-8"?>
<calcChain xmlns="http://schemas.openxmlformats.org/spreadsheetml/2006/main">
  <c r="I23" i="1" l="1"/>
  <c r="G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23" i="1" l="1"/>
</calcChain>
</file>

<file path=xl/sharedStrings.xml><?xml version="1.0" encoding="utf-8"?>
<sst xmlns="http://schemas.openxmlformats.org/spreadsheetml/2006/main" count="95" uniqueCount="70">
  <si>
    <t>NO.</t>
  </si>
  <si>
    <t>ITEM</t>
  </si>
  <si>
    <t>MARCA DE ENVIO</t>
  </si>
  <si>
    <t>QTD.</t>
  </si>
  <si>
    <t>TAMANHO DE CAIXA
(C*L*A)</t>
  </si>
  <si>
    <t>PESO TOTAL (KGS)</t>
  </si>
  <si>
    <t>VOLUME TOTAL(CBM)</t>
  </si>
  <si>
    <t>TOTAL PÇS.</t>
  </si>
  <si>
    <t>IMA. DO ITEM</t>
  </si>
  <si>
    <t>Passaguá</t>
  </si>
  <si>
    <t>PASSAGUA PARA PESCA, FABRICADO EM MATERIAL METALICO E REDE TEXTIL, UTILIZADO PARA CAPTURA DE PEIXES</t>
  </si>
  <si>
    <t>ZJQ-YCW</t>
  </si>
  <si>
    <t>65*40*20</t>
  </si>
  <si>
    <t>Cesto de pesca</t>
  </si>
  <si>
    <t>CESTO PARA PESCA FABRICADO EM MATERIAL PLASTICO, UTILIZADO PARA ARMAZENAMENTO E TRANSPORTE DE PEIXES</t>
  </si>
  <si>
    <t>ZJQ-YH</t>
  </si>
  <si>
    <t>26*66*120</t>
  </si>
  <si>
    <t>LII</t>
  </si>
  <si>
    <t>Bolsa para cesto de pesca</t>
  </si>
  <si>
    <t>BOLSA PARA TRANSPORTE DE CESTO DE PESCA, FABRICADA EM MATERIAL TEXTIL</t>
  </si>
  <si>
    <t>ZJQ-YHB</t>
  </si>
  <si>
    <t>36*60*110</t>
  </si>
  <si>
    <t>Luminária pública SMD</t>
  </si>
  <si>
    <t>LUMINARIA PUBLICA DE LED TIPO SMD, PARA ILUMINACAO EXTERNA</t>
  </si>
  <si>
    <t>LP</t>
  </si>
  <si>
    <t>44.5*29.2*48.5</t>
  </si>
  <si>
    <t>Banco dobrável</t>
  </si>
  <si>
    <t>BANCO DOBRAVEL FABRICADO EM MATERIAL PLASTICO E ESTRUTURA METALICA</t>
  </si>
  <si>
    <t>ZJQ-ZDD</t>
  </si>
  <si>
    <t>54*54*42</t>
  </si>
  <si>
    <t>Filamento para impressão 3D - Seda Preto</t>
  </si>
  <si>
    <t>FILAMENTO PLASTICO PARA IMPRESSAO 3D, ACONDICIONADO EM CARRETEL</t>
  </si>
  <si>
    <t>ZJQ-HC</t>
  </si>
  <si>
    <t>41*32*21.5</t>
  </si>
  <si>
    <t>Filamento para impressão 3D - Seda Branco</t>
  </si>
  <si>
    <t>Filamento para impressão 3D - Seda Verde</t>
  </si>
  <si>
    <t>Filamento para impressão 3D - Seda Amarelo</t>
  </si>
  <si>
    <t>Filamento para impressão 3D - Branco Cisne</t>
  </si>
  <si>
    <t>42*22*34</t>
  </si>
  <si>
    <t>Filamento para impressão 3D - Preto Cisne</t>
  </si>
  <si>
    <t>Filamento para impressão 3D - Seda Azul</t>
  </si>
  <si>
    <t>Filamento para impressão 3D - Seda Vermelho</t>
  </si>
  <si>
    <t>Filamento para impressão 3D - Seda Rosa</t>
  </si>
  <si>
    <t>Esfregão com trava Bika</t>
  </si>
  <si>
    <t>ESFREGAO PARA LIMPEZA DOMESTICA COM SISTEMA DE TRAVA</t>
  </si>
  <si>
    <t>ZJQ-BKS</t>
  </si>
  <si>
    <t>63*47*45</t>
  </si>
  <si>
    <t>Esfregão de cabo verde</t>
  </si>
  <si>
    <t>ESFREGAO PARA LIMPEZA DOMESTICA COM CABO</t>
  </si>
  <si>
    <t>ZJQ-LTT</t>
  </si>
  <si>
    <t>Balde dobrável</t>
  </si>
  <si>
    <t>BALDE DOBRAVEL FABRICADO EM MATERIAL PLASTICO E SILICONE</t>
  </si>
  <si>
    <t>ZJQ-ZDT</t>
  </si>
  <si>
    <t>57*53*60</t>
  </si>
  <si>
    <t>Kit de iscas de pesca</t>
  </si>
  <si>
    <t>KIT DE ISCAS ARTIFICIAIS PARA PESCA</t>
  </si>
  <si>
    <t>ZJQ-YE</t>
  </si>
  <si>
    <t>58.5*37.6*50.5</t>
  </si>
  <si>
    <t>Isca de camarão (para pesca)</t>
  </si>
  <si>
    <t>ISCA ARTIFICIAL TIPO CAMARAO PARA PESCA</t>
  </si>
  <si>
    <t>ZJQ-XYE</t>
  </si>
  <si>
    <t>58.5*37.6*50.6</t>
  </si>
  <si>
    <t>Tapete higiênico para pets</t>
  </si>
  <si>
    <t>TAPETE HIGIENICO DESCARTAVEL PARA ANIMAIS DOMESTICOS, FABRICADO EM FALSO TECIDO ABSORVENTE</t>
  </si>
  <si>
    <t>ZJQ-CWD</t>
  </si>
  <si>
    <t>61*42*41</t>
  </si>
  <si>
    <t>Rede de pesca octogonal (armadilha de pesca de 8 lados)</t>
  </si>
  <si>
    <t>REDE ARMADILHA DOBRAVEL PARA PESCA, FABRICADA EM MATERIAL TEXTIL E ESTRUTURA METALICA, UTILIZADA PARA CAPTURA DE PEIXES E CRUSTACEOS.</t>
  </si>
  <si>
    <t>ZJQ-YW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</si>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</sst>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"/>
    <numFmt numFmtId="165" formatCode="0.0000_ "/>
    <numFmt numFmtId="167" formatCode="0.000_ "/>
  </numFmts>
  <fonts count="14" x14ac:knownFonts="1">
    <font>
      <sz val="11"/>
      <color rgb="FF000000"/>
      <name val="Arial"/>
      <charset val="204"/>
    </font>
    <font>
      <b/>
      <sz val="11"/>
      <name val="SimSun"/>
    </font>
    <font>
      <b/>
      <sz val="11"/>
      <color rgb="FFB20012"/>
      <name val="SimSun"/>
    </font>
    <font>
      <b/>
      <sz val="11"/>
      <color rgb="FFA50010"/>
      <name val="SimSun"/>
    </font>
    <font>
      <b/>
      <sz val="11"/>
      <color rgb="FF890017"/>
      <name val="SimSun"/>
    </font>
    <font>
      <b/>
      <sz val="11"/>
      <color rgb="FF9C0000"/>
      <name val="SimSun"/>
    </font>
    <font>
      <b/>
      <sz val="11"/>
      <color rgb="FFAA001C"/>
      <name val="SimSun"/>
    </font>
    <font>
      <b/>
      <sz val="11"/>
      <color rgb="FF87001B"/>
      <name val="SimSun"/>
    </font>
    <font>
      <b/>
      <sz val="11"/>
      <color rgb="FFA60011"/>
      <name val="SimSun"/>
    </font>
    <font>
      <b/>
      <sz val="11"/>
      <color rgb="FF89000E"/>
      <name val="SimSun"/>
    </font>
    <font>
      <b/>
      <sz val="11"/>
      <color rgb="FFAA0006"/>
      <name val="SimSun"/>
    </font>
    <font>
      <b/>
      <sz val="11"/>
      <color rgb="FF8B0013"/>
      <name val="SimSun"/>
    </font>
    <font>
      <sz val="11"/>
      <name val="SimSun"/>
    </font>
    <font>
      <b/>
      <sz val="11"/>
      <color rgb="FFA00015"/>
      <name val="SimSu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 wrapText="1"/>
    </xf>
    <xf numFmtId="165" fontId="6" fillId="0" borderId="5" xfId="0" applyNumberFormat="1" applyFont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164" fontId="9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64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top" wrapText="1" indent="1"/>
    </xf>
    <xf numFmtId="164" fontId="13" fillId="0" borderId="4" xfId="0" applyNumberFormat="1" applyFont="1" applyBorder="1" applyAlignment="1">
      <alignment horizontal="center" vertical="center" wrapText="1"/>
    </xf>
    <xf numFmtId="164" fontId="13" fillId="0" borderId="5" xfId="0" applyNumberFormat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center" wrapText="1"/>
    </xf>
    <xf numFmtId="167" fontId="13" fillId="0" borderId="5" xfId="0" applyNumberFormat="1" applyFont="1" applyBorder="1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128270</xdr:colOff>
      <xdr:row>1</xdr:row>
      <xdr:rowOff>82550</xdr:rowOff>
    </xdr:from>
    <xdr:ext cx="878205" cy="628650"/>
    <xdr:pic>
      <xdr:nvPicPr>
        <xdr:cNvPr id="6" name="image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03250" y="920750"/>
          <a:ext cx="878205" cy="628650"/>
        </a:xfrm>
        <a:prstGeom prst="rect">
          <a:avLst/>
        </a:prstGeom>
      </xdr:spPr>
    </xdr:pic>
    <xdr:clientData/>
  </xdr:oneCellAnchor>
  <xdr:oneCellAnchor>
    <xdr:from>
      <xdr:col>9</xdr:col>
      <xdr:colOff>169545</xdr:colOff>
      <xdr:row>4</xdr:row>
      <xdr:rowOff>12700</xdr:rowOff>
    </xdr:from>
    <xdr:ext cx="581025" cy="784225"/>
    <xdr:pic>
      <xdr:nvPicPr>
        <xdr:cNvPr id="7" name="image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44525" y="3365500"/>
          <a:ext cx="581025" cy="784225"/>
        </a:xfrm>
        <a:prstGeom prst="rect">
          <a:avLst/>
        </a:prstGeom>
      </xdr:spPr>
    </xdr:pic>
    <xdr:clientData/>
  </xdr:oneCellAnchor>
  <xdr:oneCellAnchor>
    <xdr:from>
      <xdr:col>9</xdr:col>
      <xdr:colOff>80010</xdr:colOff>
      <xdr:row>2</xdr:row>
      <xdr:rowOff>82550</xdr:rowOff>
    </xdr:from>
    <xdr:ext cx="849630" cy="666750"/>
    <xdr:pic>
      <xdr:nvPicPr>
        <xdr:cNvPr id="8" name="image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4990" y="1758950"/>
          <a:ext cx="849630" cy="666750"/>
        </a:xfrm>
        <a:prstGeom prst="rect">
          <a:avLst/>
        </a:prstGeom>
      </xdr:spPr>
    </xdr:pic>
    <xdr:clientData/>
  </xdr:oneCellAnchor>
  <xdr:twoCellAnchor editAs="oneCell">
    <xdr:from>
      <xdr:col>9</xdr:col>
      <xdr:colOff>265430</xdr:colOff>
      <xdr:row>5</xdr:row>
      <xdr:rowOff>22225</xdr:rowOff>
    </xdr:from>
    <xdr:to>
      <xdr:col>9</xdr:col>
      <xdr:colOff>847090</xdr:colOff>
      <xdr:row>5</xdr:row>
      <xdr:rowOff>798195</xdr:rowOff>
    </xdr:to>
    <xdr:pic>
      <xdr:nvPicPr>
        <xdr:cNvPr id="2" name="图片 1" descr="ed1623bff0aa78a22cdd3b6fe328de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40410" y="4213225"/>
          <a:ext cx="581660" cy="775970"/>
        </a:xfrm>
        <a:prstGeom prst="rect">
          <a:avLst/>
        </a:prstGeom>
      </xdr:spPr>
    </xdr:pic>
    <xdr:clientData/>
  </xdr:twoCellAnchor>
  <xdr:twoCellAnchor editAs="oneCell">
    <xdr:from>
      <xdr:col>9</xdr:col>
      <xdr:colOff>127635</xdr:colOff>
      <xdr:row>7</xdr:row>
      <xdr:rowOff>17145</xdr:rowOff>
    </xdr:from>
    <xdr:to>
      <xdr:col>9</xdr:col>
      <xdr:colOff>920115</xdr:colOff>
      <xdr:row>7</xdr:row>
      <xdr:rowOff>809625</xdr:rowOff>
    </xdr:to>
    <xdr:pic>
      <xdr:nvPicPr>
        <xdr:cNvPr id="3" name="图片 2" descr="8-丝绸黑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02615" y="5884545"/>
          <a:ext cx="792480" cy="792480"/>
        </a:xfrm>
        <a:prstGeom prst="rect">
          <a:avLst/>
        </a:prstGeom>
      </xdr:spPr>
    </xdr:pic>
    <xdr:clientData/>
  </xdr:twoCellAnchor>
  <xdr:twoCellAnchor editAs="oneCell">
    <xdr:from>
      <xdr:col>9</xdr:col>
      <xdr:colOff>36830</xdr:colOff>
      <xdr:row>17</xdr:row>
      <xdr:rowOff>23495</xdr:rowOff>
    </xdr:from>
    <xdr:to>
      <xdr:col>9</xdr:col>
      <xdr:colOff>1016000</xdr:colOff>
      <xdr:row>17</xdr:row>
      <xdr:rowOff>757555</xdr:rowOff>
    </xdr:to>
    <xdr:pic>
      <xdr:nvPicPr>
        <xdr:cNvPr id="5" name="图片 4" descr="86925291be108d90ac72b5ef88a7cee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3334365" y="14849475"/>
          <a:ext cx="734060" cy="979170"/>
        </a:xfrm>
        <a:prstGeom prst="rect">
          <a:avLst/>
        </a:prstGeom>
      </xdr:spPr>
    </xdr:pic>
    <xdr:clientData/>
  </xdr:twoCellAnchor>
  <xdr:twoCellAnchor editAs="oneCell">
    <xdr:from>
      <xdr:col>9</xdr:col>
      <xdr:colOff>205740</xdr:colOff>
      <xdr:row>16</xdr:row>
      <xdr:rowOff>48260</xdr:rowOff>
    </xdr:from>
    <xdr:to>
      <xdr:col>9</xdr:col>
      <xdr:colOff>714375</xdr:colOff>
      <xdr:row>16</xdr:row>
      <xdr:rowOff>952500</xdr:rowOff>
    </xdr:to>
    <xdr:pic>
      <xdr:nvPicPr>
        <xdr:cNvPr id="10" name="图片 9" descr="d29ad08cc7a46291e848e2bead19e17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80720" y="14030960"/>
          <a:ext cx="508635" cy="904240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228600</xdr:colOff>
      <xdr:row>15</xdr:row>
      <xdr:rowOff>58420</xdr:rowOff>
    </xdr:from>
    <xdr:to>
      <xdr:col>9</xdr:col>
      <xdr:colOff>871220</xdr:colOff>
      <xdr:row>15</xdr:row>
      <xdr:rowOff>914400</xdr:rowOff>
    </xdr:to>
    <xdr:pic>
      <xdr:nvPicPr>
        <xdr:cNvPr id="12" name="图片 11" descr="0fbedfb5d1a5e000f707b28f2d8e993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403580" y="13088620"/>
          <a:ext cx="642620" cy="855980"/>
        </a:xfrm>
        <a:prstGeom prst="rect">
          <a:avLst/>
        </a:prstGeom>
      </xdr:spPr>
    </xdr:pic>
    <xdr:clientData/>
  </xdr:twoCellAnchor>
  <xdr:twoCellAnchor editAs="oneCell">
    <xdr:from>
      <xdr:col>9</xdr:col>
      <xdr:colOff>145415</xdr:colOff>
      <xdr:row>8</xdr:row>
      <xdr:rowOff>24130</xdr:rowOff>
    </xdr:from>
    <xdr:to>
      <xdr:col>9</xdr:col>
      <xdr:colOff>915035</xdr:colOff>
      <xdr:row>8</xdr:row>
      <xdr:rowOff>793750</xdr:rowOff>
    </xdr:to>
    <xdr:pic>
      <xdr:nvPicPr>
        <xdr:cNvPr id="13" name="图片 12" descr="8-丝绸黑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20395" y="6729730"/>
          <a:ext cx="769620" cy="769620"/>
        </a:xfrm>
        <a:prstGeom prst="rect">
          <a:avLst/>
        </a:prstGeom>
      </xdr:spPr>
    </xdr:pic>
    <xdr:clientData/>
  </xdr:twoCellAnchor>
  <xdr:twoCellAnchor editAs="oneCell">
    <xdr:from>
      <xdr:col>9</xdr:col>
      <xdr:colOff>341630</xdr:colOff>
      <xdr:row>3</xdr:row>
      <xdr:rowOff>81280</xdr:rowOff>
    </xdr:from>
    <xdr:to>
      <xdr:col>9</xdr:col>
      <xdr:colOff>743585</xdr:colOff>
      <xdr:row>3</xdr:row>
      <xdr:rowOff>797560</xdr:rowOff>
    </xdr:to>
    <xdr:pic>
      <xdr:nvPicPr>
        <xdr:cNvPr id="14" name="图片 13" descr="f6ba3d2f627a2c418f3d415b3ab2b56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16610" y="2595880"/>
          <a:ext cx="401955" cy="716280"/>
        </a:xfrm>
        <a:prstGeom prst="rect">
          <a:avLst/>
        </a:prstGeom>
      </xdr:spPr>
    </xdr:pic>
    <xdr:clientData/>
  </xdr:twoCellAnchor>
  <xdr:twoCellAnchor editAs="oneCell">
    <xdr:from>
      <xdr:col>9</xdr:col>
      <xdr:colOff>142240</xdr:colOff>
      <xdr:row>18</xdr:row>
      <xdr:rowOff>26670</xdr:rowOff>
    </xdr:from>
    <xdr:to>
      <xdr:col>9</xdr:col>
      <xdr:colOff>1019810</xdr:colOff>
      <xdr:row>18</xdr:row>
      <xdr:rowOff>1040130</xdr:rowOff>
    </xdr:to>
    <xdr:pic>
      <xdr:nvPicPr>
        <xdr:cNvPr id="9" name="图片 8" descr="2a9b1fc45f3458d7b7bd1fd6fc9bf0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317220" y="15775305"/>
          <a:ext cx="877570" cy="1013460"/>
        </a:xfrm>
        <a:prstGeom prst="rect">
          <a:avLst/>
        </a:prstGeom>
      </xdr:spPr>
    </xdr:pic>
    <xdr:clientData/>
  </xdr:twoCellAnchor>
  <xdr:twoCellAnchor editAs="oneCell">
    <xdr:from>
      <xdr:col>9</xdr:col>
      <xdr:colOff>139700</xdr:colOff>
      <xdr:row>9</xdr:row>
      <xdr:rowOff>812800</xdr:rowOff>
    </xdr:from>
    <xdr:to>
      <xdr:col>9</xdr:col>
      <xdr:colOff>932180</xdr:colOff>
      <xdr:row>10</xdr:row>
      <xdr:rowOff>767080</xdr:rowOff>
    </xdr:to>
    <xdr:pic>
      <xdr:nvPicPr>
        <xdr:cNvPr id="4" name="图片 3" descr="8-丝绸黑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14680" y="8356600"/>
          <a:ext cx="792480" cy="792480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9</xdr:row>
      <xdr:rowOff>35560</xdr:rowOff>
    </xdr:from>
    <xdr:to>
      <xdr:col>9</xdr:col>
      <xdr:colOff>935355</xdr:colOff>
      <xdr:row>9</xdr:row>
      <xdr:rowOff>828040</xdr:rowOff>
    </xdr:to>
    <xdr:pic>
      <xdr:nvPicPr>
        <xdr:cNvPr id="11" name="图片 10" descr="8-丝绸黑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17855" y="7579360"/>
          <a:ext cx="792480" cy="792480"/>
        </a:xfrm>
        <a:prstGeom prst="rect">
          <a:avLst/>
        </a:prstGeom>
      </xdr:spPr>
    </xdr:pic>
    <xdr:clientData/>
  </xdr:twoCellAnchor>
  <xdr:twoCellAnchor editAs="oneCell">
    <xdr:from>
      <xdr:col>9</xdr:col>
      <xdr:colOff>98425</xdr:colOff>
      <xdr:row>6</xdr:row>
      <xdr:rowOff>26670</xdr:rowOff>
    </xdr:from>
    <xdr:to>
      <xdr:col>9</xdr:col>
      <xdr:colOff>890905</xdr:colOff>
      <xdr:row>6</xdr:row>
      <xdr:rowOff>819150</xdr:rowOff>
    </xdr:to>
    <xdr:pic>
      <xdr:nvPicPr>
        <xdr:cNvPr id="15" name="图片 14" descr="8-丝绸黑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73405" y="5055870"/>
          <a:ext cx="792480" cy="792480"/>
        </a:xfrm>
        <a:prstGeom prst="rect">
          <a:avLst/>
        </a:prstGeom>
      </xdr:spPr>
    </xdr:pic>
    <xdr:clientData/>
  </xdr:twoCellAnchor>
  <xdr:twoCellAnchor editAs="oneCell">
    <xdr:from>
      <xdr:col>9</xdr:col>
      <xdr:colOff>206375</xdr:colOff>
      <xdr:row>11</xdr:row>
      <xdr:rowOff>92710</xdr:rowOff>
    </xdr:from>
    <xdr:to>
      <xdr:col>9</xdr:col>
      <xdr:colOff>998855</xdr:colOff>
      <xdr:row>11</xdr:row>
      <xdr:rowOff>885190</xdr:rowOff>
    </xdr:to>
    <xdr:pic>
      <xdr:nvPicPr>
        <xdr:cNvPr id="16" name="图片 15" descr="8-丝绸黑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81355" y="9312910"/>
          <a:ext cx="792480" cy="792480"/>
        </a:xfrm>
        <a:prstGeom prst="rect">
          <a:avLst/>
        </a:prstGeom>
      </xdr:spPr>
    </xdr:pic>
    <xdr:clientData/>
  </xdr:twoCellAnchor>
  <xdr:twoCellAnchor editAs="oneCell">
    <xdr:from>
      <xdr:col>9</xdr:col>
      <xdr:colOff>207010</xdr:colOff>
      <xdr:row>12</xdr:row>
      <xdr:rowOff>139700</xdr:rowOff>
    </xdr:from>
    <xdr:to>
      <xdr:col>9</xdr:col>
      <xdr:colOff>999490</xdr:colOff>
      <xdr:row>12</xdr:row>
      <xdr:rowOff>932180</xdr:rowOff>
    </xdr:to>
    <xdr:pic>
      <xdr:nvPicPr>
        <xdr:cNvPr id="17" name="图片 16" descr="8-丝绸黑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81990" y="10312400"/>
          <a:ext cx="792480" cy="792480"/>
        </a:xfrm>
        <a:prstGeom prst="rect">
          <a:avLst/>
        </a:prstGeom>
      </xdr:spPr>
    </xdr:pic>
    <xdr:clientData/>
  </xdr:twoCellAnchor>
  <xdr:twoCellAnchor editAs="oneCell">
    <xdr:from>
      <xdr:col>9</xdr:col>
      <xdr:colOff>82550</xdr:colOff>
      <xdr:row>13</xdr:row>
      <xdr:rowOff>81915</xdr:rowOff>
    </xdr:from>
    <xdr:to>
      <xdr:col>9</xdr:col>
      <xdr:colOff>875030</xdr:colOff>
      <xdr:row>13</xdr:row>
      <xdr:rowOff>874395</xdr:rowOff>
    </xdr:to>
    <xdr:pic>
      <xdr:nvPicPr>
        <xdr:cNvPr id="18" name="图片 17" descr="8-丝绸黑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57530" y="11207115"/>
          <a:ext cx="792480" cy="792480"/>
        </a:xfrm>
        <a:prstGeom prst="rect">
          <a:avLst/>
        </a:prstGeom>
      </xdr:spPr>
    </xdr:pic>
    <xdr:clientData/>
  </xdr:twoCellAnchor>
  <xdr:twoCellAnchor editAs="oneCell">
    <xdr:from>
      <xdr:col>9</xdr:col>
      <xdr:colOff>222885</xdr:colOff>
      <xdr:row>14</xdr:row>
      <xdr:rowOff>123190</xdr:rowOff>
    </xdr:from>
    <xdr:to>
      <xdr:col>9</xdr:col>
      <xdr:colOff>1015365</xdr:colOff>
      <xdr:row>14</xdr:row>
      <xdr:rowOff>915670</xdr:rowOff>
    </xdr:to>
    <xdr:pic>
      <xdr:nvPicPr>
        <xdr:cNvPr id="19" name="图片 18" descr="8-丝绸黑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97865" y="12200890"/>
          <a:ext cx="792480" cy="792480"/>
        </a:xfrm>
        <a:prstGeom prst="rect">
          <a:avLst/>
        </a:prstGeom>
      </xdr:spPr>
    </xdr:pic>
    <xdr:clientData/>
  </xdr:twoCellAnchor>
  <xdr:twoCellAnchor editAs="oneCell">
    <xdr:from>
      <xdr:col>9</xdr:col>
      <xdr:colOff>188259</xdr:colOff>
      <xdr:row>20</xdr:row>
      <xdr:rowOff>55331</xdr:rowOff>
    </xdr:from>
    <xdr:to>
      <xdr:col>9</xdr:col>
      <xdr:colOff>815788</xdr:colOff>
      <xdr:row>21</xdr:row>
      <xdr:rowOff>60944</xdr:rowOff>
    </xdr:to>
    <xdr:pic>
      <xdr:nvPicPr>
        <xdr:cNvPr id="20" name="图片 19" descr="WhatsApp Image 2026-05-10 at 20.50.2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362940" y="17733645"/>
          <a:ext cx="627380" cy="805180"/>
        </a:xfrm>
        <a:prstGeom prst="rect">
          <a:avLst/>
        </a:prstGeom>
      </xdr:spPr>
    </xdr:pic>
    <xdr:clientData/>
  </xdr:twoCellAnchor>
  <xdr:twoCellAnchor editAs="oneCell">
    <xdr:from>
      <xdr:col>9</xdr:col>
      <xdr:colOff>113665</xdr:colOff>
      <xdr:row>19</xdr:row>
      <xdr:rowOff>22860</xdr:rowOff>
    </xdr:from>
    <xdr:to>
      <xdr:col>9</xdr:col>
      <xdr:colOff>895350</xdr:colOff>
      <xdr:row>19</xdr:row>
      <xdr:rowOff>738505</xdr:rowOff>
    </xdr:to>
    <xdr:pic>
      <xdr:nvPicPr>
        <xdr:cNvPr id="21" name="图片 20" descr="WhatsApp Image 2026-05-10 at 21.13.1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288645" y="16901160"/>
          <a:ext cx="781685" cy="71564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21</xdr:row>
      <xdr:rowOff>163195</xdr:rowOff>
    </xdr:from>
    <xdr:to>
      <xdr:col>9</xdr:col>
      <xdr:colOff>930910</xdr:colOff>
      <xdr:row>21</xdr:row>
      <xdr:rowOff>1021080</xdr:rowOff>
    </xdr:to>
    <xdr:pic>
      <xdr:nvPicPr>
        <xdr:cNvPr id="22" name="图片 21" descr="WhatsApp Image 2026-05-10 at 21.16.3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232130" y="18641695"/>
          <a:ext cx="873760" cy="8578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="85" zoomScaleNormal="85" workbookViewId="0">
      <selection activeCell="D4" sqref="D4"/>
    </sheetView>
  </sheetViews>
  <sheetFormatPr defaultColWidth="9" defaultRowHeight="14" x14ac:dyDescent="0.3"/>
  <cols>
    <col min="1" max="1" width="3.9140625" customWidth="1"/>
    <col min="2" max="2" width="18.5" customWidth="1"/>
    <col min="3" max="3" width="24.33203125" customWidth="1"/>
    <col min="4" max="4" width="16.9140625" customWidth="1"/>
    <col min="5" max="5" width="9.6640625" customWidth="1"/>
    <col min="6" max="6" width="19.5" customWidth="1"/>
    <col min="7" max="7" width="14" customWidth="1"/>
    <col min="8" max="8" width="13" customWidth="1"/>
    <col min="9" max="9" width="9.08203125" customWidth="1"/>
    <col min="10" max="10" width="13.6640625" customWidth="1"/>
    <col min="11" max="13" width="12.58203125"/>
  </cols>
  <sheetData>
    <row r="1" spans="1:13" ht="66" customHeight="1" x14ac:dyDescent="0.3">
      <c r="A1" s="2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1"/>
      <c r="L1" s="1"/>
      <c r="M1" s="1"/>
    </row>
    <row r="2" spans="1:13" ht="66" customHeight="1" x14ac:dyDescent="0.3">
      <c r="A2" s="4">
        <v>1</v>
      </c>
      <c r="B2" s="5" t="s">
        <v>9</v>
      </c>
      <c r="C2" s="6" t="s">
        <v>10</v>
      </c>
      <c r="D2" s="7" t="s">
        <v>11</v>
      </c>
      <c r="E2" s="8">
        <v>1000</v>
      </c>
      <c r="F2" s="9" t="s">
        <v>12</v>
      </c>
      <c r="G2" s="10">
        <v>440</v>
      </c>
      <c r="H2" s="11">
        <f>0.65*0.4*0.2*I2</f>
        <v>1.04</v>
      </c>
      <c r="I2" s="12">
        <v>20</v>
      </c>
      <c r="J2" s="13"/>
      <c r="K2" s="1"/>
      <c r="L2" s="1"/>
      <c r="M2" s="1"/>
    </row>
    <row r="3" spans="1:13" ht="66" customHeight="1" x14ac:dyDescent="0.3">
      <c r="A3" s="4">
        <v>2</v>
      </c>
      <c r="B3" s="14" t="s">
        <v>13</v>
      </c>
      <c r="C3" s="15" t="s">
        <v>14</v>
      </c>
      <c r="D3" s="16" t="s">
        <v>15</v>
      </c>
      <c r="E3" s="17">
        <v>2000</v>
      </c>
      <c r="F3" s="18" t="s">
        <v>16</v>
      </c>
      <c r="G3" s="10">
        <v>312</v>
      </c>
      <c r="H3" s="11">
        <f>0.26*0.66*1.2*I3</f>
        <v>1.6473599999999999</v>
      </c>
      <c r="I3" s="19">
        <v>8</v>
      </c>
      <c r="J3" s="20" t="s">
        <v>17</v>
      </c>
      <c r="K3" s="1"/>
      <c r="L3" s="1"/>
      <c r="M3" s="1"/>
    </row>
    <row r="4" spans="1:13" ht="66" customHeight="1" x14ac:dyDescent="0.3">
      <c r="A4" s="4">
        <v>3</v>
      </c>
      <c r="B4" s="14" t="s">
        <v>18</v>
      </c>
      <c r="C4" s="15" t="s">
        <v>19</v>
      </c>
      <c r="D4" s="21" t="s">
        <v>20</v>
      </c>
      <c r="E4" s="22">
        <v>2000</v>
      </c>
      <c r="F4" s="22" t="s">
        <v>21</v>
      </c>
      <c r="G4" s="10">
        <v>164</v>
      </c>
      <c r="H4" s="11">
        <f>0.36*0.6*1.1*I4</f>
        <v>0.95040000000000002</v>
      </c>
      <c r="I4" s="22">
        <v>4</v>
      </c>
      <c r="J4" s="22"/>
      <c r="K4" s="1"/>
      <c r="L4" s="1"/>
      <c r="M4" s="1"/>
    </row>
    <row r="5" spans="1:13" ht="66" customHeight="1" x14ac:dyDescent="0.3">
      <c r="A5" s="4">
        <v>4</v>
      </c>
      <c r="B5" s="23" t="s">
        <v>22</v>
      </c>
      <c r="C5" s="24" t="s">
        <v>23</v>
      </c>
      <c r="D5" s="21" t="s">
        <v>24</v>
      </c>
      <c r="E5" s="22">
        <v>4000</v>
      </c>
      <c r="F5" s="22" t="s">
        <v>25</v>
      </c>
      <c r="G5" s="10">
        <v>3000</v>
      </c>
      <c r="H5" s="11">
        <f>0.445*0.292*0.485*I5</f>
        <v>12.604180000000001</v>
      </c>
      <c r="I5" s="22">
        <v>200</v>
      </c>
      <c r="J5" s="22"/>
      <c r="K5" s="1"/>
      <c r="L5" s="1"/>
      <c r="M5" s="1"/>
    </row>
    <row r="6" spans="1:13" ht="66" customHeight="1" x14ac:dyDescent="0.3">
      <c r="A6" s="4">
        <v>5</v>
      </c>
      <c r="B6" s="23" t="s">
        <v>26</v>
      </c>
      <c r="C6" s="24" t="s">
        <v>27</v>
      </c>
      <c r="D6" s="21" t="s">
        <v>28</v>
      </c>
      <c r="E6" s="22">
        <v>3000</v>
      </c>
      <c r="F6" s="22" t="s">
        <v>29</v>
      </c>
      <c r="G6" s="10">
        <v>3600</v>
      </c>
      <c r="H6" s="11">
        <f>0.54*0.54*0.42*I6</f>
        <v>18.370800000000003</v>
      </c>
      <c r="I6" s="22">
        <v>150</v>
      </c>
      <c r="J6" s="22"/>
      <c r="K6" s="1"/>
      <c r="L6" s="1"/>
      <c r="M6" s="1"/>
    </row>
    <row r="7" spans="1:13" ht="66" customHeight="1" x14ac:dyDescent="0.3">
      <c r="A7" s="4">
        <v>6</v>
      </c>
      <c r="B7" s="23" t="s">
        <v>30</v>
      </c>
      <c r="C7" s="24" t="s">
        <v>31</v>
      </c>
      <c r="D7" s="21" t="s">
        <v>32</v>
      </c>
      <c r="E7" s="22">
        <v>1000</v>
      </c>
      <c r="F7" s="22" t="s">
        <v>33</v>
      </c>
      <c r="G7" s="10">
        <v>1400</v>
      </c>
      <c r="H7" s="11">
        <f>0.41*0.32*0.215*I7</f>
        <v>2.8207999999999998</v>
      </c>
      <c r="I7" s="22">
        <v>100</v>
      </c>
      <c r="J7" s="22"/>
      <c r="K7" s="1"/>
      <c r="L7" s="1"/>
      <c r="M7" s="1"/>
    </row>
    <row r="8" spans="1:13" ht="66" customHeight="1" x14ac:dyDescent="0.3">
      <c r="A8" s="4">
        <v>7</v>
      </c>
      <c r="B8" s="23" t="s">
        <v>34</v>
      </c>
      <c r="C8" s="24" t="s">
        <v>31</v>
      </c>
      <c r="D8" s="21" t="s">
        <v>32</v>
      </c>
      <c r="E8" s="22">
        <v>1000</v>
      </c>
      <c r="F8" s="22" t="s">
        <v>33</v>
      </c>
      <c r="G8" s="10">
        <v>1400</v>
      </c>
      <c r="H8" s="11">
        <f>0.41*0.32*0.215*I8</f>
        <v>2.8207999999999998</v>
      </c>
      <c r="I8" s="22">
        <v>100</v>
      </c>
      <c r="J8" s="22"/>
      <c r="K8" s="1"/>
      <c r="L8" s="1"/>
      <c r="M8" s="1"/>
    </row>
    <row r="9" spans="1:13" ht="66" customHeight="1" x14ac:dyDescent="0.3">
      <c r="A9" s="4">
        <v>8</v>
      </c>
      <c r="B9" s="23" t="s">
        <v>35</v>
      </c>
      <c r="C9" s="24" t="s">
        <v>31</v>
      </c>
      <c r="D9" s="21" t="s">
        <v>32</v>
      </c>
      <c r="E9" s="22">
        <v>1000</v>
      </c>
      <c r="F9" s="22" t="s">
        <v>33</v>
      </c>
      <c r="G9" s="10">
        <v>1400</v>
      </c>
      <c r="H9" s="11">
        <f>0.41*0.32*0.215*I9</f>
        <v>2.8207999999999998</v>
      </c>
      <c r="I9" s="22">
        <v>100</v>
      </c>
      <c r="J9" s="22"/>
      <c r="K9" s="1"/>
      <c r="L9" s="1"/>
      <c r="M9" s="1"/>
    </row>
    <row r="10" spans="1:13" ht="66" customHeight="1" x14ac:dyDescent="0.3">
      <c r="A10" s="4">
        <v>9</v>
      </c>
      <c r="B10" s="23" t="s">
        <v>36</v>
      </c>
      <c r="C10" s="24" t="s">
        <v>31</v>
      </c>
      <c r="D10" s="21" t="s">
        <v>32</v>
      </c>
      <c r="E10" s="22">
        <v>500</v>
      </c>
      <c r="F10" s="22" t="s">
        <v>33</v>
      </c>
      <c r="G10" s="10">
        <v>700</v>
      </c>
      <c r="H10" s="11">
        <f>0.41*0.32*0.215*I10</f>
        <v>1.4103999999999999</v>
      </c>
      <c r="I10" s="22">
        <v>50</v>
      </c>
      <c r="J10" s="22"/>
      <c r="K10" s="1"/>
      <c r="L10" s="1"/>
      <c r="M10" s="1"/>
    </row>
    <row r="11" spans="1:13" ht="66" customHeight="1" x14ac:dyDescent="0.3">
      <c r="A11" s="4">
        <v>10</v>
      </c>
      <c r="B11" s="23" t="s">
        <v>37</v>
      </c>
      <c r="C11" s="24" t="s">
        <v>31</v>
      </c>
      <c r="D11" s="21" t="s">
        <v>32</v>
      </c>
      <c r="E11" s="22">
        <v>1000</v>
      </c>
      <c r="F11" s="22" t="s">
        <v>38</v>
      </c>
      <c r="G11" s="10">
        <v>1400</v>
      </c>
      <c r="H11" s="11">
        <f>0.42*0.22*0.34*I11</f>
        <v>3.1415999999999999</v>
      </c>
      <c r="I11" s="22">
        <v>100</v>
      </c>
      <c r="J11" s="22"/>
      <c r="K11" s="1"/>
      <c r="L11" s="1"/>
      <c r="M11" s="1"/>
    </row>
    <row r="12" spans="1:13" ht="75" customHeight="1" x14ac:dyDescent="0.3">
      <c r="A12" s="4">
        <v>11</v>
      </c>
      <c r="B12" s="23" t="s">
        <v>39</v>
      </c>
      <c r="C12" s="24" t="s">
        <v>31</v>
      </c>
      <c r="D12" s="21" t="s">
        <v>32</v>
      </c>
      <c r="E12" s="22">
        <v>500</v>
      </c>
      <c r="F12" s="22" t="s">
        <v>38</v>
      </c>
      <c r="G12" s="10">
        <v>700</v>
      </c>
      <c r="H12" s="11">
        <f>0.42*0.22*0.34*I12</f>
        <v>1.5708</v>
      </c>
      <c r="I12" s="22">
        <v>50</v>
      </c>
      <c r="J12" s="22"/>
      <c r="K12" s="1"/>
      <c r="L12" s="1"/>
      <c r="M12" s="1"/>
    </row>
    <row r="13" spans="1:13" ht="75" customHeight="1" x14ac:dyDescent="0.3">
      <c r="A13" s="4">
        <v>12</v>
      </c>
      <c r="B13" s="23" t="s">
        <v>40</v>
      </c>
      <c r="C13" s="24" t="s">
        <v>31</v>
      </c>
      <c r="D13" s="21" t="s">
        <v>32</v>
      </c>
      <c r="E13" s="22">
        <v>250</v>
      </c>
      <c r="F13" s="22" t="s">
        <v>33</v>
      </c>
      <c r="G13" s="10">
        <v>350</v>
      </c>
      <c r="H13" s="11">
        <f>0.41*0.32*0.215*I13</f>
        <v>0.70519999999999994</v>
      </c>
      <c r="I13" s="22">
        <v>25</v>
      </c>
      <c r="J13" s="22"/>
      <c r="K13" s="1"/>
      <c r="L13" s="1"/>
      <c r="M13" s="1"/>
    </row>
    <row r="14" spans="1:13" ht="75" customHeight="1" x14ac:dyDescent="0.3">
      <c r="A14" s="4">
        <v>13</v>
      </c>
      <c r="B14" s="23" t="s">
        <v>41</v>
      </c>
      <c r="C14" s="24" t="s">
        <v>31</v>
      </c>
      <c r="D14" s="21" t="s">
        <v>32</v>
      </c>
      <c r="E14" s="22">
        <v>500</v>
      </c>
      <c r="F14" s="22" t="s">
        <v>33</v>
      </c>
      <c r="G14" s="10">
        <v>700</v>
      </c>
      <c r="H14" s="11">
        <f>0.42*0.22*0.34*I14</f>
        <v>1.5708</v>
      </c>
      <c r="I14" s="22">
        <v>50</v>
      </c>
      <c r="J14" s="22"/>
      <c r="K14" s="1"/>
      <c r="L14" s="1"/>
      <c r="M14" s="1"/>
    </row>
    <row r="15" spans="1:13" ht="75" customHeight="1" x14ac:dyDescent="0.3">
      <c r="A15" s="4">
        <v>14</v>
      </c>
      <c r="B15" s="23" t="s">
        <v>42</v>
      </c>
      <c r="C15" s="24" t="s">
        <v>31</v>
      </c>
      <c r="D15" s="21" t="s">
        <v>32</v>
      </c>
      <c r="E15" s="22">
        <v>250</v>
      </c>
      <c r="F15" s="22" t="s">
        <v>33</v>
      </c>
      <c r="G15" s="10">
        <v>350</v>
      </c>
      <c r="H15" s="11">
        <f>0.41*0.32*0.215*25</f>
        <v>0.70519999999999994</v>
      </c>
      <c r="I15" s="22">
        <v>25</v>
      </c>
      <c r="J15" s="22"/>
      <c r="K15" s="1"/>
      <c r="L15" s="1"/>
      <c r="M15" s="1"/>
    </row>
    <row r="16" spans="1:13" ht="75" customHeight="1" x14ac:dyDescent="0.3">
      <c r="A16" s="4">
        <v>15</v>
      </c>
      <c r="B16" s="23" t="s">
        <v>43</v>
      </c>
      <c r="C16" s="24" t="s">
        <v>44</v>
      </c>
      <c r="D16" s="21" t="s">
        <v>45</v>
      </c>
      <c r="E16" s="22">
        <v>350</v>
      </c>
      <c r="F16" s="22" t="s">
        <v>46</v>
      </c>
      <c r="G16" s="10">
        <v>180</v>
      </c>
      <c r="H16" s="11">
        <f>0.63*0.47*0.45*5</f>
        <v>0.66622500000000007</v>
      </c>
      <c r="I16" s="22">
        <v>5</v>
      </c>
      <c r="J16" s="22"/>
      <c r="K16" s="1"/>
      <c r="L16" s="1"/>
      <c r="M16" s="1"/>
    </row>
    <row r="17" spans="1:13" ht="76" customHeight="1" x14ac:dyDescent="0.3">
      <c r="A17" s="4">
        <v>16</v>
      </c>
      <c r="B17" s="23" t="s">
        <v>47</v>
      </c>
      <c r="C17" s="24" t="s">
        <v>48</v>
      </c>
      <c r="D17" s="21" t="s">
        <v>49</v>
      </c>
      <c r="E17" s="22">
        <v>550</v>
      </c>
      <c r="F17" s="22" t="s">
        <v>46</v>
      </c>
      <c r="G17" s="10">
        <v>180</v>
      </c>
      <c r="H17" s="11">
        <f>0.63*0.47*0.45*10</f>
        <v>1.3324500000000001</v>
      </c>
      <c r="I17" s="22">
        <v>10</v>
      </c>
      <c r="J17" s="22"/>
      <c r="K17" s="1"/>
      <c r="L17" s="1"/>
      <c r="M17" s="1"/>
    </row>
    <row r="18" spans="1:13" ht="63" customHeight="1" x14ac:dyDescent="0.3">
      <c r="A18" s="4">
        <v>17</v>
      </c>
      <c r="B18" s="23" t="s">
        <v>50</v>
      </c>
      <c r="C18" s="24" t="s">
        <v>51</v>
      </c>
      <c r="D18" s="21" t="s">
        <v>52</v>
      </c>
      <c r="E18" s="22">
        <v>800</v>
      </c>
      <c r="F18" s="22" t="s">
        <v>53</v>
      </c>
      <c r="G18" s="10">
        <v>320</v>
      </c>
      <c r="H18" s="11">
        <f>0.57*0.53*0.6*20</f>
        <v>3.6251999999999995</v>
      </c>
      <c r="I18" s="22">
        <v>20</v>
      </c>
      <c r="J18" s="22"/>
      <c r="K18" s="1"/>
      <c r="L18" s="1"/>
      <c r="M18" s="1"/>
    </row>
    <row r="19" spans="1:13" ht="89" customHeight="1" x14ac:dyDescent="0.3">
      <c r="A19" s="4">
        <v>18</v>
      </c>
      <c r="B19" s="23" t="s">
        <v>54</v>
      </c>
      <c r="C19" s="24" t="s">
        <v>55</v>
      </c>
      <c r="D19" s="22" t="s">
        <v>56</v>
      </c>
      <c r="E19" s="22">
        <v>1000</v>
      </c>
      <c r="F19" s="22" t="s">
        <v>57</v>
      </c>
      <c r="G19" s="10">
        <v>90</v>
      </c>
      <c r="H19" s="11">
        <f>0.585*0.376*0.505*I19</f>
        <v>0.55539899999999998</v>
      </c>
      <c r="I19" s="22">
        <v>5</v>
      </c>
      <c r="J19" s="22"/>
      <c r="K19" s="1"/>
      <c r="L19" s="1"/>
      <c r="M19" s="1"/>
    </row>
    <row r="20" spans="1:13" ht="63" customHeight="1" x14ac:dyDescent="0.3">
      <c r="A20" s="4">
        <v>19</v>
      </c>
      <c r="B20" s="23" t="s">
        <v>58</v>
      </c>
      <c r="C20" s="24" t="s">
        <v>59</v>
      </c>
      <c r="D20" s="22" t="s">
        <v>60</v>
      </c>
      <c r="E20" s="22">
        <v>20000</v>
      </c>
      <c r="F20" s="22" t="s">
        <v>61</v>
      </c>
      <c r="G20" s="10">
        <v>95</v>
      </c>
      <c r="H20" s="11">
        <f>0.585*0.376*0.505*I20</f>
        <v>0.55539899999999998</v>
      </c>
      <c r="I20" s="22">
        <v>5</v>
      </c>
      <c r="J20" s="22"/>
      <c r="K20" s="1"/>
      <c r="L20" s="1"/>
      <c r="M20" s="1"/>
    </row>
    <row r="21" spans="1:13" ht="63" customHeight="1" x14ac:dyDescent="0.3">
      <c r="A21" s="4">
        <v>18</v>
      </c>
      <c r="B21" s="23" t="s">
        <v>62</v>
      </c>
      <c r="C21" s="24" t="s">
        <v>63</v>
      </c>
      <c r="D21" s="22" t="s">
        <v>64</v>
      </c>
      <c r="E21" s="22">
        <v>912</v>
      </c>
      <c r="F21" s="22" t="s">
        <v>65</v>
      </c>
      <c r="G21" s="10">
        <v>1140</v>
      </c>
      <c r="H21" s="11">
        <f>0.61*0.42*0.41*I21</f>
        <v>7.983191999999999</v>
      </c>
      <c r="I21" s="22">
        <v>76</v>
      </c>
      <c r="J21" s="22"/>
      <c r="K21" s="1"/>
      <c r="L21" s="1"/>
      <c r="M21" s="1"/>
    </row>
    <row r="22" spans="1:13" ht="87" customHeight="1" x14ac:dyDescent="0.3">
      <c r="A22" s="4">
        <v>20</v>
      </c>
      <c r="B22" s="23" t="s">
        <v>66</v>
      </c>
      <c r="C22" s="24" t="s">
        <v>67</v>
      </c>
      <c r="D22" s="22" t="s">
        <v>68</v>
      </c>
      <c r="E22" s="22">
        <v>2000</v>
      </c>
      <c r="F22" s="9" t="s">
        <v>12</v>
      </c>
      <c r="G22" s="10">
        <v>800</v>
      </c>
      <c r="H22" s="11">
        <f>0.65*0.4*0.2*40</f>
        <v>2.08</v>
      </c>
      <c r="I22" s="22">
        <v>40</v>
      </c>
      <c r="J22" s="22"/>
      <c r="K22" s="1"/>
      <c r="L22" s="1"/>
      <c r="M22" s="1"/>
    </row>
    <row r="23" spans="1:13" ht="30.65" customHeight="1" x14ac:dyDescent="0.3">
      <c r="A23" s="22"/>
      <c r="B23" s="22" t="s">
        <v>69</v>
      </c>
      <c r="C23" s="22"/>
      <c r="D23" s="22"/>
      <c r="E23" s="22"/>
      <c r="F23" s="22"/>
      <c r="G23" s="25">
        <f>SUM(G2:G22)</f>
        <v>18721</v>
      </c>
      <c r="H23" s="26">
        <f>SUM(H2:H22)</f>
        <v>68.977004999999991</v>
      </c>
      <c r="I23" s="22">
        <f>SUM(I2:I22)</f>
        <v>1143</v>
      </c>
      <c r="J23" s="27"/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报价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2025-03-27T21:29:00Z</dcterms:created>
  <dcterms:modified xsi:type="dcterms:W3CDTF">2026-07-09T20:34:10Z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2025-03-28T00:29:25Z</vt:filetime>
  </property>
  <property fmtid="{D5CDD505-2E9C-101B-9397-08002B2CF9AE}" pid="4" name="UsrData">
    <vt:lpwstr>67e552b4bd3901001facb2c1wl</vt:lpwstr>
  </property>
  <property fmtid="{D5CDD505-2E9C-101B-9397-08002B2CF9AE}" pid="5" name="ICV">
    <vt:lpwstr>198C3AD8E6DE4D0B8061B471C60C202F_13</vt:lpwstr>
  </property>
  <property fmtid="{D5CDD505-2E9C-101B-9397-08002B2CF9AE}" pid="6" name="KSOProductBuildVer">
    <vt:lpwstr>1046-12.1.0.26372</vt:lpwstr>
  </property>
  <property fmtid="{D5CDD505-2E9C-101B-9397-08002B2CF9AE}" pid="7" name="CalculationRule">
    <vt:i4>0</vt:i4>
  </property>
</Properties>
</file>