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C2A68095-F940-499C-9BFA-EF1244B6A36B}"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 l="1"/>
  <c r="H12" i="1"/>
  <c r="J12" i="1"/>
  <c r="H13" i="1"/>
  <c r="J11" i="1"/>
  <c r="H11" i="1"/>
  <c r="F11" i="1"/>
  <c r="J13"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<sst xmlns="http://schemas.openxmlformats.org/spreadsheetml/2006/main" count="777" uniqueCount="510">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</sst>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1332</v>
      </c>
      <c r="G9" s="19"/>
      <c r="H9" s="18">
        <f>SUM(H11:H15010)</f>
        <v>766</v>
      </c>
      <c r="I9" s="19"/>
      <c r="J9" s="18">
        <f>SUM(J11:J15010)</f>
        <v>14610.599999999999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f>252+360</f>
        <v>612</v>
      </c>
      <c r="G11" s="9" t="s">
        <v>493</v>
      </c>
      <c r="H11" s="8">
        <f>766/1332*F11</f>
        <v>351.94594594594594</v>
      </c>
      <c r="I11" s="8">
        <v>9.1999999999999993</v>
      </c>
      <c r="J11" s="8">
        <f>F11*I11</f>
        <v>5630.4</v>
      </c>
      <c r="K11" s="15"/>
      <c r="L11" s="8"/>
      <c r="M11" s="8"/>
      <c r="N11" s="3"/>
      <c r="O11" s="3"/>
      <c r="P11" s="3"/>
    </row>
    <row r="12" spans="1:16" ht="22.5" x14ac:dyDescent="0.25">
      <c r="A12" s="3"/>
      <c r="B12" s="12">
        <v>2</v>
      </c>
      <c r="C12" s="7" t="s">
        <v>433</v>
      </c>
      <c r="D12" s="24" t="str">
        <f>IF(C12&lt;=0," ",LOOKUP(C12,nandina,List!$C$2:$C$368))</f>
        <v>- - - Los demás</v>
      </c>
      <c r="E12" s="16" t="s">
        <v>509</v>
      </c>
      <c r="F12" s="8">
        <v>180</v>
      </c>
      <c r="G12" s="9" t="s">
        <v>493</v>
      </c>
      <c r="H12" s="8">
        <f t="shared" ref="H12:H13" si="0">766/1332*F12</f>
        <v>103.51351351351352</v>
      </c>
      <c r="I12" s="8">
        <v>12.9</v>
      </c>
      <c r="J12" s="8">
        <f t="shared" ref="J12:J13" si="1">F12*I12</f>
        <v>2322</v>
      </c>
      <c r="K12" s="15"/>
      <c r="L12" s="8"/>
      <c r="M12" s="8"/>
      <c r="N12" s="3"/>
      <c r="O12" s="3"/>
      <c r="P12" s="3"/>
    </row>
    <row r="13" spans="1:16" ht="22.5" x14ac:dyDescent="0.25">
      <c r="A13" s="3"/>
      <c r="B13" s="12">
        <v>3</v>
      </c>
      <c r="C13" s="7" t="s">
        <v>433</v>
      </c>
      <c r="D13" s="24" t="str">
        <f>IF(C13&lt;=0," ",LOOKUP(C13,nandina,List!$C$2:$C$368))</f>
        <v>- - - Los demás</v>
      </c>
      <c r="E13" s="16" t="s">
        <v>509</v>
      </c>
      <c r="F13" s="8">
        <f>270+270</f>
        <v>540</v>
      </c>
      <c r="G13" s="9" t="s">
        <v>493</v>
      </c>
      <c r="H13" s="8">
        <f t="shared" si="0"/>
        <v>310.54054054054052</v>
      </c>
      <c r="I13" s="8">
        <v>12.33</v>
      </c>
      <c r="J13" s="8">
        <f t="shared" si="1"/>
        <v>6658.2</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2019-09-11T00:41:48Z</dcterms:modified>
</cp:coreProperties>
</file>