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9F48744A-B344-4A3F-84BD-FBAF7AFFF323}"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 i="1" l="1"/>
  <c r="H13" i="1"/>
  <c r="H14" i="1"/>
  <c r="H11" i="1"/>
  <c r="J13" i="1"/>
  <c r="J14" i="1"/>
  <c r="F12" i="1"/>
  <c r="F11" i="1"/>
  <c r="J12"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<sst xmlns="http://schemas.openxmlformats.org/spreadsheetml/2006/main" count="780" uniqueCount="511">
  <si>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</si>
  <si>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</si>
  <si>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</si>
  <si>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</si>
  <si>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</si>
  <si>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</si>
  <si>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</si>
  <si>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</si>
  <si>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</si>
  <si>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</si>
  <si>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</si>
  <si>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</si>
  <si>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</si>
  <si>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</si>
  <si>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</si>
  <si>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</si>
  <si>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</si>
  <si>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</si>
  <si>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</si>
  <si>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</si>
  <si>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</si>
  <si>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</si>
  <si>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</si>
  <si>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</si>
  <si>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</si>
  <si>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</si>
  <si>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</si>
  <si>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</si>
  <si>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</si>
  <si>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</si>
  <si>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</si>
  <si>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</si>
  <si>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</si>
  <si>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</si>
  <si>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</si>
  <si>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</si>
  <si>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</si>
  <si>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</si>
  <si>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</si>
  <si>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</si>
  <si>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</si>
  <si>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</si>
  <si>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</si>
  <si>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</si>
  <si>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</si>
  <si>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</si>
  <si>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</si>
  <si>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</si>
  <si>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</si>
  <si>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</si>
  <si>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</si>
  <si>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</si>
  <si>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</si>
  <si>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</si>
  <si>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</si>
  <si>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</si>
  <si>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</si>
  <si>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</si>
  <si>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</si>
  <si>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</si>
  <si>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</si>
  <si>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</si>
  <si>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</si>
  <si>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</si>
  <si>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</si>
  <si>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</si>
  <si>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</si>
  <si>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</si>
  <si>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</si>
  <si>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</si>
  <si>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</si>
  <si>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</si>
  <si>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</si>
  <si>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</si>
  <si>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</si>
  <si>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</si>
  <si>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</si>
  <si>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</si>
  <si>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</si>
  <si>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</si>
  <si>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</si>
  <si>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</si>
  <si>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</si>
  <si>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</si>
  <si>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</si>
  <si>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</si>
  <si>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</si>
  <si>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</si>
  <si>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</si>
  <si>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</si>
  <si>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</si>
  <si>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</si>
  <si>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</si>
  <si>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</si>
  <si>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</si>
  <si>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</si>
  <si>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</si>
  <si>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</si>
  <si>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</si>
  <si>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</si>
  <si>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</si>
  <si>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</si>
  <si>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</si>
  <si>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</si>
  <si>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</si>
  <si>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</si>
  <si>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</si>
  <si>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</si>
  <si>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</si>
  <si>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</si>
  <si>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</si>
  <si>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</si>
  <si>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</si>
  <si>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</si>
  <si>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</si>
  <si>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</si>
  <si>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</si>
  <si>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</si>
  <si>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</si>
  <si>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</si>
  <si>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</si>
  <si>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</si>
  <si>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</si>
  <si>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</si>
  <si>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</si>
  <si>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</si>
  <si>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</si>
  <si>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</si>
  <si>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</si>
  <si>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</si>
  <si>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</si>
  <si>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</si>
  <si>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</si>
  <si>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</si>
  <si>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</si>
  <si>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</si>
  <si>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</si>
  <si>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</si>
  <si>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</si>
  <si>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</si>
  <si>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</si>
  <si>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</si>
  <si>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</si>
  <si>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</si>
  <si>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</si>
  <si>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</si>
  <si>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</si>
  <si>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</si>
  <si>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</si>
  <si>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</si>
  <si>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</si>
  <si>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</si>
  <si>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</si>
  <si>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</si>
  <si>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</si>
  <si>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</si>
  <si>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</si>
  <si>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</si>
  <si>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</si>
  <si>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</si>
  <si>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</si>
  <si>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</si>
  <si>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</si>
  <si>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</si>
  <si>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</si>
  <si>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</si>
  <si>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</si>
  <si>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</si>
  <si>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</si>
  <si>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</si>
  <si>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</si>
  <si>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</si>
  <si>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</si>
  <si>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</si>
  <si>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</si>
  <si>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</si>
  <si>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</si>
  <si>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</si>
  <si>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</si>
  <si>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</si>
  <si>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</si>
  <si>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</si>
  <si>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</si>
  <si>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</si>
  <si>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</si>
  <si>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</si>
  <si>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</si>
  <si>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</si>
  <si>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</si>
  <si>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</si>
  <si>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</si>
  <si>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</si>
  <si>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</si>
  <si>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</si>
  <si>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</si>
  <si>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</si>
  <si>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</si>
  <si>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</si>
  <si>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</si>
  <si>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</si>
  <si>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</si>
  <si>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</si>
  <si>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</si>
  <si>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</si>
  <si>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</si>
  <si>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</si>
  <si>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</si>
  <si>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</si>
  <si>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</si>
  <si>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</si>
  <si>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</si>
  <si>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</si>
  <si>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</si>
  <si>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</si>
  <si>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</si>
  <si>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</si>
  <si>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</si>
  <si>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</si>
  <si>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</si>
  <si>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</si>
  <si>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</si>
  <si>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</si>
  <si>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</si>
  <si>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</si>
  <si>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</si>
  <si>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</si>
  <si>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</si>
  <si>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</si>
  <si>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</si>
  <si>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</si>
  <si>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</si>
  <si>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</si>
  <si>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</si>
  <si>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</si>
  <si>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</si>
  <si>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</si>
  <si>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</si>
  <si>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</si>
  <si>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</si>
  <si>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</si>
  <si>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</si>
  <si>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</si>
  <si>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</si>
  <si>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</si>
  <si>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</si>
  <si>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</si>
  <si>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</si>
  <si>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</si>
  <si>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</si>
  <si>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</si>
  <si>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</si>
  <si>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</si>
  <si>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</si>
  <si>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</si>
  <si>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</si>
  <si>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</si>
  <si>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</si>
  <si>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</si>
  <si>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</si>
  <si>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</si>
  <si>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</si>
  <si>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</si>
  <si>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</si>
  <si>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</si>
  <si>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</si>
  <si>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</si>
  <si>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</si>
  <si>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</si>
  <si>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</si>
  <si>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</si>
  <si>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</si>
  <si>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</si>
  <si>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</si>
  <si>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</si>
  <si>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</si>
  <si>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</si>
  <si>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</si>
  <si>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</si>
  <si>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</si>
  <si>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</si>
  <si>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</si>
  <si>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</si>
  <si>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</si>
  <si>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</si>
  <si>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</si>
  <si>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</si>
  <si>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</si>
  <si>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</si>
  <si>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</si>
  <si>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</si>
  <si>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</si>
  <si>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</si>
  <si>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</si>
  <si>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</si>
  <si>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</si>
  <si>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</si>
  <si>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</si>
  <si>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</si>
  <si>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</si>
  <si>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</si>
  <si>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</si>
  <si>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</si>
  <si>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</si>
  <si>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</si>
  <si>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</si>
  <si>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</si>
  <si>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</si>
  <si>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</si>
  <si>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</si>
  <si>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</si>
  <si>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</si>
  <si>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</si>
  <si>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</si>
  <si>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</si>
  <si>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</si>
  <si>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</si>
  <si>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</si>
  <si>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</si>
  <si>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</si>
  <si>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</si>
  <si>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</si>
  <si>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</si>
  <si>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</si>
  <si>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</si>
  <si>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</si>
  <si>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</si>
  <si>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</si>
  <si>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</si>
  <si>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</si>
  <si>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</si>
  <si>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</si>
  <si>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</si>
  <si>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</si>
  <si>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</si>
  <si>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</si>
  <si>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</si>
  <si>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</si>
  <si>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</si>
  <si>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</si>
  <si>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</si>
  <si>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</si>
  <si>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</si>
  <si>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</si>
  <si>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</si>
  <si>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</si>
  <si>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</si>
  <si>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</si>
  <si>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</si>
  <si>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</si>
  <si>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</si>
  <si>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</si>
  <si>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</si>
  <si>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</si>
  <si>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</si>
  <si>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</si>
  <si>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</si>
  <si>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</si>
  <si>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</si>
  <si>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</si>
  <si>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</si>
  <si>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</si>
  <si>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</si>
  <si>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</si>
  <si>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</si>
  <si>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</si>
  <si>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</si>
  <si>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</si>
  <si>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</si>
  <si>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</si>
  <si>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</si>
  <si>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</si>
  <si>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</si>
  <si>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</si>
  <si>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</si>
  <si>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</si>
  <si>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</si>
  <si>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</si>
  <si>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</si>
  <si>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</si>
  <si>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</si>
  <si>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</si>
  <si>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</si>
  <si>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</si>
  <si>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</si>
  <si>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</si>
  <si>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</si>
  <si>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</si>
  <si>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</si>
  <si>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</si>
  <si>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</si>
  <si>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</si>
  <si>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</si>
  <si>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</si>
  <si>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</si>
  <si>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</si>
  <si>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</si>
  <si>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</si>
  <si>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</si>
  <si>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</si>
  <si>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</si>
  <si>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</si>
  <si>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</si>
  <si>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</si>
  <si>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</si>
  <si>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</si>
  <si>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</si>
  <si>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</si>
  <si>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</si>
  <si>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</si>
  <si>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</si>
  <si>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</si>
  <si>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</si>
  <si>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</si>
  <si>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</si>
  <si>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</si>
  <si>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</si>
  <si>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</si>
  <si>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</si>
  <si>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</si>
  <si>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</si>
  <si>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</si>
  <si>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</si>
  <si>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</si>
  <si>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</si>
  <si>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</si>
  <si>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</si>
  <si>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</si>
  <si>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</si>
  <si>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</si>
  <si>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</si>
  <si>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</si>
  <si>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</si>
  <si>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</si>
  <si>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</si>
  <si>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</si>
  <si>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</si>
  <si>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</si>
  <si>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</si>
  <si>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</si>
  <si>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</si>
  <si>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</si>
  <si>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</si>
  <si>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</si>
  <si>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</si>
  <si>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</si>
  <si>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</si>
  <si>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</si>
  <si>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</si>
  <si>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</si>
  <si>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</si>
  <si>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</si>
  <si>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</si>
  <si>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</si>
  <si>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</si>
  <si>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</si>
  <si>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</si>
  <si>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</si>
  <si>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</si>
  <si>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</si>
  <si>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</si>
  <si>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</si>
  <si>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</si>
  <si>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</si>
  <si>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</si>
  <si>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</si>
  <si>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</si>
  <si>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</si>
  <si>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</si>
  <si>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</si>
  <si>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</si>
  <si>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</si>
  <si>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</si>
  <si>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</si>
  <si>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</si>
  <si>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</si>
  <si>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</si>
  <si>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</si>
  <si>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</si>
  <si>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</si>
  <si>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</si>
  <si>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</si>
  <si>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</si>
  <si>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</si>
  <si>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</si>
  <si>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</si>
  <si>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</si>
  <si>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</si>
  <si>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</si>
  <si>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</si>
  <si>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</si>
  <si>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</si>
  <si>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</si>
  <si>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</si>
  <si>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</si>
  <si>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</si>
  <si>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</si>
  <si>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</si>
  <si>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</si>
  <si>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</si>
  <si>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</si>
  <si>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</si>
  <si>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</si>
  <si>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</si>
  <si>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</si>
  <si>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</si>
  <si>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</si>
  <si>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</si>
  <si>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</si>
  <si>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</si>
  <si>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INFANTILES DE USO CASUAL CON SUELA DE EVA Y PARTE SUPERIOR TEXTIL</t>
  </si>
  <si>
    <t>CALZADOS INFANTILES DE USO CASUAL CON SUELA TPR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</si>
</sst>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H11" sqref="H11:H14"/>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7204</v>
      </c>
      <c r="G9" s="19"/>
      <c r="H9" s="18">
        <f>SUM(H11:H15010)</f>
        <v>3136.1</v>
      </c>
      <c r="I9" s="19"/>
      <c r="J9" s="18">
        <f>SUM(J11:J15010)</f>
        <v>39933.32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4" customHeight="1" x14ac:dyDescent="0.25">
      <c r="A11" s="3"/>
      <c r="B11" s="12">
        <v>1</v>
      </c>
      <c r="C11" s="7" t="s">
        <v>451</v>
      </c>
      <c r="D11" s="24" t="str">
        <f>IF(C11&lt;=0," ",LOOKUP(C11,nandina,List!$C$2:$C$368))</f>
        <v>- - Los demás</v>
      </c>
      <c r="E11" s="16" t="s">
        <v>509</v>
      </c>
      <c r="F11" s="8">
        <f>1108+1308</f>
        <v>2416</v>
      </c>
      <c r="G11" s="9" t="s">
        <v>493</v>
      </c>
      <c r="H11" s="8">
        <f>3136.1/7204*F11</f>
        <v>1051.7514714047752</v>
      </c>
      <c r="I11" s="8">
        <v>6.02</v>
      </c>
      <c r="J11" s="8">
        <f>F11*I11</f>
        <v>14544.32</v>
      </c>
      <c r="K11" s="15"/>
      <c r="L11" s="8"/>
      <c r="M11" s="8"/>
      <c r="N11" s="3"/>
      <c r="O11" s="3"/>
      <c r="P11" s="3"/>
    </row>
    <row r="12" spans="1:16" ht="24" customHeight="1" x14ac:dyDescent="0.25">
      <c r="A12" s="3"/>
      <c r="B12" s="12">
        <v>2</v>
      </c>
      <c r="C12" s="7" t="s">
        <v>433</v>
      </c>
      <c r="D12" s="24" t="str">
        <f>IF(C12&lt;=0," ",LOOKUP(C12,nandina,List!$C$2:$C$368))</f>
        <v>- - - Los demás</v>
      </c>
      <c r="E12" s="16" t="s">
        <v>510</v>
      </c>
      <c r="F12" s="8">
        <f>1316+1120</f>
        <v>2436</v>
      </c>
      <c r="G12" s="9" t="s">
        <v>493</v>
      </c>
      <c r="H12" s="8">
        <f t="shared" ref="H12:H14" si="0">3136.1/7204*F12</f>
        <v>1060.4580233203776</v>
      </c>
      <c r="I12" s="8">
        <v>5.01</v>
      </c>
      <c r="J12" s="8">
        <f t="shared" ref="J12:J75" si="1">F12*I12</f>
        <v>12204.359999999999</v>
      </c>
      <c r="K12" s="15"/>
      <c r="L12" s="8"/>
      <c r="M12" s="8"/>
      <c r="N12" s="3"/>
      <c r="O12" s="3"/>
      <c r="P12" s="3"/>
    </row>
    <row r="13" spans="1:16" ht="24" customHeight="1" x14ac:dyDescent="0.25">
      <c r="A13" s="3"/>
      <c r="B13" s="12">
        <v>3</v>
      </c>
      <c r="C13" s="7" t="s">
        <v>433</v>
      </c>
      <c r="D13" s="24" t="str">
        <f>IF(C13&lt;=0," ",LOOKUP(C13,nandina,List!$C$2:$C$368))</f>
        <v>- - - Los demás</v>
      </c>
      <c r="E13" s="16" t="s">
        <v>510</v>
      </c>
      <c r="F13" s="8">
        <v>1184</v>
      </c>
      <c r="G13" s="9" t="s">
        <v>493</v>
      </c>
      <c r="H13" s="8">
        <f t="shared" si="0"/>
        <v>515.42787340366465</v>
      </c>
      <c r="I13" s="8">
        <v>5.71</v>
      </c>
      <c r="J13" s="8">
        <f t="shared" si="1"/>
        <v>6760.64</v>
      </c>
      <c r="K13" s="15"/>
      <c r="L13" s="8"/>
      <c r="M13" s="8"/>
      <c r="N13" s="3"/>
      <c r="O13" s="3"/>
      <c r="P13" s="3"/>
    </row>
    <row r="14" spans="1:16" ht="24" customHeight="1" x14ac:dyDescent="0.25">
      <c r="A14" s="3"/>
      <c r="B14" s="12">
        <v>4</v>
      </c>
      <c r="C14" s="7" t="s">
        <v>433</v>
      </c>
      <c r="D14" s="24" t="str">
        <f>IF(C14&lt;=0," ",LOOKUP(C14,nandina,List!$C$2:$C$368))</f>
        <v>- - - Los demás</v>
      </c>
      <c r="E14" s="16" t="s">
        <v>510</v>
      </c>
      <c r="F14" s="8">
        <v>1168</v>
      </c>
      <c r="G14" s="9" t="s">
        <v>493</v>
      </c>
      <c r="H14" s="8">
        <f t="shared" si="0"/>
        <v>508.46263187118268</v>
      </c>
      <c r="I14" s="8">
        <v>5.5</v>
      </c>
      <c r="J14" s="8">
        <f t="shared" si="1"/>
        <v>6424</v>
      </c>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2019-09-11T05:02:26Z</dcterms:modified>
</cp:coreProperties>
</file>