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0B297FFC-9128-4864-8162-6BF94AD5CF15}"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1" i="1"/>
  <c r="F12" i="1"/>
  <c r="F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<sst xmlns="http://schemas.openxmlformats.org/spreadsheetml/2006/main" count="774" uniqueCount="510">
  <si>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</si>
  <si>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</si>
  <si>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</si>
  <si>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</si>
  <si>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</si>
  <si>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</si>
  <si>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</si>
  <si>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</si>
  <si>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</si>
  <si>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</si>
  <si>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</si>
  <si>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</si>
  <si>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</si>
  <si>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</si>
  <si>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</si>
  <si>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</si>
  <si>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</si>
  <si>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</si>
  <si>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</si>
  <si>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</si>
  <si>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</si>
  <si>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</si>
  <si>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</si>
  <si>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</si>
  <si>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</si>
  <si>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</si>
  <si>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</si>
  <si>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</si>
  <si>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</si>
  <si>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</si>
  <si>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</si>
  <si>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</si>
  <si>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</si>
  <si>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</si>
  <si>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</si>
  <si>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</si>
  <si>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</si>
  <si>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</si>
  <si>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</si>
  <si>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</si>
  <si>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</si>
  <si>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</si>
  <si>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</si>
  <si>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</si>
  <si>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</si>
  <si>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</si>
  <si>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</si>
  <si>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</si>
  <si>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</si>
  <si>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</si>
  <si>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</si>
  <si>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</si>
  <si>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</si>
  <si>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</si>
  <si>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</si>
  <si>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</si>
  <si>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</si>
  <si>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</si>
  <si>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</si>
  <si>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</si>
  <si>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</si>
  <si>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</si>
  <si>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</si>
  <si>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</si>
  <si>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</si>
  <si>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</si>
  <si>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</si>
  <si>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</si>
  <si>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</si>
  <si>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</si>
  <si>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</si>
  <si>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</si>
  <si>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</si>
  <si>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</si>
  <si>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</si>
  <si>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</si>
  <si>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</si>
  <si>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</si>
  <si>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</si>
  <si>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</si>
  <si>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</si>
  <si>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</si>
  <si>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</si>
  <si>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</si>
  <si>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</si>
  <si>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</si>
  <si>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</si>
  <si>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</si>
  <si>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</si>
  <si>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</si>
  <si>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</si>
  <si>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</si>
  <si>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</si>
  <si>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</si>
  <si>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</si>
  <si>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</si>
  <si>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</si>
  <si>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</si>
  <si>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</si>
  <si>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</si>
  <si>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</si>
  <si>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</si>
  <si>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</si>
  <si>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</si>
  <si>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</si>
  <si>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</si>
  <si>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</si>
  <si>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</si>
  <si>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</si>
  <si>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</si>
  <si>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</si>
  <si>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</si>
  <si>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</si>
  <si>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</si>
  <si>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</si>
  <si>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</si>
  <si>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</si>
  <si>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</si>
  <si>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</si>
  <si>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</si>
  <si>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</si>
  <si>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</si>
  <si>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</si>
  <si>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</si>
  <si>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</si>
  <si>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</si>
  <si>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</si>
  <si>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</si>
  <si>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</si>
  <si>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</si>
  <si>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</si>
  <si>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</si>
  <si>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</si>
  <si>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</si>
  <si>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</si>
  <si>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</si>
  <si>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</si>
  <si>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</si>
  <si>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</si>
  <si>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</si>
  <si>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</si>
  <si>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</si>
  <si>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</si>
  <si>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</si>
  <si>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</si>
  <si>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</si>
  <si>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</si>
  <si>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</si>
  <si>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</si>
  <si>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</si>
  <si>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</si>
  <si>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</si>
  <si>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</si>
  <si>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</si>
  <si>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</si>
  <si>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</si>
  <si>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</si>
  <si>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</si>
  <si>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</si>
  <si>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</si>
  <si>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</si>
  <si>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</si>
  <si>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</si>
  <si>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</si>
  <si>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</si>
  <si>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</si>
  <si>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</si>
  <si>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</si>
  <si>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</si>
  <si>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</si>
  <si>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</si>
  <si>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</si>
  <si>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</si>
  <si>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</si>
  <si>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</si>
  <si>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</si>
  <si>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</si>
  <si>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</si>
  <si>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</si>
  <si>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</si>
  <si>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</si>
  <si>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</si>
  <si>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</si>
  <si>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</si>
  <si>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</si>
  <si>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</si>
  <si>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</si>
  <si>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</si>
  <si>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</si>
  <si>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</si>
  <si>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</si>
  <si>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</si>
  <si>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</si>
  <si>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</si>
  <si>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</si>
  <si>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</si>
  <si>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</si>
  <si>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</si>
  <si>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</si>
  <si>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</si>
  <si>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</si>
  <si>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</si>
  <si>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</si>
  <si>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</si>
  <si>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</si>
  <si>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</si>
  <si>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</si>
  <si>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</si>
  <si>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</si>
  <si>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</si>
  <si>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</si>
  <si>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</si>
  <si>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</si>
  <si>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</si>
  <si>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</si>
  <si>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</si>
  <si>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</si>
  <si>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</si>
  <si>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</si>
  <si>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</si>
  <si>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</si>
  <si>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</si>
  <si>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</si>
  <si>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</si>
  <si>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</si>
  <si>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</si>
  <si>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</si>
  <si>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</si>
  <si>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</si>
  <si>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</si>
  <si>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</si>
  <si>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</si>
  <si>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</si>
  <si>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</si>
  <si>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</si>
  <si>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</si>
  <si>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</si>
  <si>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</si>
  <si>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</si>
  <si>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</si>
  <si>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</si>
  <si>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</si>
  <si>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</si>
  <si>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</si>
  <si>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</si>
  <si>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</si>
  <si>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</si>
  <si>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</si>
  <si>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</si>
  <si>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</si>
  <si>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</si>
  <si>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</si>
  <si>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</si>
  <si>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</si>
  <si>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</si>
  <si>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</si>
  <si>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</si>
  <si>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</si>
  <si>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</si>
  <si>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</si>
  <si>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</si>
  <si>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</si>
  <si>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</si>
  <si>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</si>
  <si>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</si>
  <si>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</si>
  <si>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</si>
  <si>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</si>
  <si>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</si>
  <si>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</si>
  <si>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</si>
  <si>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</si>
  <si>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</si>
  <si>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</si>
  <si>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</si>
  <si>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</si>
  <si>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</si>
  <si>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</si>
  <si>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</si>
  <si>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</si>
  <si>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</si>
  <si>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</si>
  <si>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</si>
  <si>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</si>
  <si>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</si>
  <si>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</si>
  <si>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</si>
  <si>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</si>
  <si>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</si>
  <si>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</si>
  <si>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</si>
  <si>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</si>
  <si>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</si>
  <si>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</si>
  <si>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</si>
  <si>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</si>
  <si>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</si>
  <si>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</si>
  <si>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</si>
  <si>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</si>
  <si>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</si>
  <si>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</si>
  <si>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</si>
  <si>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</si>
  <si>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</si>
  <si>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</si>
  <si>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</si>
  <si>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</si>
  <si>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</si>
  <si>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</si>
  <si>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</si>
  <si>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</si>
  <si>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</si>
  <si>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</si>
  <si>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</si>
  <si>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</si>
  <si>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</si>
  <si>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</si>
  <si>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</si>
  <si>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</si>
  <si>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</si>
  <si>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</si>
  <si>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</si>
  <si>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</si>
  <si>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</si>
  <si>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</si>
  <si>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</si>
  <si>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</si>
  <si>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</si>
  <si>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</si>
  <si>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</si>
  <si>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</si>
  <si>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</si>
  <si>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</si>
  <si>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</si>
  <si>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</si>
  <si>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</si>
  <si>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</si>
  <si>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</si>
  <si>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</si>
  <si>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</si>
  <si>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</si>
  <si>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</si>
  <si>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</si>
  <si>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</si>
  <si>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</si>
  <si>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</si>
  <si>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</si>
  <si>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</si>
  <si>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</si>
  <si>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</si>
  <si>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</si>
  <si>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</si>
  <si>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</si>
  <si>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</si>
  <si>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</si>
  <si>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</si>
  <si>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</si>
  <si>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</si>
  <si>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</si>
  <si>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</si>
  <si>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</si>
  <si>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</si>
  <si>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</si>
  <si>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</si>
  <si>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</si>
  <si>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</si>
  <si>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</si>
  <si>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</si>
  <si>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</si>
  <si>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</si>
  <si>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</si>
  <si>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</si>
  <si>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</si>
  <si>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</si>
  <si>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</si>
  <si>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</si>
  <si>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</si>
  <si>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</si>
  <si>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</si>
  <si>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</si>
  <si>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</si>
  <si>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</si>
  <si>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</si>
  <si>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</si>
  <si>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</si>
  <si>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</si>
  <si>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</si>
  <si>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</si>
  <si>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</si>
  <si>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</si>
  <si>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</si>
  <si>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</si>
  <si>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</si>
  <si>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</si>
  <si>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</si>
  <si>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</si>
  <si>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</si>
  <si>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</si>
  <si>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</si>
  <si>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</si>
  <si>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</si>
  <si>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</si>
  <si>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</si>
  <si>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</si>
  <si>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</si>
  <si>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</si>
  <si>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</si>
  <si>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</si>
  <si>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</si>
  <si>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</si>
  <si>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</si>
  <si>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</si>
  <si>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</si>
  <si>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</si>
  <si>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</si>
  <si>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</si>
  <si>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</si>
  <si>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</si>
  <si>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</si>
  <si>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</si>
  <si>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</si>
  <si>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</si>
  <si>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</si>
  <si>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</si>
  <si>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</si>
  <si>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</si>
  <si>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</si>
  <si>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</si>
  <si>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</si>
  <si>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</si>
  <si>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</si>
  <si>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</si>
  <si>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</si>
  <si>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</si>
  <si>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</si>
  <si>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</si>
  <si>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</si>
  <si>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</si>
  <si>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</si>
  <si>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</si>
  <si>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</si>
  <si>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</si>
  <si>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</si>
  <si>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</si>
  <si>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</si>
  <si>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</si>
  <si>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</si>
  <si>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</si>
  <si>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</si>
  <si>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</si>
  <si>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</si>
  <si>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</si>
  <si>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</si>
  <si>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</si>
  <si>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</si>
  <si>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</si>
  <si>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</si>
  <si>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</si>
  <si>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</si>
  <si>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</si>
  <si>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</si>
  <si>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</si>
  <si>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</si>
  <si>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</si>
  <si>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</si>
  <si>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</si>
  <si>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</si>
  <si>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</si>
  <si>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</si>
  <si>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</si>
  <si>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</si>
  <si>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</si>
  <si>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</si>
  <si>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</si>
  <si>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</si>
  <si>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</si>
  <si>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</si>
  <si>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</si>
  <si>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</si>
  <si>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</si>
  <si>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</si>
  <si>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</si>
  <si>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</si>
  <si>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</si>
  <si>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</si>
  <si>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</si>
  <si>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</si>
  <si>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</si>
  <si>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</si>
  <si>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</si>
  <si>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</si>
  <si>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</si>
  <si>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</si>
  <si>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</si>
  <si>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</si>
  <si>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</si>
  <si>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</si>
  <si>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</si>
  <si>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</si>
  <si>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</si>
  <si>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</si>
  <si>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</si>
  <si>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</si>
  <si>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</si>
  <si>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</si>
  <si>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</si>
  <si>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</si>
  <si>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</si>
  <si>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CAÑA ALTA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</si>
</sst>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2832</v>
      </c>
      <c r="G9" s="19"/>
      <c r="H9" s="18">
        <f>SUM(H11:H15010)</f>
        <v>2265.6</v>
      </c>
      <c r="I9" s="19"/>
      <c r="J9" s="18">
        <f>SUM(J11:J15010)</f>
        <v>24488.800000000003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2.1" customHeight="1" x14ac:dyDescent="0.25">
      <c r="A11" s="3"/>
      <c r="B11" s="12">
        <v>1</v>
      </c>
      <c r="C11" s="7" t="s">
        <v>429</v>
      </c>
      <c r="D11" s="24" t="str">
        <f>IF(C11&lt;=0," ",LOOKUP(C11,nandina,List!$C$2:$C$368))</f>
        <v>- - Que cubran el tobillo</v>
      </c>
      <c r="E11" s="16" t="s">
        <v>509</v>
      </c>
      <c r="F11" s="8">
        <f>196+60+80+20+140+30+80+20+376+112+210+60+184+40+126+40</f>
        <v>1774</v>
      </c>
      <c r="G11" s="9" t="s">
        <v>493</v>
      </c>
      <c r="H11" s="8">
        <f>2265.6/2832*F11</f>
        <v>1419.1999999999998</v>
      </c>
      <c r="I11" s="8">
        <v>7.9</v>
      </c>
      <c r="J11" s="8">
        <f>F11*I11</f>
        <v>14014.6</v>
      </c>
      <c r="K11" s="15"/>
      <c r="L11" s="8"/>
      <c r="M11" s="8"/>
      <c r="N11" s="3"/>
      <c r="O11" s="3"/>
      <c r="P11" s="3"/>
    </row>
    <row r="12" spans="1:16" ht="32.1" customHeight="1" x14ac:dyDescent="0.25">
      <c r="A12" s="3"/>
      <c r="B12" s="12">
        <v>2</v>
      </c>
      <c r="C12" s="7" t="s">
        <v>429</v>
      </c>
      <c r="D12" s="24" t="str">
        <f>IF(C12&lt;=0," ",LOOKUP(C12,nandina,List!$C$2:$C$368))</f>
        <v>- - Que cubran el tobillo</v>
      </c>
      <c r="E12" s="16" t="s">
        <v>509</v>
      </c>
      <c r="F12" s="8">
        <f>376+112+440+130</f>
        <v>1058</v>
      </c>
      <c r="G12" s="9" t="s">
        <v>493</v>
      </c>
      <c r="H12" s="8">
        <f>2265.6/2832*F12</f>
        <v>846.4</v>
      </c>
      <c r="I12" s="8">
        <v>9.9</v>
      </c>
      <c r="J12" s="8">
        <f t="shared" ref="J12:J75" si="0">F12*I12</f>
        <v>10474.200000000001</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40"/>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 allowBlank="1" showInputMessage="1" showErrorMessage="1" promptTitle="DESCRIPCIÓN COMERCIAL" prompt="Registre la descripción comercial según su factura o Pro-Forma." sqref="E15:E15010 E11:E13" xr:uid="{00000000-0002-0000-0000-000002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2019-09-11T05:26:54Z</dcterms:modified>
</cp:coreProperties>
</file>