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OCUMENTOS\Documents\"/>
    </mc:Choice>
  </mc:AlternateContent>
  <bookViews>
    <workbookView xWindow="0" yWindow="0" windowWidth="14370" windowHeight="75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 l="1"/>
  <c r="J52" i="1"/>
  <c r="J51" i="1"/>
  <c r="J50" i="1"/>
  <c r="J49" i="1"/>
  <c r="J48" i="1"/>
  <c r="J47" i="1"/>
  <c r="J46" i="1"/>
  <c r="J45" i="1"/>
  <c r="J44" i="1"/>
  <c r="J43" i="1" l="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<sst xmlns="http://schemas.openxmlformats.org/spreadsheetml/2006/main" count="897" uniqueCount="553">
  <si>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</si>
  <si>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</si>
  <si>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</si>
  <si>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</si>
  <si>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</si>
  <si>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</si>
  <si>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</si>
  <si>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</si>
  <si>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</si>
  <si>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</si>
  <si>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</si>
  <si>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</si>
  <si>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</si>
  <si>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</si>
  <si>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</si>
  <si>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</si>
  <si>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</si>
  <si>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</si>
  <si>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</si>
  <si>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</si>
  <si>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</si>
  <si>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</si>
  <si>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</si>
  <si>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</si>
  <si>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</si>
  <si>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</si>
  <si>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</si>
  <si>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</si>
  <si>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</si>
  <si>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</si>
  <si>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</si>
  <si>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</si>
  <si>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</si>
  <si>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</si>
  <si>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</si>
  <si>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</si>
  <si>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</si>
  <si>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</si>
  <si>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</si>
  <si>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</si>
  <si>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</si>
  <si>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</si>
  <si>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</si>
  <si>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</si>
  <si>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</si>
  <si>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</si>
  <si>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</si>
  <si>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</si>
  <si>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</si>
  <si>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</si>
  <si>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</si>
  <si>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</si>
  <si>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</si>
  <si>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</si>
  <si>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</si>
  <si>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</si>
  <si>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</si>
  <si>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</si>
  <si>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</si>
  <si>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</si>
  <si>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</si>
  <si>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</si>
  <si>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</si>
  <si>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</si>
  <si>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</si>
  <si>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</si>
  <si>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</si>
  <si>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</si>
  <si>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</si>
  <si>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</si>
  <si>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</si>
  <si>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</si>
  <si>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</si>
  <si>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</si>
  <si>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</si>
  <si>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</si>
  <si>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</si>
  <si>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</si>
  <si>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</si>
  <si>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</si>
  <si>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</si>
  <si>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</si>
  <si>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</si>
  <si>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</si>
  <si>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</si>
  <si>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</si>
  <si>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</si>
  <si>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</si>
  <si>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</si>
  <si>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</si>
  <si>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</si>
  <si>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</si>
  <si>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</si>
  <si>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</si>
  <si>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</si>
  <si>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</si>
  <si>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</si>
  <si>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</si>
  <si>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</si>
  <si>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</si>
  <si>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</si>
  <si>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</si>
  <si>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</si>
  <si>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</si>
  <si>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</si>
  <si>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</si>
  <si>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</si>
  <si>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</si>
  <si>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</si>
  <si>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</si>
  <si>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</si>
  <si>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</si>
  <si>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</si>
  <si>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</si>
  <si>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</si>
  <si>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</si>
  <si>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</si>
  <si>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</si>
  <si>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</si>
  <si>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</si>
  <si>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</si>
  <si>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</si>
  <si>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</si>
  <si>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</si>
  <si>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</si>
  <si>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</si>
  <si>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</si>
  <si>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</si>
  <si>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</si>
  <si>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</si>
  <si>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</si>
  <si>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</si>
  <si>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</si>
  <si>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</si>
  <si>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</si>
  <si>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</si>
  <si>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</si>
  <si>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</si>
  <si>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</si>
  <si>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</si>
  <si>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</si>
  <si>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</si>
  <si>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</si>
  <si>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</si>
  <si>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</si>
  <si>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</si>
  <si>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</si>
  <si>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</si>
  <si>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</si>
  <si>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</si>
  <si>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</si>
  <si>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</si>
  <si>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</si>
  <si>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</si>
  <si>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</si>
  <si>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</si>
  <si>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</si>
  <si>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</si>
  <si>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</si>
  <si>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</si>
  <si>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</si>
  <si>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</si>
  <si>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</si>
  <si>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</si>
  <si>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</si>
  <si>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</si>
  <si>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</si>
  <si>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</si>
  <si>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</si>
  <si>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</si>
  <si>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</si>
  <si>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</si>
  <si>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</si>
  <si>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</si>
  <si>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</si>
  <si>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</si>
  <si>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</si>
  <si>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</si>
  <si>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</si>
  <si>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</si>
  <si>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</si>
  <si>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</si>
  <si>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</si>
  <si>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</si>
  <si>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</si>
  <si>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</si>
  <si>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</si>
  <si>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</si>
  <si>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</si>
  <si>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</si>
  <si>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</si>
  <si>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</si>
  <si>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</si>
  <si>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</si>
  <si>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</si>
  <si>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</si>
  <si>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</si>
  <si>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</si>
  <si>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</si>
  <si>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</si>
  <si>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</si>
  <si>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</si>
  <si>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</si>
  <si>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</si>
  <si>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</si>
  <si>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</si>
  <si>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</si>
  <si>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</si>
  <si>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</si>
  <si>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</si>
  <si>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</si>
  <si>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</si>
  <si>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</si>
  <si>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</si>
  <si>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</si>
  <si>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</si>
  <si>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</si>
  <si>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</si>
  <si>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</si>
  <si>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</si>
  <si>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</si>
  <si>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</si>
  <si>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</si>
  <si>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</si>
  <si>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</si>
  <si>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</si>
  <si>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</si>
  <si>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</si>
  <si>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</si>
  <si>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</si>
  <si>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</si>
  <si>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</si>
  <si>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</si>
  <si>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</si>
  <si>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</si>
  <si>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</si>
  <si>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</si>
  <si>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</si>
  <si>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</si>
  <si>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</si>
  <si>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</si>
  <si>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</si>
  <si>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</si>
  <si>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</si>
  <si>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</si>
  <si>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</si>
  <si>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</si>
  <si>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</si>
  <si>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</si>
  <si>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</si>
  <si>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</si>
  <si>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</si>
  <si>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</si>
  <si>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</si>
  <si>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</si>
  <si>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</si>
  <si>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</si>
  <si>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</si>
  <si>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</si>
  <si>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</si>
  <si>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</si>
  <si>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</si>
  <si>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</si>
  <si>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</si>
  <si>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</si>
  <si>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</si>
  <si>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</si>
  <si>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</si>
  <si>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</si>
  <si>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</si>
  <si>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</si>
  <si>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</si>
  <si>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</si>
  <si>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</si>
  <si>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</si>
  <si>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</si>
  <si>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</si>
  <si>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</si>
  <si>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</si>
  <si>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</si>
  <si>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</si>
  <si>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</si>
  <si>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</si>
  <si>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</si>
  <si>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</si>
  <si>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</si>
  <si>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</si>
  <si>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</si>
  <si>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</si>
  <si>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</si>
  <si>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</si>
  <si>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</si>
  <si>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</si>
  <si>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</si>
  <si>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</si>
  <si>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</si>
  <si>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</si>
  <si>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</si>
  <si>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</si>
  <si>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</si>
  <si>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</si>
  <si>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</si>
  <si>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</si>
  <si>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</si>
  <si>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</si>
  <si>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</si>
  <si>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</si>
  <si>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</si>
  <si>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</si>
  <si>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</si>
  <si>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</si>
  <si>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</si>
  <si>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</si>
  <si>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</si>
  <si>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</si>
  <si>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</si>
  <si>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</si>
  <si>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</si>
  <si>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</si>
  <si>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</si>
  <si>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</si>
  <si>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</si>
  <si>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</si>
  <si>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</si>
  <si>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</si>
  <si>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</si>
  <si>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</si>
  <si>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</si>
  <si>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</si>
  <si>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</si>
  <si>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</si>
  <si>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</si>
  <si>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</si>
  <si>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</si>
  <si>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</si>
  <si>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</si>
  <si>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</si>
  <si>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</si>
  <si>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</si>
  <si>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</si>
  <si>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</si>
  <si>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</si>
  <si>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</si>
  <si>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</si>
  <si>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</si>
  <si>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</si>
  <si>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</si>
  <si>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</si>
  <si>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</si>
  <si>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</si>
  <si>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</si>
  <si>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</si>
  <si>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</si>
  <si>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</si>
  <si>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</si>
  <si>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</si>
  <si>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</si>
  <si>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</si>
  <si>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</si>
  <si>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</si>
  <si>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</si>
  <si>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</si>
  <si>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</si>
  <si>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</si>
  <si>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</si>
  <si>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</si>
  <si>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</si>
  <si>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</si>
  <si>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</si>
  <si>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</si>
  <si>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</si>
  <si>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</si>
  <si>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</si>
  <si>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</si>
  <si>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</si>
  <si>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</si>
  <si>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</si>
  <si>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</si>
  <si>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</si>
  <si>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</si>
  <si>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</si>
  <si>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</si>
  <si>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</si>
  <si>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</si>
  <si>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</si>
  <si>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</si>
  <si>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</si>
  <si>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</si>
  <si>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</si>
  <si>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</si>
  <si>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</si>
  <si>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</si>
  <si>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</si>
  <si>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</si>
  <si>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</si>
  <si>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</si>
  <si>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</si>
  <si>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</si>
  <si>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</si>
  <si>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</si>
  <si>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</si>
  <si>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</si>
  <si>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</si>
  <si>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</si>
  <si>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</si>
  <si>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</si>
  <si>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</si>
  <si>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</si>
  <si>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</si>
  <si>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</si>
  <si>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</si>
  <si>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</si>
  <si>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</si>
  <si>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</si>
  <si>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</si>
  <si>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</si>
  <si>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</si>
  <si>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</si>
  <si>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</si>
  <si>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</si>
  <si>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</si>
  <si>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</si>
  <si>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</si>
  <si>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</si>
  <si>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</si>
  <si>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</si>
  <si>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</si>
  <si>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</si>
  <si>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</si>
  <si>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</si>
  <si>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</si>
  <si>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</si>
  <si>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</si>
  <si>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</si>
  <si>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</si>
  <si>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</si>
  <si>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</si>
  <si>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</si>
  <si>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</si>
  <si>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</si>
  <si>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</si>
  <si>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</si>
  <si>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</si>
  <si>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</si>
  <si>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</si>
  <si>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</si>
  <si>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</si>
  <si>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</si>
  <si>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</si>
  <si>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</si>
  <si>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</si>
  <si>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</si>
  <si>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</si>
  <si>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</si>
  <si>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</si>
  <si>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</si>
  <si>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</si>
  <si>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</si>
  <si>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</si>
  <si>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</si>
  <si>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</si>
  <si>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</si>
  <si>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</si>
  <si>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</si>
  <si>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</si>
  <si>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</si>
  <si>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</si>
  <si>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</si>
  <si>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</si>
  <si>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</si>
  <si>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</si>
  <si>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</si>
  <si>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</si>
  <si>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</si>
  <si>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</si>
  <si>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</si>
  <si>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</si>
  <si>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</si>
  <si>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</si>
  <si>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</si>
  <si>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</si>
  <si>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</si>
  <si>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</si>
  <si>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</si>
  <si>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</si>
  <si>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</si>
  <si>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</si>
  <si>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</si>
  <si>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</si>
  <si>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</si>
  <si>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</si>
  <si>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</si>
  <si>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</si>
  <si>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</si>
  <si>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</si>
  <si>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</si>
  <si>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</si>
  <si>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</si>
  <si>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</si>
  <si>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</si>
  <si>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</si>
  <si>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</si>
  <si>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</si>
  <si>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</si>
  <si>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</si>
  <si>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</si>
  <si>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</si>
  <si>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</si>
  <si>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MIGUEL ANGEL SALAZ MERCADO</t>
  </si>
  <si>
    <t>PAR</t>
  </si>
  <si>
    <t>Revolt  Pro 3.0  Men NRCI</t>
  </si>
  <si>
    <t>Revolt Pro 3.0 Men Clay NRCI</t>
  </si>
  <si>
    <t>Sprint Pro 3.0 MEN MNNR</t>
  </si>
  <si>
    <t>Sprint Pro 3.0 Clay Men MNNR</t>
  </si>
  <si>
    <t>Sprint Pro 3.0  Men NYWH</t>
  </si>
  <si>
    <t>Sprint Pro 3.0 Clay  Men NYWH</t>
  </si>
  <si>
    <t>Sprint Pro 3.0  Men BKTE</t>
  </si>
  <si>
    <t>Sprint Pro 3.0 Clay  Men BKTE</t>
  </si>
  <si>
    <t>Revolt Pro 3.0 Men ANRO</t>
  </si>
  <si>
    <t>Revolt Pro 3.0 Clay  Men ANRO</t>
  </si>
  <si>
    <t>Revolt Pro 3.0  Men WHWH</t>
  </si>
  <si>
    <t>Revolt Pro 3.0 Men NYDB</t>
  </si>
  <si>
    <t>Revolt Pro 3.0 Clay  Men NYDB</t>
  </si>
  <si>
    <t>Revolt Team 3.5 Men CINR</t>
  </si>
  <si>
    <t>Revolt Team 3.5 Men ANRO</t>
  </si>
  <si>
    <t>Sprint Team 3.0 Men MNNR</t>
  </si>
  <si>
    <t>Sprint Team 3.0 Men BKTE</t>
  </si>
  <si>
    <t>Sprint Team 3.0 Men WHNY</t>
  </si>
  <si>
    <t>Brazer 2.0 Men WHMN</t>
  </si>
  <si>
    <t>Brazer 2.0 Men ANNY</t>
  </si>
  <si>
    <t>Sprint Pro 3.0 Clay  Women DBNP</t>
  </si>
  <si>
    <t>Sprint Pro 3.0  Women WHIR</t>
  </si>
  <si>
    <t>Sprint Pro 3.0  Women TEWH</t>
  </si>
  <si>
    <t>Sprint Pro 3.0  Clay Women TEWH</t>
  </si>
  <si>
    <t>Revolt Pro 3.0  Women RSWH</t>
  </si>
  <si>
    <t>Revolt Pro 3.0 Clay  Women RSWH</t>
  </si>
  <si>
    <t>Revolt Pro 3.0 Women WHDB</t>
  </si>
  <si>
    <t>Revolt Pro 3.0 Women WHSI</t>
  </si>
  <si>
    <t>Revolt Pro 3.0 Woman LTTE</t>
  </si>
  <si>
    <t>Revolt Pro 3.0 Clay Woman LTTE</t>
  </si>
  <si>
    <t>Sprint Team 3.0 Women DBPI</t>
  </si>
  <si>
    <t>Sprint Team 3.0 Women WHTE</t>
  </si>
  <si>
    <t>Brazer 2.0 Woman DBTQ</t>
  </si>
  <si>
    <t>Brazer 2.0 Woman WHVI</t>
  </si>
  <si>
    <t>Revolt Pro 3.0 Junior NRCI</t>
  </si>
  <si>
    <t>Revolt Pro 3.0 Junior NYDB</t>
  </si>
  <si>
    <t>Revolt Pro 3.0 Junior RONR</t>
  </si>
  <si>
    <t>Sprint 3.0 Junior MNNR</t>
  </si>
  <si>
    <t>Sprint 3.0 Junior WHNY</t>
  </si>
  <si>
    <t>Sprint 3.0 Junior PIDB</t>
  </si>
  <si>
    <t>Sprint Velcro 3.0 Kids MNNR</t>
  </si>
  <si>
    <t>Sprint Velcro 3.0 Kids WHMN</t>
  </si>
  <si>
    <t>Sprint Pro 3.0 Women DBNP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</si>
</sst>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15015"/>
  <sheetViews>
    <sheetView tabSelected="1" topLeftCell="B1" zoomScaleNormal="100" workbookViewId="0">
      <pane ySplit="10" topLeftCell="A24" activePane="bottomLeft" state="frozenSplit"/>
      <selection pane="bottomLeft" activeCell="E32" sqref="E3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2529475015</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43</v>
      </c>
      <c r="G9" s="19"/>
      <c r="H9" s="18">
        <f>SUM(H11:H15010)</f>
        <v>36.579999999999991</v>
      </c>
      <c r="I9" s="19"/>
      <c r="J9" s="18">
        <f>SUM(J11:J15010)</f>
        <v>1128.95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433</v>
      </c>
      <c r="D11" s="24" t="str">
        <f>IF(C11&lt;=0," ",LOOKUP(C11,nandina,List!$C$2:$C$368))</f>
        <v>- - - Los demás</v>
      </c>
      <c r="E11" s="16" t="s">
        <v>512</v>
      </c>
      <c r="F11" s="8">
        <v>1</v>
      </c>
      <c r="G11" s="9" t="s">
        <v>509</v>
      </c>
      <c r="H11" s="8">
        <v>0.77</v>
      </c>
      <c r="I11" s="8">
        <v>33</v>
      </c>
      <c r="J11" s="8">
        <f>F11*I11</f>
        <v>33</v>
      </c>
      <c r="K11" s="15"/>
      <c r="L11" s="8"/>
      <c r="M11" s="8"/>
      <c r="N11" s="3"/>
      <c r="O11" s="3"/>
      <c r="P11" s="3"/>
    </row>
    <row r="12" spans="1:16" x14ac:dyDescent="0.25">
      <c r="A12" s="3"/>
      <c r="B12" s="12">
        <v>2</v>
      </c>
      <c r="C12" s="7" t="s">
        <v>433</v>
      </c>
      <c r="D12" s="24" t="str">
        <f>IF(C12&lt;=0," ",LOOKUP(C12,nandina,List!$C$2:$C$368))</f>
        <v>- - - Los demás</v>
      </c>
      <c r="E12" s="16" t="s">
        <v>513</v>
      </c>
      <c r="F12" s="8">
        <v>1</v>
      </c>
      <c r="G12" s="9" t="s">
        <v>509</v>
      </c>
      <c r="H12" s="8">
        <v>0.76</v>
      </c>
      <c r="I12" s="8">
        <v>33</v>
      </c>
      <c r="J12" s="8">
        <f t="shared" ref="J12:J53" si="0">F12*I12</f>
        <v>33</v>
      </c>
      <c r="K12" s="15"/>
      <c r="L12" s="8"/>
      <c r="M12" s="8"/>
      <c r="N12" s="3"/>
      <c r="O12" s="3"/>
      <c r="P12" s="3"/>
    </row>
    <row r="13" spans="1:16" x14ac:dyDescent="0.25">
      <c r="A13" s="3"/>
      <c r="B13" s="12">
        <v>3</v>
      </c>
      <c r="C13" s="7" t="s">
        <v>433</v>
      </c>
      <c r="D13" s="24" t="str">
        <f>IF(C13&lt;=0," ",LOOKUP(C13,nandina,List!$C$2:$C$368))</f>
        <v>- - - Los demás</v>
      </c>
      <c r="E13" s="16" t="s">
        <v>514</v>
      </c>
      <c r="F13" s="8">
        <v>1</v>
      </c>
      <c r="G13" s="9" t="s">
        <v>509</v>
      </c>
      <c r="H13" s="8">
        <v>0.77</v>
      </c>
      <c r="I13" s="8">
        <v>33</v>
      </c>
      <c r="J13" s="8">
        <f t="shared" si="0"/>
        <v>33</v>
      </c>
      <c r="K13" s="15"/>
      <c r="L13" s="8"/>
      <c r="M13" s="8"/>
      <c r="N13" s="3"/>
      <c r="O13" s="3"/>
      <c r="P13" s="3"/>
    </row>
    <row r="14" spans="1:16" x14ac:dyDescent="0.25">
      <c r="A14" s="3"/>
      <c r="B14" s="12">
        <v>4</v>
      </c>
      <c r="C14" s="7" t="s">
        <v>433</v>
      </c>
      <c r="D14" s="24" t="str">
        <f>IF(C14&lt;=0," ",LOOKUP(C14,nandina,List!$C$2:$C$368))</f>
        <v>- - - Los demás</v>
      </c>
      <c r="E14" s="16" t="s">
        <v>515</v>
      </c>
      <c r="F14" s="8">
        <v>1</v>
      </c>
      <c r="G14" s="9" t="s">
        <v>509</v>
      </c>
      <c r="H14" s="8">
        <v>0.76</v>
      </c>
      <c r="I14" s="8">
        <v>33</v>
      </c>
      <c r="J14" s="8">
        <f t="shared" si="0"/>
        <v>33</v>
      </c>
      <c r="K14" s="15"/>
      <c r="L14" s="8"/>
      <c r="M14" s="8"/>
      <c r="N14" s="3"/>
      <c r="O14" s="3"/>
      <c r="P14" s="3"/>
    </row>
    <row r="15" spans="1:16" x14ac:dyDescent="0.25">
      <c r="A15" s="3"/>
      <c r="B15" s="12">
        <v>5</v>
      </c>
      <c r="C15" s="7" t="s">
        <v>433</v>
      </c>
      <c r="D15" s="24" t="str">
        <f>IF(C15&lt;=0," ",LOOKUP(C15,nandina,List!$C$2:$C$368))</f>
        <v>- - - Los demás</v>
      </c>
      <c r="E15" s="16" t="s">
        <v>516</v>
      </c>
      <c r="F15" s="8">
        <v>1</v>
      </c>
      <c r="G15" s="9" t="s">
        <v>509</v>
      </c>
      <c r="H15" s="8">
        <v>0.77</v>
      </c>
      <c r="I15" s="8">
        <v>33</v>
      </c>
      <c r="J15" s="8">
        <f t="shared" si="0"/>
        <v>33</v>
      </c>
      <c r="K15" s="15"/>
      <c r="L15" s="8"/>
      <c r="M15" s="8"/>
      <c r="N15" s="3"/>
      <c r="O15" s="3"/>
      <c r="P15" s="3"/>
    </row>
    <row r="16" spans="1:16" x14ac:dyDescent="0.25">
      <c r="A16" s="3"/>
      <c r="B16" s="12">
        <v>6</v>
      </c>
      <c r="C16" s="7" t="s">
        <v>433</v>
      </c>
      <c r="D16" s="24" t="str">
        <f>IF(C16&lt;=0," ",LOOKUP(C16,nandina,List!$C$2:$C$368))</f>
        <v>- - - Los demás</v>
      </c>
      <c r="E16" s="16" t="s">
        <v>517</v>
      </c>
      <c r="F16" s="8">
        <v>1</v>
      </c>
      <c r="G16" s="9" t="s">
        <v>509</v>
      </c>
      <c r="H16" s="8">
        <v>0.76</v>
      </c>
      <c r="I16" s="8">
        <v>33</v>
      </c>
      <c r="J16" s="8">
        <f t="shared" si="0"/>
        <v>33</v>
      </c>
      <c r="K16" s="15"/>
      <c r="L16" s="8"/>
      <c r="M16" s="8"/>
      <c r="N16" s="3"/>
      <c r="O16" s="3"/>
      <c r="P16" s="3"/>
    </row>
    <row r="17" spans="1:16" x14ac:dyDescent="0.25">
      <c r="A17" s="3"/>
      <c r="B17" s="12">
        <v>7</v>
      </c>
      <c r="C17" s="7" t="s">
        <v>433</v>
      </c>
      <c r="D17" s="24" t="str">
        <f>IF(C17&lt;=0," ",LOOKUP(C17,nandina,List!$C$2:$C$368))</f>
        <v>- - - Los demás</v>
      </c>
      <c r="E17" s="16" t="s">
        <v>510</v>
      </c>
      <c r="F17" s="8">
        <v>1</v>
      </c>
      <c r="G17" s="9" t="s">
        <v>509</v>
      </c>
      <c r="H17" s="8">
        <v>1.18</v>
      </c>
      <c r="I17" s="8">
        <v>31</v>
      </c>
      <c r="J17" s="8">
        <f t="shared" si="0"/>
        <v>31</v>
      </c>
      <c r="K17" s="15"/>
      <c r="L17" s="8"/>
      <c r="M17" s="8"/>
      <c r="N17" s="3"/>
      <c r="O17" s="3"/>
      <c r="P17" s="3"/>
    </row>
    <row r="18" spans="1:16" x14ac:dyDescent="0.25">
      <c r="A18" s="3"/>
      <c r="B18" s="12">
        <v>8</v>
      </c>
      <c r="C18" s="7" t="s">
        <v>433</v>
      </c>
      <c r="D18" s="24" t="str">
        <f>IF(C18&lt;=0," ",LOOKUP(C18,nandina,List!$C$2:$C$368))</f>
        <v>- - - Los demás</v>
      </c>
      <c r="E18" s="16" t="s">
        <v>511</v>
      </c>
      <c r="F18" s="8">
        <v>1</v>
      </c>
      <c r="G18" s="9" t="s">
        <v>509</v>
      </c>
      <c r="H18" s="8">
        <v>1.18</v>
      </c>
      <c r="I18" s="8">
        <v>31</v>
      </c>
      <c r="J18" s="8">
        <f t="shared" si="0"/>
        <v>31</v>
      </c>
      <c r="K18" s="15"/>
      <c r="L18" s="8"/>
      <c r="M18" s="8"/>
      <c r="N18" s="3"/>
      <c r="O18" s="3"/>
      <c r="P18" s="3"/>
    </row>
    <row r="19" spans="1:16" x14ac:dyDescent="0.25">
      <c r="A19" s="3"/>
      <c r="B19" s="12">
        <v>9</v>
      </c>
      <c r="C19" s="7" t="s">
        <v>433</v>
      </c>
      <c r="D19" s="24" t="str">
        <f>IF(C19&lt;=0," ",LOOKUP(C19,nandina,List!$C$2:$C$368))</f>
        <v>- - - Los demás</v>
      </c>
      <c r="E19" s="16" t="s">
        <v>518</v>
      </c>
      <c r="F19" s="8">
        <v>1</v>
      </c>
      <c r="G19" s="9" t="s">
        <v>509</v>
      </c>
      <c r="H19" s="8">
        <v>1.18</v>
      </c>
      <c r="I19" s="8">
        <v>31</v>
      </c>
      <c r="J19" s="8">
        <f t="shared" si="0"/>
        <v>31</v>
      </c>
      <c r="K19" s="15"/>
      <c r="L19" s="8"/>
      <c r="M19" s="8"/>
      <c r="N19" s="3"/>
      <c r="O19" s="3"/>
      <c r="P19" s="3"/>
    </row>
    <row r="20" spans="1:16" x14ac:dyDescent="0.25">
      <c r="A20" s="3"/>
      <c r="B20" s="12">
        <v>10</v>
      </c>
      <c r="C20" s="7" t="s">
        <v>433</v>
      </c>
      <c r="D20" s="24" t="str">
        <f>IF(C20&lt;=0," ",LOOKUP(C20,nandina,List!$C$2:$C$368))</f>
        <v>- - - Los demás</v>
      </c>
      <c r="E20" s="16" t="s">
        <v>519</v>
      </c>
      <c r="F20" s="8">
        <v>1</v>
      </c>
      <c r="G20" s="9" t="s">
        <v>509</v>
      </c>
      <c r="H20" s="8">
        <v>1.18</v>
      </c>
      <c r="I20" s="8">
        <v>31</v>
      </c>
      <c r="J20" s="8">
        <f t="shared" si="0"/>
        <v>31</v>
      </c>
      <c r="K20" s="15"/>
      <c r="L20" s="8"/>
      <c r="M20" s="8"/>
      <c r="N20" s="3"/>
      <c r="O20" s="3"/>
      <c r="P20" s="3"/>
    </row>
    <row r="21" spans="1:16" x14ac:dyDescent="0.25">
      <c r="A21" s="3"/>
      <c r="B21" s="12">
        <v>11</v>
      </c>
      <c r="C21" s="7" t="s">
        <v>433</v>
      </c>
      <c r="D21" s="24" t="str">
        <f>IF(C21&lt;=0," ",LOOKUP(C21,nandina,List!$C$2:$C$368))</f>
        <v>- - - Los demás</v>
      </c>
      <c r="E21" s="16" t="s">
        <v>520</v>
      </c>
      <c r="F21" s="8">
        <v>1</v>
      </c>
      <c r="G21" s="9" t="s">
        <v>509</v>
      </c>
      <c r="H21" s="8">
        <v>1.18</v>
      </c>
      <c r="I21" s="8">
        <v>31</v>
      </c>
      <c r="J21" s="8">
        <f t="shared" si="0"/>
        <v>31</v>
      </c>
      <c r="K21" s="15"/>
      <c r="L21" s="8"/>
      <c r="M21" s="8"/>
      <c r="N21" s="3"/>
      <c r="O21" s="3"/>
      <c r="P21" s="3"/>
    </row>
    <row r="22" spans="1:16" x14ac:dyDescent="0.25">
      <c r="A22" s="3"/>
      <c r="B22" s="12">
        <v>12</v>
      </c>
      <c r="C22" s="7" t="s">
        <v>433</v>
      </c>
      <c r="D22" s="24" t="str">
        <f>IF(C22&lt;=0," ",LOOKUP(C22,nandina,List!$C$2:$C$368))</f>
        <v>- - - Los demás</v>
      </c>
      <c r="E22" s="16" t="s">
        <v>521</v>
      </c>
      <c r="F22" s="8">
        <v>1</v>
      </c>
      <c r="G22" s="9" t="s">
        <v>509</v>
      </c>
      <c r="H22" s="8">
        <v>1.18</v>
      </c>
      <c r="I22" s="8">
        <v>31</v>
      </c>
      <c r="J22" s="8">
        <f t="shared" si="0"/>
        <v>31</v>
      </c>
      <c r="K22" s="15"/>
      <c r="L22" s="8"/>
      <c r="M22" s="8"/>
      <c r="N22" s="3"/>
      <c r="O22" s="3"/>
      <c r="P22" s="3"/>
    </row>
    <row r="23" spans="1:16" x14ac:dyDescent="0.25">
      <c r="A23" s="3"/>
      <c r="B23" s="12">
        <v>13</v>
      </c>
      <c r="C23" s="7" t="s">
        <v>433</v>
      </c>
      <c r="D23" s="24" t="str">
        <f>IF(C23&lt;=0," ",LOOKUP(C23,nandina,List!$C$2:$C$368))</f>
        <v>- - - Los demás</v>
      </c>
      <c r="E23" s="16" t="s">
        <v>522</v>
      </c>
      <c r="F23" s="8">
        <v>1</v>
      </c>
      <c r="G23" s="9" t="s">
        <v>509</v>
      </c>
      <c r="H23" s="8">
        <v>1.18</v>
      </c>
      <c r="I23" s="8">
        <v>31</v>
      </c>
      <c r="J23" s="8">
        <f t="shared" si="0"/>
        <v>31</v>
      </c>
      <c r="K23" s="15"/>
      <c r="L23" s="8"/>
      <c r="M23" s="8"/>
      <c r="N23" s="3"/>
      <c r="O23" s="3"/>
      <c r="P23" s="3"/>
    </row>
    <row r="24" spans="1:16" x14ac:dyDescent="0.25">
      <c r="A24" s="3"/>
      <c r="B24" s="12">
        <v>14</v>
      </c>
      <c r="C24" s="7" t="s">
        <v>433</v>
      </c>
      <c r="D24" s="24" t="str">
        <f>IF(C24&lt;=0," ",LOOKUP(C24,nandina,List!$C$2:$C$368))</f>
        <v>- - - Los demás</v>
      </c>
      <c r="E24" s="16" t="s">
        <v>523</v>
      </c>
      <c r="F24" s="8">
        <v>1</v>
      </c>
      <c r="G24" s="9" t="s">
        <v>509</v>
      </c>
      <c r="H24" s="8">
        <v>0.92</v>
      </c>
      <c r="I24" s="8">
        <v>24</v>
      </c>
      <c r="J24" s="8">
        <f t="shared" si="0"/>
        <v>24</v>
      </c>
      <c r="K24" s="15"/>
      <c r="L24" s="8"/>
      <c r="M24" s="8"/>
      <c r="N24" s="3"/>
      <c r="O24" s="3"/>
      <c r="P24" s="3"/>
    </row>
    <row r="25" spans="1:16" x14ac:dyDescent="0.25">
      <c r="A25" s="3"/>
      <c r="B25" s="12">
        <v>15</v>
      </c>
      <c r="C25" s="7" t="s">
        <v>433</v>
      </c>
      <c r="D25" s="24" t="str">
        <f>IF(C25&lt;=0," ",LOOKUP(C25,nandina,List!$C$2:$C$368))</f>
        <v>- - - Los demás</v>
      </c>
      <c r="E25" s="16" t="s">
        <v>524</v>
      </c>
      <c r="F25" s="8">
        <v>1</v>
      </c>
      <c r="G25" s="9" t="s">
        <v>509</v>
      </c>
      <c r="H25" s="8">
        <v>0.92</v>
      </c>
      <c r="I25" s="8">
        <v>24</v>
      </c>
      <c r="J25" s="8">
        <f t="shared" si="0"/>
        <v>24</v>
      </c>
      <c r="K25" s="15"/>
      <c r="L25" s="8"/>
      <c r="M25" s="8"/>
      <c r="N25" s="3"/>
      <c r="O25" s="3"/>
      <c r="P25" s="3"/>
    </row>
    <row r="26" spans="1:16" x14ac:dyDescent="0.25">
      <c r="A26" s="3"/>
      <c r="B26" s="12">
        <v>16</v>
      </c>
      <c r="C26" s="7" t="s">
        <v>433</v>
      </c>
      <c r="D26" s="24" t="str">
        <f>IF(C26&lt;=0," ",LOOKUP(C26,nandina,List!$C$2:$C$368))</f>
        <v>- - - Los demás</v>
      </c>
      <c r="E26" s="16" t="s">
        <v>525</v>
      </c>
      <c r="F26" s="8">
        <v>1</v>
      </c>
      <c r="G26" s="9" t="s">
        <v>509</v>
      </c>
      <c r="H26" s="8">
        <v>0.92</v>
      </c>
      <c r="I26" s="8">
        <v>21.5</v>
      </c>
      <c r="J26" s="8">
        <f t="shared" si="0"/>
        <v>21.5</v>
      </c>
      <c r="K26" s="15"/>
      <c r="L26" s="8"/>
      <c r="M26" s="8"/>
      <c r="N26" s="3"/>
      <c r="O26" s="3"/>
      <c r="P26" s="3"/>
    </row>
    <row r="27" spans="1:16" x14ac:dyDescent="0.25">
      <c r="A27" s="3"/>
      <c r="B27" s="12">
        <v>17</v>
      </c>
      <c r="C27" s="7" t="s">
        <v>433</v>
      </c>
      <c r="D27" s="24" t="str">
        <f>IF(C27&lt;=0," ",LOOKUP(C27,nandina,List!$C$2:$C$368))</f>
        <v>- - - Los demás</v>
      </c>
      <c r="E27" s="16" t="s">
        <v>526</v>
      </c>
      <c r="F27" s="8">
        <v>1</v>
      </c>
      <c r="G27" s="9" t="s">
        <v>509</v>
      </c>
      <c r="H27" s="8">
        <v>0.92</v>
      </c>
      <c r="I27" s="8">
        <v>21.5</v>
      </c>
      <c r="J27" s="8">
        <f t="shared" si="0"/>
        <v>21.5</v>
      </c>
      <c r="K27" s="15"/>
      <c r="L27" s="8"/>
      <c r="M27" s="8"/>
      <c r="N27" s="3"/>
      <c r="O27" s="3"/>
      <c r="P27" s="3"/>
    </row>
    <row r="28" spans="1:16" x14ac:dyDescent="0.25">
      <c r="A28" s="3"/>
      <c r="B28" s="12">
        <v>18</v>
      </c>
      <c r="C28" s="7" t="s">
        <v>433</v>
      </c>
      <c r="D28" s="24" t="str">
        <f>IF(C28&lt;=0," ",LOOKUP(C28,nandina,List!$C$2:$C$368))</f>
        <v>- - - Los demás</v>
      </c>
      <c r="E28" s="16" t="s">
        <v>527</v>
      </c>
      <c r="F28" s="8">
        <v>1</v>
      </c>
      <c r="G28" s="9" t="s">
        <v>509</v>
      </c>
      <c r="H28" s="8">
        <v>0.92</v>
      </c>
      <c r="I28" s="8">
        <v>21.5</v>
      </c>
      <c r="J28" s="8">
        <f t="shared" si="0"/>
        <v>21.5</v>
      </c>
      <c r="K28" s="15"/>
      <c r="L28" s="8"/>
      <c r="M28" s="8"/>
      <c r="N28" s="3"/>
      <c r="O28" s="3"/>
      <c r="P28" s="3"/>
    </row>
    <row r="29" spans="1:16" x14ac:dyDescent="0.25">
      <c r="A29" s="3"/>
      <c r="B29" s="12">
        <v>19</v>
      </c>
      <c r="C29" s="7" t="s">
        <v>433</v>
      </c>
      <c r="D29" s="24" t="str">
        <f>IF(C29&lt;=0," ",LOOKUP(C29,nandina,List!$C$2:$C$368))</f>
        <v>- - - Los demás</v>
      </c>
      <c r="E29" s="16" t="s">
        <v>528</v>
      </c>
      <c r="F29" s="8">
        <v>1</v>
      </c>
      <c r="G29" s="9" t="s">
        <v>509</v>
      </c>
      <c r="H29" s="8">
        <v>0.92</v>
      </c>
      <c r="I29" s="8">
        <v>17.5</v>
      </c>
      <c r="J29" s="8">
        <f t="shared" si="0"/>
        <v>17.5</v>
      </c>
      <c r="K29" s="15"/>
      <c r="L29" s="8"/>
      <c r="M29" s="8"/>
      <c r="N29" s="3"/>
      <c r="O29" s="3"/>
      <c r="P29" s="3"/>
    </row>
    <row r="30" spans="1:16" x14ac:dyDescent="0.25">
      <c r="A30" s="3"/>
      <c r="B30" s="12">
        <v>20</v>
      </c>
      <c r="C30" s="7" t="s">
        <v>433</v>
      </c>
      <c r="D30" s="24" t="str">
        <f>IF(C30&lt;=0," ",LOOKUP(C30,nandina,List!$C$2:$C$368))</f>
        <v>- - - Los demás</v>
      </c>
      <c r="E30" s="16" t="s">
        <v>529</v>
      </c>
      <c r="F30" s="8">
        <v>1</v>
      </c>
      <c r="G30" s="9" t="s">
        <v>509</v>
      </c>
      <c r="H30" s="8">
        <v>0.92</v>
      </c>
      <c r="I30" s="8">
        <v>17.5</v>
      </c>
      <c r="J30" s="8">
        <f t="shared" si="0"/>
        <v>17.5</v>
      </c>
      <c r="K30" s="15"/>
      <c r="L30" s="8"/>
      <c r="M30" s="8"/>
      <c r="N30" s="3"/>
      <c r="O30" s="3"/>
      <c r="P30" s="3"/>
    </row>
    <row r="31" spans="1:16" x14ac:dyDescent="0.25">
      <c r="A31" s="3"/>
      <c r="B31" s="12">
        <v>21</v>
      </c>
      <c r="C31" s="7" t="s">
        <v>433</v>
      </c>
      <c r="D31" s="24" t="str">
        <f>IF(C31&lt;=0," ",LOOKUP(C31,nandina,List!$C$2:$C$368))</f>
        <v>- - - Los demás</v>
      </c>
      <c r="E31" s="16" t="s">
        <v>552</v>
      </c>
      <c r="F31" s="8">
        <v>1</v>
      </c>
      <c r="G31" s="9" t="s">
        <v>509</v>
      </c>
      <c r="H31" s="8">
        <v>0.63</v>
      </c>
      <c r="I31" s="8">
        <v>33</v>
      </c>
      <c r="J31" s="8">
        <f t="shared" si="0"/>
        <v>33</v>
      </c>
      <c r="K31" s="15"/>
      <c r="L31" s="8"/>
      <c r="M31" s="8"/>
      <c r="N31" s="3"/>
      <c r="O31" s="3"/>
      <c r="P31" s="3"/>
    </row>
    <row r="32" spans="1:16" x14ac:dyDescent="0.25">
      <c r="A32" s="3"/>
      <c r="B32" s="12">
        <v>22</v>
      </c>
      <c r="C32" s="7" t="s">
        <v>433</v>
      </c>
      <c r="D32" s="24" t="str">
        <f>IF(C32&lt;=0," ",LOOKUP(C32,nandina,List!$C$2:$C$368))</f>
        <v>- - - Los demás</v>
      </c>
      <c r="E32" s="16" t="s">
        <v>530</v>
      </c>
      <c r="F32" s="8">
        <v>1</v>
      </c>
      <c r="G32" s="9" t="s">
        <v>509</v>
      </c>
      <c r="H32" s="8">
        <v>0.67</v>
      </c>
      <c r="I32" s="8">
        <v>33</v>
      </c>
      <c r="J32" s="8">
        <f t="shared" si="0"/>
        <v>33</v>
      </c>
      <c r="K32" s="15"/>
      <c r="L32" s="8"/>
      <c r="M32" s="8"/>
      <c r="N32" s="3"/>
      <c r="O32" s="3"/>
      <c r="P32" s="3"/>
    </row>
    <row r="33" spans="1:16" x14ac:dyDescent="0.25">
      <c r="A33" s="3"/>
      <c r="B33" s="12">
        <v>23</v>
      </c>
      <c r="C33" s="7" t="s">
        <v>433</v>
      </c>
      <c r="D33" s="24" t="str">
        <f>IF(C33&lt;=0," ",LOOKUP(C33,nandina,List!$C$2:$C$368))</f>
        <v>- - - Los demás</v>
      </c>
      <c r="E33" s="16" t="s">
        <v>531</v>
      </c>
      <c r="F33" s="8">
        <v>1</v>
      </c>
      <c r="G33" s="9" t="s">
        <v>509</v>
      </c>
      <c r="H33" s="8">
        <v>0.63</v>
      </c>
      <c r="I33" s="8">
        <v>33</v>
      </c>
      <c r="J33" s="8">
        <f t="shared" si="0"/>
        <v>33</v>
      </c>
      <c r="K33" s="15"/>
      <c r="L33" s="8"/>
      <c r="M33" s="8"/>
      <c r="N33" s="3"/>
      <c r="O33" s="3"/>
      <c r="P33" s="3"/>
    </row>
    <row r="34" spans="1:16" x14ac:dyDescent="0.25">
      <c r="A34" s="3"/>
      <c r="B34" s="12">
        <v>24</v>
      </c>
      <c r="C34" s="7" t="s">
        <v>433</v>
      </c>
      <c r="D34" s="24" t="str">
        <f>IF(C34&lt;=0," ",LOOKUP(C34,nandina,List!$C$2:$C$368))</f>
        <v>- - - Los demás</v>
      </c>
      <c r="E34" s="16" t="s">
        <v>532</v>
      </c>
      <c r="F34" s="8">
        <v>1</v>
      </c>
      <c r="G34" s="9" t="s">
        <v>509</v>
      </c>
      <c r="H34" s="8">
        <v>0.63</v>
      </c>
      <c r="I34" s="8">
        <v>33</v>
      </c>
      <c r="J34" s="8">
        <f t="shared" si="0"/>
        <v>33</v>
      </c>
      <c r="K34" s="15"/>
      <c r="L34" s="8"/>
      <c r="M34" s="8"/>
      <c r="N34" s="3"/>
      <c r="O34" s="3"/>
      <c r="P34" s="3"/>
    </row>
    <row r="35" spans="1:16" x14ac:dyDescent="0.25">
      <c r="A35" s="3"/>
      <c r="B35" s="12">
        <v>25</v>
      </c>
      <c r="C35" s="7" t="s">
        <v>433</v>
      </c>
      <c r="D35" s="24" t="str">
        <f>IF(C35&lt;=0," ",LOOKUP(C35,nandina,List!$C$2:$C$368))</f>
        <v>- - - Los demás</v>
      </c>
      <c r="E35" s="16" t="s">
        <v>533</v>
      </c>
      <c r="F35" s="8">
        <v>1</v>
      </c>
      <c r="G35" s="9" t="s">
        <v>509</v>
      </c>
      <c r="H35" s="8">
        <v>0.67</v>
      </c>
      <c r="I35" s="8">
        <v>33</v>
      </c>
      <c r="J35" s="8">
        <f t="shared" si="0"/>
        <v>33</v>
      </c>
      <c r="K35" s="15"/>
      <c r="L35" s="8"/>
      <c r="M35" s="8"/>
      <c r="N35" s="3"/>
    </row>
    <row r="36" spans="1:16" x14ac:dyDescent="0.25">
      <c r="A36" s="3"/>
      <c r="B36" s="12">
        <v>26</v>
      </c>
      <c r="C36" s="7" t="s">
        <v>433</v>
      </c>
      <c r="D36" s="24" t="str">
        <f>IF(C36&lt;=0," ",LOOKUP(C36,nandina,List!$C$2:$C$368))</f>
        <v>- - - Los demás</v>
      </c>
      <c r="E36" s="16" t="s">
        <v>534</v>
      </c>
      <c r="F36" s="8">
        <v>1</v>
      </c>
      <c r="G36" s="9" t="s">
        <v>509</v>
      </c>
      <c r="H36" s="8">
        <v>1.07</v>
      </c>
      <c r="I36" s="8">
        <v>31</v>
      </c>
      <c r="J36" s="8">
        <f t="shared" si="0"/>
        <v>31</v>
      </c>
      <c r="K36" s="15"/>
      <c r="L36" s="8"/>
      <c r="M36" s="8"/>
      <c r="N36" s="3"/>
    </row>
    <row r="37" spans="1:16" x14ac:dyDescent="0.25">
      <c r="A37" s="3"/>
      <c r="B37" s="12">
        <v>27</v>
      </c>
      <c r="C37" s="7" t="s">
        <v>433</v>
      </c>
      <c r="D37" s="24" t="str">
        <f>IF(C37&lt;=0," ",LOOKUP(C37,nandina,List!$C$2:$C$368))</f>
        <v>- - - Los demás</v>
      </c>
      <c r="E37" s="16" t="s">
        <v>535</v>
      </c>
      <c r="F37" s="8">
        <v>1</v>
      </c>
      <c r="G37" s="9" t="s">
        <v>509</v>
      </c>
      <c r="H37" s="8">
        <v>1.07</v>
      </c>
      <c r="I37" s="8">
        <v>31</v>
      </c>
      <c r="J37" s="8">
        <f t="shared" si="0"/>
        <v>31</v>
      </c>
      <c r="K37" s="15"/>
      <c r="L37" s="8"/>
      <c r="M37" s="8"/>
      <c r="N37" s="3"/>
    </row>
    <row r="38" spans="1:16" x14ac:dyDescent="0.25">
      <c r="A38" s="3"/>
      <c r="B38" s="12">
        <v>28</v>
      </c>
      <c r="C38" s="7" t="s">
        <v>433</v>
      </c>
      <c r="D38" s="24" t="str">
        <f>IF(C38&lt;=0," ",LOOKUP(C38,nandina,List!$C$2:$C$368))</f>
        <v>- - - Los demás</v>
      </c>
      <c r="E38" s="16" t="s">
        <v>536</v>
      </c>
      <c r="F38" s="8">
        <v>1</v>
      </c>
      <c r="G38" s="9" t="s">
        <v>509</v>
      </c>
      <c r="H38" s="8">
        <v>1.07</v>
      </c>
      <c r="I38" s="8">
        <v>31</v>
      </c>
      <c r="J38" s="8">
        <f t="shared" si="0"/>
        <v>31</v>
      </c>
      <c r="K38" s="15"/>
      <c r="L38" s="8"/>
      <c r="M38" s="8"/>
      <c r="N38" s="3"/>
    </row>
    <row r="39" spans="1:16" x14ac:dyDescent="0.25">
      <c r="A39" s="3"/>
      <c r="B39" s="12">
        <v>29</v>
      </c>
      <c r="C39" s="7" t="s">
        <v>433</v>
      </c>
      <c r="D39" s="24" t="str">
        <f>IF(C39&lt;=0," ",LOOKUP(C39,nandina,List!$C$2:$C$368))</f>
        <v>- - - Los demás</v>
      </c>
      <c r="E39" s="16" t="s">
        <v>537</v>
      </c>
      <c r="F39" s="8">
        <v>1</v>
      </c>
      <c r="G39" s="9" t="s">
        <v>509</v>
      </c>
      <c r="H39" s="8">
        <v>1.07</v>
      </c>
      <c r="I39" s="8">
        <v>31</v>
      </c>
      <c r="J39" s="8">
        <f t="shared" si="0"/>
        <v>31</v>
      </c>
      <c r="K39" s="15"/>
      <c r="L39" s="8"/>
      <c r="M39" s="8"/>
      <c r="N39" s="3"/>
    </row>
    <row r="40" spans="1:16" x14ac:dyDescent="0.25">
      <c r="A40" s="3"/>
      <c r="B40" s="12">
        <v>30</v>
      </c>
      <c r="C40" s="7" t="s">
        <v>433</v>
      </c>
      <c r="D40" s="24" t="str">
        <f>IF(C40&lt;=0," ",LOOKUP(C40,nandina,List!$C$2:$C$368))</f>
        <v>- - - Los demás</v>
      </c>
      <c r="E40" s="16" t="s">
        <v>538</v>
      </c>
      <c r="F40" s="8">
        <v>1</v>
      </c>
      <c r="G40" s="9" t="s">
        <v>509</v>
      </c>
      <c r="H40" s="8">
        <v>1.07</v>
      </c>
      <c r="I40" s="8">
        <v>31</v>
      </c>
      <c r="J40" s="8">
        <f t="shared" si="0"/>
        <v>31</v>
      </c>
      <c r="K40" s="15"/>
      <c r="L40" s="8"/>
      <c r="M40" s="8"/>
      <c r="N40" s="3"/>
    </row>
    <row r="41" spans="1:16" x14ac:dyDescent="0.25">
      <c r="A41" s="3"/>
      <c r="B41" s="12">
        <v>31</v>
      </c>
      <c r="C41" s="7" t="s">
        <v>433</v>
      </c>
      <c r="D41" s="24" t="str">
        <f>IF(C41&lt;=0," ",LOOKUP(C41,nandina,List!$C$2:$C$368))</f>
        <v>- - - Los demás</v>
      </c>
      <c r="E41" s="16" t="s">
        <v>539</v>
      </c>
      <c r="F41" s="8">
        <v>1</v>
      </c>
      <c r="G41" s="9" t="s">
        <v>509</v>
      </c>
      <c r="H41" s="8">
        <v>1.07</v>
      </c>
      <c r="I41" s="8">
        <v>31</v>
      </c>
      <c r="J41" s="8">
        <f t="shared" si="0"/>
        <v>31</v>
      </c>
      <c r="K41" s="15"/>
      <c r="L41" s="8"/>
      <c r="M41" s="8"/>
      <c r="N41" s="3"/>
    </row>
    <row r="42" spans="1:16" x14ac:dyDescent="0.25">
      <c r="A42" s="3"/>
      <c r="B42" s="12">
        <v>32</v>
      </c>
      <c r="C42" s="7" t="s">
        <v>433</v>
      </c>
      <c r="D42" s="24" t="str">
        <f>IF(C42&lt;=0," ",LOOKUP(C42,nandina,List!$C$2:$C$368))</f>
        <v>- - - Los demás</v>
      </c>
      <c r="E42" s="16" t="s">
        <v>540</v>
      </c>
      <c r="F42" s="8">
        <v>1</v>
      </c>
      <c r="G42" s="9" t="s">
        <v>509</v>
      </c>
      <c r="H42" s="8">
        <v>0.75</v>
      </c>
      <c r="I42" s="8">
        <v>21.5</v>
      </c>
      <c r="J42" s="8">
        <f t="shared" si="0"/>
        <v>21.5</v>
      </c>
      <c r="K42" s="15"/>
      <c r="L42" s="8"/>
      <c r="M42" s="8"/>
      <c r="N42" s="3"/>
    </row>
    <row r="43" spans="1:16" x14ac:dyDescent="0.25">
      <c r="A43" s="3"/>
      <c r="B43" s="12">
        <v>33</v>
      </c>
      <c r="C43" s="7" t="s">
        <v>433</v>
      </c>
      <c r="D43" s="24" t="str">
        <f>IF(C43&lt;=0," ",LOOKUP(C43,nandina,List!$C$2:$C$368))</f>
        <v>- - - Los demás</v>
      </c>
      <c r="E43" s="16" t="s">
        <v>541</v>
      </c>
      <c r="F43" s="8">
        <v>1</v>
      </c>
      <c r="G43" s="9" t="s">
        <v>509</v>
      </c>
      <c r="H43" s="8">
        <v>0.75</v>
      </c>
      <c r="I43" s="8">
        <v>21.5</v>
      </c>
      <c r="J43" s="8">
        <f t="shared" si="0"/>
        <v>21.5</v>
      </c>
      <c r="K43" s="15"/>
      <c r="L43" s="8"/>
      <c r="M43" s="8"/>
      <c r="N43" s="3"/>
    </row>
    <row r="44" spans="1:16" x14ac:dyDescent="0.25">
      <c r="A44" s="3"/>
      <c r="B44" s="12">
        <v>34</v>
      </c>
      <c r="C44" s="7" t="s">
        <v>433</v>
      </c>
      <c r="D44" s="24" t="str">
        <f>IF(C44&lt;=0," ",LOOKUP(C44,nandina,List!$C$2:$C$368))</f>
        <v>- - - Los demás</v>
      </c>
      <c r="E44" s="16" t="s">
        <v>542</v>
      </c>
      <c r="F44" s="8">
        <v>1</v>
      </c>
      <c r="G44" s="9" t="s">
        <v>509</v>
      </c>
      <c r="H44" s="8">
        <v>0.75</v>
      </c>
      <c r="I44" s="8">
        <v>17.5</v>
      </c>
      <c r="J44" s="8">
        <f t="shared" si="0"/>
        <v>17.5</v>
      </c>
      <c r="K44" s="15"/>
      <c r="L44" s="8"/>
      <c r="M44" s="8"/>
      <c r="N44" s="3"/>
    </row>
    <row r="45" spans="1:16" x14ac:dyDescent="0.25">
      <c r="A45" s="3"/>
      <c r="B45" s="12">
        <v>35</v>
      </c>
      <c r="C45" s="7" t="s">
        <v>433</v>
      </c>
      <c r="D45" s="24" t="str">
        <f>IF(C45&lt;=0," ",LOOKUP(C45,nandina,List!$C$2:$C$368))</f>
        <v>- - - Los demás</v>
      </c>
      <c r="E45" s="16" t="s">
        <v>543</v>
      </c>
      <c r="F45" s="8">
        <v>1</v>
      </c>
      <c r="G45" s="9" t="s">
        <v>509</v>
      </c>
      <c r="H45" s="8">
        <v>0.75</v>
      </c>
      <c r="I45" s="8">
        <v>17.5</v>
      </c>
      <c r="J45" s="8">
        <f t="shared" si="0"/>
        <v>17.5</v>
      </c>
      <c r="K45" s="15"/>
      <c r="L45" s="8"/>
      <c r="M45" s="8"/>
      <c r="N45" s="3"/>
    </row>
    <row r="46" spans="1:16" x14ac:dyDescent="0.25">
      <c r="A46" s="3"/>
      <c r="B46" s="12">
        <v>36</v>
      </c>
      <c r="C46" s="7" t="s">
        <v>433</v>
      </c>
      <c r="D46" s="24" t="str">
        <f>IF(C46&lt;=0," ",LOOKUP(C46,nandina,List!$C$2:$C$368))</f>
        <v>- - - Los demás</v>
      </c>
      <c r="E46" s="16" t="s">
        <v>544</v>
      </c>
      <c r="F46" s="8">
        <v>1</v>
      </c>
      <c r="G46" s="9" t="s">
        <v>509</v>
      </c>
      <c r="H46" s="8">
        <v>0.57999999999999996</v>
      </c>
      <c r="I46" s="8">
        <v>19.100000000000001</v>
      </c>
      <c r="J46" s="8">
        <f t="shared" si="0"/>
        <v>19.100000000000001</v>
      </c>
      <c r="K46" s="15"/>
      <c r="L46" s="8"/>
      <c r="M46" s="8"/>
      <c r="N46" s="3"/>
    </row>
    <row r="47" spans="1:16" x14ac:dyDescent="0.25">
      <c r="A47" s="3"/>
      <c r="B47" s="12">
        <v>37</v>
      </c>
      <c r="C47" s="7" t="s">
        <v>433</v>
      </c>
      <c r="D47" s="24" t="str">
        <f>IF(C47&lt;=0," ",LOOKUP(C47,nandina,List!$C$2:$C$368))</f>
        <v>- - - Los demás</v>
      </c>
      <c r="E47" s="16" t="s">
        <v>545</v>
      </c>
      <c r="F47" s="8">
        <v>1</v>
      </c>
      <c r="G47" s="9" t="s">
        <v>509</v>
      </c>
      <c r="H47" s="8">
        <v>0.57999999999999996</v>
      </c>
      <c r="I47" s="8">
        <v>19.100000000000001</v>
      </c>
      <c r="J47" s="8">
        <f t="shared" si="0"/>
        <v>19.100000000000001</v>
      </c>
      <c r="K47" s="15"/>
      <c r="L47" s="8"/>
      <c r="M47" s="8"/>
      <c r="N47" s="3"/>
    </row>
    <row r="48" spans="1:16" x14ac:dyDescent="0.25">
      <c r="A48" s="3"/>
      <c r="B48" s="12">
        <v>38</v>
      </c>
      <c r="C48" s="7" t="s">
        <v>433</v>
      </c>
      <c r="D48" s="24" t="str">
        <f>IF(C48&lt;=0," ",LOOKUP(C48,nandina,List!$C$2:$C$368))</f>
        <v>- - - Los demás</v>
      </c>
      <c r="E48" s="16" t="s">
        <v>546</v>
      </c>
      <c r="F48" s="8">
        <v>1</v>
      </c>
      <c r="G48" s="9" t="s">
        <v>509</v>
      </c>
      <c r="H48" s="8">
        <v>0.57999999999999996</v>
      </c>
      <c r="I48" s="8">
        <v>19.100000000000001</v>
      </c>
      <c r="J48" s="8">
        <f t="shared" si="0"/>
        <v>19.100000000000001</v>
      </c>
      <c r="K48" s="15"/>
      <c r="L48" s="8"/>
      <c r="M48" s="8"/>
      <c r="N48" s="3"/>
    </row>
    <row r="49" spans="1:14" x14ac:dyDescent="0.25">
      <c r="A49" s="3"/>
      <c r="B49" s="12">
        <v>39</v>
      </c>
      <c r="C49" s="7" t="s">
        <v>433</v>
      </c>
      <c r="D49" s="24" t="str">
        <f>IF(C49&lt;=0," ",LOOKUP(C49,nandina,List!$C$2:$C$368))</f>
        <v>- - - Los demás</v>
      </c>
      <c r="E49" s="16" t="s">
        <v>547</v>
      </c>
      <c r="F49" s="8">
        <v>1</v>
      </c>
      <c r="G49" s="9" t="s">
        <v>509</v>
      </c>
      <c r="H49" s="8">
        <v>0.57999999999999996</v>
      </c>
      <c r="I49" s="8">
        <v>17.25</v>
      </c>
      <c r="J49" s="8">
        <f t="shared" si="0"/>
        <v>17.25</v>
      </c>
      <c r="K49" s="15"/>
      <c r="L49" s="8"/>
      <c r="M49" s="8"/>
      <c r="N49" s="3"/>
    </row>
    <row r="50" spans="1:14" x14ac:dyDescent="0.25">
      <c r="A50" s="3"/>
      <c r="B50" s="12">
        <v>40</v>
      </c>
      <c r="C50" s="7" t="s">
        <v>433</v>
      </c>
      <c r="D50" s="24" t="str">
        <f>IF(C50&lt;=0," ",LOOKUP(C50,nandina,List!$C$2:$C$368))</f>
        <v>- - - Los demás</v>
      </c>
      <c r="E50" s="16" t="s">
        <v>548</v>
      </c>
      <c r="F50" s="8">
        <v>1</v>
      </c>
      <c r="G50" s="9" t="s">
        <v>509</v>
      </c>
      <c r="H50" s="8">
        <v>0.57999999999999996</v>
      </c>
      <c r="I50" s="8">
        <v>17.25</v>
      </c>
      <c r="J50" s="8">
        <f t="shared" si="0"/>
        <v>17.25</v>
      </c>
      <c r="K50" s="15"/>
      <c r="L50" s="8"/>
      <c r="M50" s="8"/>
      <c r="N50" s="3"/>
    </row>
    <row r="51" spans="1:14" x14ac:dyDescent="0.25">
      <c r="A51" s="3"/>
      <c r="B51" s="12">
        <v>41</v>
      </c>
      <c r="C51" s="7" t="s">
        <v>433</v>
      </c>
      <c r="D51" s="24" t="str">
        <f>IF(C51&lt;=0," ",LOOKUP(C51,nandina,List!$C$2:$C$368))</f>
        <v>- - - Los demás</v>
      </c>
      <c r="E51" s="16" t="s">
        <v>549</v>
      </c>
      <c r="F51" s="8">
        <v>1</v>
      </c>
      <c r="G51" s="9" t="s">
        <v>509</v>
      </c>
      <c r="H51" s="8">
        <v>0.57999999999999996</v>
      </c>
      <c r="I51" s="8">
        <v>17.25</v>
      </c>
      <c r="J51" s="8">
        <f t="shared" si="0"/>
        <v>17.25</v>
      </c>
      <c r="K51" s="15"/>
      <c r="L51" s="8"/>
      <c r="M51" s="8"/>
      <c r="N51" s="3"/>
    </row>
    <row r="52" spans="1:14" x14ac:dyDescent="0.25">
      <c r="A52" s="3"/>
      <c r="B52" s="12">
        <v>42</v>
      </c>
      <c r="C52" s="7" t="s">
        <v>433</v>
      </c>
      <c r="D52" s="24" t="str">
        <f>IF(C52&lt;=0," ",LOOKUP(C52,nandina,List!$C$2:$C$368))</f>
        <v>- - - Los demás</v>
      </c>
      <c r="E52" s="16" t="s">
        <v>550</v>
      </c>
      <c r="F52" s="8">
        <v>1</v>
      </c>
      <c r="G52" s="9" t="s">
        <v>509</v>
      </c>
      <c r="H52" s="8">
        <v>0.57999999999999996</v>
      </c>
      <c r="I52" s="8">
        <v>14.2</v>
      </c>
      <c r="J52" s="8">
        <f t="shared" si="0"/>
        <v>14.2</v>
      </c>
      <c r="K52" s="15"/>
      <c r="L52" s="8"/>
      <c r="M52" s="8"/>
      <c r="N52" s="3"/>
    </row>
    <row r="53" spans="1:14" x14ac:dyDescent="0.25">
      <c r="A53" s="3"/>
      <c r="B53" s="12">
        <v>43</v>
      </c>
      <c r="C53" s="7" t="s">
        <v>433</v>
      </c>
      <c r="D53" s="24" t="str">
        <f>IF(C53&lt;=0," ",LOOKUP(C53,nandina,List!$C$2:$C$368))</f>
        <v>- - - Los demás</v>
      </c>
      <c r="E53" s="16" t="s">
        <v>551</v>
      </c>
      <c r="F53" s="8">
        <v>1</v>
      </c>
      <c r="G53" s="9" t="s">
        <v>509</v>
      </c>
      <c r="H53" s="8">
        <v>0.57999999999999996</v>
      </c>
      <c r="I53" s="8">
        <v>14.2</v>
      </c>
      <c r="J53" s="8">
        <f t="shared" si="0"/>
        <v>14.2</v>
      </c>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5" orientation="portrait" horizontalDpi="4294967293"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Miguel Salaz</cp:lastModifiedBy>
  <cp:lastPrinted>2019-09-10T19:43:46Z</cp:lastPrinted>
  <dcterms:created xsi:type="dcterms:W3CDTF">2019-09-02T15:21:37Z</dcterms:created>
  <dcterms:modified xsi:type="dcterms:W3CDTF">2019-09-10T19:53:47Z</dcterms:modified>
</cp:coreProperties>
</file>