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USUARIO\Documents\JUANA MEDINA\"/>
    </mc:Choice>
  </mc:AlternateContent>
  <bookViews>
    <workbookView xWindow="0" yWindow="0" windowWidth="19200" windowHeight="115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<sst xmlns="http://schemas.openxmlformats.org/spreadsheetml/2006/main" count="876" uniqueCount="515">
  <si>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</si>
  <si>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</si>
  <si>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</si>
  <si>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</si>
  <si>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</si>
  <si>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</si>
  <si>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</si>
  <si>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</si>
  <si>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</si>
  <si>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</si>
  <si>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</si>
  <si>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</si>
  <si>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</si>
  <si>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</si>
  <si>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</si>
  <si>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</si>
  <si>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</si>
  <si>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</si>
  <si>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</si>
  <si>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</si>
  <si>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</si>
  <si>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</si>
  <si>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</si>
  <si>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</si>
  <si>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</si>
  <si>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</si>
  <si>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</si>
  <si>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</si>
  <si>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</si>
  <si>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</si>
  <si>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</si>
  <si>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</si>
  <si>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</si>
  <si>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</si>
  <si>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</si>
  <si>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</si>
  <si>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</si>
  <si>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</si>
  <si>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</si>
  <si>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</si>
  <si>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</si>
  <si>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</si>
  <si>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</si>
  <si>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</si>
  <si>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</si>
  <si>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</si>
  <si>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</si>
  <si>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</si>
  <si>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</si>
  <si>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</si>
  <si>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</si>
  <si>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</si>
  <si>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</si>
  <si>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</si>
  <si>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</si>
  <si>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</si>
  <si>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</si>
  <si>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</si>
  <si>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</si>
  <si>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</si>
  <si>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</si>
  <si>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</si>
  <si>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</si>
  <si>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</si>
  <si>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</si>
  <si>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</si>
  <si>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</si>
  <si>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</si>
  <si>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</si>
  <si>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</si>
  <si>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</si>
  <si>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</si>
  <si>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</si>
  <si>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</si>
  <si>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</si>
  <si>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</si>
  <si>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</si>
  <si>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</si>
  <si>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</si>
  <si>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</si>
  <si>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</si>
  <si>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</si>
  <si>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</si>
  <si>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</si>
  <si>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</si>
  <si>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</si>
  <si>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</si>
  <si>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</si>
  <si>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</si>
  <si>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</si>
  <si>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</si>
  <si>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</si>
  <si>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</si>
  <si>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</si>
  <si>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</si>
  <si>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</si>
  <si>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</si>
  <si>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</si>
  <si>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</si>
  <si>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</si>
  <si>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</si>
  <si>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</si>
  <si>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</si>
  <si>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</si>
  <si>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</si>
  <si>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</si>
  <si>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</si>
  <si>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</si>
  <si>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</si>
  <si>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</si>
  <si>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</si>
  <si>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</si>
  <si>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</si>
  <si>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</si>
  <si>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</si>
  <si>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</si>
  <si>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</si>
  <si>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</si>
  <si>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</si>
  <si>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</si>
  <si>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</si>
  <si>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</si>
  <si>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</si>
  <si>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</si>
  <si>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</si>
  <si>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</si>
  <si>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</si>
  <si>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</si>
  <si>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</si>
  <si>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</si>
  <si>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</si>
  <si>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</si>
  <si>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</si>
  <si>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</si>
  <si>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</si>
  <si>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</si>
  <si>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</si>
  <si>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</si>
  <si>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</si>
  <si>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</si>
  <si>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</si>
  <si>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</si>
  <si>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</si>
  <si>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</si>
  <si>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</si>
  <si>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</si>
  <si>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</si>
  <si>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</si>
  <si>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</si>
  <si>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</si>
  <si>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</si>
  <si>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</si>
  <si>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</si>
  <si>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</si>
  <si>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</si>
  <si>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</si>
  <si>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</si>
  <si>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</si>
  <si>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</si>
  <si>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</si>
  <si>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</si>
  <si>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</si>
  <si>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</si>
  <si>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</si>
  <si>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</si>
  <si>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</si>
  <si>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</si>
  <si>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</si>
  <si>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</si>
  <si>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</si>
  <si>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</si>
  <si>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</si>
  <si>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</si>
  <si>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</si>
  <si>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</si>
  <si>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</si>
  <si>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</si>
  <si>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</si>
  <si>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</si>
  <si>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</si>
  <si>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</si>
  <si>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</si>
  <si>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</si>
  <si>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</si>
  <si>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</si>
  <si>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</si>
  <si>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</si>
  <si>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</si>
  <si>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</si>
  <si>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</si>
  <si>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</si>
  <si>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</si>
  <si>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</si>
  <si>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</si>
  <si>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</si>
  <si>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</si>
  <si>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</si>
  <si>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</si>
  <si>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</si>
  <si>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</si>
  <si>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</si>
  <si>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</si>
  <si>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</si>
  <si>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</si>
  <si>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</si>
  <si>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</si>
  <si>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</si>
  <si>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</si>
  <si>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</si>
  <si>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</si>
  <si>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</si>
  <si>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</si>
  <si>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</si>
  <si>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</si>
  <si>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</si>
  <si>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</si>
  <si>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</si>
  <si>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</si>
  <si>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</si>
  <si>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</si>
  <si>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</si>
  <si>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</si>
  <si>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</si>
  <si>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</si>
  <si>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</si>
  <si>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</si>
  <si>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</si>
  <si>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</si>
  <si>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</si>
  <si>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</si>
  <si>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</si>
  <si>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</si>
  <si>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</si>
  <si>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</si>
  <si>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</si>
  <si>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</si>
  <si>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</si>
  <si>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</si>
  <si>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</si>
  <si>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</si>
  <si>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</si>
  <si>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</si>
  <si>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</si>
  <si>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</si>
  <si>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</si>
  <si>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</si>
  <si>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</si>
  <si>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</si>
  <si>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</si>
  <si>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</si>
  <si>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</si>
  <si>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</si>
  <si>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</si>
  <si>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</si>
  <si>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</si>
  <si>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</si>
  <si>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</si>
  <si>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</si>
  <si>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</si>
  <si>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</si>
  <si>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</si>
  <si>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</si>
  <si>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</si>
  <si>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</si>
  <si>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</si>
  <si>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</si>
  <si>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</si>
  <si>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</si>
  <si>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</si>
  <si>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</si>
  <si>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</si>
  <si>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</si>
  <si>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</si>
  <si>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</si>
  <si>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</si>
  <si>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</si>
  <si>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</si>
  <si>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</si>
  <si>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</si>
  <si>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</si>
  <si>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</si>
  <si>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</si>
  <si>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</si>
  <si>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</si>
  <si>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</si>
  <si>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</si>
  <si>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</si>
  <si>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</si>
  <si>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</si>
  <si>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</si>
  <si>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</si>
  <si>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</si>
  <si>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</si>
  <si>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</si>
  <si>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</si>
  <si>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</si>
  <si>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</si>
  <si>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</si>
  <si>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</si>
  <si>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</si>
  <si>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</si>
  <si>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</si>
  <si>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</si>
  <si>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</si>
  <si>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</si>
  <si>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</si>
  <si>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</si>
  <si>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</si>
  <si>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</si>
  <si>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</si>
  <si>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</si>
  <si>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</si>
  <si>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</si>
  <si>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</si>
  <si>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</si>
  <si>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</si>
  <si>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</si>
  <si>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</si>
  <si>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</si>
  <si>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</si>
  <si>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</si>
  <si>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</si>
  <si>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</si>
  <si>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</si>
  <si>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</si>
  <si>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</si>
  <si>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</si>
  <si>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</si>
  <si>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</si>
  <si>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</si>
  <si>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</si>
  <si>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</si>
  <si>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</si>
  <si>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</si>
  <si>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</si>
  <si>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</si>
  <si>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</si>
  <si>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</si>
  <si>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</si>
  <si>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</si>
  <si>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</si>
  <si>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</si>
  <si>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</si>
  <si>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</si>
  <si>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</si>
  <si>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</si>
  <si>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</si>
  <si>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</si>
  <si>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</si>
  <si>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</si>
  <si>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</si>
  <si>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</si>
  <si>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</si>
  <si>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</si>
  <si>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</si>
  <si>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</si>
  <si>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</si>
  <si>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</si>
  <si>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</si>
  <si>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</si>
  <si>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</si>
  <si>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</si>
  <si>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</si>
  <si>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</si>
  <si>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</si>
  <si>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</si>
  <si>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</si>
  <si>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</si>
  <si>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</si>
  <si>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</si>
  <si>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</si>
  <si>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</si>
  <si>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</si>
  <si>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</si>
  <si>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</si>
  <si>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</si>
  <si>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</si>
  <si>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</si>
  <si>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</si>
  <si>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</si>
  <si>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</si>
  <si>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</si>
  <si>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</si>
  <si>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</si>
  <si>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</si>
  <si>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</si>
  <si>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</si>
  <si>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</si>
  <si>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</si>
  <si>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</si>
  <si>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</si>
  <si>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</si>
  <si>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</si>
  <si>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</si>
  <si>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</si>
  <si>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</si>
  <si>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</si>
  <si>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</si>
  <si>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</si>
  <si>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</si>
  <si>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</si>
  <si>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</si>
  <si>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</si>
  <si>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</si>
  <si>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</si>
  <si>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</si>
  <si>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</si>
  <si>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</si>
  <si>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</si>
  <si>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</si>
  <si>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</si>
  <si>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</si>
  <si>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</si>
  <si>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</si>
  <si>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</si>
  <si>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</si>
  <si>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</si>
  <si>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</si>
  <si>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</si>
  <si>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</si>
  <si>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</si>
  <si>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</si>
  <si>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</si>
  <si>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</si>
  <si>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</si>
  <si>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</si>
  <si>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</si>
  <si>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</si>
  <si>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</si>
  <si>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</si>
  <si>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</si>
  <si>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</si>
  <si>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</si>
  <si>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</si>
  <si>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</si>
  <si>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</si>
  <si>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</si>
  <si>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</si>
  <si>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</si>
  <si>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</si>
  <si>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</si>
  <si>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</si>
  <si>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</si>
  <si>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</si>
  <si>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</si>
  <si>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</si>
  <si>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</si>
  <si>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</si>
  <si>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</si>
  <si>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</si>
  <si>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</si>
  <si>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</si>
  <si>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</si>
  <si>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</si>
  <si>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</si>
  <si>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</si>
  <si>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</si>
  <si>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</si>
  <si>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</si>
  <si>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</si>
  <si>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</si>
  <si>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</si>
  <si>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</si>
  <si>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</si>
  <si>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</si>
  <si>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</si>
  <si>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</si>
  <si>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</si>
  <si>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</si>
  <si>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</si>
  <si>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</si>
  <si>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</si>
  <si>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</si>
  <si>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</si>
  <si>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</si>
  <si>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</si>
  <si>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</si>
  <si>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</si>
  <si>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</si>
  <si>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</si>
  <si>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</si>
  <si>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</si>
  <si>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</si>
  <si>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</si>
  <si>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</si>
  <si>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</si>
  <si>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</si>
  <si>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</si>
  <si>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</si>
  <si>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</si>
  <si>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</si>
  <si>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</si>
  <si>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</si>
  <si>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</si>
  <si>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</si>
  <si>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</si>
  <si>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</si>
  <si>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</si>
  <si>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</si>
  <si>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</si>
  <si>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</si>
  <si>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</si>
  <si>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</si>
  <si>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</si>
  <si>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</si>
  <si>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</si>
  <si>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</si>
  <si>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</si>
  <si>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FELIX ARTURO CONDORI QUISPE</t>
  </si>
  <si>
    <t>CHALA DE MUJER</t>
  </si>
  <si>
    <t>CHALA DE NIÑA</t>
  </si>
  <si>
    <t xml:space="preserve">CHALA DE BEBE </t>
  </si>
  <si>
    <t>SANDALIA DE NIÑOS</t>
  </si>
  <si>
    <t>2U</t>
  </si>
  <si>
    <t>CHALA DE BEBE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</si>
</sst>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J23" sqref="J23"/>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452329011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51784</v>
      </c>
      <c r="G9" s="19"/>
      <c r="H9" s="18">
        <f>SUM(H11:H15010)</f>
        <v>15410</v>
      </c>
      <c r="I9" s="19"/>
      <c r="J9" s="18">
        <f>SUM(J11:J15010)</f>
        <v>17235.2</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5.25" customHeight="1" x14ac:dyDescent="0.25">
      <c r="A11" s="3"/>
      <c r="B11" s="12">
        <v>1</v>
      </c>
      <c r="C11" s="7" t="s">
        <v>427</v>
      </c>
      <c r="D11" s="24" t="str">
        <f>IF(C11&lt;=0," ",LOOKUP(C11,nandina,List!$C$2:$C$368))</f>
        <v>- Calzado con la parte superior de tiras o bridas fijas a la suela por tetones (espigas)</v>
      </c>
      <c r="E11" s="16" t="s">
        <v>509</v>
      </c>
      <c r="F11" s="8">
        <v>1584</v>
      </c>
      <c r="G11" s="9" t="s">
        <v>513</v>
      </c>
      <c r="H11" s="8">
        <v>937.2</v>
      </c>
      <c r="I11" s="8">
        <v>0.5</v>
      </c>
      <c r="J11" s="8">
        <v>792</v>
      </c>
      <c r="K11" s="15"/>
      <c r="L11" s="8"/>
      <c r="M11" s="8"/>
      <c r="N11" s="3"/>
      <c r="O11" s="3"/>
      <c r="P11" s="3"/>
    </row>
    <row r="12" spans="1:16" ht="33.75" x14ac:dyDescent="0.25">
      <c r="A12" s="3"/>
      <c r="B12" s="12">
        <v>2</v>
      </c>
      <c r="C12" s="7" t="s">
        <v>427</v>
      </c>
      <c r="D12" s="24" t="str">
        <f>IF(C12&lt;=0," ",LOOKUP(C12,nandina,List!$C$2:$C$368))</f>
        <v>- Calzado con la parte superior de tiras o bridas fijas a la suela por tetones (espigas)</v>
      </c>
      <c r="E12" s="16" t="s">
        <v>509</v>
      </c>
      <c r="F12" s="8">
        <v>1800</v>
      </c>
      <c r="G12" s="9" t="s">
        <v>513</v>
      </c>
      <c r="H12" s="8">
        <v>907.2</v>
      </c>
      <c r="I12" s="8">
        <v>0.48</v>
      </c>
      <c r="J12" s="8">
        <v>864</v>
      </c>
      <c r="K12" s="15"/>
      <c r="L12" s="8"/>
      <c r="M12" s="8"/>
      <c r="N12" s="3"/>
      <c r="O12" s="3"/>
      <c r="P12" s="3"/>
    </row>
    <row r="13" spans="1:16" ht="33.75" x14ac:dyDescent="0.25">
      <c r="A13" s="3"/>
      <c r="B13" s="12">
        <v>3</v>
      </c>
      <c r="C13" s="7" t="s">
        <v>427</v>
      </c>
      <c r="D13" s="24" t="str">
        <f>IF(C13&lt;=0," ",LOOKUP(C13,nandina,List!$C$2:$C$368))</f>
        <v>- Calzado con la parte superior de tiras o bridas fijas a la suela por tetones (espigas)</v>
      </c>
      <c r="E13" s="16" t="s">
        <v>510</v>
      </c>
      <c r="F13" s="8">
        <v>1440</v>
      </c>
      <c r="G13" s="9" t="s">
        <v>513</v>
      </c>
      <c r="H13" s="8">
        <v>410.4</v>
      </c>
      <c r="I13" s="8">
        <v>0.32</v>
      </c>
      <c r="J13" s="8">
        <v>460.8</v>
      </c>
      <c r="K13" s="15"/>
      <c r="L13" s="8"/>
      <c r="M13" s="8"/>
      <c r="N13" s="3"/>
      <c r="O13" s="3"/>
      <c r="P13" s="3"/>
    </row>
    <row r="14" spans="1:16" ht="33.75" x14ac:dyDescent="0.25">
      <c r="A14" s="3"/>
      <c r="B14" s="12">
        <v>4</v>
      </c>
      <c r="C14" s="7" t="s">
        <v>427</v>
      </c>
      <c r="D14" s="24" t="str">
        <f>IF(C14&lt;=0," ",LOOKUP(C14,nandina,List!$C$2:$C$368))</f>
        <v>- Calzado con la parte superior de tiras o bridas fijas a la suela por tetones (espigas)</v>
      </c>
      <c r="E14" s="16" t="s">
        <v>514</v>
      </c>
      <c r="F14" s="8">
        <v>2400</v>
      </c>
      <c r="G14" s="9" t="s">
        <v>513</v>
      </c>
      <c r="H14" s="8">
        <v>771.6</v>
      </c>
      <c r="I14" s="8">
        <v>0.15</v>
      </c>
      <c r="J14" s="8">
        <v>360</v>
      </c>
      <c r="K14" s="15"/>
      <c r="L14" s="8"/>
      <c r="M14" s="8"/>
      <c r="N14" s="3"/>
      <c r="O14" s="3"/>
      <c r="P14" s="3"/>
    </row>
    <row r="15" spans="1:16" ht="33.75" x14ac:dyDescent="0.25">
      <c r="A15" s="3"/>
      <c r="B15" s="12">
        <v>5</v>
      </c>
      <c r="C15" s="7" t="s">
        <v>427</v>
      </c>
      <c r="D15" s="24" t="str">
        <f>IF(C15&lt;=0," ",LOOKUP(C15,nandina,List!$C$2:$C$368))</f>
        <v>- Calzado con la parte superior de tiras o bridas fijas a la suela por tetones (espigas)</v>
      </c>
      <c r="E15" s="16" t="s">
        <v>509</v>
      </c>
      <c r="F15" s="8">
        <v>1440</v>
      </c>
      <c r="G15" s="9" t="s">
        <v>513</v>
      </c>
      <c r="H15" s="8">
        <v>771.6</v>
      </c>
      <c r="I15" s="8">
        <v>0.41</v>
      </c>
      <c r="J15" s="8">
        <v>590.4</v>
      </c>
      <c r="K15" s="15"/>
      <c r="L15" s="8"/>
      <c r="M15" s="8"/>
      <c r="N15" s="3"/>
      <c r="O15" s="3"/>
      <c r="P15" s="3"/>
    </row>
    <row r="16" spans="1:16" ht="33.75" x14ac:dyDescent="0.25">
      <c r="A16" s="3"/>
      <c r="B16" s="12">
        <v>6</v>
      </c>
      <c r="C16" s="7" t="s">
        <v>427</v>
      </c>
      <c r="D16" s="24" t="str">
        <f>IF(C16&lt;=0," ",LOOKUP(C16,nandina,List!$C$2:$C$368))</f>
        <v>- Calzado con la parte superior de tiras o bridas fijas a la suela por tetones (espigas)</v>
      </c>
      <c r="E16" s="16" t="s">
        <v>509</v>
      </c>
      <c r="F16" s="8">
        <v>1440</v>
      </c>
      <c r="G16" s="9" t="s">
        <v>513</v>
      </c>
      <c r="H16" s="8">
        <v>416</v>
      </c>
      <c r="I16" s="8">
        <v>0.41</v>
      </c>
      <c r="J16" s="8">
        <v>590.4</v>
      </c>
      <c r="K16" s="15"/>
      <c r="L16" s="8"/>
      <c r="M16" s="8"/>
      <c r="N16" s="3"/>
      <c r="O16" s="3"/>
      <c r="P16" s="3"/>
    </row>
    <row r="17" spans="1:16" ht="33.75" x14ac:dyDescent="0.25">
      <c r="A17" s="3"/>
      <c r="B17" s="12">
        <v>7</v>
      </c>
      <c r="C17" s="7" t="s">
        <v>427</v>
      </c>
      <c r="D17" s="24" t="str">
        <f>IF(C17&lt;=0," ",LOOKUP(C17,nandina,List!$C$2:$C$368))</f>
        <v>- Calzado con la parte superior de tiras o bridas fijas a la suela por tetones (espigas)</v>
      </c>
      <c r="E17" s="16" t="s">
        <v>509</v>
      </c>
      <c r="F17" s="8">
        <v>1200</v>
      </c>
      <c r="G17" s="9" t="s">
        <v>513</v>
      </c>
      <c r="H17" s="8">
        <v>428</v>
      </c>
      <c r="I17" s="8">
        <v>0.41</v>
      </c>
      <c r="J17" s="8">
        <v>492</v>
      </c>
      <c r="K17" s="15"/>
      <c r="L17" s="8"/>
      <c r="M17" s="8"/>
      <c r="N17" s="3"/>
      <c r="O17" s="3"/>
      <c r="P17" s="3"/>
    </row>
    <row r="18" spans="1:16" ht="33.75" x14ac:dyDescent="0.25">
      <c r="A18" s="3"/>
      <c r="B18" s="12">
        <v>8</v>
      </c>
      <c r="C18" s="7" t="s">
        <v>427</v>
      </c>
      <c r="D18" s="24" t="str">
        <f>IF(C18&lt;=0," ",LOOKUP(C18,nandina,List!$C$2:$C$368))</f>
        <v>- Calzado con la parte superior de tiras o bridas fijas a la suela por tetones (espigas)</v>
      </c>
      <c r="E18" s="16" t="s">
        <v>509</v>
      </c>
      <c r="F18" s="8">
        <v>1200</v>
      </c>
      <c r="G18" s="9" t="s">
        <v>513</v>
      </c>
      <c r="H18" s="8">
        <v>250</v>
      </c>
      <c r="I18" s="8">
        <v>0.36</v>
      </c>
      <c r="J18" s="8">
        <v>432</v>
      </c>
      <c r="K18" s="15"/>
      <c r="L18" s="8"/>
      <c r="M18" s="8"/>
      <c r="N18" s="3"/>
      <c r="O18" s="3"/>
      <c r="P18" s="3"/>
    </row>
    <row r="19" spans="1:16" ht="33.75" x14ac:dyDescent="0.25">
      <c r="A19" s="3"/>
      <c r="B19" s="12">
        <v>9</v>
      </c>
      <c r="C19" s="7" t="s">
        <v>427</v>
      </c>
      <c r="D19" s="24" t="str">
        <f>IF(C19&lt;=0," ",LOOKUP(C19,nandina,List!$C$2:$C$368))</f>
        <v>- Calzado con la parte superior de tiras o bridas fijas a la suela por tetones (espigas)</v>
      </c>
      <c r="E19" s="16" t="s">
        <v>510</v>
      </c>
      <c r="F19" s="8">
        <v>2400</v>
      </c>
      <c r="G19" s="9" t="s">
        <v>513</v>
      </c>
      <c r="H19" s="8">
        <v>348</v>
      </c>
      <c r="I19" s="8">
        <v>0.3</v>
      </c>
      <c r="J19" s="8">
        <v>720</v>
      </c>
      <c r="K19" s="15"/>
      <c r="L19" s="8"/>
      <c r="M19" s="8"/>
      <c r="N19" s="3"/>
      <c r="O19" s="3"/>
      <c r="P19" s="3"/>
    </row>
    <row r="20" spans="1:16" ht="33.75" x14ac:dyDescent="0.25">
      <c r="A20" s="3"/>
      <c r="B20" s="12">
        <v>10</v>
      </c>
      <c r="C20" s="7" t="s">
        <v>427</v>
      </c>
      <c r="D20" s="24" t="str">
        <f>IF(C20&lt;=0," ",LOOKUP(C20,nandina,List!$C$2:$C$368))</f>
        <v>- Calzado con la parte superior de tiras o bridas fijas a la suela por tetones (espigas)</v>
      </c>
      <c r="E20" s="16" t="s">
        <v>510</v>
      </c>
      <c r="F20" s="8">
        <v>2400</v>
      </c>
      <c r="G20" s="9" t="s">
        <v>513</v>
      </c>
      <c r="H20" s="8">
        <v>456</v>
      </c>
      <c r="I20" s="8">
        <v>0.15</v>
      </c>
      <c r="J20" s="8">
        <v>360</v>
      </c>
      <c r="K20" s="15"/>
      <c r="L20" s="8"/>
      <c r="M20" s="8"/>
      <c r="N20" s="3"/>
      <c r="O20" s="3"/>
      <c r="P20" s="3"/>
    </row>
    <row r="21" spans="1:16" ht="33.75" x14ac:dyDescent="0.25">
      <c r="A21" s="3"/>
      <c r="B21" s="12">
        <v>11</v>
      </c>
      <c r="C21" s="7" t="s">
        <v>427</v>
      </c>
      <c r="D21" s="24" t="str">
        <f>IF(C21&lt;=0," ",LOOKUP(C21,nandina,List!$C$2:$C$368))</f>
        <v>- Calzado con la parte superior de tiras o bridas fijas a la suela por tetones (espigas)</v>
      </c>
      <c r="E21" s="16" t="s">
        <v>510</v>
      </c>
      <c r="F21" s="8">
        <v>2400</v>
      </c>
      <c r="G21" s="9" t="s">
        <v>513</v>
      </c>
      <c r="H21" s="8">
        <v>410</v>
      </c>
      <c r="I21" s="8">
        <v>0.17</v>
      </c>
      <c r="J21" s="8">
        <v>408</v>
      </c>
      <c r="K21" s="15"/>
      <c r="L21" s="8"/>
      <c r="M21" s="8"/>
      <c r="N21" s="3"/>
      <c r="O21" s="3"/>
      <c r="P21" s="3"/>
    </row>
    <row r="22" spans="1:16" ht="33.75" x14ac:dyDescent="0.25">
      <c r="A22" s="3"/>
      <c r="B22" s="12">
        <v>12</v>
      </c>
      <c r="C22" s="7" t="s">
        <v>427</v>
      </c>
      <c r="D22" s="24" t="str">
        <f>IF(C22&lt;=0," ",LOOKUP(C22,nandina,List!$C$2:$C$368))</f>
        <v>- Calzado con la parte superior de tiras o bridas fijas a la suela por tetones (espigas)</v>
      </c>
      <c r="E22" s="16" t="s">
        <v>510</v>
      </c>
      <c r="F22" s="8">
        <v>1440</v>
      </c>
      <c r="G22" s="9" t="s">
        <v>513</v>
      </c>
      <c r="H22" s="8">
        <v>150</v>
      </c>
      <c r="I22" s="8">
        <v>0.19</v>
      </c>
      <c r="J22" s="8">
        <v>273.60000000000002</v>
      </c>
      <c r="K22" s="15"/>
      <c r="L22" s="8"/>
      <c r="M22" s="8"/>
      <c r="N22" s="3"/>
      <c r="O22" s="3"/>
      <c r="P22" s="3"/>
    </row>
    <row r="23" spans="1:16" ht="33.75" x14ac:dyDescent="0.25">
      <c r="A23" s="3"/>
      <c r="B23" s="12">
        <v>13</v>
      </c>
      <c r="C23" s="7" t="s">
        <v>427</v>
      </c>
      <c r="D23" s="24" t="str">
        <f>IF(C23&lt;=0," ",LOOKUP(C23,nandina,List!$C$2:$C$368))</f>
        <v>- Calzado con la parte superior de tiras o bridas fijas a la suela por tetones (espigas)</v>
      </c>
      <c r="E23" s="16" t="s">
        <v>511</v>
      </c>
      <c r="F23" s="8">
        <v>720</v>
      </c>
      <c r="G23" s="9" t="s">
        <v>513</v>
      </c>
      <c r="H23" s="8">
        <v>150</v>
      </c>
      <c r="I23" s="8">
        <v>0.25</v>
      </c>
      <c r="J23" s="8">
        <v>180</v>
      </c>
      <c r="K23" s="15"/>
      <c r="L23" s="8"/>
      <c r="M23" s="8"/>
      <c r="N23" s="3"/>
      <c r="O23" s="3"/>
      <c r="P23" s="3"/>
    </row>
    <row r="24" spans="1:16" ht="33.75" x14ac:dyDescent="0.25">
      <c r="A24" s="3"/>
      <c r="B24" s="12">
        <v>14</v>
      </c>
      <c r="C24" s="7" t="s">
        <v>427</v>
      </c>
      <c r="D24" s="24" t="str">
        <f>IF(C24&lt;=0," ",LOOKUP(C24,nandina,List!$C$2:$C$368))</f>
        <v>- Calzado con la parte superior de tiras o bridas fijas a la suela por tetones (espigas)</v>
      </c>
      <c r="E24" s="16" t="s">
        <v>511</v>
      </c>
      <c r="F24" s="8">
        <v>720</v>
      </c>
      <c r="G24" s="9" t="s">
        <v>513</v>
      </c>
      <c r="H24" s="8">
        <v>126</v>
      </c>
      <c r="I24" s="8">
        <v>0.2</v>
      </c>
      <c r="J24" s="8">
        <v>144</v>
      </c>
      <c r="K24" s="15"/>
      <c r="L24" s="8"/>
      <c r="M24" s="8"/>
      <c r="N24" s="3"/>
      <c r="O24" s="3"/>
      <c r="P24" s="3"/>
    </row>
    <row r="25" spans="1:16" ht="33.75" x14ac:dyDescent="0.25">
      <c r="A25" s="3"/>
      <c r="B25" s="12">
        <v>15</v>
      </c>
      <c r="C25" s="7" t="s">
        <v>427</v>
      </c>
      <c r="D25" s="24" t="str">
        <f>IF(C25&lt;=0," ",LOOKUP(C25,nandina,List!$C$2:$C$368))</f>
        <v>- Calzado con la parte superior de tiras o bridas fijas a la suela por tetones (espigas)</v>
      </c>
      <c r="E25" s="16" t="s">
        <v>510</v>
      </c>
      <c r="F25" s="8">
        <v>600</v>
      </c>
      <c r="G25" s="9" t="s">
        <v>513</v>
      </c>
      <c r="H25" s="8">
        <v>152</v>
      </c>
      <c r="I25" s="8">
        <v>0.2</v>
      </c>
      <c r="J25" s="8">
        <v>120</v>
      </c>
      <c r="K25" s="15"/>
      <c r="L25" s="8"/>
      <c r="M25" s="8"/>
      <c r="N25" s="3"/>
      <c r="O25" s="3"/>
      <c r="P25" s="3"/>
    </row>
    <row r="26" spans="1:16" ht="33.75" x14ac:dyDescent="0.25">
      <c r="A26" s="3"/>
      <c r="B26" s="12">
        <v>16</v>
      </c>
      <c r="C26" s="7" t="s">
        <v>427</v>
      </c>
      <c r="D26" s="24" t="str">
        <f>IF(C26&lt;=0," ",LOOKUP(C26,nandina,List!$C$2:$C$368))</f>
        <v>- Calzado con la parte superior de tiras o bridas fijas a la suela por tetones (espigas)</v>
      </c>
      <c r="E26" s="16" t="s">
        <v>510</v>
      </c>
      <c r="F26" s="8">
        <v>600</v>
      </c>
      <c r="G26" s="9" t="s">
        <v>513</v>
      </c>
      <c r="H26" s="8">
        <v>154</v>
      </c>
      <c r="I26" s="8">
        <v>0.34</v>
      </c>
      <c r="J26" s="8">
        <v>204</v>
      </c>
      <c r="K26" s="15"/>
      <c r="L26" s="8"/>
      <c r="M26" s="8"/>
      <c r="N26" s="3"/>
      <c r="O26" s="3"/>
      <c r="P26" s="3"/>
    </row>
    <row r="27" spans="1:16" ht="33.75" x14ac:dyDescent="0.25">
      <c r="A27" s="3"/>
      <c r="B27" s="12">
        <v>17</v>
      </c>
      <c r="C27" s="7" t="s">
        <v>427</v>
      </c>
      <c r="D27" s="24" t="str">
        <f>IF(C27&lt;=0," ",LOOKUP(C27,nandina,List!$C$2:$C$368))</f>
        <v>- Calzado con la parte superior de tiras o bridas fijas a la suela por tetones (espigas)</v>
      </c>
      <c r="E27" s="16" t="s">
        <v>510</v>
      </c>
      <c r="F27" s="8">
        <v>600</v>
      </c>
      <c r="G27" s="9" t="s">
        <v>513</v>
      </c>
      <c r="H27" s="8">
        <v>187</v>
      </c>
      <c r="I27" s="8">
        <v>0.34</v>
      </c>
      <c r="J27" s="8">
        <v>204</v>
      </c>
      <c r="K27" s="15"/>
      <c r="L27" s="8"/>
      <c r="M27" s="8"/>
      <c r="N27" s="3"/>
      <c r="O27" s="3"/>
      <c r="P27" s="3"/>
    </row>
    <row r="28" spans="1:16" ht="33.75" x14ac:dyDescent="0.25">
      <c r="A28" s="3"/>
      <c r="B28" s="12">
        <v>18</v>
      </c>
      <c r="C28" s="7" t="s">
        <v>427</v>
      </c>
      <c r="D28" s="24" t="str">
        <f>IF(C28&lt;=0," ",LOOKUP(C28,nandina,List!$C$2:$C$368))</f>
        <v>- Calzado con la parte superior de tiras o bridas fijas a la suela por tetones (espigas)</v>
      </c>
      <c r="E28" s="16" t="s">
        <v>510</v>
      </c>
      <c r="F28" s="8">
        <v>600</v>
      </c>
      <c r="G28" s="9" t="s">
        <v>513</v>
      </c>
      <c r="H28" s="8">
        <v>189</v>
      </c>
      <c r="I28" s="8">
        <v>0.34</v>
      </c>
      <c r="J28" s="8">
        <v>204</v>
      </c>
      <c r="K28" s="15"/>
      <c r="L28" s="8"/>
      <c r="M28" s="8"/>
      <c r="N28" s="3"/>
      <c r="O28" s="3"/>
      <c r="P28" s="3"/>
    </row>
    <row r="29" spans="1:16" ht="33.75" x14ac:dyDescent="0.25">
      <c r="A29" s="3"/>
      <c r="B29" s="12">
        <v>19</v>
      </c>
      <c r="C29" s="7" t="s">
        <v>427</v>
      </c>
      <c r="D29" s="24" t="str">
        <f>IF(C29&lt;=0," ",LOOKUP(C29,nandina,List!$C$2:$C$368))</f>
        <v>- Calzado con la parte superior de tiras o bridas fijas a la suela por tetones (espigas)</v>
      </c>
      <c r="E29" s="16" t="s">
        <v>510</v>
      </c>
      <c r="F29" s="8">
        <v>600</v>
      </c>
      <c r="G29" s="9" t="s">
        <v>513</v>
      </c>
      <c r="H29" s="8">
        <v>197</v>
      </c>
      <c r="I29" s="8">
        <v>0.38</v>
      </c>
      <c r="J29" s="8">
        <v>228</v>
      </c>
      <c r="K29" s="15"/>
      <c r="L29" s="8"/>
      <c r="M29" s="8"/>
      <c r="N29" s="3"/>
      <c r="O29" s="3"/>
      <c r="P29" s="3"/>
    </row>
    <row r="30" spans="1:16" ht="33.75" x14ac:dyDescent="0.25">
      <c r="A30" s="3"/>
      <c r="B30" s="12">
        <v>20</v>
      </c>
      <c r="C30" s="7" t="s">
        <v>427</v>
      </c>
      <c r="D30" s="24" t="str">
        <f>IF(C30&lt;=0," ",LOOKUP(C30,nandina,List!$C$2:$C$368))</f>
        <v>- Calzado con la parte superior de tiras o bridas fijas a la suela por tetones (espigas)</v>
      </c>
      <c r="E30" s="16" t="s">
        <v>510</v>
      </c>
      <c r="F30" s="8">
        <v>600</v>
      </c>
      <c r="G30" s="9" t="s">
        <v>513</v>
      </c>
      <c r="H30" s="8">
        <v>945</v>
      </c>
      <c r="I30" s="8">
        <v>0.38</v>
      </c>
      <c r="J30" s="8">
        <v>228</v>
      </c>
      <c r="K30" s="15"/>
      <c r="L30" s="8"/>
      <c r="M30" s="8"/>
      <c r="N30" s="3"/>
      <c r="O30" s="3"/>
      <c r="P30" s="3"/>
    </row>
    <row r="31" spans="1:16" ht="33.75" x14ac:dyDescent="0.25">
      <c r="A31" s="3"/>
      <c r="B31" s="12">
        <v>21</v>
      </c>
      <c r="C31" s="7" t="s">
        <v>427</v>
      </c>
      <c r="D31" s="24" t="str">
        <f>IF(C31&lt;=0," ",LOOKUP(C31,nandina,List!$C$2:$C$368))</f>
        <v>- Calzado con la parte superior de tiras o bridas fijas a la suela por tetones (espigas)</v>
      </c>
      <c r="E31" s="16" t="s">
        <v>509</v>
      </c>
      <c r="F31" s="8">
        <v>1800</v>
      </c>
      <c r="G31" s="9" t="s">
        <v>513</v>
      </c>
      <c r="H31" s="8">
        <v>945</v>
      </c>
      <c r="I31" s="8">
        <v>0.43</v>
      </c>
      <c r="J31" s="8">
        <v>774</v>
      </c>
      <c r="K31" s="15"/>
      <c r="L31" s="8"/>
      <c r="M31" s="8"/>
      <c r="N31" s="3"/>
      <c r="O31" s="3"/>
      <c r="P31" s="3"/>
    </row>
    <row r="32" spans="1:16" ht="33.75" x14ac:dyDescent="0.25">
      <c r="A32" s="3"/>
      <c r="B32" s="12">
        <v>22</v>
      </c>
      <c r="C32" s="7" t="s">
        <v>427</v>
      </c>
      <c r="D32" s="24" t="str">
        <f>IF(C32&lt;=0," ",LOOKUP(C32,nandina,List!$C$2:$C$368))</f>
        <v>- Calzado con la parte superior de tiras o bridas fijas a la suela por tetones (espigas)</v>
      </c>
      <c r="E32" s="16" t="s">
        <v>509</v>
      </c>
      <c r="F32" s="8">
        <v>1800</v>
      </c>
      <c r="G32" s="9" t="s">
        <v>513</v>
      </c>
      <c r="H32" s="8">
        <v>600</v>
      </c>
      <c r="I32" s="8">
        <v>0.43</v>
      </c>
      <c r="J32" s="8">
        <v>774</v>
      </c>
      <c r="K32" s="15"/>
      <c r="L32" s="8"/>
      <c r="M32" s="8"/>
      <c r="N32" s="3"/>
      <c r="O32" s="3"/>
      <c r="P32" s="3"/>
    </row>
    <row r="33" spans="1:16" ht="33.75" x14ac:dyDescent="0.25">
      <c r="A33" s="3"/>
      <c r="B33" s="12">
        <v>23</v>
      </c>
      <c r="C33" s="7" t="s">
        <v>427</v>
      </c>
      <c r="D33" s="24" t="str">
        <f>IF(C33&lt;=0," ",LOOKUP(C33,nandina,List!$C$2:$C$368))</f>
        <v>- Calzado con la parte superior de tiras o bridas fijas a la suela por tetones (espigas)</v>
      </c>
      <c r="E33" s="16" t="s">
        <v>510</v>
      </c>
      <c r="F33" s="8">
        <v>1800</v>
      </c>
      <c r="G33" s="9" t="s">
        <v>513</v>
      </c>
      <c r="H33" s="8">
        <v>325</v>
      </c>
      <c r="I33" s="8">
        <v>0.3</v>
      </c>
      <c r="J33" s="8">
        <v>540</v>
      </c>
      <c r="K33" s="15"/>
      <c r="L33" s="8"/>
      <c r="M33" s="8"/>
      <c r="N33" s="3"/>
      <c r="O33" s="3"/>
      <c r="P33" s="3"/>
    </row>
    <row r="34" spans="1:16" ht="33.75" x14ac:dyDescent="0.25">
      <c r="A34" s="3"/>
      <c r="B34" s="12">
        <v>24</v>
      </c>
      <c r="C34" s="7" t="s">
        <v>427</v>
      </c>
      <c r="D34" s="24" t="str">
        <f>IF(C34&lt;=0," ",LOOKUP(C34,nandina,List!$C$2:$C$368))</f>
        <v>- Calzado con la parte superior de tiras o bridas fijas a la suela por tetones (espigas)</v>
      </c>
      <c r="E34" s="16" t="s">
        <v>512</v>
      </c>
      <c r="F34" s="8">
        <v>2000</v>
      </c>
      <c r="G34" s="9" t="s">
        <v>513</v>
      </c>
      <c r="H34" s="8">
        <v>326</v>
      </c>
      <c r="I34" s="8">
        <v>0.38</v>
      </c>
      <c r="J34" s="8">
        <v>760</v>
      </c>
      <c r="K34" s="15"/>
      <c r="L34" s="8"/>
      <c r="M34" s="8"/>
      <c r="N34" s="3"/>
      <c r="O34" s="3"/>
      <c r="P34" s="3"/>
    </row>
    <row r="35" spans="1:16" ht="33.75" x14ac:dyDescent="0.25">
      <c r="A35" s="3"/>
      <c r="B35" s="12">
        <v>25</v>
      </c>
      <c r="C35" s="7" t="s">
        <v>427</v>
      </c>
      <c r="D35" s="24" t="str">
        <f>IF(C35&lt;=0," ",LOOKUP(C35,nandina,List!$C$2:$C$368))</f>
        <v>- Calzado con la parte superior de tiras o bridas fijas a la suela por tetones (espigas)</v>
      </c>
      <c r="E35" s="16" t="s">
        <v>512</v>
      </c>
      <c r="F35" s="8">
        <v>2000</v>
      </c>
      <c r="G35" s="9" t="s">
        <v>513</v>
      </c>
      <c r="H35" s="8">
        <v>484</v>
      </c>
      <c r="I35" s="8">
        <v>0.38</v>
      </c>
      <c r="J35" s="8">
        <v>760</v>
      </c>
      <c r="K35" s="15"/>
      <c r="L35" s="8"/>
      <c r="M35" s="8"/>
      <c r="N35" s="3"/>
    </row>
    <row r="36" spans="1:16" ht="33.75" x14ac:dyDescent="0.25">
      <c r="A36" s="3"/>
      <c r="B36" s="12">
        <v>26</v>
      </c>
      <c r="C36" s="7" t="s">
        <v>427</v>
      </c>
      <c r="D36" s="24" t="str">
        <f>IF(C36&lt;=0," ",LOOKUP(C36,nandina,List!$C$2:$C$368))</f>
        <v>- Calzado con la parte superior de tiras o bridas fijas a la suela por tetones (espigas)</v>
      </c>
      <c r="E36" s="16" t="s">
        <v>512</v>
      </c>
      <c r="F36" s="8">
        <v>2400</v>
      </c>
      <c r="G36" s="9" t="s">
        <v>513</v>
      </c>
      <c r="H36" s="8">
        <v>327</v>
      </c>
      <c r="I36" s="8">
        <v>0.36</v>
      </c>
      <c r="J36" s="8">
        <v>864</v>
      </c>
      <c r="K36" s="15"/>
      <c r="L36" s="8"/>
      <c r="M36" s="8"/>
      <c r="N36" s="3"/>
    </row>
    <row r="37" spans="1:16" ht="33.75" x14ac:dyDescent="0.25">
      <c r="A37" s="3"/>
      <c r="B37" s="12">
        <v>27</v>
      </c>
      <c r="C37" s="7" t="s">
        <v>427</v>
      </c>
      <c r="D37" s="24" t="str">
        <f>IF(C37&lt;=0," ",LOOKUP(C37,nandina,List!$C$2:$C$368))</f>
        <v>- Calzado con la parte superior de tiras o bridas fijas a la suela por tetones (espigas)</v>
      </c>
      <c r="E37" s="16" t="s">
        <v>512</v>
      </c>
      <c r="F37" s="8">
        <v>1200</v>
      </c>
      <c r="G37" s="9" t="s">
        <v>513</v>
      </c>
      <c r="H37" s="8">
        <v>245</v>
      </c>
      <c r="I37" s="8">
        <v>0.38</v>
      </c>
      <c r="J37" s="8">
        <v>456</v>
      </c>
      <c r="K37" s="15"/>
      <c r="L37" s="8"/>
      <c r="M37" s="8"/>
      <c r="N37" s="3"/>
    </row>
    <row r="38" spans="1:16" ht="33.75" x14ac:dyDescent="0.25">
      <c r="A38" s="3"/>
      <c r="B38" s="12">
        <v>28</v>
      </c>
      <c r="C38" s="7" t="s">
        <v>427</v>
      </c>
      <c r="D38" s="24" t="str">
        <f>IF(C38&lt;=0," ",LOOKUP(C38,nandina,List!$C$2:$C$368))</f>
        <v>- Calzado con la parte superior de tiras o bridas fijas a la suela por tetones (espigas)</v>
      </c>
      <c r="E38" s="16" t="s">
        <v>512</v>
      </c>
      <c r="F38" s="8">
        <v>1200</v>
      </c>
      <c r="G38" s="9" t="s">
        <v>513</v>
      </c>
      <c r="H38" s="8">
        <v>400</v>
      </c>
      <c r="I38" s="8">
        <v>0.36</v>
      </c>
      <c r="J38" s="8">
        <v>432</v>
      </c>
      <c r="K38" s="15"/>
      <c r="L38" s="8"/>
      <c r="M38" s="8"/>
      <c r="N38" s="3"/>
    </row>
    <row r="39" spans="1:16" ht="33.75" x14ac:dyDescent="0.25">
      <c r="A39" s="3"/>
      <c r="B39" s="12">
        <v>29</v>
      </c>
      <c r="C39" s="7" t="s">
        <v>427</v>
      </c>
      <c r="D39" s="24" t="str">
        <f>IF(C39&lt;=0," ",LOOKUP(C39,nandina,List!$C$2:$C$368))</f>
        <v>- Calzado con la parte superior de tiras o bridas fijas a la suela por tetones (espigas)</v>
      </c>
      <c r="E39" s="16" t="s">
        <v>512</v>
      </c>
      <c r="F39" s="8">
        <v>1200</v>
      </c>
      <c r="G39" s="9" t="s">
        <v>513</v>
      </c>
      <c r="H39" s="8">
        <v>166</v>
      </c>
      <c r="I39" s="8">
        <v>0.38</v>
      </c>
      <c r="J39" s="8">
        <v>456</v>
      </c>
      <c r="K39" s="15"/>
      <c r="L39" s="8"/>
      <c r="M39" s="8"/>
      <c r="N39" s="3"/>
    </row>
    <row r="40" spans="1:16" ht="33.75" x14ac:dyDescent="0.25">
      <c r="A40" s="3"/>
      <c r="B40" s="12">
        <v>30</v>
      </c>
      <c r="C40" s="7" t="s">
        <v>427</v>
      </c>
      <c r="D40" s="24" t="str">
        <f>IF(C40&lt;=0," ",LOOKUP(C40,nandina,List!$C$2:$C$368))</f>
        <v>- Calzado con la parte superior de tiras o bridas fijas a la suela por tetones (espigas)</v>
      </c>
      <c r="E40" s="16" t="s">
        <v>512</v>
      </c>
      <c r="F40" s="8">
        <v>1200</v>
      </c>
      <c r="G40" s="9" t="s">
        <v>513</v>
      </c>
      <c r="H40" s="8">
        <v>229</v>
      </c>
      <c r="I40" s="8">
        <v>0.25</v>
      </c>
      <c r="J40" s="8">
        <v>300</v>
      </c>
      <c r="K40" s="15"/>
      <c r="L40" s="8"/>
      <c r="M40" s="8"/>
      <c r="N40" s="3"/>
    </row>
    <row r="41" spans="1:16" ht="33.75" x14ac:dyDescent="0.25">
      <c r="A41" s="3"/>
      <c r="B41" s="12">
        <v>31</v>
      </c>
      <c r="C41" s="7" t="s">
        <v>427</v>
      </c>
      <c r="D41" s="24" t="str">
        <f>IF(C41&lt;=0," ",LOOKUP(C41,nandina,List!$C$2:$C$368))</f>
        <v>- Calzado con la parte superior de tiras o bridas fijas a la suela por tetones (espigas)</v>
      </c>
      <c r="E41" s="16" t="s">
        <v>512</v>
      </c>
      <c r="F41" s="8">
        <v>1200</v>
      </c>
      <c r="G41" s="9" t="s">
        <v>513</v>
      </c>
      <c r="H41" s="8">
        <v>179</v>
      </c>
      <c r="I41" s="8">
        <v>0.25</v>
      </c>
      <c r="J41" s="8">
        <v>300</v>
      </c>
      <c r="K41" s="15"/>
      <c r="L41" s="8"/>
      <c r="M41" s="8"/>
      <c r="N41" s="3"/>
    </row>
    <row r="42" spans="1:16" ht="33.75" x14ac:dyDescent="0.25">
      <c r="A42" s="3"/>
      <c r="B42" s="12">
        <v>32</v>
      </c>
      <c r="C42" s="7" t="s">
        <v>427</v>
      </c>
      <c r="D42" s="24" t="str">
        <f>IF(C42&lt;=0," ",LOOKUP(C42,nandina,List!$C$2:$C$368))</f>
        <v>- Calzado con la parte superior de tiras o bridas fijas a la suela por tetones (espigas)</v>
      </c>
      <c r="E42" s="16" t="s">
        <v>512</v>
      </c>
      <c r="F42" s="8">
        <v>1200</v>
      </c>
      <c r="G42" s="9" t="s">
        <v>513</v>
      </c>
      <c r="H42" s="8">
        <v>338</v>
      </c>
      <c r="I42" s="8">
        <v>0.21</v>
      </c>
      <c r="J42" s="8">
        <v>252</v>
      </c>
      <c r="K42" s="15"/>
      <c r="L42" s="8"/>
      <c r="M42" s="8"/>
      <c r="N42" s="3"/>
    </row>
    <row r="43" spans="1:16" ht="33.75" x14ac:dyDescent="0.25">
      <c r="A43" s="3"/>
      <c r="B43" s="12">
        <v>33</v>
      </c>
      <c r="C43" s="7" t="s">
        <v>427</v>
      </c>
      <c r="D43" s="24" t="str">
        <f>IF(C43&lt;=0," ",LOOKUP(C43,nandina,List!$C$2:$C$368))</f>
        <v>- Calzado con la parte superior de tiras o bridas fijas a la suela por tetones (espigas)</v>
      </c>
      <c r="E43" s="16" t="s">
        <v>509</v>
      </c>
      <c r="F43" s="8">
        <v>1200</v>
      </c>
      <c r="G43" s="9" t="s">
        <v>513</v>
      </c>
      <c r="H43" s="8">
        <v>420</v>
      </c>
      <c r="I43" s="8">
        <v>0.4</v>
      </c>
      <c r="J43" s="8">
        <v>480</v>
      </c>
      <c r="K43" s="15"/>
      <c r="L43" s="8"/>
      <c r="M43" s="8"/>
      <c r="N43" s="3"/>
    </row>
    <row r="44" spans="1:16" ht="33.75" x14ac:dyDescent="0.25">
      <c r="A44" s="3"/>
      <c r="B44" s="12">
        <v>34</v>
      </c>
      <c r="C44" s="7" t="s">
        <v>427</v>
      </c>
      <c r="D44" s="24" t="str">
        <f>IF(C44&lt;=0," ",LOOKUP(C44,nandina,List!$C$2:$C$368))</f>
        <v>- Calzado con la parte superior de tiras o bridas fijas a la suela por tetones (espigas)</v>
      </c>
      <c r="E44" s="16" t="s">
        <v>509</v>
      </c>
      <c r="F44" s="8">
        <v>2400</v>
      </c>
      <c r="G44" s="9" t="s">
        <v>513</v>
      </c>
      <c r="H44" s="8">
        <v>1040</v>
      </c>
      <c r="I44" s="8">
        <v>0.42</v>
      </c>
      <c r="J44" s="8">
        <v>1008</v>
      </c>
      <c r="K44" s="15"/>
      <c r="L44" s="8"/>
      <c r="M44" s="8"/>
      <c r="N44" s="3"/>
    </row>
    <row r="45" spans="1:16" ht="33.75" x14ac:dyDescent="0.25">
      <c r="A45" s="3"/>
      <c r="B45" s="12">
        <v>35</v>
      </c>
      <c r="C45" s="7" t="s">
        <v>427</v>
      </c>
      <c r="D45" s="24" t="str">
        <f>IF(C45&lt;=0," ",LOOKUP(C45,nandina,List!$C$2:$C$368))</f>
        <v>- Calzado con la parte superior de tiras o bridas fijas a la suela por tetones (espigas)</v>
      </c>
      <c r="E45" s="16" t="s">
        <v>509</v>
      </c>
      <c r="F45" s="8">
        <v>1800</v>
      </c>
      <c r="G45" s="9" t="s">
        <v>513</v>
      </c>
      <c r="H45" s="8">
        <v>660</v>
      </c>
      <c r="I45" s="8">
        <v>0.4</v>
      </c>
      <c r="J45" s="8">
        <v>720</v>
      </c>
      <c r="K45" s="15"/>
      <c r="L45" s="8"/>
      <c r="M45" s="8"/>
      <c r="N45" s="3"/>
    </row>
    <row r="46" spans="1:16" ht="33.75" x14ac:dyDescent="0.25">
      <c r="A46" s="3"/>
      <c r="B46" s="12">
        <v>36</v>
      </c>
      <c r="C46" s="7" t="s">
        <v>427</v>
      </c>
      <c r="D46" s="24" t="str">
        <f>IF(C46&lt;=0," ",LOOKUP(C46,nandina,List!$C$2:$C$368))</f>
        <v>- Calzado con la parte superior de tiras o bridas fijas a la suela por tetones (espigas)</v>
      </c>
      <c r="E46" s="16" t="s">
        <v>509</v>
      </c>
      <c r="F46" s="8">
        <v>1200</v>
      </c>
      <c r="G46" s="9" t="s">
        <v>513</v>
      </c>
      <c r="H46" s="8">
        <v>370</v>
      </c>
      <c r="I46" s="8">
        <v>0.42</v>
      </c>
      <c r="J46" s="8">
        <v>504</v>
      </c>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USUARIO</cp:lastModifiedBy>
  <cp:lastPrinted>2019-09-02T15:23:44Z</cp:lastPrinted>
  <dcterms:created xsi:type="dcterms:W3CDTF">2019-09-02T15:21:37Z</dcterms:created>
  <dcterms:modified xsi:type="dcterms:W3CDTF">2019-09-11T18:50:10Z</dcterms:modified>
</cp:coreProperties>
</file>