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ranzB\Desktop\API FORMATO FAIR PLAY\"/>
    </mc:Choice>
  </mc:AlternateContent>
  <bookViews>
    <workbookView xWindow="0" yWindow="0" windowWidth="20490" windowHeight="592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1" l="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<sst xmlns="http://schemas.openxmlformats.org/spreadsheetml/2006/main" count="1062" uniqueCount="607">
  <si>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</si>
  <si>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</si>
  <si>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</si>
  <si>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</si>
  <si>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</si>
  <si>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</si>
  <si>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</si>
  <si>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</si>
  <si>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</si>
  <si>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</si>
  <si>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</si>
  <si>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</si>
  <si>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</si>
  <si>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</si>
  <si>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</si>
  <si>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</si>
  <si>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</si>
  <si>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</si>
  <si>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</si>
  <si>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</si>
  <si>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</si>
  <si>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</si>
  <si>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</si>
  <si>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</si>
  <si>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</si>
  <si>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</si>
  <si>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</si>
  <si>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</si>
  <si>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</si>
  <si>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</si>
  <si>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</si>
  <si>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</si>
  <si>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</si>
  <si>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</si>
  <si>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</si>
  <si>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</si>
  <si>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</si>
  <si>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</si>
  <si>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</si>
  <si>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</si>
  <si>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</si>
  <si>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</si>
  <si>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</si>
  <si>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</si>
  <si>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</si>
  <si>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</si>
  <si>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</si>
  <si>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</si>
  <si>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</si>
  <si>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</si>
  <si>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</si>
  <si>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</si>
  <si>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</si>
  <si>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</si>
  <si>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</si>
  <si>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</si>
  <si>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</si>
  <si>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</si>
  <si>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</si>
  <si>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</si>
  <si>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</si>
  <si>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</si>
  <si>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</si>
  <si>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</si>
  <si>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</si>
  <si>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</si>
  <si>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</si>
  <si>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</si>
  <si>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</si>
  <si>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</si>
  <si>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</si>
  <si>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</si>
  <si>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</si>
  <si>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</si>
  <si>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</si>
  <si>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</si>
  <si>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</si>
  <si>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</si>
  <si>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</si>
  <si>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</si>
  <si>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</si>
  <si>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</si>
  <si>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</si>
  <si>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</si>
  <si>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</si>
  <si>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</si>
  <si>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</si>
  <si>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</si>
  <si>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</si>
  <si>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</si>
  <si>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</si>
  <si>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</si>
  <si>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</si>
  <si>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</si>
  <si>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</si>
  <si>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</si>
  <si>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</si>
  <si>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</si>
  <si>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</si>
  <si>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</si>
  <si>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</si>
  <si>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</si>
  <si>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</si>
  <si>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</si>
  <si>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</si>
  <si>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</si>
  <si>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</si>
  <si>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</si>
  <si>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</si>
  <si>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</si>
  <si>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</si>
  <si>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</si>
  <si>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</si>
  <si>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</si>
  <si>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</si>
  <si>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</si>
  <si>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</si>
  <si>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</si>
  <si>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</si>
  <si>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</si>
  <si>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</si>
  <si>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</si>
  <si>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</si>
  <si>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</si>
  <si>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</si>
  <si>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</si>
  <si>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</si>
  <si>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</si>
  <si>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</si>
  <si>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</si>
  <si>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</si>
  <si>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</si>
  <si>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</si>
  <si>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</si>
  <si>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</si>
  <si>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</si>
  <si>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</si>
  <si>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</si>
  <si>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</si>
  <si>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</si>
  <si>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</si>
  <si>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</si>
  <si>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</si>
  <si>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</si>
  <si>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</si>
  <si>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</si>
  <si>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</si>
  <si>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</si>
  <si>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</si>
  <si>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</si>
  <si>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</si>
  <si>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</si>
  <si>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</si>
  <si>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</si>
  <si>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</si>
  <si>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</si>
  <si>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</si>
  <si>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</si>
  <si>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</si>
  <si>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</si>
  <si>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</si>
  <si>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</si>
  <si>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</si>
  <si>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</si>
  <si>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</si>
  <si>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</si>
  <si>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</si>
  <si>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</si>
  <si>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</si>
  <si>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</si>
  <si>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</si>
  <si>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</si>
  <si>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</si>
  <si>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</si>
  <si>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</si>
  <si>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</si>
  <si>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</si>
  <si>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</si>
  <si>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</si>
  <si>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</si>
  <si>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</si>
  <si>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</si>
  <si>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</si>
  <si>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</si>
  <si>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</si>
  <si>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</si>
  <si>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</si>
  <si>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</si>
  <si>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</si>
  <si>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</si>
  <si>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</si>
  <si>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</si>
  <si>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</si>
  <si>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</si>
  <si>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</si>
  <si>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</si>
  <si>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</si>
  <si>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</si>
  <si>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</si>
  <si>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</si>
  <si>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</si>
  <si>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</si>
  <si>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</si>
  <si>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</si>
  <si>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</si>
  <si>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</si>
  <si>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</si>
  <si>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</si>
  <si>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</si>
  <si>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</si>
  <si>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</si>
  <si>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</si>
  <si>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</si>
  <si>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</si>
  <si>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</si>
  <si>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</si>
  <si>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</si>
  <si>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</si>
  <si>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</si>
  <si>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</si>
  <si>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</si>
  <si>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</si>
  <si>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</si>
  <si>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</si>
  <si>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</si>
  <si>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</si>
  <si>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</si>
  <si>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</si>
  <si>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</si>
  <si>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</si>
  <si>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</si>
  <si>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</si>
  <si>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</si>
  <si>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</si>
  <si>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</si>
  <si>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</si>
  <si>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</si>
  <si>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</si>
  <si>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</si>
  <si>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</si>
  <si>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</si>
  <si>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</si>
  <si>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</si>
  <si>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</si>
  <si>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</si>
  <si>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</si>
  <si>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</si>
  <si>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</si>
  <si>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</si>
  <si>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</si>
  <si>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</si>
  <si>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</si>
  <si>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</si>
  <si>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</si>
  <si>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</si>
  <si>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</si>
  <si>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</si>
  <si>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</si>
  <si>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</si>
  <si>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</si>
  <si>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</si>
  <si>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</si>
  <si>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</si>
  <si>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</si>
  <si>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</si>
  <si>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</si>
  <si>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</si>
  <si>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</si>
  <si>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</si>
  <si>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</si>
  <si>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</si>
  <si>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</si>
  <si>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</si>
  <si>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</si>
  <si>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</si>
  <si>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</si>
  <si>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</si>
  <si>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</si>
  <si>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</si>
  <si>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</si>
  <si>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</si>
  <si>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</si>
  <si>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</si>
  <si>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</si>
  <si>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</si>
  <si>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</si>
  <si>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</si>
  <si>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</si>
  <si>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</si>
  <si>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</si>
  <si>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</si>
  <si>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</si>
  <si>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</si>
  <si>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</si>
  <si>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</si>
  <si>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</si>
  <si>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</si>
  <si>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</si>
  <si>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</si>
  <si>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</si>
  <si>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</si>
  <si>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</si>
  <si>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</si>
  <si>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</si>
  <si>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</si>
  <si>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</si>
  <si>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</si>
  <si>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</si>
  <si>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</si>
  <si>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</si>
  <si>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</si>
  <si>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</si>
  <si>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</si>
  <si>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</si>
  <si>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</si>
  <si>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</si>
  <si>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</si>
  <si>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</si>
  <si>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</si>
  <si>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</si>
  <si>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</si>
  <si>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</si>
  <si>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</si>
  <si>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</si>
  <si>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</si>
  <si>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</si>
  <si>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</si>
  <si>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</si>
  <si>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</si>
  <si>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</si>
  <si>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</si>
  <si>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</si>
  <si>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</si>
  <si>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</si>
  <si>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</si>
  <si>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</si>
  <si>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</si>
  <si>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</si>
  <si>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</si>
  <si>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</si>
  <si>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</si>
  <si>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</si>
  <si>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</si>
  <si>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</si>
  <si>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</si>
  <si>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</si>
  <si>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</si>
  <si>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</si>
  <si>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</si>
  <si>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</si>
  <si>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</si>
  <si>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</si>
  <si>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</si>
  <si>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</si>
  <si>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</si>
  <si>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</si>
  <si>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</si>
  <si>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</si>
  <si>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</si>
  <si>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</si>
  <si>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</si>
  <si>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</si>
  <si>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</si>
  <si>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</si>
  <si>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</si>
  <si>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</si>
  <si>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</si>
  <si>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</si>
  <si>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</si>
  <si>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</si>
  <si>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</si>
  <si>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</si>
  <si>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</si>
  <si>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</si>
  <si>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</si>
  <si>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</si>
  <si>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</si>
  <si>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</si>
  <si>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</si>
  <si>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</si>
  <si>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</si>
  <si>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</si>
  <si>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</si>
  <si>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</si>
  <si>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</si>
  <si>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</si>
  <si>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</si>
  <si>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</si>
  <si>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</si>
  <si>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</si>
  <si>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</si>
  <si>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</si>
  <si>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</si>
  <si>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</si>
  <si>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</si>
  <si>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</si>
  <si>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</si>
  <si>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</si>
  <si>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</si>
  <si>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</si>
  <si>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</si>
  <si>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</si>
  <si>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</si>
  <si>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</si>
  <si>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</si>
  <si>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</si>
  <si>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</si>
  <si>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</si>
  <si>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</si>
  <si>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</si>
  <si>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</si>
  <si>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</si>
  <si>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</si>
  <si>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</si>
  <si>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</si>
  <si>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</si>
  <si>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</si>
  <si>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</si>
  <si>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</si>
  <si>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</si>
  <si>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</si>
  <si>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</si>
  <si>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</si>
  <si>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</si>
  <si>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</si>
  <si>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</si>
  <si>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</si>
  <si>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</si>
  <si>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</si>
  <si>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</si>
  <si>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</si>
  <si>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</si>
  <si>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</si>
  <si>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</si>
  <si>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</si>
  <si>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</si>
  <si>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</si>
  <si>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</si>
  <si>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</si>
  <si>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</si>
  <si>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</si>
  <si>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</si>
  <si>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</si>
  <si>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</si>
  <si>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</si>
  <si>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</si>
  <si>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</si>
  <si>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</si>
  <si>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</si>
  <si>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</si>
  <si>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</si>
  <si>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</si>
  <si>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</si>
  <si>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</si>
  <si>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</si>
  <si>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</si>
  <si>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</si>
  <si>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</si>
  <si>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</si>
  <si>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</si>
  <si>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</si>
  <si>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</si>
  <si>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</si>
  <si>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</si>
  <si>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</si>
  <si>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</si>
  <si>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</si>
  <si>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</si>
  <si>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</si>
  <si>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</si>
  <si>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</si>
  <si>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</si>
  <si>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</si>
  <si>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</si>
  <si>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</si>
  <si>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</si>
  <si>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</si>
  <si>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</si>
  <si>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</si>
  <si>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</si>
  <si>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</si>
  <si>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</si>
  <si>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</si>
  <si>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</si>
  <si>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</si>
  <si>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</si>
  <si>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</si>
  <si>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</si>
  <si>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</si>
  <si>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</si>
  <si>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</si>
  <si>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</si>
  <si>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</si>
  <si>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</si>
  <si>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</si>
  <si>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</si>
  <si>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</si>
  <si>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</si>
  <si>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</si>
  <si>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</si>
  <si>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</si>
  <si>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</si>
  <si>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</si>
  <si>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</si>
  <si>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</si>
  <si>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</si>
  <si>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</si>
  <si>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</si>
  <si>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FAIR PLAY S.R.L.</t>
  </si>
  <si>
    <t>881101-104/ZAPATILLA  MUJER/AIR MAX 1/NIKE</t>
  </si>
  <si>
    <t>AH1015-010/ZAPATILLA  HOMBRE/ODYSSEY REACT 2 FLYKNIT/NIKE</t>
  </si>
  <si>
    <t>AH6789-100/ZAPATILLA  MUJER/W AIR MAX 270/NIKE</t>
  </si>
  <si>
    <t>AJ6900-002/ZAPATILLA  HOMBRE/NIKE AIR VAPORMAX FLYKNIT 3/NIKE</t>
  </si>
  <si>
    <t>AJ6900-103/ZAPATILLA  HOMBRE/NIKE AIR VAPORMAX FLYKNIT 3/NIKE</t>
  </si>
  <si>
    <t>AJ6910-007/ZAPATILLA  MUJER/W AIR VAPORMAX FLYKNIT 3/NIKE</t>
  </si>
  <si>
    <t>AJ6910-102/ZAPATILLA  MUJER/W AIR VAPORMAX FLYKNIT 3/NIKE</t>
  </si>
  <si>
    <t>AO0579-717/ZAPATILLA  UNISEX/VENOM CLUB TF/NIKE</t>
  </si>
  <si>
    <t>AO3269-717/ZAPATILLA  UNISEX/VISION ACADEMY DF TF/NIKE</t>
  </si>
  <si>
    <t>AO4971-002/ZAPATILLA  HOMBRE/AIR MAX 270 REACT/NIKE</t>
  </si>
  <si>
    <t>AO4971-101/ZAPATILLA  HOMBRE/AIR MAX 270 REACT/NIKE</t>
  </si>
  <si>
    <t>AO7540-717/ZAPATILLA  UNISEX/VENOM ELITE FG/NIKE</t>
  </si>
  <si>
    <t>AQ1189-090/ZAPATILLA  UNISEX/NIKE METCON 5/NIKE</t>
  </si>
  <si>
    <t>AQ4176-001/ZAPATILLA  UNISEX/VAPOR 13 ELITE FG/NIKE</t>
  </si>
  <si>
    <t>AR6631-004/ZAPATILLA  HOMBRE/AIR VAPORMAX 2019/NIKE</t>
  </si>
  <si>
    <t>AR7446-100/ZAPATILLA  HOMBRE/AIR FORCE 1 '06/NIKE</t>
  </si>
  <si>
    <t>AT6174-002/ZAPATILLA  MUJER/AIR MAX 270 REACT/NIKE</t>
  </si>
  <si>
    <t>AT6175-100/ZAPATILLA  MUJER/AIR MAX 200/NIKE</t>
  </si>
  <si>
    <t>AT7946-414/ZAPATILLA  UNISEX/SUPERFLY 7 ACADEMY FG/MG/NIKE</t>
  </si>
  <si>
    <t>AT7975-001/ZAPATILLA  UNISEX/SUPERFLY 7 ACADEMY IC/NIKE</t>
  </si>
  <si>
    <t>AT7978-414/ZAPATILLA  UNISEX/SUPERFLY 7 ACADEMY TF/NIKE</t>
  </si>
  <si>
    <t>AT8144-006/ZAPATILLA  UNISEX/JR VAPOR 13 ACADEMY TF/NIKE</t>
  </si>
  <si>
    <t>AT8145-414/ZAPATILLA  UNISEX/JR VAPOR 13 ACADEMY TF/NIKE</t>
  </si>
  <si>
    <t>BQ2728-007/ZAPATILLA  MUJER/REACT ELEMENT/NIKE</t>
  </si>
  <si>
    <t>BQ3198-001/ZAPATILLA  HOMBRE/NIKE TODOS/NIKE</t>
  </si>
  <si>
    <t>BQ4235-002/ZAPATILLA  HOMBRE/NIKE EXPLORE LUCENT/NIKE</t>
  </si>
  <si>
    <t>BQ8927-002/ZAPATILLA  MUJER/EPIC REACT FLYKNIT 2/NIKE</t>
  </si>
  <si>
    <t>BQ8927-600/ZAPATILLA  MUJER/EPIC REACT FLYKNIT 2/NIKE</t>
  </si>
  <si>
    <t>BQ8928-011/ZAPATILLA  HOMBRE/EPIC REACT FLYKNIT 2/NIKE</t>
  </si>
  <si>
    <t>BQ8928-102/ZAPATILLA  HOMBRE/EPIC REACT FLYKNIT 2/NIKE</t>
  </si>
  <si>
    <t>CI1291-400/ZAPATILLA  HOMBRE/EPIC PHANTOM REACT FLYKNIT/NIKE</t>
  </si>
  <si>
    <t>BV4489-010/CHAQUETA  HOMBRE/M NSW TCH PCK JKT HD FZ KNIT/NIKE</t>
  </si>
  <si>
    <t>BV4540-050/CHAQUETA  HOMBRE/M NSW NSP HOODIE PO FT/NIKE</t>
  </si>
  <si>
    <t>AJ5552-613/CAMISETA  HOMBRE/PSG M NK BRT STAD JSY SS AW/NIKE</t>
  </si>
  <si>
    <t>BV2800-010/CHAQUETA  MUJER/W NSW FTR FEM CREW FLC/NIKE</t>
  </si>
  <si>
    <t>BV2728-010/PANTALON  MUJER/W NSW FTR FEM PANT HW PK/NIKE</t>
  </si>
  <si>
    <t>AJ9183-010/CHAQUETA  HOMBRE/M NK DRY ACDMY19 PO HOODIE/NIKE</t>
  </si>
  <si>
    <t>BV3305-634/CAMISETA  HOMBRE/M NK DRY TOP SS DY/NIKE</t>
  </si>
  <si>
    <t>AT0821-682/CAMISETA  MUJER/W NK CITY SLEEK TOP SS/NIKE</t>
  </si>
  <si>
    <t>AT0821-010/CAMISETA  MUJER/W NK CITY SLEEK TOP SS/NIKE</t>
  </si>
  <si>
    <t>AT5870-435/CAMISETA  HOMBRE/M NK BRT STRKE TOP SS/NIKE</t>
  </si>
  <si>
    <t>AT5870-010/CAMISETA  HOMBRE/M NK BRT STRKE TOP SS/NIKE</t>
  </si>
  <si>
    <t>BV3778-682/BRA  MUJER/NIKE INDY AIR GRX BRA/NIKE</t>
  </si>
  <si>
    <t>BV4364-030/CAMISETA  MUJER/W NK TANK ELSTKA FTR FEM/NIKE</t>
  </si>
  <si>
    <t>BV2985-010/SHORT  MUJER/W NP SHORT 3IN FTR FEMME AOP/NIKE</t>
  </si>
  <si>
    <t>BV4777-010/CAMISETA  MUJER/W NSW AIR TOP SS/NIKE</t>
  </si>
  <si>
    <t>BV4777-682/CAMISETA  MUJER/W NSW AIR TOP SS/NIKE</t>
  </si>
  <si>
    <t>BV3764-010/BRA  MUJER/NIKE FTR FEM BRA PRT/NIKE</t>
  </si>
  <si>
    <t>AQ8007-101/CAMISETA  HOMBRE/M NK FC DRY TEE SEASONAL BLOCK/NIKE</t>
  </si>
  <si>
    <t>AQ8007-010/CAMISETA  HOMBRE/M NK FC DRY TEE SEASONAL BLOCK/NIKE</t>
  </si>
  <si>
    <t>AR5006-011/CAMISETA  HOMBRE/M NSW TEE JUST DO IT SWOOSH/NIKE</t>
  </si>
  <si>
    <t>AR5006-063/CAMISETA  HOMBRE/M NSW TEE JUST DO IT SWOOSH/NIKE</t>
  </si>
  <si>
    <t>AR5006-100/CAMISETA  HOMBRE/M NSW TEE JUST DO IT SWOOSH/NIKE</t>
  </si>
  <si>
    <t>BV2790-100/CAMISETA  MUJER/G NK TROPHY DRY SS TOP GFX/NIKE</t>
  </si>
  <si>
    <t>AJ9994-015/SHORT  HOMBRE/M NK DRY ACDMY SHORT K/NIKE</t>
  </si>
  <si>
    <t>BV7631-100/CAMISETA  HOMBRE/M NSW SS TEE CLASSICS 1/NIKE</t>
  </si>
  <si>
    <t>BV7495-010/CAMISETA  HOMBRE/M NSW SS TEE COURT 2/NIKE</t>
  </si>
  <si>
    <t>BV7639-010/CAMISETA  HOMBRE/M NSW SS TEE NIKE AIR 2/NIKE</t>
  </si>
  <si>
    <t>BV7639-063/CAMISETA  HOMBRE/M NSW SS TEE NIKE AIR 2/NIKE</t>
  </si>
  <si>
    <t>BV7170-063/CAMISETA  MUJER/W NSW TEE REBEL CROP 2/NIKE</t>
  </si>
  <si>
    <t>BV7170-100/CAMISETA  MUJER/W NSW TEE REBEL CROP 2/NIKE</t>
  </si>
  <si>
    <t>AJ7565-438/CAMISETA  HOMBRE/M NK DRY MILER TOP SS/NIKE</t>
  </si>
  <si>
    <t>AR4993-013/CAMISETA  HOMBRE/M NSW TEE BRAND MARK/NIKE</t>
  </si>
  <si>
    <t>AR4993-452/CAMISETA  HOMBRE/M NSW TEE BRAND MARK/NIKE</t>
  </si>
  <si>
    <t>BV2790-697/CAMISETA  MUJER/G NK TROPHY DRY SS TOP GFX/NIKE</t>
  </si>
  <si>
    <t>BV2918-010/SHORT  MUJER/W NK 10K SHORT FTR FEM PR/NIKE</t>
  </si>
  <si>
    <t>CI1383-063/CAMISETA  MUJER/W NSW TEE JDI SLIM/NIKE</t>
  </si>
  <si>
    <t>BV6169-100/CAMISETA  MUJER/W NSW TEE ESSNTL ICON FUTURA/NIKE</t>
  </si>
  <si>
    <t>BV3811-010/CAMISETA  HOMBRE/B NK CORE SS PERF TOP HTHR/NIKE</t>
  </si>
  <si>
    <t>BV3811-056/CAMISETA  HOMBRE/B NK CORE SS PERF TOP HTHR/NIKE</t>
  </si>
  <si>
    <t>BV0417-200/ZAPATILLA  HOMBRE/NIKE EPIC PHANTOM REACT FK/NIKE</t>
  </si>
  <si>
    <t>BV6060-100/ZAPATILLA  MUJER/FORCE 1 LV8 HO19 GP/NIKE</t>
  </si>
  <si>
    <t>AT8240-002/ZAPATILLA  HOMBRE/ZOOM FLY 3/NIKE</t>
  </si>
  <si>
    <t>BV7778-100/ZAPATILLA  HOMBRE/ZOOM FLY 3 AW/NIKE</t>
  </si>
  <si>
    <t>AH6789-001/ZAPATILLA  MUJER/W AIR MAX 270/NIKE</t>
  </si>
  <si>
    <t>AH8050-024/ZAPATILLA  HOMBRE/AIR MAX 270/NIKE</t>
  </si>
  <si>
    <t>AV2605-004/ZAPATILLA  HOMBRE/NIKE REACT PRESTO/NIKE</t>
  </si>
  <si>
    <t>AQ4312-003/ZAPATILLA  MUJER/W NIKE AIR MAX DIA/NIKE</t>
  </si>
  <si>
    <t>AQ4312-603/ZAPATILLA  MUJER/W NIKE AIR MAX DIA/NIKE</t>
  </si>
  <si>
    <t>CI3787-101/ZAPATILLA  HOMBRE/NIKE QUEST 2/NIKE</t>
  </si>
  <si>
    <t>SX5277-100/MEDIAS  MUJER/W EVERYDAY PLUS LTWT FOOT 3PR/NIKE</t>
  </si>
  <si>
    <t>SX6844-100/MEDIAS  UNISEX/Y NK EVERYDAY CUSH ANKLE 3PR/NIKE</t>
  </si>
  <si>
    <t>SX7168-010/MEDIAS  UNISEX/U SNKR SOX ESSENTIAL NO SHOW 2PR/NIKE</t>
  </si>
  <si>
    <t>SX7168-100/MEDIAS  UNISEX/U SNKR SOX ESSENTIAL NO SHOW 2PR/NIKE</t>
  </si>
  <si>
    <t>SX7237-010/MEDIAS  UNISEX/U NIKE FC GFX CREW/NIKE</t>
  </si>
  <si>
    <t>SX7237-100/MEDIAS  UNISEX/U NIKE FC GFX CREW/NIKE</t>
  </si>
  <si>
    <t>SX7554-914/MEDIAS  UNISEX/U NK MLTPLIER NS 2PR/NIKE</t>
  </si>
  <si>
    <t>SX7664-010/MEDIAS  UNISEX/U NK EVERYDAY CUSH CREW 3PR/NIKE</t>
  </si>
  <si>
    <t>SX7664-100/MEDIAS  UNISEX/U NK EVERYDAY CUSH CREW 3PR/NIKE</t>
  </si>
  <si>
    <t>SX7673-901/MEDIAS  UNISEX/U NK EVERYDAY CUSH NS 3PR/NIKE</t>
  </si>
  <si>
    <t>SK0127-010/MEDIAS  UNISEX/U SNKR SOX CREW 2PR - JDI/NIKE</t>
  </si>
  <si>
    <t>SK0136-100/MEDIAS  UNISEX/U SNKR SOX AF1 CREW 2PR/NIKE</t>
  </si>
  <si>
    <t>SK0137-010/MEDIAS  UNISEX/U NK SQUAD CREW - CANVAS/NIKE</t>
  </si>
  <si>
    <t>SK0137-100/MEDIAS  UNISEX/U NK SQUAD CREW - CANVAS/NIKE</t>
  </si>
  <si>
    <t>SX5277-010/MEDIAS  MUJER/W EVERYDAY PLUS LTWT FOOT 3PR/NIKE</t>
  </si>
  <si>
    <t>SX6844-010/MEDIAS  UNISEX/Y NK EVERYDAY CUSH ANKLE 3PR/NIKE</t>
  </si>
  <si>
    <t>SX7554-915/MEDIAS  UNISEX/U NK MLTPLIER NS 2PR/NIKE</t>
  </si>
  <si>
    <t>SX7676-100/MEDIAS  HOMBRE/U NK EVERYDAY LTWT CREW 3PR/NIKE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</si>
</sst>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F11" sqref="F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1024389029</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12348</v>
      </c>
      <c r="G9" s="19"/>
      <c r="H9" s="18">
        <f>SUM(H11:H15010)</f>
        <v>4407.3000000000038</v>
      </c>
      <c r="I9" s="19"/>
      <c r="J9" s="18">
        <f>SUM(J11:J15010)</f>
        <v>309884.63999999996</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25">
      <c r="A11" s="3"/>
      <c r="B11" s="12">
        <v>1</v>
      </c>
      <c r="C11" s="7" t="s">
        <v>426</v>
      </c>
      <c r="D11" s="24" t="str">
        <f>IF(C11&lt;=0," ",LOOKUP(C11,nandina,List!$C$2:$C$368))</f>
        <v>- - Los demás</v>
      </c>
      <c r="E11" s="16" t="s">
        <v>509</v>
      </c>
      <c r="F11" s="8">
        <v>72</v>
      </c>
      <c r="G11" s="9" t="s">
        <v>493</v>
      </c>
      <c r="H11" s="8">
        <v>36</v>
      </c>
      <c r="I11" s="8">
        <v>61.04</v>
      </c>
      <c r="J11" s="8">
        <f>F11*I11</f>
        <v>4394.88</v>
      </c>
      <c r="K11" s="15"/>
      <c r="L11" s="8"/>
      <c r="M11" s="8"/>
      <c r="N11" s="3"/>
      <c r="O11" s="3"/>
      <c r="P11" s="3"/>
    </row>
    <row r="12" spans="1:16" ht="33.75" x14ac:dyDescent="0.25">
      <c r="A12" s="3"/>
      <c r="B12" s="12">
        <v>2</v>
      </c>
      <c r="C12" s="7" t="s">
        <v>449</v>
      </c>
      <c r="D12" s="24" t="str">
        <f>IF(C12&lt;=0," ",LOOKUP(C12,nandina,List!$C$2:$C$368))</f>
        <v>- - - Calzado de tenis, baloncesto, gimnasia, entrenamiento y calzados similares</v>
      </c>
      <c r="E12" s="16" t="s">
        <v>510</v>
      </c>
      <c r="F12" s="8">
        <v>120</v>
      </c>
      <c r="G12" s="9" t="s">
        <v>493</v>
      </c>
      <c r="H12" s="8">
        <v>78</v>
      </c>
      <c r="I12" s="8">
        <v>55.37</v>
      </c>
      <c r="J12" s="8">
        <f t="shared" ref="J12:J75" si="0">F12*I12</f>
        <v>6644.4</v>
      </c>
      <c r="K12" s="15"/>
      <c r="L12" s="8"/>
      <c r="M12" s="8"/>
      <c r="N12" s="3"/>
      <c r="O12" s="3"/>
      <c r="P12" s="3"/>
    </row>
    <row r="13" spans="1:16" ht="33.75" x14ac:dyDescent="0.25">
      <c r="A13" s="3"/>
      <c r="B13" s="12">
        <v>3</v>
      </c>
      <c r="C13" s="7" t="s">
        <v>449</v>
      </c>
      <c r="D13" s="24" t="str">
        <f>IF(C13&lt;=0," ",LOOKUP(C13,nandina,List!$C$2:$C$368))</f>
        <v>- - - Calzado de tenis, baloncesto, gimnasia, entrenamiento y calzados similares</v>
      </c>
      <c r="E13" s="16" t="s">
        <v>511</v>
      </c>
      <c r="F13" s="8">
        <v>72</v>
      </c>
      <c r="G13" s="9" t="s">
        <v>493</v>
      </c>
      <c r="H13" s="8">
        <v>36</v>
      </c>
      <c r="I13" s="8">
        <v>70.28</v>
      </c>
      <c r="J13" s="8">
        <f t="shared" si="0"/>
        <v>5060.16</v>
      </c>
      <c r="K13" s="15"/>
      <c r="L13" s="8"/>
      <c r="M13" s="8"/>
      <c r="N13" s="3"/>
      <c r="O13" s="3"/>
      <c r="P13" s="3"/>
    </row>
    <row r="14" spans="1:16" ht="33.75" x14ac:dyDescent="0.25">
      <c r="A14" s="3"/>
      <c r="B14" s="12">
        <v>4</v>
      </c>
      <c r="C14" s="7" t="s">
        <v>449</v>
      </c>
      <c r="D14" s="24" t="str">
        <f>IF(C14&lt;=0," ",LOOKUP(C14,nandina,List!$C$2:$C$368))</f>
        <v>- - - Calzado de tenis, baloncesto, gimnasia, entrenamiento y calzados similares</v>
      </c>
      <c r="E14" s="16" t="s">
        <v>512</v>
      </c>
      <c r="F14" s="8">
        <v>72</v>
      </c>
      <c r="G14" s="9" t="s">
        <v>493</v>
      </c>
      <c r="H14" s="8">
        <v>46.800000000000004</v>
      </c>
      <c r="I14" s="8">
        <v>93.38</v>
      </c>
      <c r="J14" s="8">
        <f t="shared" si="0"/>
        <v>6723.36</v>
      </c>
      <c r="K14" s="15"/>
      <c r="L14" s="8"/>
      <c r="M14" s="8"/>
      <c r="N14" s="3"/>
      <c r="O14" s="3"/>
      <c r="P14" s="3"/>
    </row>
    <row r="15" spans="1:16" ht="33.75" x14ac:dyDescent="0.25">
      <c r="A15" s="3"/>
      <c r="B15" s="12">
        <v>5</v>
      </c>
      <c r="C15" s="7" t="s">
        <v>449</v>
      </c>
      <c r="D15" s="24" t="str">
        <f>IF(C15&lt;=0," ",LOOKUP(C15,nandina,List!$C$2:$C$368))</f>
        <v>- - - Calzado de tenis, baloncesto, gimnasia, entrenamiento y calzados similares</v>
      </c>
      <c r="E15" s="16" t="s">
        <v>513</v>
      </c>
      <c r="F15" s="8">
        <v>72</v>
      </c>
      <c r="G15" s="9" t="s">
        <v>493</v>
      </c>
      <c r="H15" s="8">
        <v>46.800000000000004</v>
      </c>
      <c r="I15" s="8">
        <v>93.38</v>
      </c>
      <c r="J15" s="8">
        <f t="shared" si="0"/>
        <v>6723.36</v>
      </c>
      <c r="K15" s="15"/>
      <c r="L15" s="8"/>
      <c r="M15" s="8"/>
      <c r="N15" s="3"/>
      <c r="O15" s="3"/>
      <c r="P15" s="3"/>
    </row>
    <row r="16" spans="1:16" ht="33.75" x14ac:dyDescent="0.25">
      <c r="A16" s="3"/>
      <c r="B16" s="12">
        <v>6</v>
      </c>
      <c r="C16" s="7" t="s">
        <v>449</v>
      </c>
      <c r="D16" s="24" t="str">
        <f>IF(C16&lt;=0," ",LOOKUP(C16,nandina,List!$C$2:$C$368))</f>
        <v>- - - Calzado de tenis, baloncesto, gimnasia, entrenamiento y calzados similares</v>
      </c>
      <c r="E16" s="16" t="s">
        <v>514</v>
      </c>
      <c r="F16" s="8">
        <v>72</v>
      </c>
      <c r="G16" s="9" t="s">
        <v>493</v>
      </c>
      <c r="H16" s="8">
        <v>36</v>
      </c>
      <c r="I16" s="8">
        <v>93.38</v>
      </c>
      <c r="J16" s="8">
        <f t="shared" si="0"/>
        <v>6723.36</v>
      </c>
      <c r="K16" s="15"/>
      <c r="L16" s="8"/>
      <c r="M16" s="8"/>
      <c r="N16" s="3"/>
      <c r="O16" s="3"/>
      <c r="P16" s="3"/>
    </row>
    <row r="17" spans="1:16" ht="33.75" x14ac:dyDescent="0.25">
      <c r="A17" s="3"/>
      <c r="B17" s="12">
        <v>7</v>
      </c>
      <c r="C17" s="7" t="s">
        <v>449</v>
      </c>
      <c r="D17" s="24" t="str">
        <f>IF(C17&lt;=0," ",LOOKUP(C17,nandina,List!$C$2:$C$368))</f>
        <v>- - - Calzado de tenis, baloncesto, gimnasia, entrenamiento y calzados similares</v>
      </c>
      <c r="E17" s="16" t="s">
        <v>515</v>
      </c>
      <c r="F17" s="8">
        <v>72</v>
      </c>
      <c r="G17" s="9" t="s">
        <v>493</v>
      </c>
      <c r="H17" s="8">
        <v>36</v>
      </c>
      <c r="I17" s="8">
        <v>93.38</v>
      </c>
      <c r="J17" s="8">
        <f t="shared" si="0"/>
        <v>6723.36</v>
      </c>
      <c r="K17" s="15"/>
      <c r="L17" s="8"/>
      <c r="M17" s="8"/>
      <c r="N17" s="3"/>
      <c r="O17" s="3"/>
      <c r="P17" s="3"/>
    </row>
    <row r="18" spans="1:16" ht="22.5" x14ac:dyDescent="0.25">
      <c r="A18" s="3"/>
      <c r="B18" s="12">
        <v>8</v>
      </c>
      <c r="C18" s="7" t="s">
        <v>426</v>
      </c>
      <c r="D18" s="24" t="str">
        <f>IF(C18&lt;=0," ",LOOKUP(C18,nandina,List!$C$2:$C$368))</f>
        <v>- - Los demás</v>
      </c>
      <c r="E18" s="16" t="s">
        <v>516</v>
      </c>
      <c r="F18" s="8">
        <v>144</v>
      </c>
      <c r="G18" s="9" t="s">
        <v>493</v>
      </c>
      <c r="H18" s="8">
        <v>86.399999999999991</v>
      </c>
      <c r="I18" s="8">
        <v>26.25</v>
      </c>
      <c r="J18" s="8">
        <f t="shared" si="0"/>
        <v>3780</v>
      </c>
      <c r="K18" s="15"/>
      <c r="L18" s="8"/>
      <c r="M18" s="8"/>
      <c r="N18" s="3"/>
      <c r="O18" s="3"/>
      <c r="P18" s="3"/>
    </row>
    <row r="19" spans="1:16" ht="22.5" x14ac:dyDescent="0.25">
      <c r="A19" s="3"/>
      <c r="B19" s="12">
        <v>9</v>
      </c>
      <c r="C19" s="7" t="s">
        <v>426</v>
      </c>
      <c r="D19" s="24" t="str">
        <f>IF(C19&lt;=0," ",LOOKUP(C19,nandina,List!$C$2:$C$368))</f>
        <v>- - Los demás</v>
      </c>
      <c r="E19" s="16" t="s">
        <v>517</v>
      </c>
      <c r="F19" s="8">
        <v>288</v>
      </c>
      <c r="G19" s="9" t="s">
        <v>493</v>
      </c>
      <c r="H19" s="8">
        <v>172.79999999999998</v>
      </c>
      <c r="I19" s="8">
        <v>42.56</v>
      </c>
      <c r="J19" s="8">
        <f t="shared" si="0"/>
        <v>12257.28</v>
      </c>
      <c r="K19" s="15"/>
      <c r="L19" s="8"/>
      <c r="M19" s="8"/>
      <c r="N19" s="3"/>
      <c r="O19" s="3"/>
      <c r="P19" s="3"/>
    </row>
    <row r="20" spans="1:16" ht="33.75" x14ac:dyDescent="0.25">
      <c r="A20" s="3"/>
      <c r="B20" s="12">
        <v>10</v>
      </c>
      <c r="C20" s="7" t="s">
        <v>449</v>
      </c>
      <c r="D20" s="24" t="str">
        <f>IF(C20&lt;=0," ",LOOKUP(C20,nandina,List!$C$2:$C$368))</f>
        <v>- - - Calzado de tenis, baloncesto, gimnasia, entrenamiento y calzados similares</v>
      </c>
      <c r="E20" s="16" t="s">
        <v>518</v>
      </c>
      <c r="F20" s="8">
        <v>72</v>
      </c>
      <c r="G20" s="9" t="s">
        <v>493</v>
      </c>
      <c r="H20" s="8">
        <v>46.800000000000004</v>
      </c>
      <c r="I20" s="8">
        <v>71</v>
      </c>
      <c r="J20" s="8">
        <f t="shared" si="0"/>
        <v>5112</v>
      </c>
      <c r="K20" s="15"/>
      <c r="L20" s="8"/>
      <c r="M20" s="8"/>
      <c r="N20" s="3"/>
      <c r="O20" s="3"/>
      <c r="P20" s="3"/>
    </row>
    <row r="21" spans="1:16" ht="33.75" x14ac:dyDescent="0.25">
      <c r="A21" s="3"/>
      <c r="B21" s="12">
        <v>11</v>
      </c>
      <c r="C21" s="7" t="s">
        <v>449</v>
      </c>
      <c r="D21" s="24" t="str">
        <f>IF(C21&lt;=0," ",LOOKUP(C21,nandina,List!$C$2:$C$368))</f>
        <v>- - - Calzado de tenis, baloncesto, gimnasia, entrenamiento y calzados similares</v>
      </c>
      <c r="E21" s="16" t="s">
        <v>519</v>
      </c>
      <c r="F21" s="8">
        <v>72</v>
      </c>
      <c r="G21" s="9" t="s">
        <v>493</v>
      </c>
      <c r="H21" s="8">
        <v>46.800000000000004</v>
      </c>
      <c r="I21" s="8">
        <v>71</v>
      </c>
      <c r="J21" s="8">
        <f t="shared" si="0"/>
        <v>5112</v>
      </c>
      <c r="K21" s="15"/>
      <c r="L21" s="8"/>
      <c r="M21" s="8"/>
      <c r="N21" s="3"/>
      <c r="O21" s="3"/>
      <c r="P21" s="3"/>
    </row>
    <row r="22" spans="1:16" ht="22.5" x14ac:dyDescent="0.25">
      <c r="A22" s="3"/>
      <c r="B22" s="12">
        <v>12</v>
      </c>
      <c r="C22" s="7" t="s">
        <v>426</v>
      </c>
      <c r="D22" s="24" t="str">
        <f>IF(C22&lt;=0," ",LOOKUP(C22,nandina,List!$C$2:$C$368))</f>
        <v>- - Los demás</v>
      </c>
      <c r="E22" s="16" t="s">
        <v>520</v>
      </c>
      <c r="F22" s="8">
        <v>36</v>
      </c>
      <c r="G22" s="9" t="s">
        <v>493</v>
      </c>
      <c r="H22" s="8">
        <v>21.599999999999998</v>
      </c>
      <c r="I22" s="8">
        <v>102.24</v>
      </c>
      <c r="J22" s="8">
        <f t="shared" si="0"/>
        <v>3680.64</v>
      </c>
      <c r="K22" s="15"/>
      <c r="L22" s="8"/>
      <c r="M22" s="8"/>
      <c r="N22" s="3"/>
      <c r="O22" s="3"/>
      <c r="P22" s="3"/>
    </row>
    <row r="23" spans="1:16" ht="33.75" x14ac:dyDescent="0.25">
      <c r="A23" s="3"/>
      <c r="B23" s="12">
        <v>13</v>
      </c>
      <c r="C23" s="7" t="s">
        <v>449</v>
      </c>
      <c r="D23" s="24" t="str">
        <f>IF(C23&lt;=0," ",LOOKUP(C23,nandina,List!$C$2:$C$368))</f>
        <v>- - - Calzado de tenis, baloncesto, gimnasia, entrenamiento y calzados similares</v>
      </c>
      <c r="E23" s="16" t="s">
        <v>521</v>
      </c>
      <c r="F23" s="8">
        <v>36</v>
      </c>
      <c r="G23" s="9" t="s">
        <v>493</v>
      </c>
      <c r="H23" s="8">
        <v>21.599999999999998</v>
      </c>
      <c r="I23" s="8">
        <v>59.85</v>
      </c>
      <c r="J23" s="8">
        <f t="shared" si="0"/>
        <v>2154.6</v>
      </c>
      <c r="K23" s="15"/>
      <c r="L23" s="8"/>
      <c r="M23" s="8"/>
      <c r="N23" s="3"/>
      <c r="O23" s="3"/>
      <c r="P23" s="3"/>
    </row>
    <row r="24" spans="1:16" ht="22.5" x14ac:dyDescent="0.25">
      <c r="A24" s="3"/>
      <c r="B24" s="12">
        <v>14</v>
      </c>
      <c r="C24" s="7" t="s">
        <v>426</v>
      </c>
      <c r="D24" s="24" t="str">
        <f>IF(C24&lt;=0," ",LOOKUP(C24,nandina,List!$C$2:$C$368))</f>
        <v>- - Los demás</v>
      </c>
      <c r="E24" s="16" t="s">
        <v>522</v>
      </c>
      <c r="F24" s="8">
        <v>36</v>
      </c>
      <c r="G24" s="9" t="s">
        <v>493</v>
      </c>
      <c r="H24" s="8">
        <v>21.599999999999998</v>
      </c>
      <c r="I24" s="8">
        <v>102.24</v>
      </c>
      <c r="J24" s="8">
        <f t="shared" si="0"/>
        <v>3680.64</v>
      </c>
      <c r="K24" s="15"/>
      <c r="L24" s="8"/>
      <c r="M24" s="8"/>
      <c r="N24" s="3"/>
      <c r="O24" s="3"/>
      <c r="P24" s="3"/>
    </row>
    <row r="25" spans="1:16" ht="33.75" x14ac:dyDescent="0.25">
      <c r="A25" s="3"/>
      <c r="B25" s="12">
        <v>15</v>
      </c>
      <c r="C25" s="7" t="s">
        <v>449</v>
      </c>
      <c r="D25" s="24" t="str">
        <f>IF(C25&lt;=0," ",LOOKUP(C25,nandina,List!$C$2:$C$368))</f>
        <v>- - - Calzado de tenis, baloncesto, gimnasia, entrenamiento y calzados similares</v>
      </c>
      <c r="E25" s="16" t="s">
        <v>523</v>
      </c>
      <c r="F25" s="8">
        <v>72</v>
      </c>
      <c r="G25" s="9" t="s">
        <v>493</v>
      </c>
      <c r="H25" s="8">
        <v>46.800000000000004</v>
      </c>
      <c r="I25" s="8">
        <v>93</v>
      </c>
      <c r="J25" s="8">
        <f t="shared" si="0"/>
        <v>6696</v>
      </c>
      <c r="K25" s="15"/>
      <c r="L25" s="8"/>
      <c r="M25" s="8"/>
      <c r="N25" s="3"/>
      <c r="O25" s="3"/>
      <c r="P25" s="3"/>
    </row>
    <row r="26" spans="1:16" ht="22.5" x14ac:dyDescent="0.25">
      <c r="A26" s="3"/>
      <c r="B26" s="12">
        <v>16</v>
      </c>
      <c r="C26" s="7" t="s">
        <v>426</v>
      </c>
      <c r="D26" s="24" t="str">
        <f>IF(C26&lt;=0," ",LOOKUP(C26,nandina,List!$C$2:$C$368))</f>
        <v>- - Los demás</v>
      </c>
      <c r="E26" s="16" t="s">
        <v>524</v>
      </c>
      <c r="F26" s="8">
        <v>144</v>
      </c>
      <c r="G26" s="9" t="s">
        <v>493</v>
      </c>
      <c r="H26" s="8">
        <v>93.600000000000009</v>
      </c>
      <c r="I26" s="8">
        <v>34.51</v>
      </c>
      <c r="J26" s="8">
        <f t="shared" si="0"/>
        <v>4969.4399999999996</v>
      </c>
      <c r="K26" s="15"/>
      <c r="L26" s="8"/>
      <c r="M26" s="8"/>
      <c r="N26" s="3"/>
      <c r="O26" s="3"/>
      <c r="P26" s="3"/>
    </row>
    <row r="27" spans="1:16" ht="33.75" x14ac:dyDescent="0.25">
      <c r="A27" s="3"/>
      <c r="B27" s="12">
        <v>17</v>
      </c>
      <c r="C27" s="7" t="s">
        <v>449</v>
      </c>
      <c r="D27" s="24" t="str">
        <f>IF(C27&lt;=0," ",LOOKUP(C27,nandina,List!$C$2:$C$368))</f>
        <v>- - - Calzado de tenis, baloncesto, gimnasia, entrenamiento y calzados similares</v>
      </c>
      <c r="E27" s="16" t="s">
        <v>525</v>
      </c>
      <c r="F27" s="8">
        <v>36</v>
      </c>
      <c r="G27" s="9" t="s">
        <v>493</v>
      </c>
      <c r="H27" s="8">
        <v>18</v>
      </c>
      <c r="I27" s="8">
        <v>71</v>
      </c>
      <c r="J27" s="8">
        <f t="shared" si="0"/>
        <v>2556</v>
      </c>
      <c r="K27" s="15"/>
      <c r="L27" s="8"/>
      <c r="M27" s="8"/>
      <c r="N27" s="3"/>
      <c r="O27" s="3"/>
      <c r="P27" s="3"/>
    </row>
    <row r="28" spans="1:16" ht="33.75" x14ac:dyDescent="0.25">
      <c r="A28" s="3"/>
      <c r="B28" s="12">
        <v>18</v>
      </c>
      <c r="C28" s="7" t="s">
        <v>449</v>
      </c>
      <c r="D28" s="24" t="str">
        <f>IF(C28&lt;=0," ",LOOKUP(C28,nandina,List!$C$2:$C$368))</f>
        <v>- - - Calzado de tenis, baloncesto, gimnasia, entrenamiento y calzados similares</v>
      </c>
      <c r="E28" s="16" t="s">
        <v>526</v>
      </c>
      <c r="F28" s="8">
        <v>72</v>
      </c>
      <c r="G28" s="9" t="s">
        <v>493</v>
      </c>
      <c r="H28" s="8">
        <v>36</v>
      </c>
      <c r="I28" s="8">
        <v>55.37</v>
      </c>
      <c r="J28" s="8">
        <f t="shared" si="0"/>
        <v>3986.64</v>
      </c>
      <c r="K28" s="15"/>
      <c r="L28" s="8"/>
      <c r="M28" s="8"/>
      <c r="N28" s="3"/>
      <c r="O28" s="3"/>
      <c r="P28" s="3"/>
    </row>
    <row r="29" spans="1:16" ht="33.75" x14ac:dyDescent="0.25">
      <c r="A29" s="3"/>
      <c r="B29" s="12">
        <v>19</v>
      </c>
      <c r="C29" s="7" t="s">
        <v>426</v>
      </c>
      <c r="D29" s="24" t="str">
        <f>IF(C29&lt;=0," ",LOOKUP(C29,nandina,List!$C$2:$C$368))</f>
        <v>- - Los demás</v>
      </c>
      <c r="E29" s="16" t="s">
        <v>527</v>
      </c>
      <c r="F29" s="8">
        <v>288</v>
      </c>
      <c r="G29" s="9" t="s">
        <v>493</v>
      </c>
      <c r="H29" s="8">
        <v>172.79999999999998</v>
      </c>
      <c r="I29" s="8">
        <v>42.56</v>
      </c>
      <c r="J29" s="8">
        <f t="shared" si="0"/>
        <v>12257.28</v>
      </c>
      <c r="K29" s="15"/>
      <c r="L29" s="8"/>
      <c r="M29" s="8"/>
      <c r="N29" s="3"/>
      <c r="O29" s="3"/>
      <c r="P29" s="3"/>
    </row>
    <row r="30" spans="1:16" ht="22.5" x14ac:dyDescent="0.25">
      <c r="A30" s="3"/>
      <c r="B30" s="12">
        <v>20</v>
      </c>
      <c r="C30" s="7" t="s">
        <v>426</v>
      </c>
      <c r="D30" s="24" t="str">
        <f>IF(C30&lt;=0," ",LOOKUP(C30,nandina,List!$C$2:$C$368))</f>
        <v>- - Los demás</v>
      </c>
      <c r="E30" s="16" t="s">
        <v>528</v>
      </c>
      <c r="F30" s="8">
        <v>216</v>
      </c>
      <c r="G30" s="9" t="s">
        <v>493</v>
      </c>
      <c r="H30" s="8">
        <v>129.6</v>
      </c>
      <c r="I30" s="8">
        <v>42.56</v>
      </c>
      <c r="J30" s="8">
        <f t="shared" si="0"/>
        <v>9192.9600000000009</v>
      </c>
      <c r="K30" s="15"/>
      <c r="L30" s="8"/>
      <c r="M30" s="8"/>
      <c r="N30" s="3"/>
      <c r="O30" s="3"/>
      <c r="P30" s="3"/>
    </row>
    <row r="31" spans="1:16" ht="22.5" x14ac:dyDescent="0.25">
      <c r="A31" s="3"/>
      <c r="B31" s="12">
        <v>21</v>
      </c>
      <c r="C31" s="7" t="s">
        <v>426</v>
      </c>
      <c r="D31" s="24" t="str">
        <f>IF(C31&lt;=0," ",LOOKUP(C31,nandina,List!$C$2:$C$368))</f>
        <v>- - Los demás</v>
      </c>
      <c r="E31" s="16" t="s">
        <v>529</v>
      </c>
      <c r="F31" s="8">
        <v>288</v>
      </c>
      <c r="G31" s="9" t="s">
        <v>493</v>
      </c>
      <c r="H31" s="8">
        <v>172.79999999999998</v>
      </c>
      <c r="I31" s="8">
        <v>42.56</v>
      </c>
      <c r="J31" s="8">
        <f t="shared" si="0"/>
        <v>12257.28</v>
      </c>
      <c r="K31" s="15"/>
      <c r="L31" s="8"/>
      <c r="M31" s="8"/>
      <c r="N31" s="3"/>
      <c r="O31" s="3"/>
      <c r="P31" s="3"/>
    </row>
    <row r="32" spans="1:16" ht="22.5" x14ac:dyDescent="0.25">
      <c r="A32" s="3"/>
      <c r="B32" s="12">
        <v>22</v>
      </c>
      <c r="C32" s="7" t="s">
        <v>426</v>
      </c>
      <c r="D32" s="24" t="str">
        <f>IF(C32&lt;=0," ",LOOKUP(C32,nandina,List!$C$2:$C$368))</f>
        <v>- - Los demás</v>
      </c>
      <c r="E32" s="16" t="s">
        <v>530</v>
      </c>
      <c r="F32" s="8">
        <v>576</v>
      </c>
      <c r="G32" s="9" t="s">
        <v>493</v>
      </c>
      <c r="H32" s="8">
        <v>345.59999999999997</v>
      </c>
      <c r="I32" s="8">
        <v>26.95</v>
      </c>
      <c r="J32" s="8">
        <f t="shared" si="0"/>
        <v>15523.199999999999</v>
      </c>
      <c r="K32" s="15"/>
      <c r="L32" s="8"/>
      <c r="M32" s="8"/>
      <c r="N32" s="3"/>
      <c r="O32" s="3"/>
      <c r="P32" s="3"/>
    </row>
    <row r="33" spans="1:16" ht="22.5" x14ac:dyDescent="0.25">
      <c r="A33" s="3"/>
      <c r="B33" s="12">
        <v>23</v>
      </c>
      <c r="C33" s="7" t="s">
        <v>426</v>
      </c>
      <c r="D33" s="24" t="str">
        <f>IF(C33&lt;=0," ",LOOKUP(C33,nandina,List!$C$2:$C$368))</f>
        <v>- - Los demás</v>
      </c>
      <c r="E33" s="16" t="s">
        <v>531</v>
      </c>
      <c r="F33" s="8">
        <v>216</v>
      </c>
      <c r="G33" s="9" t="s">
        <v>493</v>
      </c>
      <c r="H33" s="8">
        <v>129.6</v>
      </c>
      <c r="I33" s="8">
        <v>26.95</v>
      </c>
      <c r="J33" s="8">
        <f t="shared" si="0"/>
        <v>5821.2</v>
      </c>
      <c r="K33" s="15"/>
      <c r="L33" s="8"/>
      <c r="M33" s="8"/>
      <c r="N33" s="3"/>
      <c r="O33" s="3"/>
      <c r="P33" s="3"/>
    </row>
    <row r="34" spans="1:16" ht="33.75" x14ac:dyDescent="0.25">
      <c r="A34" s="3"/>
      <c r="B34" s="12">
        <v>24</v>
      </c>
      <c r="C34" s="7" t="s">
        <v>449</v>
      </c>
      <c r="D34" s="24" t="str">
        <f>IF(C34&lt;=0," ",LOOKUP(C34,nandina,List!$C$2:$C$368))</f>
        <v>- - - Calzado de tenis, baloncesto, gimnasia, entrenamiento y calzados similares</v>
      </c>
      <c r="E34" s="16" t="s">
        <v>532</v>
      </c>
      <c r="F34" s="8">
        <v>72</v>
      </c>
      <c r="G34" s="9" t="s">
        <v>493</v>
      </c>
      <c r="H34" s="8">
        <v>36</v>
      </c>
      <c r="I34" s="8">
        <v>59.64</v>
      </c>
      <c r="J34" s="8">
        <f t="shared" si="0"/>
        <v>4294.08</v>
      </c>
      <c r="K34" s="15"/>
      <c r="L34" s="8"/>
      <c r="M34" s="8"/>
      <c r="N34" s="3"/>
      <c r="O34" s="3"/>
      <c r="P34" s="3"/>
    </row>
    <row r="35" spans="1:16" ht="22.5" x14ac:dyDescent="0.25">
      <c r="A35" s="3"/>
      <c r="B35" s="12">
        <v>25</v>
      </c>
      <c r="C35" s="7" t="s">
        <v>426</v>
      </c>
      <c r="D35" s="24" t="str">
        <f>IF(C35&lt;=0," ",LOOKUP(C35,nandina,List!$C$2:$C$368))</f>
        <v>- - Los demás</v>
      </c>
      <c r="E35" s="16" t="s">
        <v>533</v>
      </c>
      <c r="F35" s="8">
        <v>204</v>
      </c>
      <c r="G35" s="9" t="s">
        <v>493</v>
      </c>
      <c r="H35" s="8">
        <v>132.6</v>
      </c>
      <c r="I35" s="8">
        <v>26.25</v>
      </c>
      <c r="J35" s="8">
        <f t="shared" si="0"/>
        <v>5355</v>
      </c>
      <c r="K35" s="15"/>
      <c r="L35" s="8"/>
      <c r="M35" s="8"/>
      <c r="N35" s="3"/>
    </row>
    <row r="36" spans="1:16" ht="33.75" x14ac:dyDescent="0.25">
      <c r="A36" s="3"/>
      <c r="B36" s="12">
        <v>26</v>
      </c>
      <c r="C36" s="7" t="s">
        <v>449</v>
      </c>
      <c r="D36" s="24" t="str">
        <f>IF(C36&lt;=0," ",LOOKUP(C36,nandina,List!$C$2:$C$368))</f>
        <v>- - - Calzado de tenis, baloncesto, gimnasia, entrenamiento y calzados similares</v>
      </c>
      <c r="E36" s="16" t="s">
        <v>534</v>
      </c>
      <c r="F36" s="8">
        <v>216</v>
      </c>
      <c r="G36" s="9" t="s">
        <v>493</v>
      </c>
      <c r="H36" s="8">
        <v>140.4</v>
      </c>
      <c r="I36" s="8">
        <v>37</v>
      </c>
      <c r="J36" s="8">
        <f t="shared" si="0"/>
        <v>7992</v>
      </c>
      <c r="K36" s="15"/>
      <c r="L36" s="8"/>
      <c r="M36" s="8"/>
      <c r="N36" s="3"/>
    </row>
    <row r="37" spans="1:16" ht="33.75" x14ac:dyDescent="0.25">
      <c r="A37" s="3"/>
      <c r="B37" s="12">
        <v>27</v>
      </c>
      <c r="C37" s="7" t="s">
        <v>449</v>
      </c>
      <c r="D37" s="24" t="str">
        <f>IF(C37&lt;=0," ",LOOKUP(C37,nandina,List!$C$2:$C$368))</f>
        <v>- - - Calzado de tenis, baloncesto, gimnasia, entrenamiento y calzados similares</v>
      </c>
      <c r="E37" s="16" t="s">
        <v>535</v>
      </c>
      <c r="F37" s="8">
        <v>36</v>
      </c>
      <c r="G37" s="9" t="s">
        <v>493</v>
      </c>
      <c r="H37" s="8">
        <v>18</v>
      </c>
      <c r="I37" s="8">
        <v>70.28</v>
      </c>
      <c r="J37" s="8">
        <f t="shared" si="0"/>
        <v>2530.08</v>
      </c>
      <c r="K37" s="15"/>
      <c r="L37" s="8"/>
      <c r="M37" s="8"/>
      <c r="N37" s="3"/>
    </row>
    <row r="38" spans="1:16" ht="33.75" x14ac:dyDescent="0.25">
      <c r="A38" s="3"/>
      <c r="B38" s="12">
        <v>28</v>
      </c>
      <c r="C38" s="7" t="s">
        <v>449</v>
      </c>
      <c r="D38" s="24" t="str">
        <f>IF(C38&lt;=0," ",LOOKUP(C38,nandina,List!$C$2:$C$368))</f>
        <v>- - - Calzado de tenis, baloncesto, gimnasia, entrenamiento y calzados similares</v>
      </c>
      <c r="E38" s="16" t="s">
        <v>536</v>
      </c>
      <c r="F38" s="8">
        <v>36</v>
      </c>
      <c r="G38" s="9" t="s">
        <v>493</v>
      </c>
      <c r="H38" s="8">
        <v>18</v>
      </c>
      <c r="I38" s="8">
        <v>70.28</v>
      </c>
      <c r="J38" s="8">
        <f t="shared" si="0"/>
        <v>2530.08</v>
      </c>
      <c r="K38" s="15"/>
      <c r="L38" s="8"/>
      <c r="M38" s="8"/>
      <c r="N38" s="3"/>
    </row>
    <row r="39" spans="1:16" ht="33.75" x14ac:dyDescent="0.25">
      <c r="A39" s="3"/>
      <c r="B39" s="12">
        <v>29</v>
      </c>
      <c r="C39" s="7" t="s">
        <v>449</v>
      </c>
      <c r="D39" s="24" t="str">
        <f>IF(C39&lt;=0," ",LOOKUP(C39,nandina,List!$C$2:$C$368))</f>
        <v>- - - Calzado de tenis, baloncesto, gimnasia, entrenamiento y calzados similares</v>
      </c>
      <c r="E39" s="16" t="s">
        <v>537</v>
      </c>
      <c r="F39" s="8">
        <v>72</v>
      </c>
      <c r="G39" s="9" t="s">
        <v>493</v>
      </c>
      <c r="H39" s="8">
        <v>46.800000000000004</v>
      </c>
      <c r="I39" s="8">
        <v>70.28</v>
      </c>
      <c r="J39" s="8">
        <f t="shared" si="0"/>
        <v>5060.16</v>
      </c>
      <c r="K39" s="15"/>
      <c r="L39" s="8"/>
      <c r="M39" s="8"/>
      <c r="N39" s="3"/>
    </row>
    <row r="40" spans="1:16" ht="33.75" x14ac:dyDescent="0.25">
      <c r="A40" s="3"/>
      <c r="B40" s="12">
        <v>30</v>
      </c>
      <c r="C40" s="7" t="s">
        <v>449</v>
      </c>
      <c r="D40" s="24" t="str">
        <f>IF(C40&lt;=0," ",LOOKUP(C40,nandina,List!$C$2:$C$368))</f>
        <v>- - - Calzado de tenis, baloncesto, gimnasia, entrenamiento y calzados similares</v>
      </c>
      <c r="E40" s="16" t="s">
        <v>538</v>
      </c>
      <c r="F40" s="8">
        <v>72</v>
      </c>
      <c r="G40" s="9" t="s">
        <v>493</v>
      </c>
      <c r="H40" s="8">
        <v>46.800000000000004</v>
      </c>
      <c r="I40" s="8">
        <v>70.28</v>
      </c>
      <c r="J40" s="8">
        <f t="shared" si="0"/>
        <v>5060.16</v>
      </c>
      <c r="K40" s="15"/>
      <c r="L40" s="8"/>
      <c r="M40" s="8"/>
      <c r="N40" s="3"/>
    </row>
    <row r="41" spans="1:16" ht="33.75" x14ac:dyDescent="0.25">
      <c r="A41" s="3"/>
      <c r="B41" s="12">
        <v>31</v>
      </c>
      <c r="C41" s="7" t="s">
        <v>449</v>
      </c>
      <c r="D41" s="24" t="str">
        <f>IF(C41&lt;=0," ",LOOKUP(C41,nandina,List!$C$2:$C$368))</f>
        <v>- - - Calzado de tenis, baloncesto, gimnasia, entrenamiento y calzados similares</v>
      </c>
      <c r="E41" s="16" t="s">
        <v>539</v>
      </c>
      <c r="F41" s="8">
        <v>72</v>
      </c>
      <c r="G41" s="9" t="s">
        <v>493</v>
      </c>
      <c r="H41" s="8">
        <v>46.800000000000004</v>
      </c>
      <c r="I41" s="8">
        <v>75</v>
      </c>
      <c r="J41" s="8">
        <f t="shared" si="0"/>
        <v>5400</v>
      </c>
      <c r="K41" s="15"/>
      <c r="L41" s="8"/>
      <c r="M41" s="8"/>
      <c r="N41" s="3"/>
    </row>
    <row r="42" spans="1:16" ht="22.5" x14ac:dyDescent="0.25">
      <c r="A42" s="3"/>
      <c r="B42" s="12">
        <v>32</v>
      </c>
      <c r="C42" s="7" t="s">
        <v>231</v>
      </c>
      <c r="D42" s="24" t="str">
        <f>IF(C42&lt;=0," ",LOOKUP(C42,nandina,List!$C$2:$C$368))</f>
        <v>- - De fibras sintéticas</v>
      </c>
      <c r="E42" s="16" t="s">
        <v>540</v>
      </c>
      <c r="F42" s="8">
        <v>90</v>
      </c>
      <c r="G42" s="9" t="s">
        <v>492</v>
      </c>
      <c r="H42" s="8">
        <v>54</v>
      </c>
      <c r="I42" s="8">
        <v>42.6</v>
      </c>
      <c r="J42" s="8">
        <f t="shared" si="0"/>
        <v>3834</v>
      </c>
      <c r="K42" s="15"/>
      <c r="L42" s="8"/>
      <c r="M42" s="8"/>
      <c r="N42" s="3"/>
    </row>
    <row r="43" spans="1:16" ht="22.5" x14ac:dyDescent="0.25">
      <c r="A43" s="3"/>
      <c r="B43" s="12">
        <v>33</v>
      </c>
      <c r="C43" s="7" t="s">
        <v>228</v>
      </c>
      <c r="D43" s="24" t="str">
        <f>IF(C43&lt;=0," ",LOOKUP(C43,nandina,List!$C$2:$C$368))</f>
        <v>- - De algodón</v>
      </c>
      <c r="E43" s="16" t="s">
        <v>541</v>
      </c>
      <c r="F43" s="8">
        <v>156</v>
      </c>
      <c r="G43" s="9" t="s">
        <v>492</v>
      </c>
      <c r="H43" s="8">
        <v>93.6</v>
      </c>
      <c r="I43" s="8">
        <v>28.4</v>
      </c>
      <c r="J43" s="8">
        <f t="shared" si="0"/>
        <v>4430.3999999999996</v>
      </c>
      <c r="K43" s="15"/>
      <c r="L43" s="8"/>
      <c r="M43" s="8"/>
      <c r="N43" s="3"/>
    </row>
    <row r="44" spans="1:16" ht="22.5" x14ac:dyDescent="0.25">
      <c r="A44" s="3"/>
      <c r="B44" s="12">
        <v>34</v>
      </c>
      <c r="C44" s="7" t="s">
        <v>114</v>
      </c>
      <c r="D44" s="24" t="str">
        <f>IF(C44&lt;=0," ",LOOKUP(C44,nandina,List!$C$2:$C$368))</f>
        <v>- - Las demás</v>
      </c>
      <c r="E44" s="16" t="s">
        <v>542</v>
      </c>
      <c r="F44" s="8">
        <v>30</v>
      </c>
      <c r="G44" s="9" t="s">
        <v>492</v>
      </c>
      <c r="H44" s="8">
        <v>9</v>
      </c>
      <c r="I44" s="8">
        <v>28.4</v>
      </c>
      <c r="J44" s="8">
        <f t="shared" si="0"/>
        <v>852</v>
      </c>
      <c r="K44" s="15"/>
      <c r="L44" s="8"/>
      <c r="M44" s="8"/>
      <c r="N44" s="3"/>
    </row>
    <row r="45" spans="1:16" ht="22.5" x14ac:dyDescent="0.25">
      <c r="A45" s="3"/>
      <c r="B45" s="12">
        <v>35</v>
      </c>
      <c r="C45" s="7" t="s">
        <v>253</v>
      </c>
      <c r="D45" s="24" t="str">
        <f>IF(C45&lt;=0," ",LOOKUP(C45,nandina,List!$C$2:$C$368))</f>
        <v>- - De fibras sintéticas</v>
      </c>
      <c r="E45" s="16" t="s">
        <v>543</v>
      </c>
      <c r="F45" s="8">
        <v>102</v>
      </c>
      <c r="G45" s="9" t="s">
        <v>492</v>
      </c>
      <c r="H45" s="8">
        <v>51</v>
      </c>
      <c r="I45" s="8">
        <v>25.56</v>
      </c>
      <c r="J45" s="8">
        <f t="shared" si="0"/>
        <v>2607.12</v>
      </c>
      <c r="K45" s="15"/>
      <c r="L45" s="8"/>
      <c r="M45" s="8"/>
      <c r="N45" s="3"/>
    </row>
    <row r="46" spans="1:16" ht="22.5" x14ac:dyDescent="0.25">
      <c r="A46" s="3"/>
      <c r="B46" s="12">
        <v>36</v>
      </c>
      <c r="C46" s="7" t="s">
        <v>267</v>
      </c>
      <c r="D46" s="24" t="str">
        <f>IF(C46&lt;=0," ",LOOKUP(C46,nandina,List!$C$2:$C$368))</f>
        <v>- - De fibras sintéticas</v>
      </c>
      <c r="E46" s="16" t="s">
        <v>544</v>
      </c>
      <c r="F46" s="8">
        <v>102</v>
      </c>
      <c r="G46" s="9" t="s">
        <v>492</v>
      </c>
      <c r="H46" s="8">
        <v>30.599999999999998</v>
      </c>
      <c r="I46" s="8">
        <v>24.14</v>
      </c>
      <c r="J46" s="8">
        <f t="shared" si="0"/>
        <v>2462.2800000000002</v>
      </c>
      <c r="K46" s="15"/>
      <c r="L46" s="8"/>
      <c r="M46" s="8"/>
      <c r="N46" s="3"/>
    </row>
    <row r="47" spans="1:16" ht="22.5" x14ac:dyDescent="0.25">
      <c r="A47" s="3"/>
      <c r="B47" s="12">
        <v>37</v>
      </c>
      <c r="C47" s="7" t="s">
        <v>231</v>
      </c>
      <c r="D47" s="24" t="str">
        <f>IF(C47&lt;=0," ",LOOKUP(C47,nandina,List!$C$2:$C$368))</f>
        <v>- - De fibras sintéticas</v>
      </c>
      <c r="E47" s="16" t="s">
        <v>545</v>
      </c>
      <c r="F47" s="8">
        <v>90</v>
      </c>
      <c r="G47" s="9" t="s">
        <v>492</v>
      </c>
      <c r="H47" s="8">
        <v>54</v>
      </c>
      <c r="I47" s="8">
        <v>18.739999999999998</v>
      </c>
      <c r="J47" s="8">
        <f t="shared" si="0"/>
        <v>1686.6</v>
      </c>
      <c r="K47" s="15"/>
      <c r="L47" s="8"/>
      <c r="M47" s="8"/>
      <c r="N47" s="3"/>
    </row>
    <row r="48" spans="1:16" ht="22.5" x14ac:dyDescent="0.25">
      <c r="A48" s="3"/>
      <c r="B48" s="12">
        <v>38</v>
      </c>
      <c r="C48" s="7" t="s">
        <v>114</v>
      </c>
      <c r="D48" s="24" t="str">
        <f>IF(C48&lt;=0," ",LOOKUP(C48,nandina,List!$C$2:$C$368))</f>
        <v>- - Las demás</v>
      </c>
      <c r="E48" s="16" t="s">
        <v>546</v>
      </c>
      <c r="F48" s="8">
        <v>24</v>
      </c>
      <c r="G48" s="9" t="s">
        <v>492</v>
      </c>
      <c r="H48" s="8">
        <v>7.1999999999999993</v>
      </c>
      <c r="I48" s="8">
        <v>18.46</v>
      </c>
      <c r="J48" s="8">
        <f t="shared" si="0"/>
        <v>443.04</v>
      </c>
      <c r="K48" s="15"/>
      <c r="L48" s="8"/>
      <c r="M48" s="8"/>
      <c r="N48" s="3"/>
    </row>
    <row r="49" spans="1:14" ht="22.5" x14ac:dyDescent="0.25">
      <c r="A49" s="3"/>
      <c r="B49" s="12">
        <v>39</v>
      </c>
      <c r="C49" s="7" t="s">
        <v>114</v>
      </c>
      <c r="D49" s="24" t="str">
        <f>IF(C49&lt;=0," ",LOOKUP(C49,nandina,List!$C$2:$C$368))</f>
        <v>- - Las demás</v>
      </c>
      <c r="E49" s="16" t="s">
        <v>547</v>
      </c>
      <c r="F49" s="8">
        <v>114</v>
      </c>
      <c r="G49" s="9" t="s">
        <v>492</v>
      </c>
      <c r="H49" s="8">
        <v>28.5</v>
      </c>
      <c r="I49" s="8">
        <v>15.62</v>
      </c>
      <c r="J49" s="8">
        <f t="shared" si="0"/>
        <v>1780.6799999999998</v>
      </c>
      <c r="K49" s="15"/>
      <c r="L49" s="8"/>
      <c r="M49" s="8"/>
      <c r="N49" s="3"/>
    </row>
    <row r="50" spans="1:14" ht="22.5" x14ac:dyDescent="0.25">
      <c r="A50" s="3"/>
      <c r="B50" s="12">
        <v>40</v>
      </c>
      <c r="C50" s="7" t="s">
        <v>114</v>
      </c>
      <c r="D50" s="24" t="str">
        <f>IF(C50&lt;=0," ",LOOKUP(C50,nandina,List!$C$2:$C$368))</f>
        <v>- - Las demás</v>
      </c>
      <c r="E50" s="16" t="s">
        <v>548</v>
      </c>
      <c r="F50" s="8">
        <v>114</v>
      </c>
      <c r="G50" s="9" t="s">
        <v>492</v>
      </c>
      <c r="H50" s="8">
        <v>28.5</v>
      </c>
      <c r="I50" s="8">
        <v>15.62</v>
      </c>
      <c r="J50" s="8">
        <f t="shared" si="0"/>
        <v>1780.6799999999998</v>
      </c>
      <c r="K50" s="15"/>
      <c r="L50" s="8"/>
      <c r="M50" s="8"/>
      <c r="N50" s="3"/>
    </row>
    <row r="51" spans="1:14" ht="22.5" x14ac:dyDescent="0.25">
      <c r="A51" s="3"/>
      <c r="B51" s="12">
        <v>41</v>
      </c>
      <c r="C51" s="7" t="s">
        <v>114</v>
      </c>
      <c r="D51" s="24" t="str">
        <f>IF(C51&lt;=0," ",LOOKUP(C51,nandina,List!$C$2:$C$368))</f>
        <v>- - Las demás</v>
      </c>
      <c r="E51" s="16" t="s">
        <v>549</v>
      </c>
      <c r="F51" s="8">
        <v>144</v>
      </c>
      <c r="G51" s="9" t="s">
        <v>492</v>
      </c>
      <c r="H51" s="8">
        <v>43.199999999999996</v>
      </c>
      <c r="I51" s="8">
        <v>14.2</v>
      </c>
      <c r="J51" s="8">
        <f t="shared" si="0"/>
        <v>2044.8</v>
      </c>
      <c r="K51" s="15"/>
      <c r="L51" s="8"/>
      <c r="M51" s="8"/>
      <c r="N51" s="3"/>
    </row>
    <row r="52" spans="1:14" ht="22.5" x14ac:dyDescent="0.25">
      <c r="A52" s="3"/>
      <c r="B52" s="12">
        <v>42</v>
      </c>
      <c r="C52" s="7" t="s">
        <v>114</v>
      </c>
      <c r="D52" s="24" t="str">
        <f>IF(C52&lt;=0," ",LOOKUP(C52,nandina,List!$C$2:$C$368))</f>
        <v>- - Las demás</v>
      </c>
      <c r="E52" s="16" t="s">
        <v>550</v>
      </c>
      <c r="F52" s="8">
        <v>144</v>
      </c>
      <c r="G52" s="9" t="s">
        <v>492</v>
      </c>
      <c r="H52" s="8">
        <v>43.199999999999996</v>
      </c>
      <c r="I52" s="8">
        <v>14.2</v>
      </c>
      <c r="J52" s="8">
        <f t="shared" si="0"/>
        <v>2044.8</v>
      </c>
      <c r="K52" s="15"/>
      <c r="L52" s="8"/>
      <c r="M52" s="8"/>
      <c r="N52" s="3"/>
    </row>
    <row r="53" spans="1:14" ht="22.5" x14ac:dyDescent="0.25">
      <c r="A53" s="3"/>
      <c r="B53" s="12">
        <v>43</v>
      </c>
      <c r="C53" s="7" t="s">
        <v>333</v>
      </c>
      <c r="D53" s="24" t="str">
        <f>IF(C53&lt;=0," ",LOOKUP(C53,nandina,List!$C$2:$C$368))</f>
        <v>- Los demás</v>
      </c>
      <c r="E53" s="16" t="s">
        <v>551</v>
      </c>
      <c r="F53" s="8">
        <v>102</v>
      </c>
      <c r="G53" s="9" t="s">
        <v>492</v>
      </c>
      <c r="H53" s="8">
        <v>20.400000000000002</v>
      </c>
      <c r="I53" s="8">
        <v>14.2</v>
      </c>
      <c r="J53" s="8">
        <f t="shared" si="0"/>
        <v>1448.3999999999999</v>
      </c>
      <c r="K53" s="15"/>
      <c r="L53" s="8"/>
      <c r="M53" s="8"/>
      <c r="N53" s="3"/>
    </row>
    <row r="54" spans="1:14" ht="22.5" x14ac:dyDescent="0.25">
      <c r="A54" s="3"/>
      <c r="B54" s="12">
        <v>44</v>
      </c>
      <c r="C54" s="7" t="s">
        <v>114</v>
      </c>
      <c r="D54" s="24" t="str">
        <f>IF(C54&lt;=0," ",LOOKUP(C54,nandina,List!$C$2:$C$368))</f>
        <v>- - Las demás</v>
      </c>
      <c r="E54" s="16" t="s">
        <v>552</v>
      </c>
      <c r="F54" s="8">
        <v>24</v>
      </c>
      <c r="G54" s="9" t="s">
        <v>492</v>
      </c>
      <c r="H54" s="8">
        <v>6</v>
      </c>
      <c r="I54" s="8">
        <v>14.2</v>
      </c>
      <c r="J54" s="8">
        <f t="shared" si="0"/>
        <v>340.79999999999995</v>
      </c>
      <c r="K54" s="15"/>
      <c r="L54" s="8"/>
      <c r="M54" s="8"/>
      <c r="N54" s="3"/>
    </row>
    <row r="55" spans="1:14" ht="22.5" x14ac:dyDescent="0.25">
      <c r="A55" s="3"/>
      <c r="B55" s="12">
        <v>45</v>
      </c>
      <c r="C55" s="7" t="s">
        <v>267</v>
      </c>
      <c r="D55" s="24" t="str">
        <f>IF(C55&lt;=0," ",LOOKUP(C55,nandina,List!$C$2:$C$368))</f>
        <v>- - De fibras sintéticas</v>
      </c>
      <c r="E55" s="16" t="s">
        <v>553</v>
      </c>
      <c r="F55" s="8">
        <v>48</v>
      </c>
      <c r="G55" s="9" t="s">
        <v>492</v>
      </c>
      <c r="H55" s="8">
        <v>9.6000000000000014</v>
      </c>
      <c r="I55" s="8">
        <v>14.2</v>
      </c>
      <c r="J55" s="8">
        <f t="shared" si="0"/>
        <v>681.59999999999991</v>
      </c>
      <c r="K55" s="15"/>
      <c r="L55" s="8"/>
      <c r="M55" s="8"/>
      <c r="N55" s="3"/>
    </row>
    <row r="56" spans="1:14" ht="22.5" x14ac:dyDescent="0.25">
      <c r="A56" s="3"/>
      <c r="B56" s="12">
        <v>46</v>
      </c>
      <c r="C56" s="7" t="s">
        <v>110</v>
      </c>
      <c r="D56" s="24" t="str">
        <f>IF(C56&lt;=0," ",LOOKUP(C56,nandina,List!$C$2:$C$368))</f>
        <v>- De algodón</v>
      </c>
      <c r="E56" s="16" t="s">
        <v>554</v>
      </c>
      <c r="F56" s="8">
        <v>144</v>
      </c>
      <c r="G56" s="9" t="s">
        <v>492</v>
      </c>
      <c r="H56" s="8">
        <v>36</v>
      </c>
      <c r="I56" s="8">
        <v>14.2</v>
      </c>
      <c r="J56" s="8">
        <f t="shared" si="0"/>
        <v>2044.8</v>
      </c>
      <c r="K56" s="15"/>
      <c r="L56" s="8"/>
      <c r="M56" s="8"/>
      <c r="N56" s="3"/>
    </row>
    <row r="57" spans="1:14" ht="22.5" x14ac:dyDescent="0.25">
      <c r="A57" s="3"/>
      <c r="B57" s="12">
        <v>47</v>
      </c>
      <c r="C57" s="7" t="s">
        <v>110</v>
      </c>
      <c r="D57" s="24" t="str">
        <f>IF(C57&lt;=0," ",LOOKUP(C57,nandina,List!$C$2:$C$368))</f>
        <v>- De algodón</v>
      </c>
      <c r="E57" s="16" t="s">
        <v>555</v>
      </c>
      <c r="F57" s="8">
        <v>102</v>
      </c>
      <c r="G57" s="9" t="s">
        <v>492</v>
      </c>
      <c r="H57" s="8">
        <v>25.5</v>
      </c>
      <c r="I57" s="8">
        <v>14.2</v>
      </c>
      <c r="J57" s="8">
        <f t="shared" si="0"/>
        <v>1448.3999999999999</v>
      </c>
      <c r="K57" s="15"/>
      <c r="L57" s="8"/>
      <c r="M57" s="8"/>
      <c r="N57" s="3"/>
    </row>
    <row r="58" spans="1:14" ht="22.5" x14ac:dyDescent="0.25">
      <c r="A58" s="3"/>
      <c r="B58" s="12">
        <v>48</v>
      </c>
      <c r="C58" s="7" t="s">
        <v>333</v>
      </c>
      <c r="D58" s="24" t="str">
        <f>IF(C58&lt;=0," ",LOOKUP(C58,nandina,List!$C$2:$C$368))</f>
        <v>- Los demás</v>
      </c>
      <c r="E58" s="16" t="s">
        <v>556</v>
      </c>
      <c r="F58" s="8">
        <v>48</v>
      </c>
      <c r="G58" s="9" t="s">
        <v>492</v>
      </c>
      <c r="H58" s="8">
        <v>9.6000000000000014</v>
      </c>
      <c r="I58" s="8">
        <v>12.78</v>
      </c>
      <c r="J58" s="8">
        <f t="shared" si="0"/>
        <v>613.43999999999994</v>
      </c>
      <c r="K58" s="15"/>
      <c r="L58" s="8"/>
      <c r="M58" s="8"/>
      <c r="N58" s="3"/>
    </row>
    <row r="59" spans="1:14" ht="22.5" x14ac:dyDescent="0.25">
      <c r="A59" s="3"/>
      <c r="B59" s="12">
        <v>49</v>
      </c>
      <c r="C59" s="7" t="s">
        <v>110</v>
      </c>
      <c r="D59" s="24" t="str">
        <f>IF(C59&lt;=0," ",LOOKUP(C59,nandina,List!$C$2:$C$368))</f>
        <v>- De algodón</v>
      </c>
      <c r="E59" s="16" t="s">
        <v>557</v>
      </c>
      <c r="F59" s="8">
        <v>216</v>
      </c>
      <c r="G59" s="9" t="s">
        <v>492</v>
      </c>
      <c r="H59" s="8">
        <v>64.8</v>
      </c>
      <c r="I59" s="8">
        <v>10.220000000000001</v>
      </c>
      <c r="J59" s="8">
        <f t="shared" si="0"/>
        <v>2207.52</v>
      </c>
      <c r="K59" s="15"/>
      <c r="L59" s="8"/>
      <c r="M59" s="8"/>
      <c r="N59" s="3"/>
    </row>
    <row r="60" spans="1:14" ht="22.5" x14ac:dyDescent="0.25">
      <c r="A60" s="3"/>
      <c r="B60" s="12">
        <v>50</v>
      </c>
      <c r="C60" s="7" t="s">
        <v>110</v>
      </c>
      <c r="D60" s="24" t="str">
        <f>IF(C60&lt;=0," ",LOOKUP(C60,nandina,List!$C$2:$C$368))</f>
        <v>- De algodón</v>
      </c>
      <c r="E60" s="16" t="s">
        <v>558</v>
      </c>
      <c r="F60" s="8">
        <v>216</v>
      </c>
      <c r="G60" s="9" t="s">
        <v>492</v>
      </c>
      <c r="H60" s="8">
        <v>64.8</v>
      </c>
      <c r="I60" s="8">
        <v>10.220000000000001</v>
      </c>
      <c r="J60" s="8">
        <f t="shared" si="0"/>
        <v>2207.52</v>
      </c>
      <c r="K60" s="15"/>
      <c r="L60" s="8"/>
      <c r="M60" s="8"/>
      <c r="N60" s="3"/>
    </row>
    <row r="61" spans="1:14" ht="22.5" x14ac:dyDescent="0.25">
      <c r="A61" s="3"/>
      <c r="B61" s="12">
        <v>51</v>
      </c>
      <c r="C61" s="7" t="s">
        <v>110</v>
      </c>
      <c r="D61" s="24" t="str">
        <f>IF(C61&lt;=0," ",LOOKUP(C61,nandina,List!$C$2:$C$368))</f>
        <v>- De algodón</v>
      </c>
      <c r="E61" s="16" t="s">
        <v>559</v>
      </c>
      <c r="F61" s="8">
        <v>252</v>
      </c>
      <c r="G61" s="9" t="s">
        <v>492</v>
      </c>
      <c r="H61" s="8">
        <v>75.599999999999994</v>
      </c>
      <c r="I61" s="8">
        <v>10.220000000000001</v>
      </c>
      <c r="J61" s="8">
        <f t="shared" si="0"/>
        <v>2575.44</v>
      </c>
      <c r="K61" s="15"/>
      <c r="L61" s="8"/>
      <c r="M61" s="8"/>
      <c r="N61" s="3"/>
    </row>
    <row r="62" spans="1:14" ht="22.5" x14ac:dyDescent="0.25">
      <c r="A62" s="3"/>
      <c r="B62" s="12">
        <v>52</v>
      </c>
      <c r="C62" s="7" t="s">
        <v>110</v>
      </c>
      <c r="D62" s="24" t="str">
        <f>IF(C62&lt;=0," ",LOOKUP(C62,nandina,List!$C$2:$C$368))</f>
        <v>- De algodón</v>
      </c>
      <c r="E62" s="16" t="s">
        <v>560</v>
      </c>
      <c r="F62" s="8">
        <v>252</v>
      </c>
      <c r="G62" s="9" t="s">
        <v>492</v>
      </c>
      <c r="H62" s="8">
        <v>75.599999999999994</v>
      </c>
      <c r="I62" s="8">
        <v>10.220000000000001</v>
      </c>
      <c r="J62" s="8">
        <f t="shared" si="0"/>
        <v>2575.44</v>
      </c>
      <c r="K62" s="15"/>
      <c r="L62" s="8"/>
      <c r="M62" s="8"/>
      <c r="N62" s="3"/>
    </row>
    <row r="63" spans="1:14" ht="22.5" x14ac:dyDescent="0.25">
      <c r="A63" s="3"/>
      <c r="B63" s="12">
        <v>53</v>
      </c>
      <c r="C63" s="7" t="s">
        <v>110</v>
      </c>
      <c r="D63" s="24" t="str">
        <f>IF(C63&lt;=0," ",LOOKUP(C63,nandina,List!$C$2:$C$368))</f>
        <v>- De algodón</v>
      </c>
      <c r="E63" s="16" t="s">
        <v>561</v>
      </c>
      <c r="F63" s="8">
        <v>192</v>
      </c>
      <c r="G63" s="9" t="s">
        <v>492</v>
      </c>
      <c r="H63" s="8">
        <v>57.599999999999994</v>
      </c>
      <c r="I63" s="8">
        <v>10.220000000000001</v>
      </c>
      <c r="J63" s="8">
        <f t="shared" si="0"/>
        <v>1962.2400000000002</v>
      </c>
      <c r="K63" s="15"/>
      <c r="L63" s="8"/>
      <c r="M63" s="8"/>
      <c r="N63" s="3"/>
    </row>
    <row r="64" spans="1:14" ht="22.5" x14ac:dyDescent="0.25">
      <c r="A64" s="3"/>
      <c r="B64" s="12">
        <v>54</v>
      </c>
      <c r="C64" s="7" t="s">
        <v>114</v>
      </c>
      <c r="D64" s="24" t="str">
        <f>IF(C64&lt;=0," ",LOOKUP(C64,nandina,List!$C$2:$C$368))</f>
        <v>- - Las demás</v>
      </c>
      <c r="E64" s="16" t="s">
        <v>562</v>
      </c>
      <c r="F64" s="8">
        <v>132</v>
      </c>
      <c r="G64" s="9" t="s">
        <v>492</v>
      </c>
      <c r="H64" s="8">
        <v>33</v>
      </c>
      <c r="I64" s="8">
        <v>9.09</v>
      </c>
      <c r="J64" s="8">
        <f t="shared" si="0"/>
        <v>1199.8799999999999</v>
      </c>
      <c r="K64" s="15"/>
      <c r="L64" s="8"/>
      <c r="M64" s="8"/>
      <c r="N64" s="3"/>
    </row>
    <row r="65" spans="1:14" ht="22.5" x14ac:dyDescent="0.25">
      <c r="A65" s="3"/>
      <c r="B65" s="12">
        <v>55</v>
      </c>
      <c r="C65" s="7" t="s">
        <v>239</v>
      </c>
      <c r="D65" s="24" t="str">
        <f>IF(C65&lt;=0," ",LOOKUP(C65,nandina,List!$C$2:$C$368))</f>
        <v>- - De fibras sintéticas</v>
      </c>
      <c r="E65" s="16" t="s">
        <v>563</v>
      </c>
      <c r="F65" s="8">
        <v>210</v>
      </c>
      <c r="G65" s="9" t="s">
        <v>492</v>
      </c>
      <c r="H65" s="8">
        <v>52.5</v>
      </c>
      <c r="I65" s="8">
        <v>8.9499999999999993</v>
      </c>
      <c r="J65" s="8">
        <f t="shared" si="0"/>
        <v>1879.4999999999998</v>
      </c>
      <c r="K65" s="15"/>
      <c r="L65" s="8"/>
      <c r="M65" s="8"/>
      <c r="N65" s="3"/>
    </row>
    <row r="66" spans="1:14" ht="22.5" x14ac:dyDescent="0.25">
      <c r="A66" s="3"/>
      <c r="B66" s="12">
        <v>56</v>
      </c>
      <c r="C66" s="7" t="s">
        <v>110</v>
      </c>
      <c r="D66" s="24" t="str">
        <f>IF(C66&lt;=0," ",LOOKUP(C66,nandina,List!$C$2:$C$368))</f>
        <v>- De algodón</v>
      </c>
      <c r="E66" s="16" t="s">
        <v>564</v>
      </c>
      <c r="F66" s="8">
        <v>48</v>
      </c>
      <c r="G66" s="9" t="s">
        <v>492</v>
      </c>
      <c r="H66" s="8">
        <v>14.399999999999999</v>
      </c>
      <c r="I66" s="8">
        <v>9.94</v>
      </c>
      <c r="J66" s="8">
        <f t="shared" si="0"/>
        <v>477.12</v>
      </c>
      <c r="K66" s="15"/>
      <c r="L66" s="8"/>
      <c r="M66" s="8"/>
      <c r="N66" s="3"/>
    </row>
    <row r="67" spans="1:14" ht="22.5" x14ac:dyDescent="0.25">
      <c r="A67" s="3"/>
      <c r="B67" s="12">
        <v>57</v>
      </c>
      <c r="C67" s="7" t="s">
        <v>110</v>
      </c>
      <c r="D67" s="24" t="str">
        <f>IF(C67&lt;=0," ",LOOKUP(C67,nandina,List!$C$2:$C$368))</f>
        <v>- De algodón</v>
      </c>
      <c r="E67" s="16" t="s">
        <v>565</v>
      </c>
      <c r="F67" s="8">
        <v>48</v>
      </c>
      <c r="G67" s="9" t="s">
        <v>492</v>
      </c>
      <c r="H67" s="8">
        <v>14.399999999999999</v>
      </c>
      <c r="I67" s="8">
        <v>9.94</v>
      </c>
      <c r="J67" s="8">
        <f t="shared" si="0"/>
        <v>477.12</v>
      </c>
      <c r="K67" s="15"/>
      <c r="L67" s="8"/>
      <c r="M67" s="8"/>
      <c r="N67" s="3"/>
    </row>
    <row r="68" spans="1:14" ht="22.5" x14ac:dyDescent="0.25">
      <c r="A68" s="3"/>
      <c r="B68" s="12">
        <v>58</v>
      </c>
      <c r="C68" s="7" t="s">
        <v>110</v>
      </c>
      <c r="D68" s="24" t="str">
        <f>IF(C68&lt;=0," ",LOOKUP(C68,nandina,List!$C$2:$C$368))</f>
        <v>- De algodón</v>
      </c>
      <c r="E68" s="16" t="s">
        <v>566</v>
      </c>
      <c r="F68" s="8">
        <v>156</v>
      </c>
      <c r="G68" s="9" t="s">
        <v>492</v>
      </c>
      <c r="H68" s="8">
        <v>46.8</v>
      </c>
      <c r="I68" s="8">
        <v>9.94</v>
      </c>
      <c r="J68" s="8">
        <f t="shared" si="0"/>
        <v>1550.6399999999999</v>
      </c>
      <c r="K68" s="15"/>
      <c r="L68" s="8"/>
      <c r="M68" s="8"/>
      <c r="N68" s="3"/>
    </row>
    <row r="69" spans="1:14" ht="22.5" x14ac:dyDescent="0.25">
      <c r="A69" s="3"/>
      <c r="B69" s="12">
        <v>59</v>
      </c>
      <c r="C69" s="7" t="s">
        <v>110</v>
      </c>
      <c r="D69" s="24" t="str">
        <f>IF(C69&lt;=0," ",LOOKUP(C69,nandina,List!$C$2:$C$368))</f>
        <v>- De algodón</v>
      </c>
      <c r="E69" s="16" t="s">
        <v>567</v>
      </c>
      <c r="F69" s="8">
        <v>156</v>
      </c>
      <c r="G69" s="9" t="s">
        <v>492</v>
      </c>
      <c r="H69" s="8">
        <v>46.8</v>
      </c>
      <c r="I69" s="8">
        <v>9.94</v>
      </c>
      <c r="J69" s="8">
        <f t="shared" si="0"/>
        <v>1550.6399999999999</v>
      </c>
      <c r="K69" s="15"/>
      <c r="L69" s="8"/>
      <c r="M69" s="8"/>
      <c r="N69" s="3"/>
    </row>
    <row r="70" spans="1:14" ht="22.5" x14ac:dyDescent="0.25">
      <c r="A70" s="3"/>
      <c r="B70" s="12">
        <v>60</v>
      </c>
      <c r="C70" s="7" t="s">
        <v>110</v>
      </c>
      <c r="D70" s="24" t="str">
        <f>IF(C70&lt;=0," ",LOOKUP(C70,nandina,List!$C$2:$C$368))</f>
        <v>- De algodón</v>
      </c>
      <c r="E70" s="16" t="s">
        <v>568</v>
      </c>
      <c r="F70" s="8">
        <v>66</v>
      </c>
      <c r="G70" s="9" t="s">
        <v>492</v>
      </c>
      <c r="H70" s="8">
        <v>16.5</v>
      </c>
      <c r="I70" s="8">
        <v>8.66</v>
      </c>
      <c r="J70" s="8">
        <f t="shared" si="0"/>
        <v>571.56000000000006</v>
      </c>
      <c r="K70" s="15"/>
      <c r="L70" s="8"/>
      <c r="M70" s="8"/>
      <c r="N70" s="3"/>
    </row>
    <row r="71" spans="1:14" ht="22.5" x14ac:dyDescent="0.25">
      <c r="A71" s="3"/>
      <c r="B71" s="12">
        <v>61</v>
      </c>
      <c r="C71" s="7" t="s">
        <v>110</v>
      </c>
      <c r="D71" s="24" t="str">
        <f>IF(C71&lt;=0," ",LOOKUP(C71,nandina,List!$C$2:$C$368))</f>
        <v>- De algodón</v>
      </c>
      <c r="E71" s="16" t="s">
        <v>569</v>
      </c>
      <c r="F71" s="8">
        <v>12</v>
      </c>
      <c r="G71" s="9" t="s">
        <v>492</v>
      </c>
      <c r="H71" s="8">
        <v>3</v>
      </c>
      <c r="I71" s="8">
        <v>8.66</v>
      </c>
      <c r="J71" s="8">
        <f t="shared" si="0"/>
        <v>103.92</v>
      </c>
      <c r="K71" s="15"/>
      <c r="L71" s="8"/>
      <c r="M71" s="8"/>
      <c r="N71" s="3"/>
    </row>
    <row r="72" spans="1:14" ht="22.5" x14ac:dyDescent="0.25">
      <c r="A72" s="3"/>
      <c r="B72" s="12">
        <v>62</v>
      </c>
      <c r="C72" s="7" t="s">
        <v>114</v>
      </c>
      <c r="D72" s="24" t="str">
        <f>IF(C72&lt;=0," ",LOOKUP(C72,nandina,List!$C$2:$C$368))</f>
        <v>- - Las demás</v>
      </c>
      <c r="E72" s="16" t="s">
        <v>570</v>
      </c>
      <c r="F72" s="8">
        <v>120</v>
      </c>
      <c r="G72" s="9" t="s">
        <v>492</v>
      </c>
      <c r="H72" s="8">
        <v>36</v>
      </c>
      <c r="I72" s="8">
        <v>11.01</v>
      </c>
      <c r="J72" s="8">
        <f t="shared" si="0"/>
        <v>1321.2</v>
      </c>
      <c r="K72" s="15"/>
      <c r="L72" s="8"/>
      <c r="M72" s="8"/>
      <c r="N72" s="3"/>
    </row>
    <row r="73" spans="1:14" ht="22.5" x14ac:dyDescent="0.25">
      <c r="A73" s="3"/>
      <c r="B73" s="12">
        <v>63</v>
      </c>
      <c r="C73" s="7" t="s">
        <v>110</v>
      </c>
      <c r="D73" s="24" t="str">
        <f>IF(C73&lt;=0," ",LOOKUP(C73,nandina,List!$C$2:$C$368))</f>
        <v>- De algodón</v>
      </c>
      <c r="E73" s="16" t="s">
        <v>571</v>
      </c>
      <c r="F73" s="8">
        <v>156</v>
      </c>
      <c r="G73" s="9" t="s">
        <v>492</v>
      </c>
      <c r="H73" s="8">
        <v>46.8</v>
      </c>
      <c r="I73" s="8">
        <v>8.66</v>
      </c>
      <c r="J73" s="8">
        <f t="shared" si="0"/>
        <v>1350.96</v>
      </c>
      <c r="K73" s="15"/>
      <c r="L73" s="8"/>
      <c r="M73" s="8"/>
      <c r="N73" s="3"/>
    </row>
    <row r="74" spans="1:14" ht="22.5" x14ac:dyDescent="0.25">
      <c r="A74" s="3"/>
      <c r="B74" s="12">
        <v>64</v>
      </c>
      <c r="C74" s="7" t="s">
        <v>110</v>
      </c>
      <c r="D74" s="24" t="str">
        <f>IF(C74&lt;=0," ",LOOKUP(C74,nandina,List!$C$2:$C$368))</f>
        <v>- De algodón</v>
      </c>
      <c r="E74" s="16" t="s">
        <v>572</v>
      </c>
      <c r="F74" s="8">
        <v>156</v>
      </c>
      <c r="G74" s="9" t="s">
        <v>492</v>
      </c>
      <c r="H74" s="8">
        <v>46.8</v>
      </c>
      <c r="I74" s="8">
        <v>8.66</v>
      </c>
      <c r="J74" s="8">
        <f t="shared" si="0"/>
        <v>1350.96</v>
      </c>
      <c r="K74" s="15"/>
      <c r="L74" s="8"/>
      <c r="M74" s="8"/>
      <c r="N74" s="3"/>
    </row>
    <row r="75" spans="1:14" ht="22.5" x14ac:dyDescent="0.25">
      <c r="A75" s="3"/>
      <c r="B75" s="12">
        <v>65</v>
      </c>
      <c r="C75" s="7" t="s">
        <v>114</v>
      </c>
      <c r="D75" s="24" t="str">
        <f>IF(C75&lt;=0," ",LOOKUP(C75,nandina,List!$C$2:$C$368))</f>
        <v>- - Las demás</v>
      </c>
      <c r="E75" s="16" t="s">
        <v>573</v>
      </c>
      <c r="F75" s="8">
        <v>138</v>
      </c>
      <c r="G75" s="9" t="s">
        <v>492</v>
      </c>
      <c r="H75" s="8">
        <v>34.5</v>
      </c>
      <c r="I75" s="8">
        <v>9.09</v>
      </c>
      <c r="J75" s="8">
        <f t="shared" si="0"/>
        <v>1254.42</v>
      </c>
      <c r="K75" s="15"/>
      <c r="L75" s="8"/>
      <c r="M75" s="8"/>
      <c r="N75" s="3"/>
    </row>
    <row r="76" spans="1:14" ht="22.5" x14ac:dyDescent="0.25">
      <c r="A76" s="3"/>
      <c r="B76" s="12">
        <v>66</v>
      </c>
      <c r="C76" s="7" t="s">
        <v>267</v>
      </c>
      <c r="D76" s="24" t="str">
        <f>IF(C76&lt;=0," ",LOOKUP(C76,nandina,List!$C$2:$C$368))</f>
        <v>- - De fibras sintéticas</v>
      </c>
      <c r="E76" s="16" t="s">
        <v>574</v>
      </c>
      <c r="F76" s="8">
        <v>60</v>
      </c>
      <c r="G76" s="9" t="s">
        <v>492</v>
      </c>
      <c r="H76" s="8">
        <v>12</v>
      </c>
      <c r="I76" s="8">
        <v>15.98</v>
      </c>
      <c r="J76" s="8">
        <f t="shared" ref="J76:J108" si="1">F76*I76</f>
        <v>958.80000000000007</v>
      </c>
      <c r="K76" s="15"/>
      <c r="L76" s="8"/>
      <c r="M76" s="8"/>
      <c r="N76" s="3"/>
    </row>
    <row r="77" spans="1:14" ht="22.5" x14ac:dyDescent="0.25">
      <c r="A77" s="3"/>
      <c r="B77" s="12">
        <v>67</v>
      </c>
      <c r="C77" s="7" t="s">
        <v>110</v>
      </c>
      <c r="D77" s="24" t="str">
        <f>IF(C77&lt;=0," ",LOOKUP(C77,nandina,List!$C$2:$C$368))</f>
        <v>- De algodón</v>
      </c>
      <c r="E77" s="16" t="s">
        <v>575</v>
      </c>
      <c r="F77" s="8">
        <v>228</v>
      </c>
      <c r="G77" s="9" t="s">
        <v>492</v>
      </c>
      <c r="H77" s="8">
        <v>57</v>
      </c>
      <c r="I77" s="8">
        <v>8.66</v>
      </c>
      <c r="J77" s="8">
        <f t="shared" si="1"/>
        <v>1974.48</v>
      </c>
      <c r="K77" s="15"/>
      <c r="L77" s="8"/>
      <c r="M77" s="8"/>
      <c r="N77" s="3"/>
    </row>
    <row r="78" spans="1:14" ht="22.5" x14ac:dyDescent="0.25">
      <c r="A78" s="3"/>
      <c r="B78" s="12">
        <v>68</v>
      </c>
      <c r="C78" s="7" t="s">
        <v>110</v>
      </c>
      <c r="D78" s="24" t="str">
        <f>IF(C78&lt;=0," ",LOOKUP(C78,nandina,List!$C$2:$C$368))</f>
        <v>- De algodón</v>
      </c>
      <c r="E78" s="16" t="s">
        <v>576</v>
      </c>
      <c r="F78" s="8">
        <v>282</v>
      </c>
      <c r="G78" s="9" t="s">
        <v>492</v>
      </c>
      <c r="H78" s="8">
        <v>70.5</v>
      </c>
      <c r="I78" s="8">
        <v>8.66</v>
      </c>
      <c r="J78" s="8">
        <f t="shared" si="1"/>
        <v>2442.12</v>
      </c>
      <c r="K78" s="15"/>
      <c r="L78" s="8"/>
      <c r="M78" s="8"/>
      <c r="N78" s="3"/>
    </row>
    <row r="79" spans="1:14" ht="22.5" x14ac:dyDescent="0.25">
      <c r="A79" s="3"/>
      <c r="B79" s="12">
        <v>69</v>
      </c>
      <c r="C79" s="7" t="s">
        <v>114</v>
      </c>
      <c r="D79" s="24" t="str">
        <f>IF(C79&lt;=0," ",LOOKUP(C79,nandina,List!$C$2:$C$368))</f>
        <v>- - Las demás</v>
      </c>
      <c r="E79" s="16" t="s">
        <v>577</v>
      </c>
      <c r="F79" s="8">
        <v>138</v>
      </c>
      <c r="G79" s="9" t="s">
        <v>492</v>
      </c>
      <c r="H79" s="8">
        <v>41.4</v>
      </c>
      <c r="I79" s="8">
        <v>10.5</v>
      </c>
      <c r="J79" s="8">
        <f t="shared" si="1"/>
        <v>1449</v>
      </c>
      <c r="K79" s="15"/>
      <c r="L79" s="8"/>
      <c r="M79" s="8"/>
      <c r="N79" s="3"/>
    </row>
    <row r="80" spans="1:14" ht="22.5" x14ac:dyDescent="0.25">
      <c r="A80" s="3"/>
      <c r="B80" s="12">
        <v>70</v>
      </c>
      <c r="C80" s="7" t="s">
        <v>114</v>
      </c>
      <c r="D80" s="24" t="str">
        <f>IF(C80&lt;=0," ",LOOKUP(C80,nandina,List!$C$2:$C$368))</f>
        <v>- - Las demás</v>
      </c>
      <c r="E80" s="16" t="s">
        <v>578</v>
      </c>
      <c r="F80" s="8">
        <v>96</v>
      </c>
      <c r="G80" s="9" t="s">
        <v>492</v>
      </c>
      <c r="H80" s="8">
        <v>28.799999999999997</v>
      </c>
      <c r="I80" s="8">
        <v>10.5</v>
      </c>
      <c r="J80" s="8">
        <f t="shared" si="1"/>
        <v>1008</v>
      </c>
      <c r="K80" s="15"/>
      <c r="L80" s="8"/>
      <c r="M80" s="8"/>
      <c r="N80" s="3"/>
    </row>
    <row r="81" spans="1:14" ht="33.75" x14ac:dyDescent="0.25">
      <c r="A81" s="3"/>
      <c r="B81" s="12">
        <v>71</v>
      </c>
      <c r="C81" s="7" t="s">
        <v>449</v>
      </c>
      <c r="D81" s="24" t="str">
        <f>IF(C81&lt;=0," ",LOOKUP(C81,nandina,List!$C$2:$C$368))</f>
        <v>- - - Calzado de tenis, baloncesto, gimnasia, entrenamiento y calzados similares</v>
      </c>
      <c r="E81" s="16" t="s">
        <v>579</v>
      </c>
      <c r="F81" s="8">
        <v>36</v>
      </c>
      <c r="G81" s="9" t="s">
        <v>493</v>
      </c>
      <c r="H81" s="8">
        <v>23.400000000000002</v>
      </c>
      <c r="I81" s="8">
        <v>71</v>
      </c>
      <c r="J81" s="8">
        <f t="shared" si="1"/>
        <v>2556</v>
      </c>
      <c r="K81" s="15"/>
      <c r="L81" s="8"/>
      <c r="M81" s="8"/>
      <c r="N81" s="3"/>
    </row>
    <row r="82" spans="1:14" ht="22.5" x14ac:dyDescent="0.25">
      <c r="A82" s="3"/>
      <c r="B82" s="12">
        <v>72</v>
      </c>
      <c r="C82" s="7" t="s">
        <v>426</v>
      </c>
      <c r="D82" s="24" t="str">
        <f>IF(C82&lt;=0," ",LOOKUP(C82,nandina,List!$C$2:$C$368))</f>
        <v>- - Los demás</v>
      </c>
      <c r="E82" s="16" t="s">
        <v>580</v>
      </c>
      <c r="F82" s="8">
        <v>36</v>
      </c>
      <c r="G82" s="9" t="s">
        <v>493</v>
      </c>
      <c r="H82" s="8">
        <v>18</v>
      </c>
      <c r="I82" s="8">
        <v>25.5</v>
      </c>
      <c r="J82" s="8">
        <f t="shared" si="1"/>
        <v>918</v>
      </c>
      <c r="K82" s="15"/>
      <c r="L82" s="8"/>
      <c r="M82" s="8"/>
      <c r="N82" s="3"/>
    </row>
    <row r="83" spans="1:14" ht="33.75" x14ac:dyDescent="0.25">
      <c r="A83" s="3"/>
      <c r="B83" s="12">
        <v>73</v>
      </c>
      <c r="C83" s="7" t="s">
        <v>449</v>
      </c>
      <c r="D83" s="24" t="str">
        <f>IF(C83&lt;=0," ",LOOKUP(C83,nandina,List!$C$2:$C$368))</f>
        <v>- - - Calzado de tenis, baloncesto, gimnasia, entrenamiento y calzados similares</v>
      </c>
      <c r="E83" s="16" t="s">
        <v>581</v>
      </c>
      <c r="F83" s="8">
        <v>36</v>
      </c>
      <c r="G83" s="9" t="s">
        <v>493</v>
      </c>
      <c r="H83" s="8">
        <v>23.400000000000002</v>
      </c>
      <c r="I83" s="8">
        <v>74.5</v>
      </c>
      <c r="J83" s="8">
        <f t="shared" si="1"/>
        <v>2682</v>
      </c>
      <c r="K83" s="15"/>
      <c r="L83" s="8"/>
      <c r="M83" s="8"/>
      <c r="N83" s="3"/>
    </row>
    <row r="84" spans="1:14" ht="33.75" x14ac:dyDescent="0.25">
      <c r="A84" s="3"/>
      <c r="B84" s="12">
        <v>74</v>
      </c>
      <c r="C84" s="7" t="s">
        <v>449</v>
      </c>
      <c r="D84" s="24" t="str">
        <f>IF(C84&lt;=0," ",LOOKUP(C84,nandina,List!$C$2:$C$368))</f>
        <v>- - - Calzado de tenis, baloncesto, gimnasia, entrenamiento y calzados similares</v>
      </c>
      <c r="E84" s="16" t="s">
        <v>582</v>
      </c>
      <c r="F84" s="8">
        <v>36</v>
      </c>
      <c r="G84" s="9" t="s">
        <v>493</v>
      </c>
      <c r="H84" s="8">
        <v>23.400000000000002</v>
      </c>
      <c r="I84" s="8">
        <v>75.5</v>
      </c>
      <c r="J84" s="8">
        <f t="shared" si="1"/>
        <v>2718</v>
      </c>
      <c r="K84" s="15"/>
      <c r="L84" s="8"/>
      <c r="M84" s="8"/>
      <c r="N84" s="3"/>
    </row>
    <row r="85" spans="1:14" ht="33.75" x14ac:dyDescent="0.25">
      <c r="A85" s="3"/>
      <c r="B85" s="12">
        <v>75</v>
      </c>
      <c r="C85" s="7" t="s">
        <v>449</v>
      </c>
      <c r="D85" s="24" t="str">
        <f>IF(C85&lt;=0," ",LOOKUP(C85,nandina,List!$C$2:$C$368))</f>
        <v>- - - Calzado de tenis, baloncesto, gimnasia, entrenamiento y calzados similares</v>
      </c>
      <c r="E85" s="16" t="s">
        <v>583</v>
      </c>
      <c r="F85" s="8">
        <v>72</v>
      </c>
      <c r="G85" s="9" t="s">
        <v>493</v>
      </c>
      <c r="H85" s="8">
        <v>36</v>
      </c>
      <c r="I85" s="8">
        <v>71</v>
      </c>
      <c r="J85" s="8">
        <f t="shared" si="1"/>
        <v>5112</v>
      </c>
      <c r="K85" s="15"/>
      <c r="L85" s="8"/>
      <c r="M85" s="8"/>
      <c r="N85" s="3"/>
    </row>
    <row r="86" spans="1:14" ht="33.75" x14ac:dyDescent="0.25">
      <c r="A86" s="3"/>
      <c r="B86" s="12">
        <v>76</v>
      </c>
      <c r="C86" s="7" t="s">
        <v>449</v>
      </c>
      <c r="D86" s="24" t="str">
        <f>IF(C86&lt;=0," ",LOOKUP(C86,nandina,List!$C$2:$C$368))</f>
        <v>- - - Calzado de tenis, baloncesto, gimnasia, entrenamiento y calzados similares</v>
      </c>
      <c r="E86" s="16" t="s">
        <v>584</v>
      </c>
      <c r="F86" s="8">
        <v>48</v>
      </c>
      <c r="G86" s="9" t="s">
        <v>493</v>
      </c>
      <c r="H86" s="8">
        <v>31.200000000000003</v>
      </c>
      <c r="I86" s="8">
        <v>70.5</v>
      </c>
      <c r="J86" s="8">
        <f t="shared" si="1"/>
        <v>3384</v>
      </c>
      <c r="K86" s="15"/>
      <c r="L86" s="8"/>
      <c r="M86" s="8"/>
      <c r="N86" s="3"/>
    </row>
    <row r="87" spans="1:14" ht="22.5" x14ac:dyDescent="0.25">
      <c r="A87" s="3"/>
      <c r="B87" s="12">
        <v>77</v>
      </c>
      <c r="C87" s="7" t="s">
        <v>426</v>
      </c>
      <c r="D87" s="24" t="str">
        <f>IF(C87&lt;=0," ",LOOKUP(C87,nandina,List!$C$2:$C$368))</f>
        <v>- - Los demás</v>
      </c>
      <c r="E87" s="16" t="s">
        <v>585</v>
      </c>
      <c r="F87" s="8">
        <v>72</v>
      </c>
      <c r="G87" s="9" t="s">
        <v>493</v>
      </c>
      <c r="H87" s="8">
        <v>46.800000000000004</v>
      </c>
      <c r="I87" s="8">
        <v>56</v>
      </c>
      <c r="J87" s="8">
        <f t="shared" si="1"/>
        <v>4032</v>
      </c>
      <c r="K87" s="15"/>
      <c r="L87" s="8"/>
      <c r="M87" s="8"/>
      <c r="N87" s="3"/>
    </row>
    <row r="88" spans="1:14" ht="33.75" x14ac:dyDescent="0.25">
      <c r="A88" s="3"/>
      <c r="B88" s="12">
        <v>78</v>
      </c>
      <c r="C88" s="7" t="s">
        <v>449</v>
      </c>
      <c r="D88" s="24" t="str">
        <f>IF(C88&lt;=0," ",LOOKUP(C88,nandina,List!$C$2:$C$368))</f>
        <v>- - - Calzado de tenis, baloncesto, gimnasia, entrenamiento y calzados similares</v>
      </c>
      <c r="E88" s="16" t="s">
        <v>586</v>
      </c>
      <c r="F88" s="8">
        <v>72</v>
      </c>
      <c r="G88" s="9" t="s">
        <v>493</v>
      </c>
      <c r="H88" s="8">
        <v>36</v>
      </c>
      <c r="I88" s="8">
        <v>49</v>
      </c>
      <c r="J88" s="8">
        <f t="shared" si="1"/>
        <v>3528</v>
      </c>
      <c r="K88" s="15"/>
      <c r="L88" s="8"/>
      <c r="M88" s="8"/>
      <c r="N88" s="3"/>
    </row>
    <row r="89" spans="1:14" ht="33.75" x14ac:dyDescent="0.25">
      <c r="A89" s="3"/>
      <c r="B89" s="12">
        <v>79</v>
      </c>
      <c r="C89" s="7" t="s">
        <v>449</v>
      </c>
      <c r="D89" s="24" t="str">
        <f>IF(C89&lt;=0," ",LOOKUP(C89,nandina,List!$C$2:$C$368))</f>
        <v>- - - Calzado de tenis, baloncesto, gimnasia, entrenamiento y calzados similares</v>
      </c>
      <c r="E89" s="16" t="s">
        <v>587</v>
      </c>
      <c r="F89" s="8">
        <v>72</v>
      </c>
      <c r="G89" s="9" t="s">
        <v>493</v>
      </c>
      <c r="H89" s="8">
        <v>36</v>
      </c>
      <c r="I89" s="8">
        <v>49</v>
      </c>
      <c r="J89" s="8">
        <f t="shared" si="1"/>
        <v>3528</v>
      </c>
      <c r="K89" s="15"/>
      <c r="L89" s="8"/>
      <c r="M89" s="8"/>
      <c r="N89" s="3"/>
    </row>
    <row r="90" spans="1:14" ht="33.75" x14ac:dyDescent="0.25">
      <c r="A90" s="3"/>
      <c r="B90" s="12">
        <v>80</v>
      </c>
      <c r="C90" s="7" t="s">
        <v>449</v>
      </c>
      <c r="D90" s="24" t="str">
        <f>IF(C90&lt;=0," ",LOOKUP(C90,nandina,List!$C$2:$C$368))</f>
        <v>- - - Calzado de tenis, baloncesto, gimnasia, entrenamiento y calzados similares</v>
      </c>
      <c r="E90" s="16" t="s">
        <v>588</v>
      </c>
      <c r="F90" s="8">
        <v>288</v>
      </c>
      <c r="G90" s="9" t="s">
        <v>493</v>
      </c>
      <c r="H90" s="8">
        <v>187.20000000000002</v>
      </c>
      <c r="I90" s="8">
        <v>36</v>
      </c>
      <c r="J90" s="8">
        <f t="shared" si="1"/>
        <v>10368</v>
      </c>
      <c r="K90" s="15"/>
      <c r="L90" s="8"/>
      <c r="M90" s="8"/>
      <c r="N90" s="3"/>
    </row>
    <row r="91" spans="1:14" ht="22.5" x14ac:dyDescent="0.25">
      <c r="A91" s="3"/>
      <c r="B91" s="12">
        <v>81</v>
      </c>
      <c r="C91" s="7" t="s">
        <v>180</v>
      </c>
      <c r="D91" s="24" t="str">
        <f>IF(C91&lt;=0," ",LOOKUP(C91,nandina,List!$C$2:$C$368))</f>
        <v>- - De fibras sintéticas</v>
      </c>
      <c r="E91" s="16" t="s">
        <v>589</v>
      </c>
      <c r="F91" s="8">
        <v>120</v>
      </c>
      <c r="G91" s="9" t="s">
        <v>493</v>
      </c>
      <c r="H91" s="8">
        <v>3.5999999999999996</v>
      </c>
      <c r="I91" s="8">
        <v>6.2</v>
      </c>
      <c r="J91" s="8">
        <f t="shared" si="1"/>
        <v>744</v>
      </c>
      <c r="K91" s="15"/>
      <c r="L91" s="8"/>
      <c r="M91" s="8"/>
      <c r="N91" s="3"/>
    </row>
    <row r="92" spans="1:14" ht="22.5" x14ac:dyDescent="0.25">
      <c r="A92" s="3"/>
      <c r="B92" s="12">
        <v>82</v>
      </c>
      <c r="C92" s="7" t="s">
        <v>179</v>
      </c>
      <c r="D92" s="24" t="str">
        <f>IF(C92&lt;=0," ",LOOKUP(C92,nandina,List!$C$2:$C$368))</f>
        <v>- - De algodón</v>
      </c>
      <c r="E92" s="16" t="s">
        <v>590</v>
      </c>
      <c r="F92" s="8">
        <v>36</v>
      </c>
      <c r="G92" s="9" t="s">
        <v>493</v>
      </c>
      <c r="H92" s="8">
        <v>1.08</v>
      </c>
      <c r="I92" s="8">
        <v>5.4</v>
      </c>
      <c r="J92" s="8">
        <f t="shared" si="1"/>
        <v>194.4</v>
      </c>
      <c r="K92" s="15"/>
      <c r="L92" s="8"/>
      <c r="M92" s="8"/>
      <c r="N92" s="3"/>
    </row>
    <row r="93" spans="1:14" ht="22.5" x14ac:dyDescent="0.25">
      <c r="A93" s="3"/>
      <c r="B93" s="12">
        <v>83</v>
      </c>
      <c r="C93" s="7" t="s">
        <v>180</v>
      </c>
      <c r="D93" s="24" t="str">
        <f>IF(C93&lt;=0," ",LOOKUP(C93,nandina,List!$C$2:$C$368))</f>
        <v>- - De fibras sintéticas</v>
      </c>
      <c r="E93" s="16" t="s">
        <v>591</v>
      </c>
      <c r="F93" s="8">
        <v>120</v>
      </c>
      <c r="G93" s="9" t="s">
        <v>493</v>
      </c>
      <c r="H93" s="8">
        <v>3.5999999999999996</v>
      </c>
      <c r="I93" s="8">
        <v>6.34</v>
      </c>
      <c r="J93" s="8">
        <f t="shared" si="1"/>
        <v>760.8</v>
      </c>
      <c r="K93" s="15"/>
      <c r="L93" s="8"/>
      <c r="M93" s="8"/>
      <c r="N93" s="3"/>
    </row>
    <row r="94" spans="1:14" ht="22.5" x14ac:dyDescent="0.25">
      <c r="A94" s="3"/>
      <c r="B94" s="12">
        <v>84</v>
      </c>
      <c r="C94" s="7" t="s">
        <v>180</v>
      </c>
      <c r="D94" s="24" t="str">
        <f>IF(C94&lt;=0," ",LOOKUP(C94,nandina,List!$C$2:$C$368))</f>
        <v>- - De fibras sintéticas</v>
      </c>
      <c r="E94" s="16" t="s">
        <v>592</v>
      </c>
      <c r="F94" s="8">
        <v>120</v>
      </c>
      <c r="G94" s="9" t="s">
        <v>493</v>
      </c>
      <c r="H94" s="8">
        <v>3.5999999999999996</v>
      </c>
      <c r="I94" s="8">
        <v>6.34</v>
      </c>
      <c r="J94" s="8">
        <f t="shared" si="1"/>
        <v>760.8</v>
      </c>
      <c r="K94" s="15"/>
      <c r="L94" s="8"/>
      <c r="M94" s="8"/>
      <c r="N94" s="3"/>
    </row>
    <row r="95" spans="1:14" ht="22.5" x14ac:dyDescent="0.25">
      <c r="A95" s="3"/>
      <c r="B95" s="12">
        <v>85</v>
      </c>
      <c r="C95" s="7" t="s">
        <v>179</v>
      </c>
      <c r="D95" s="24" t="str">
        <f>IF(C95&lt;=0," ",LOOKUP(C95,nandina,List!$C$2:$C$368))</f>
        <v>- - De algodón</v>
      </c>
      <c r="E95" s="16" t="s">
        <v>593</v>
      </c>
      <c r="F95" s="8">
        <v>120</v>
      </c>
      <c r="G95" s="9" t="s">
        <v>493</v>
      </c>
      <c r="H95" s="8">
        <v>3.5999999999999996</v>
      </c>
      <c r="I95" s="8">
        <v>6.9</v>
      </c>
      <c r="J95" s="8">
        <f t="shared" si="1"/>
        <v>828</v>
      </c>
      <c r="K95" s="15"/>
      <c r="L95" s="8"/>
      <c r="M95" s="8"/>
      <c r="N95" s="3"/>
    </row>
    <row r="96" spans="1:14" ht="22.5" x14ac:dyDescent="0.25">
      <c r="A96" s="3"/>
      <c r="B96" s="12">
        <v>86</v>
      </c>
      <c r="C96" s="7" t="s">
        <v>179</v>
      </c>
      <c r="D96" s="24" t="str">
        <f>IF(C96&lt;=0," ",LOOKUP(C96,nandina,List!$C$2:$C$368))</f>
        <v>- - De algodón</v>
      </c>
      <c r="E96" s="16" t="s">
        <v>594</v>
      </c>
      <c r="F96" s="8">
        <v>120</v>
      </c>
      <c r="G96" s="9" t="s">
        <v>493</v>
      </c>
      <c r="H96" s="8">
        <v>3.5999999999999996</v>
      </c>
      <c r="I96" s="8">
        <v>6.9</v>
      </c>
      <c r="J96" s="8">
        <f t="shared" si="1"/>
        <v>828</v>
      </c>
      <c r="K96" s="15"/>
      <c r="L96" s="8"/>
      <c r="M96" s="8"/>
      <c r="N96" s="3"/>
    </row>
    <row r="97" spans="1:14" ht="22.5" x14ac:dyDescent="0.25">
      <c r="A97" s="3"/>
      <c r="B97" s="12">
        <v>87</v>
      </c>
      <c r="C97" s="7" t="s">
        <v>180</v>
      </c>
      <c r="D97" s="24" t="str">
        <f>IF(C97&lt;=0," ",LOOKUP(C97,nandina,List!$C$2:$C$368))</f>
        <v>- - De fibras sintéticas</v>
      </c>
      <c r="E97" s="16" t="s">
        <v>595</v>
      </c>
      <c r="F97" s="8">
        <v>120</v>
      </c>
      <c r="G97" s="9" t="s">
        <v>493</v>
      </c>
      <c r="H97" s="8">
        <v>3.5999999999999996</v>
      </c>
      <c r="I97" s="8">
        <v>7.05</v>
      </c>
      <c r="J97" s="8">
        <f t="shared" si="1"/>
        <v>846</v>
      </c>
      <c r="K97" s="15"/>
      <c r="L97" s="8"/>
      <c r="M97" s="8"/>
      <c r="N97" s="3"/>
    </row>
    <row r="98" spans="1:14" ht="22.5" x14ac:dyDescent="0.25">
      <c r="A98" s="3"/>
      <c r="B98" s="12">
        <v>88</v>
      </c>
      <c r="C98" s="7" t="s">
        <v>179</v>
      </c>
      <c r="D98" s="24" t="str">
        <f>IF(C98&lt;=0," ",LOOKUP(C98,nandina,List!$C$2:$C$368))</f>
        <v>- - De algodón</v>
      </c>
      <c r="E98" s="16" t="s">
        <v>596</v>
      </c>
      <c r="F98" s="8">
        <v>102</v>
      </c>
      <c r="G98" s="9" t="s">
        <v>493</v>
      </c>
      <c r="H98" s="8">
        <v>3.06</v>
      </c>
      <c r="I98" s="8">
        <v>6.34</v>
      </c>
      <c r="J98" s="8">
        <f t="shared" si="1"/>
        <v>646.67999999999995</v>
      </c>
      <c r="K98" s="15"/>
      <c r="L98" s="8"/>
      <c r="M98" s="8"/>
      <c r="N98" s="3"/>
    </row>
    <row r="99" spans="1:14" ht="22.5" x14ac:dyDescent="0.25">
      <c r="A99" s="3"/>
      <c r="B99" s="12">
        <v>89</v>
      </c>
      <c r="C99" s="7" t="s">
        <v>179</v>
      </c>
      <c r="D99" s="24" t="str">
        <f>IF(C99&lt;=0," ",LOOKUP(C99,nandina,List!$C$2:$C$368))</f>
        <v>- - De algodón</v>
      </c>
      <c r="E99" s="16" t="s">
        <v>597</v>
      </c>
      <c r="F99" s="8">
        <v>102</v>
      </c>
      <c r="G99" s="9" t="s">
        <v>493</v>
      </c>
      <c r="H99" s="8">
        <v>3.06</v>
      </c>
      <c r="I99" s="8">
        <v>6.34</v>
      </c>
      <c r="J99" s="8">
        <f t="shared" si="1"/>
        <v>646.67999999999995</v>
      </c>
      <c r="K99" s="15"/>
      <c r="L99" s="8"/>
      <c r="M99" s="8"/>
      <c r="N99" s="3"/>
    </row>
    <row r="100" spans="1:14" ht="22.5" x14ac:dyDescent="0.25">
      <c r="A100" s="3"/>
      <c r="B100" s="12">
        <v>90</v>
      </c>
      <c r="C100" s="7" t="s">
        <v>179</v>
      </c>
      <c r="D100" s="24" t="str">
        <f>IF(C100&lt;=0," ",LOOKUP(C100,nandina,List!$C$2:$C$368))</f>
        <v>- - De algodón</v>
      </c>
      <c r="E100" s="16" t="s">
        <v>598</v>
      </c>
      <c r="F100" s="8">
        <v>234</v>
      </c>
      <c r="G100" s="9" t="s">
        <v>493</v>
      </c>
      <c r="H100" s="8">
        <v>7.02</v>
      </c>
      <c r="I100" s="8">
        <v>5.9</v>
      </c>
      <c r="J100" s="8">
        <f t="shared" si="1"/>
        <v>1380.6000000000001</v>
      </c>
      <c r="K100" s="15"/>
      <c r="L100" s="8"/>
      <c r="M100" s="8"/>
      <c r="N100" s="3"/>
    </row>
    <row r="101" spans="1:14" ht="22.5" x14ac:dyDescent="0.25">
      <c r="A101" s="3"/>
      <c r="B101" s="12">
        <v>91</v>
      </c>
      <c r="C101" s="7" t="s">
        <v>180</v>
      </c>
      <c r="D101" s="24" t="str">
        <f>IF(C101&lt;=0," ",LOOKUP(C101,nandina,List!$C$2:$C$368))</f>
        <v>- - De fibras sintéticas</v>
      </c>
      <c r="E101" s="16" t="s">
        <v>599</v>
      </c>
      <c r="F101" s="8">
        <v>132</v>
      </c>
      <c r="G101" s="9" t="s">
        <v>493</v>
      </c>
      <c r="H101" s="8">
        <v>3.96</v>
      </c>
      <c r="I101" s="8">
        <v>7.76</v>
      </c>
      <c r="J101" s="8">
        <f t="shared" si="1"/>
        <v>1024.32</v>
      </c>
      <c r="K101" s="15"/>
      <c r="L101" s="8"/>
      <c r="M101" s="8"/>
      <c r="N101" s="3"/>
    </row>
    <row r="102" spans="1:14" ht="22.5" x14ac:dyDescent="0.25">
      <c r="A102" s="3"/>
      <c r="B102" s="12">
        <v>92</v>
      </c>
      <c r="C102" s="7" t="s">
        <v>180</v>
      </c>
      <c r="D102" s="24" t="str">
        <f>IF(C102&lt;=0," ",LOOKUP(C102,nandina,List!$C$2:$C$368))</f>
        <v>- - De fibras sintéticas</v>
      </c>
      <c r="E102" s="16" t="s">
        <v>600</v>
      </c>
      <c r="F102" s="8">
        <v>132</v>
      </c>
      <c r="G102" s="9" t="s">
        <v>493</v>
      </c>
      <c r="H102" s="8">
        <v>3.96</v>
      </c>
      <c r="I102" s="8">
        <v>7.76</v>
      </c>
      <c r="J102" s="8">
        <f t="shared" si="1"/>
        <v>1024.32</v>
      </c>
      <c r="K102" s="15"/>
      <c r="L102" s="8"/>
      <c r="M102" s="8"/>
      <c r="N102" s="3"/>
    </row>
    <row r="103" spans="1:14" ht="22.5" x14ac:dyDescent="0.25">
      <c r="A103" s="3"/>
      <c r="B103" s="12">
        <v>93</v>
      </c>
      <c r="C103" s="7" t="s">
        <v>180</v>
      </c>
      <c r="D103" s="24" t="str">
        <f>IF(C103&lt;=0," ",LOOKUP(C103,nandina,List!$C$2:$C$368))</f>
        <v>- - De fibras sintéticas</v>
      </c>
      <c r="E103" s="16" t="s">
        <v>601</v>
      </c>
      <c r="F103" s="8">
        <v>204</v>
      </c>
      <c r="G103" s="9" t="s">
        <v>493</v>
      </c>
      <c r="H103" s="8">
        <v>6.12</v>
      </c>
      <c r="I103" s="8">
        <v>5.99</v>
      </c>
      <c r="J103" s="8">
        <f t="shared" si="1"/>
        <v>1221.96</v>
      </c>
      <c r="K103" s="15"/>
      <c r="L103" s="8"/>
      <c r="M103" s="8"/>
      <c r="N103" s="3"/>
    </row>
    <row r="104" spans="1:14" ht="22.5" x14ac:dyDescent="0.25">
      <c r="A104" s="3"/>
      <c r="B104" s="12">
        <v>94</v>
      </c>
      <c r="C104" s="7" t="s">
        <v>180</v>
      </c>
      <c r="D104" s="24" t="str">
        <f>IF(C104&lt;=0," ",LOOKUP(C104,nandina,List!$C$2:$C$368))</f>
        <v>- - De fibras sintéticas</v>
      </c>
      <c r="E104" s="16" t="s">
        <v>602</v>
      </c>
      <c r="F104" s="8">
        <v>210</v>
      </c>
      <c r="G104" s="9" t="s">
        <v>493</v>
      </c>
      <c r="H104" s="8">
        <v>6.3</v>
      </c>
      <c r="I104" s="8">
        <v>5.99</v>
      </c>
      <c r="J104" s="8">
        <f t="shared" si="1"/>
        <v>1257.9000000000001</v>
      </c>
      <c r="K104" s="15"/>
      <c r="L104" s="8"/>
      <c r="M104" s="8"/>
      <c r="N104" s="3"/>
    </row>
    <row r="105" spans="1:14" ht="22.5" x14ac:dyDescent="0.25">
      <c r="A105" s="3"/>
      <c r="B105" s="12">
        <v>95</v>
      </c>
      <c r="C105" s="7" t="s">
        <v>180</v>
      </c>
      <c r="D105" s="24" t="str">
        <f>IF(C105&lt;=0," ",LOOKUP(C105,nandina,List!$C$2:$C$368))</f>
        <v>- - De fibras sintéticas</v>
      </c>
      <c r="E105" s="16" t="s">
        <v>603</v>
      </c>
      <c r="F105" s="8">
        <v>264</v>
      </c>
      <c r="G105" s="9" t="s">
        <v>493</v>
      </c>
      <c r="H105" s="8">
        <v>7.92</v>
      </c>
      <c r="I105" s="8">
        <v>6.35</v>
      </c>
      <c r="J105" s="8">
        <f t="shared" si="1"/>
        <v>1676.3999999999999</v>
      </c>
      <c r="K105" s="15"/>
      <c r="L105" s="8"/>
      <c r="M105" s="8"/>
      <c r="N105" s="3"/>
    </row>
    <row r="106" spans="1:14" ht="22.5" x14ac:dyDescent="0.25">
      <c r="A106" s="3"/>
      <c r="B106" s="12">
        <v>96</v>
      </c>
      <c r="C106" s="7" t="s">
        <v>179</v>
      </c>
      <c r="D106" s="24" t="str">
        <f>IF(C106&lt;=0," ",LOOKUP(C106,nandina,List!$C$2:$C$368))</f>
        <v>- - De algodón</v>
      </c>
      <c r="E106" s="16" t="s">
        <v>604</v>
      </c>
      <c r="F106" s="8">
        <v>174</v>
      </c>
      <c r="G106" s="9" t="s">
        <v>493</v>
      </c>
      <c r="H106" s="8">
        <v>5.22</v>
      </c>
      <c r="I106" s="8">
        <v>5.99</v>
      </c>
      <c r="J106" s="8">
        <f t="shared" si="1"/>
        <v>1042.26</v>
      </c>
      <c r="K106" s="15"/>
      <c r="L106" s="8"/>
      <c r="M106" s="8"/>
      <c r="N106" s="3"/>
    </row>
    <row r="107" spans="1:14" ht="22.5" x14ac:dyDescent="0.25">
      <c r="A107" s="3"/>
      <c r="B107" s="12">
        <v>97</v>
      </c>
      <c r="C107" s="7" t="s">
        <v>180</v>
      </c>
      <c r="D107" s="24" t="str">
        <f>IF(C107&lt;=0," ",LOOKUP(C107,nandina,List!$C$2:$C$368))</f>
        <v>- - De fibras sintéticas</v>
      </c>
      <c r="E107" s="16" t="s">
        <v>605</v>
      </c>
      <c r="F107" s="8">
        <v>174</v>
      </c>
      <c r="G107" s="9" t="s">
        <v>493</v>
      </c>
      <c r="H107" s="8">
        <v>5.22</v>
      </c>
      <c r="I107" s="8">
        <v>7.76</v>
      </c>
      <c r="J107" s="8">
        <f t="shared" si="1"/>
        <v>1350.24</v>
      </c>
      <c r="K107" s="15"/>
      <c r="L107" s="8"/>
      <c r="M107" s="8"/>
      <c r="N107" s="3"/>
    </row>
    <row r="108" spans="1:14" ht="22.5" x14ac:dyDescent="0.25">
      <c r="A108" s="3"/>
      <c r="B108" s="12">
        <v>98</v>
      </c>
      <c r="C108" s="7" t="s">
        <v>179</v>
      </c>
      <c r="D108" s="24" t="str">
        <f>IF(C108&lt;=0," ",LOOKUP(C108,nandina,List!$C$2:$C$368))</f>
        <v>- - De algodón</v>
      </c>
      <c r="E108" s="16" t="s">
        <v>606</v>
      </c>
      <c r="F108" s="8">
        <v>264</v>
      </c>
      <c r="G108" s="9" t="s">
        <v>493</v>
      </c>
      <c r="H108" s="8">
        <v>18.48</v>
      </c>
      <c r="I108" s="8">
        <v>5.99</v>
      </c>
      <c r="J108" s="8">
        <f t="shared" si="1"/>
        <v>1581.3600000000001</v>
      </c>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FranzB</cp:lastModifiedBy>
  <cp:lastPrinted>2019-09-02T15:23:44Z</cp:lastPrinted>
  <dcterms:created xsi:type="dcterms:W3CDTF">2019-09-02T15:21:37Z</dcterms:created>
  <dcterms:modified xsi:type="dcterms:W3CDTF">2019-09-09T20:29:12Z</dcterms:modified>
</cp:coreProperties>
</file>