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FranzB\Desktop\API FORMATO FAIR PLAY\"/>
    </mc:Choice>
  </mc:AlternateContent>
  <bookViews>
    <workbookView xWindow="0" yWindow="0" windowWidth="20490" windowHeight="7125"/>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2" i="1" l="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11" i="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<sst xmlns="http://schemas.openxmlformats.org/spreadsheetml/2006/main" count="948" uniqueCount="569">
  <si>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</si>
  <si>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</si>
  <si>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</si>
  <si>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</si>
  <si>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</si>
  <si>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</si>
  <si>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</si>
  <si>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</si>
  <si>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</si>
  <si>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</si>
  <si>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</si>
  <si>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</si>
  <si>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</si>
  <si>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</si>
  <si>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</si>
  <si>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</si>
  <si>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</si>
  <si>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</si>
  <si>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</si>
  <si>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</si>
  <si>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</si>
  <si>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</si>
  <si>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</si>
  <si>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</si>
  <si>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</si>
  <si>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</si>
  <si>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</si>
  <si>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</si>
  <si>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</si>
  <si>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</si>
  <si>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</si>
  <si>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</si>
  <si>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</si>
  <si>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</si>
  <si>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</si>
  <si>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</si>
  <si>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</si>
  <si>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</si>
  <si>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</si>
  <si>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</si>
  <si>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</si>
  <si>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</si>
  <si>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</si>
  <si>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</si>
  <si>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</si>
  <si>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</si>
  <si>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</si>
  <si>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</si>
  <si>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</si>
  <si>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</si>
  <si>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</si>
  <si>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</si>
  <si>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</si>
  <si>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</si>
  <si>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</si>
  <si>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</si>
  <si>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</si>
  <si>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</si>
  <si>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</si>
  <si>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</si>
  <si>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</si>
  <si>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</si>
  <si>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</si>
  <si>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</si>
  <si>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</si>
  <si>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</si>
  <si>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</si>
  <si>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</si>
  <si>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</si>
  <si>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</si>
  <si>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</si>
  <si>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</si>
  <si>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</si>
  <si>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</si>
  <si>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</si>
  <si>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</si>
  <si>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</si>
  <si>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</si>
  <si>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</si>
  <si>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</si>
  <si>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</si>
  <si>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</si>
  <si>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</si>
  <si>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</si>
  <si>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</si>
  <si>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</si>
  <si>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</si>
  <si>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</si>
  <si>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</si>
  <si>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</si>
  <si>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</si>
  <si>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</si>
  <si>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</si>
  <si>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</si>
  <si>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</si>
  <si>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</si>
  <si>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</si>
  <si>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</si>
  <si>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</si>
  <si>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</si>
  <si>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</si>
  <si>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</si>
  <si>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</si>
  <si>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</si>
  <si>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</si>
  <si>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</si>
  <si>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</si>
  <si>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</si>
  <si>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</si>
  <si>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</si>
  <si>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</si>
  <si>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</si>
  <si>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</si>
  <si>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</si>
  <si>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</si>
  <si>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</si>
  <si>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</si>
  <si>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</si>
  <si>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</si>
  <si>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</si>
  <si>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</si>
  <si>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</si>
  <si>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</si>
  <si>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</si>
  <si>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</si>
  <si>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</si>
  <si>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</si>
  <si>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</si>
  <si>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</si>
  <si>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</si>
  <si>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</si>
  <si>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</si>
  <si>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</si>
  <si>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</si>
  <si>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</si>
  <si>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</si>
  <si>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</si>
  <si>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</si>
  <si>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</si>
  <si>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</si>
  <si>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</si>
  <si>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</si>
  <si>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</si>
  <si>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</si>
  <si>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</si>
  <si>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</si>
  <si>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</si>
  <si>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</si>
  <si>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</si>
  <si>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</si>
  <si>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</si>
  <si>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</si>
  <si>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</si>
  <si>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</si>
  <si>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</si>
  <si>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</si>
  <si>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</si>
  <si>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</si>
  <si>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</si>
  <si>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</si>
  <si>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</si>
  <si>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</si>
  <si>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</si>
  <si>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</si>
  <si>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</si>
  <si>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</si>
  <si>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</si>
  <si>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</si>
  <si>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</si>
  <si>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</si>
  <si>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</si>
  <si>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</si>
  <si>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</si>
  <si>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</si>
  <si>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</si>
  <si>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</si>
  <si>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</si>
  <si>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</si>
  <si>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</si>
  <si>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</si>
  <si>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</si>
  <si>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</si>
  <si>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</si>
  <si>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</si>
  <si>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</si>
  <si>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</si>
  <si>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</si>
  <si>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</si>
  <si>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</si>
  <si>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</si>
  <si>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</si>
  <si>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</si>
  <si>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</si>
  <si>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</si>
  <si>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</si>
  <si>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</si>
  <si>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</si>
  <si>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</si>
  <si>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</si>
  <si>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</si>
  <si>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</si>
  <si>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</si>
  <si>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</si>
  <si>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</si>
  <si>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</si>
  <si>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</si>
  <si>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</si>
  <si>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</si>
  <si>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</si>
  <si>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</si>
  <si>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</si>
  <si>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</si>
  <si>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</si>
  <si>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</si>
  <si>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</si>
  <si>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</si>
  <si>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</si>
  <si>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</si>
  <si>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</si>
  <si>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</si>
  <si>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</si>
  <si>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</si>
  <si>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</si>
  <si>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</si>
  <si>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</si>
  <si>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</si>
  <si>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</si>
  <si>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</si>
  <si>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</si>
  <si>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</si>
  <si>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</si>
  <si>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</si>
  <si>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</si>
  <si>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</si>
  <si>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</si>
  <si>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</si>
  <si>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</si>
  <si>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</si>
  <si>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</si>
  <si>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</si>
  <si>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</si>
  <si>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</si>
  <si>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</si>
  <si>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</si>
  <si>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</si>
  <si>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</si>
  <si>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</si>
  <si>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</si>
  <si>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</si>
  <si>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</si>
  <si>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</si>
  <si>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</si>
  <si>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</si>
  <si>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</si>
  <si>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</si>
  <si>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</si>
  <si>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</si>
  <si>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</si>
  <si>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</si>
  <si>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</si>
  <si>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</si>
  <si>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</si>
  <si>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</si>
  <si>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</si>
  <si>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</si>
  <si>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</si>
  <si>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</si>
  <si>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</si>
  <si>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</si>
  <si>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</si>
  <si>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</si>
  <si>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</si>
  <si>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</si>
  <si>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</si>
  <si>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</si>
  <si>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</si>
  <si>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</si>
  <si>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</si>
  <si>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</si>
  <si>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</si>
  <si>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</si>
  <si>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</si>
  <si>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</si>
  <si>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</si>
  <si>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</si>
  <si>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</si>
  <si>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</si>
  <si>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</si>
  <si>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</si>
  <si>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</si>
  <si>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</si>
  <si>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</si>
  <si>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</si>
  <si>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</si>
  <si>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</si>
  <si>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</si>
  <si>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</si>
  <si>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</si>
  <si>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</si>
  <si>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</si>
  <si>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</si>
  <si>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</si>
  <si>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</si>
  <si>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</si>
  <si>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</si>
  <si>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</si>
  <si>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</si>
  <si>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</si>
  <si>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</si>
  <si>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</si>
  <si>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</si>
  <si>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</si>
  <si>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</si>
  <si>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</si>
  <si>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</si>
  <si>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</si>
  <si>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</si>
  <si>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</si>
  <si>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</si>
  <si>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</si>
  <si>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</si>
  <si>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</si>
  <si>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</si>
  <si>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</si>
  <si>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</si>
  <si>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</si>
  <si>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</si>
  <si>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</si>
  <si>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</si>
  <si>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</si>
  <si>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</si>
  <si>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</si>
  <si>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</si>
  <si>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</si>
  <si>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</si>
  <si>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</si>
  <si>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</si>
  <si>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</si>
  <si>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</si>
  <si>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</si>
  <si>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</si>
  <si>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</si>
  <si>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</si>
  <si>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</si>
  <si>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</si>
  <si>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</si>
  <si>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</si>
  <si>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</si>
  <si>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</si>
  <si>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</si>
  <si>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</si>
  <si>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</si>
  <si>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</si>
  <si>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</si>
  <si>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</si>
  <si>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</si>
  <si>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</si>
  <si>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</si>
  <si>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</si>
  <si>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</si>
  <si>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</si>
  <si>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</si>
  <si>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</si>
  <si>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</si>
  <si>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</si>
  <si>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</si>
  <si>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</si>
  <si>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</si>
  <si>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</si>
  <si>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</si>
  <si>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</si>
  <si>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</si>
  <si>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</si>
  <si>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</si>
  <si>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</si>
  <si>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</si>
  <si>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</si>
  <si>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</si>
  <si>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</si>
  <si>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</si>
  <si>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</si>
  <si>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</si>
  <si>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</si>
  <si>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</si>
  <si>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</si>
  <si>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</si>
  <si>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</si>
  <si>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</si>
  <si>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</si>
  <si>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</si>
  <si>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</si>
  <si>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</si>
  <si>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</si>
  <si>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</si>
  <si>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</si>
  <si>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</si>
  <si>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</si>
  <si>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</si>
  <si>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</si>
  <si>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</si>
  <si>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</si>
  <si>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</si>
  <si>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</si>
  <si>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</si>
  <si>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</si>
  <si>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</si>
  <si>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</si>
  <si>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</si>
  <si>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</si>
  <si>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</si>
  <si>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</si>
  <si>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</si>
  <si>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</si>
  <si>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</si>
  <si>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</si>
  <si>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</si>
  <si>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</si>
  <si>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</si>
  <si>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</si>
  <si>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</si>
  <si>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</si>
  <si>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</si>
  <si>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</si>
  <si>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</si>
  <si>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</si>
  <si>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</si>
  <si>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</si>
  <si>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</si>
  <si>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</si>
  <si>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</si>
  <si>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</si>
  <si>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</si>
  <si>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</si>
  <si>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</si>
  <si>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</si>
  <si>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</si>
  <si>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</si>
  <si>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</si>
  <si>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</si>
  <si>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</si>
  <si>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</si>
  <si>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</si>
  <si>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</si>
  <si>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</si>
  <si>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</si>
  <si>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</si>
  <si>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</si>
  <si>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</si>
  <si>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</si>
  <si>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</si>
  <si>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</si>
  <si>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</si>
  <si>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</si>
  <si>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</si>
  <si>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</si>
  <si>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</si>
  <si>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</si>
  <si>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</si>
  <si>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</si>
  <si>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</si>
  <si>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</si>
  <si>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</si>
  <si>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</si>
  <si>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</si>
  <si>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</si>
  <si>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</si>
  <si>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</si>
  <si>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</si>
  <si>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</si>
  <si>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</si>
  <si>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</si>
  <si>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</si>
  <si>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</si>
  <si>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</si>
  <si>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</si>
  <si>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</si>
  <si>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</si>
  <si>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</si>
  <si>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</si>
  <si>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</si>
  <si>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</si>
  <si>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</si>
  <si>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</si>
  <si>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</si>
  <si>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</si>
  <si>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</si>
  <si>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</si>
  <si>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</si>
  <si>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</si>
  <si>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</si>
  <si>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</si>
  <si>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</si>
  <si>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</si>
  <si>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</si>
  <si>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</si>
  <si>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</si>
  <si>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</si>
  <si>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</si>
  <si>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</si>
  <si>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</si>
  <si>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</si>
  <si>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</si>
  <si>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</si>
  <si>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</si>
  <si>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</si>
  <si>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</si>
  <si>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</si>
  <si>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</si>
  <si>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FAIR PLAY S.R.L.</t>
  </si>
  <si>
    <t>165467C/ZAPATILLA BASQUETBALL UNISEX/CHUCK TAYLOR ALL STAR/CONVERSE</t>
  </si>
  <si>
    <t>165468C/ZAPATILLA BASQUETBALL UNISEX/CHUCK TAYLOR ALL STAR/CONVERSE</t>
  </si>
  <si>
    <t>165382C/ZAPATILLA TENIS UNISEX/CHUCK TAYLOR ALL STAR/CONVERSE</t>
  </si>
  <si>
    <t>165383C/ZAPATILLA TENIS UNISEX/CHUCK TAYLOR ALL STAR/CONVERSE</t>
  </si>
  <si>
    <t>165384C/ZAPATILLA TENIS UNISEX/CHUCK TAYLOR ALL STAR/CONVERSE</t>
  </si>
  <si>
    <t>164888C/ZAPATILLA BASQUETBALL HOMBRE/CHUCK TAYLOR ALL STAR STREET/CONVERSE</t>
  </si>
  <si>
    <t>7J233C/ZAPATILLA CASUAL UNISEX/CHUCK TAYLOR ALL STAR/CONVERSE</t>
  </si>
  <si>
    <t>165092C/ZAPATILLA BASQUETBALL HOMBRE/CHUCK TAYLOR ALL STAR/CONVERSE</t>
  </si>
  <si>
    <t>165330C/ZAPATILLA TENIS HOMBRE/CHUCK TAYLOR ALL STAR/CONVERSE</t>
  </si>
  <si>
    <t>165331C/ZAPATILLA TENIS HOMBRE/CHUCK TAYLOR ALL STAR/CONVERSE</t>
  </si>
  <si>
    <t>163214C/ZAPATILLA CASUAL HOMBRE/CONVERSE STAR REPLAY/CONVERSE</t>
  </si>
  <si>
    <t>164880C/ZAPATILLA BASQUETBALL HOMBRE/CHUCK TAYLOR ALL STAR/CONVERSE</t>
  </si>
  <si>
    <t>163213C/ZAPATILLA CASUAL HOMBRE/CONVERSE STAR REPLAY/CONVERSE</t>
  </si>
  <si>
    <t>564915C/ZAPATILLA CASUAL MUJER/CHUCK TAYLOR ALL STAR/CONVERSE</t>
  </si>
  <si>
    <t>565199C/ZAPATILLA BASQUETBALL MUJER/CHUCK TAYLOR ALL STAR/CONVERSE</t>
  </si>
  <si>
    <t>565200C/ZAPATILLA BASQUETBALL MUJER/CHUCK TAYLOR ALL STAR/CONVERSE</t>
  </si>
  <si>
    <t>165051C/ZAPATILLA BASQUETBALL HOMBRE/CHUCK TAYLOR ALL STAR/CONVERSE</t>
  </si>
  <si>
    <t>564911C/ZAPATILLA CASUAL MUJER/CHUCK TAYLOR ALL STAR/CONVERSE</t>
  </si>
  <si>
    <t>10017055-102/POLO MUJER/GALAXY INFILL CHUCK PATCH TEE/CONVERSE</t>
  </si>
  <si>
    <t>10018235-467/POLO HOMBRE/CENTER FRONT LOGO TEE/CONVERSE</t>
  </si>
  <si>
    <t>10018241-001/POLO HOMBRE/HERITAGE SHORT SLEEVE TEE/CONVERSE</t>
  </si>
  <si>
    <t>10018241-102/POLO HOMBRE/HERITAGE SHORT SLEEVE TEE/CONVERSE</t>
  </si>
  <si>
    <t>10018252-102/POLO HOMBRE/LEFT CHEST LOGO TEE/CONVERSE</t>
  </si>
  <si>
    <t>10018252-372/POLO HOMBRE/LEFT CHEST LOGO TEE/CONVERSE</t>
  </si>
  <si>
    <t>10017760-001/POLO MUJER/VOLTAGE CHUCK PATCH NOVA TEE/CONVERSE</t>
  </si>
  <si>
    <t>10017760-102/POLO MUJER/VOLTAGE CHUCK PATCH NOVA TEE/CONVERSE</t>
  </si>
  <si>
    <t>10018268-001/POLO MUJER/CENTER FRONT LOGO TEE/CONVERSE</t>
  </si>
  <si>
    <t>10018268-372/POLO MUJER/CENTER FRONT LOGO TEE/CONVERSE</t>
  </si>
  <si>
    <t>10017755-001/POLO MUJER/RAINBOW THREAD ICON REMIX TEE/CONVERSE</t>
  </si>
  <si>
    <t>10017755-102/POLO MUJER/RAINBOW THREAD ICON REMIX TEE/CONVERSE</t>
  </si>
  <si>
    <t>10017055-001/POLO MUJER/GALAXY INFILL CHUCK PATCH TEE/CONVERSE</t>
  </si>
  <si>
    <t>10018235-001/POLO HOMBRE/CENTER FRONT LOGO TEE/CONVERSE</t>
  </si>
  <si>
    <t>10018252-001/POLO HOMBRE/LEFT CHEST LOGO TEE/CONVERSE</t>
  </si>
  <si>
    <t>10017650-001/PANTALON MUJER/VOLTAGE LEGGING/CONVERSE</t>
  </si>
  <si>
    <t>10017649-027/SUDADERA MUJER/VOLTAGE PO HOODIE/CONVERSE</t>
  </si>
  <si>
    <t>165728C/ZAPATILLA CASUAL UNISEX/CT AS X OPI HI/CONVERSE</t>
  </si>
  <si>
    <t>165731C/ZAPATILLA CASUAL UNISEX/CT AS X OPI OX/CONVERSE</t>
  </si>
  <si>
    <t>165730C/ZAPATILLA CASUAL UNISEX/CT AS X OPI OX/CONVERSE</t>
  </si>
  <si>
    <t>566130C/ZAPATILLA BASQUETBALL MUJER/CT AS LEATHER HI/CONVERSE</t>
  </si>
  <si>
    <t>566131C/ZAPATILLA TENIS MUJER/CT AS LEATHER OX/CONVERSE</t>
  </si>
  <si>
    <t>166327C/ZAPATILLA BASQUETBALL UNISEX/CT AS EXPLORER HI/CONVERSE</t>
  </si>
  <si>
    <t>166329C/ZAPATILLA TENIS UNISEX/CT AS EXPLORER OX/CONVERSE</t>
  </si>
  <si>
    <t>165996C/ZAPATILLA CASUAL UNISEX/ONE STAR WEBBING TWILL/CONVERSE</t>
  </si>
  <si>
    <t>166004C/ZAPATILLA BASQUETBALL UNISEX/CT AS TWILL HI/CONVERSE</t>
  </si>
  <si>
    <t>166005C/ZAPATILLA BASQUETBALL UNISEX/CT AS TWILL HI/CONVERSE</t>
  </si>
  <si>
    <t>166240C/ZAPATILLA TENIS UNISEX/CT AS TWILL OX/CONVERSE</t>
  </si>
  <si>
    <t>166239C/ZAPATILLA TENIS UNISEX/CT AS TWILL OX/CONVERSE</t>
  </si>
  <si>
    <t>10017904-001/POLO MUJER/ALL STAR TEE/CONVERSE</t>
  </si>
  <si>
    <t>10019001-001/BUZO HOMBRE/MIXED MEDIA PANT FT/CONVERSE</t>
  </si>
  <si>
    <t>10018311-001/POLO MUJER/CENTER MOUNTAIN CLUB RELAXED TEE/CONVERSE</t>
  </si>
  <si>
    <t>10017891-102/POLO MUJER/RAINBOW CREW TEE/CONVERSE</t>
  </si>
  <si>
    <t>10017891-500/POLO MUJER/RAINBOW CREW TEE/CONVERSE</t>
  </si>
  <si>
    <t>10018994-001/SUDADERA HOMBRE/MOUNTAIN CLUB PATCH PO HOODIE/CONVERSE</t>
  </si>
  <si>
    <t>10017873-001/SUDADERA MUJER/CHUCK PATCH GRAPHIC PULLOVER HOODIE/CONVERSE</t>
  </si>
  <si>
    <t>10017919-001/POLO HOMBRE/MOUNTAIN MOON TEE/CONVERSE</t>
  </si>
  <si>
    <t>10018298-001/POLO HOMBRE/MOUNTAIN CLUB PATCH TEE/CONVERSE</t>
  </si>
  <si>
    <t>10018298-102/POLO HOMBRE/MOUNTAIN CLUB PATCH TEE/CONVERSE</t>
  </si>
  <si>
    <t>10018303-001/POLO HOMBRE/CARABINER GRAPHIC TEE/CONVERSE</t>
  </si>
  <si>
    <t>10017904-653/POLO MUJER/ALL STAR TEE/CONVERSE</t>
  </si>
  <si>
    <t>10018309-653/SUDADERA MUJER/ALL STAR FLEECE FULL ZIP HOODIE/CONVERSE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</si>
</sst>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11" activePane="bottomLeft" state="frozenSplit"/>
      <selection pane="bottomLeft" activeCell="J12" sqref="J12"/>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1024389029</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5706</v>
      </c>
      <c r="G9" s="19"/>
      <c r="H9" s="18">
        <f>SUM(H11:H15010)</f>
        <v>4788.5999999999976</v>
      </c>
      <c r="I9" s="19"/>
      <c r="J9" s="18">
        <f>SUM(J11:J15010)</f>
        <v>101001.23999999992</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15" customHeight="1" x14ac:dyDescent="0.25">
      <c r="A11" s="3"/>
      <c r="B11" s="12">
        <v>1</v>
      </c>
      <c r="C11" s="7" t="s">
        <v>449</v>
      </c>
      <c r="D11" s="24" t="str">
        <f>IF(C11&lt;=0," ",LOOKUP(C11,nandina,List!$C$2:$C$368))</f>
        <v>- - - Calzado de tenis, baloncesto, gimnasia, entrenamiento y calzados similares</v>
      </c>
      <c r="E11" s="16" t="s">
        <v>509</v>
      </c>
      <c r="F11" s="8">
        <v>240</v>
      </c>
      <c r="G11" s="9" t="s">
        <v>493</v>
      </c>
      <c r="H11" s="8">
        <v>264</v>
      </c>
      <c r="I11" s="8">
        <v>20.86</v>
      </c>
      <c r="J11" s="8">
        <f>F11*I11</f>
        <v>5006.3999999999996</v>
      </c>
      <c r="K11" s="15"/>
      <c r="L11" s="8"/>
      <c r="M11" s="8"/>
      <c r="N11" s="3"/>
      <c r="O11" s="3"/>
      <c r="P11" s="3"/>
    </row>
    <row r="12" spans="1:16" ht="33.75" x14ac:dyDescent="0.25">
      <c r="A12" s="3"/>
      <c r="B12" s="12">
        <v>2</v>
      </c>
      <c r="C12" s="7" t="s">
        <v>449</v>
      </c>
      <c r="D12" s="24" t="str">
        <f>IF(C12&lt;=0," ",LOOKUP(C12,nandina,List!$C$2:$C$368))</f>
        <v>- - - Calzado de tenis, baloncesto, gimnasia, entrenamiento y calzados similares</v>
      </c>
      <c r="E12" s="16" t="s">
        <v>510</v>
      </c>
      <c r="F12" s="8">
        <v>240</v>
      </c>
      <c r="G12" s="9" t="s">
        <v>493</v>
      </c>
      <c r="H12" s="8">
        <v>264</v>
      </c>
      <c r="I12" s="8">
        <v>20.86</v>
      </c>
      <c r="J12" s="8">
        <f t="shared" ref="J12:J70" si="0">F12*I12</f>
        <v>5006.3999999999996</v>
      </c>
      <c r="K12" s="15"/>
      <c r="L12" s="8"/>
      <c r="M12" s="8"/>
      <c r="N12" s="3"/>
      <c r="O12" s="3"/>
      <c r="P12" s="3"/>
    </row>
    <row r="13" spans="1:16" ht="33.75" x14ac:dyDescent="0.25">
      <c r="A13" s="3"/>
      <c r="B13" s="12">
        <v>3</v>
      </c>
      <c r="C13" s="7" t="s">
        <v>449</v>
      </c>
      <c r="D13" s="24" t="str">
        <f>IF(C13&lt;=0," ",LOOKUP(C13,nandina,List!$C$2:$C$368))</f>
        <v>- - - Calzado de tenis, baloncesto, gimnasia, entrenamiento y calzados similares</v>
      </c>
      <c r="E13" s="16" t="s">
        <v>511</v>
      </c>
      <c r="F13" s="8">
        <v>240</v>
      </c>
      <c r="G13" s="9" t="s">
        <v>493</v>
      </c>
      <c r="H13" s="8">
        <v>264</v>
      </c>
      <c r="I13" s="8">
        <v>21.43</v>
      </c>
      <c r="J13" s="8">
        <f t="shared" si="0"/>
        <v>5143.2</v>
      </c>
      <c r="K13" s="15"/>
      <c r="L13" s="8"/>
      <c r="M13" s="8"/>
      <c r="N13" s="3"/>
      <c r="O13" s="3"/>
      <c r="P13" s="3"/>
    </row>
    <row r="14" spans="1:16" ht="33.75" x14ac:dyDescent="0.25">
      <c r="A14" s="3"/>
      <c r="B14" s="12">
        <v>4</v>
      </c>
      <c r="C14" s="7" t="s">
        <v>449</v>
      </c>
      <c r="D14" s="24" t="str">
        <f>IF(C14&lt;=0," ",LOOKUP(C14,nandina,List!$C$2:$C$368))</f>
        <v>- - - Calzado de tenis, baloncesto, gimnasia, entrenamiento y calzados similares</v>
      </c>
      <c r="E14" s="16" t="s">
        <v>512</v>
      </c>
      <c r="F14" s="8">
        <v>60</v>
      </c>
      <c r="G14" s="9" t="s">
        <v>493</v>
      </c>
      <c r="H14" s="8">
        <v>66</v>
      </c>
      <c r="I14" s="8">
        <v>22</v>
      </c>
      <c r="J14" s="8">
        <f t="shared" si="0"/>
        <v>1320</v>
      </c>
      <c r="K14" s="15"/>
      <c r="L14" s="8"/>
      <c r="M14" s="8"/>
      <c r="N14" s="3"/>
      <c r="O14" s="3"/>
      <c r="P14" s="3"/>
    </row>
    <row r="15" spans="1:16" ht="33.75" x14ac:dyDescent="0.25">
      <c r="A15" s="3"/>
      <c r="B15" s="12">
        <v>5</v>
      </c>
      <c r="C15" s="7" t="s">
        <v>449</v>
      </c>
      <c r="D15" s="24" t="str">
        <f>IF(C15&lt;=0," ",LOOKUP(C15,nandina,List!$C$2:$C$368))</f>
        <v>- - - Calzado de tenis, baloncesto, gimnasia, entrenamiento y calzados similares</v>
      </c>
      <c r="E15" s="16" t="s">
        <v>513</v>
      </c>
      <c r="F15" s="8">
        <v>240</v>
      </c>
      <c r="G15" s="9" t="s">
        <v>493</v>
      </c>
      <c r="H15" s="8">
        <v>264</v>
      </c>
      <c r="I15" s="8">
        <v>21.51</v>
      </c>
      <c r="J15" s="8">
        <f t="shared" si="0"/>
        <v>5162.4000000000005</v>
      </c>
      <c r="K15" s="15"/>
      <c r="L15" s="8"/>
      <c r="M15" s="8"/>
      <c r="N15" s="3"/>
      <c r="O15" s="3"/>
      <c r="P15" s="3"/>
    </row>
    <row r="16" spans="1:16" ht="33.75" x14ac:dyDescent="0.25">
      <c r="A16" s="3"/>
      <c r="B16" s="12">
        <v>6</v>
      </c>
      <c r="C16" s="7" t="s">
        <v>449</v>
      </c>
      <c r="D16" s="24" t="str">
        <f>IF(C16&lt;=0," ",LOOKUP(C16,nandina,List!$C$2:$C$368))</f>
        <v>- - - Calzado de tenis, baloncesto, gimnasia, entrenamiento y calzados similares</v>
      </c>
      <c r="E16" s="16" t="s">
        <v>514</v>
      </c>
      <c r="F16" s="8">
        <v>144</v>
      </c>
      <c r="G16" s="9" t="s">
        <v>493</v>
      </c>
      <c r="H16" s="8">
        <v>158.4</v>
      </c>
      <c r="I16" s="8">
        <v>22.5</v>
      </c>
      <c r="J16" s="8">
        <f t="shared" si="0"/>
        <v>3240</v>
      </c>
      <c r="K16" s="15"/>
      <c r="L16" s="8"/>
      <c r="M16" s="8"/>
      <c r="N16" s="3"/>
      <c r="O16" s="3"/>
      <c r="P16" s="3"/>
    </row>
    <row r="17" spans="1:16" ht="33.75" x14ac:dyDescent="0.25">
      <c r="A17" s="3"/>
      <c r="B17" s="12">
        <v>7</v>
      </c>
      <c r="C17" s="7" t="s">
        <v>451</v>
      </c>
      <c r="D17" s="24" t="str">
        <f>IF(C17&lt;=0," ",LOOKUP(C17,nandina,List!$C$2:$C$368))</f>
        <v>- - Los demás</v>
      </c>
      <c r="E17" s="16" t="s">
        <v>515</v>
      </c>
      <c r="F17" s="8">
        <v>72</v>
      </c>
      <c r="G17" s="9" t="s">
        <v>493</v>
      </c>
      <c r="H17" s="8">
        <v>43.199999999999996</v>
      </c>
      <c r="I17" s="8">
        <v>13.36</v>
      </c>
      <c r="J17" s="8">
        <f t="shared" si="0"/>
        <v>961.92</v>
      </c>
      <c r="K17" s="15"/>
      <c r="L17" s="8"/>
      <c r="M17" s="8"/>
      <c r="N17" s="3"/>
      <c r="O17" s="3"/>
      <c r="P17" s="3"/>
    </row>
    <row r="18" spans="1:16" ht="33.75" x14ac:dyDescent="0.25">
      <c r="A18" s="3"/>
      <c r="B18" s="12">
        <v>8</v>
      </c>
      <c r="C18" s="7" t="s">
        <v>449</v>
      </c>
      <c r="D18" s="24" t="str">
        <f>IF(C18&lt;=0," ",LOOKUP(C18,nandina,List!$C$2:$C$368))</f>
        <v>- - - Calzado de tenis, baloncesto, gimnasia, entrenamiento y calzados similares</v>
      </c>
      <c r="E18" s="16" t="s">
        <v>516</v>
      </c>
      <c r="F18" s="8">
        <v>36</v>
      </c>
      <c r="G18" s="9" t="s">
        <v>493</v>
      </c>
      <c r="H18" s="8">
        <v>39.6</v>
      </c>
      <c r="I18" s="8">
        <v>30.63</v>
      </c>
      <c r="J18" s="8">
        <f t="shared" si="0"/>
        <v>1102.68</v>
      </c>
      <c r="K18" s="15"/>
      <c r="L18" s="8"/>
      <c r="M18" s="8"/>
      <c r="N18" s="3"/>
      <c r="O18" s="3"/>
      <c r="P18" s="3"/>
    </row>
    <row r="19" spans="1:16" ht="33.75" x14ac:dyDescent="0.25">
      <c r="A19" s="3"/>
      <c r="B19" s="12">
        <v>9</v>
      </c>
      <c r="C19" s="7" t="s">
        <v>449</v>
      </c>
      <c r="D19" s="24" t="str">
        <f>IF(C19&lt;=0," ",LOOKUP(C19,nandina,List!$C$2:$C$368))</f>
        <v>- - - Calzado de tenis, baloncesto, gimnasia, entrenamiento y calzados similares</v>
      </c>
      <c r="E19" s="16" t="s">
        <v>517</v>
      </c>
      <c r="F19" s="8">
        <v>144</v>
      </c>
      <c r="G19" s="9" t="s">
        <v>493</v>
      </c>
      <c r="H19" s="8">
        <v>158.4</v>
      </c>
      <c r="I19" s="8">
        <v>22.83</v>
      </c>
      <c r="J19" s="8">
        <f t="shared" si="0"/>
        <v>3287.5199999999995</v>
      </c>
      <c r="K19" s="15"/>
      <c r="L19" s="8"/>
      <c r="M19" s="8"/>
      <c r="N19" s="3"/>
      <c r="O19" s="3"/>
      <c r="P19" s="3"/>
    </row>
    <row r="20" spans="1:16" ht="33.75" x14ac:dyDescent="0.25">
      <c r="A20" s="3"/>
      <c r="B20" s="12">
        <v>10</v>
      </c>
      <c r="C20" s="7" t="s">
        <v>449</v>
      </c>
      <c r="D20" s="24" t="str">
        <f>IF(C20&lt;=0," ",LOOKUP(C20,nandina,List!$C$2:$C$368))</f>
        <v>- - - Calzado de tenis, baloncesto, gimnasia, entrenamiento y calzados similares</v>
      </c>
      <c r="E20" s="16" t="s">
        <v>518</v>
      </c>
      <c r="F20" s="8">
        <v>144</v>
      </c>
      <c r="G20" s="9" t="s">
        <v>493</v>
      </c>
      <c r="H20" s="8">
        <v>158.4</v>
      </c>
      <c r="I20" s="8">
        <v>26.95</v>
      </c>
      <c r="J20" s="8">
        <f t="shared" si="0"/>
        <v>3880.7999999999997</v>
      </c>
      <c r="K20" s="15"/>
      <c r="L20" s="8"/>
      <c r="M20" s="8"/>
      <c r="N20" s="3"/>
      <c r="O20" s="3"/>
      <c r="P20" s="3"/>
    </row>
    <row r="21" spans="1:16" ht="33.75" x14ac:dyDescent="0.25">
      <c r="A21" s="3"/>
      <c r="B21" s="12">
        <v>11</v>
      </c>
      <c r="C21" s="7" t="s">
        <v>451</v>
      </c>
      <c r="D21" s="24" t="str">
        <f>IF(C21&lt;=0," ",LOOKUP(C21,nandina,List!$C$2:$C$368))</f>
        <v>- - Los demás</v>
      </c>
      <c r="E21" s="16" t="s">
        <v>519</v>
      </c>
      <c r="F21" s="8">
        <v>216</v>
      </c>
      <c r="G21" s="9" t="s">
        <v>493</v>
      </c>
      <c r="H21" s="8">
        <v>237.60000000000002</v>
      </c>
      <c r="I21" s="8">
        <v>19.850000000000001</v>
      </c>
      <c r="J21" s="8">
        <f t="shared" si="0"/>
        <v>4287.6000000000004</v>
      </c>
      <c r="K21" s="15"/>
      <c r="L21" s="8"/>
      <c r="M21" s="8"/>
      <c r="N21" s="3"/>
      <c r="O21" s="3"/>
      <c r="P21" s="3"/>
    </row>
    <row r="22" spans="1:16" ht="33.75" x14ac:dyDescent="0.25">
      <c r="A22" s="3"/>
      <c r="B22" s="12">
        <v>12</v>
      </c>
      <c r="C22" s="7" t="s">
        <v>449</v>
      </c>
      <c r="D22" s="24" t="str">
        <f>IF(C22&lt;=0," ",LOOKUP(C22,nandina,List!$C$2:$C$368))</f>
        <v>- - - Calzado de tenis, baloncesto, gimnasia, entrenamiento y calzados similares</v>
      </c>
      <c r="E22" s="16" t="s">
        <v>520</v>
      </c>
      <c r="F22" s="8">
        <v>240</v>
      </c>
      <c r="G22" s="9" t="s">
        <v>493</v>
      </c>
      <c r="H22" s="8">
        <v>264</v>
      </c>
      <c r="I22" s="8">
        <v>22.54</v>
      </c>
      <c r="J22" s="8">
        <f t="shared" si="0"/>
        <v>5409.5999999999995</v>
      </c>
      <c r="K22" s="15"/>
      <c r="L22" s="8"/>
      <c r="M22" s="8"/>
      <c r="N22" s="3"/>
      <c r="O22" s="3"/>
      <c r="P22" s="3"/>
    </row>
    <row r="23" spans="1:16" ht="33.75" x14ac:dyDescent="0.25">
      <c r="A23" s="3"/>
      <c r="B23" s="12">
        <v>13</v>
      </c>
      <c r="C23" s="7" t="s">
        <v>451</v>
      </c>
      <c r="D23" s="24" t="str">
        <f>IF(C23&lt;=0," ",LOOKUP(C23,nandina,List!$C$2:$C$368))</f>
        <v>- - Los demás</v>
      </c>
      <c r="E23" s="16" t="s">
        <v>521</v>
      </c>
      <c r="F23" s="8">
        <v>240</v>
      </c>
      <c r="G23" s="9" t="s">
        <v>493</v>
      </c>
      <c r="H23" s="8">
        <v>264</v>
      </c>
      <c r="I23" s="8">
        <v>19.850000000000001</v>
      </c>
      <c r="J23" s="8">
        <f t="shared" si="0"/>
        <v>4764</v>
      </c>
      <c r="K23" s="15"/>
      <c r="L23" s="8"/>
      <c r="M23" s="8"/>
      <c r="N23" s="3"/>
      <c r="O23" s="3"/>
      <c r="P23" s="3"/>
    </row>
    <row r="24" spans="1:16" ht="33.75" x14ac:dyDescent="0.25">
      <c r="A24" s="3"/>
      <c r="B24" s="12">
        <v>14</v>
      </c>
      <c r="C24" s="7" t="s">
        <v>451</v>
      </c>
      <c r="D24" s="24" t="str">
        <f>IF(C24&lt;=0," ",LOOKUP(C24,nandina,List!$C$2:$C$368))</f>
        <v>- - Los demás</v>
      </c>
      <c r="E24" s="16" t="s">
        <v>522</v>
      </c>
      <c r="F24" s="8">
        <v>36</v>
      </c>
      <c r="G24" s="9" t="s">
        <v>493</v>
      </c>
      <c r="H24" s="8">
        <v>39.6</v>
      </c>
      <c r="I24" s="8">
        <v>23.14</v>
      </c>
      <c r="J24" s="8">
        <f t="shared" si="0"/>
        <v>833.04</v>
      </c>
      <c r="K24" s="15"/>
      <c r="L24" s="8"/>
      <c r="M24" s="8"/>
      <c r="N24" s="3"/>
      <c r="O24" s="3"/>
      <c r="P24" s="3"/>
    </row>
    <row r="25" spans="1:16" ht="33.75" x14ac:dyDescent="0.25">
      <c r="A25" s="3"/>
      <c r="B25" s="12">
        <v>15</v>
      </c>
      <c r="C25" s="7" t="s">
        <v>449</v>
      </c>
      <c r="D25" s="24" t="str">
        <f>IF(C25&lt;=0," ",LOOKUP(C25,nandina,List!$C$2:$C$368))</f>
        <v>- - - Calzado de tenis, baloncesto, gimnasia, entrenamiento y calzados similares</v>
      </c>
      <c r="E25" s="16" t="s">
        <v>523</v>
      </c>
      <c r="F25" s="8">
        <v>240</v>
      </c>
      <c r="G25" s="9" t="s">
        <v>493</v>
      </c>
      <c r="H25" s="8">
        <v>264</v>
      </c>
      <c r="I25" s="8">
        <v>21.53</v>
      </c>
      <c r="J25" s="8">
        <f t="shared" si="0"/>
        <v>5167.2000000000007</v>
      </c>
      <c r="K25" s="15"/>
      <c r="L25" s="8"/>
      <c r="M25" s="8"/>
      <c r="N25" s="3"/>
      <c r="O25" s="3"/>
      <c r="P25" s="3"/>
    </row>
    <row r="26" spans="1:16" ht="33.75" x14ac:dyDescent="0.25">
      <c r="A26" s="3"/>
      <c r="B26" s="12">
        <v>16</v>
      </c>
      <c r="C26" s="7" t="s">
        <v>449</v>
      </c>
      <c r="D26" s="24" t="str">
        <f>IF(C26&lt;=0," ",LOOKUP(C26,nandina,List!$C$2:$C$368))</f>
        <v>- - - Calzado de tenis, baloncesto, gimnasia, entrenamiento y calzados similares</v>
      </c>
      <c r="E26" s="16" t="s">
        <v>524</v>
      </c>
      <c r="F26" s="8">
        <v>240</v>
      </c>
      <c r="G26" s="9" t="s">
        <v>493</v>
      </c>
      <c r="H26" s="8">
        <v>264</v>
      </c>
      <c r="I26" s="8">
        <v>22.01</v>
      </c>
      <c r="J26" s="8">
        <f t="shared" si="0"/>
        <v>5282.4000000000005</v>
      </c>
      <c r="K26" s="15"/>
      <c r="L26" s="8"/>
      <c r="M26" s="8"/>
      <c r="N26" s="3"/>
      <c r="O26" s="3"/>
      <c r="P26" s="3"/>
    </row>
    <row r="27" spans="1:16" ht="33.75" x14ac:dyDescent="0.25">
      <c r="A27" s="3"/>
      <c r="B27" s="12">
        <v>17</v>
      </c>
      <c r="C27" s="7" t="s">
        <v>449</v>
      </c>
      <c r="D27" s="24" t="str">
        <f>IF(C27&lt;=0," ",LOOKUP(C27,nandina,List!$C$2:$C$368))</f>
        <v>- - - Calzado de tenis, baloncesto, gimnasia, entrenamiento y calzados similares</v>
      </c>
      <c r="E27" s="16" t="s">
        <v>525</v>
      </c>
      <c r="F27" s="8">
        <v>216</v>
      </c>
      <c r="G27" s="9" t="s">
        <v>493</v>
      </c>
      <c r="H27" s="8">
        <v>237.60000000000002</v>
      </c>
      <c r="I27" s="8">
        <v>21.71</v>
      </c>
      <c r="J27" s="8">
        <f t="shared" si="0"/>
        <v>4689.3600000000006</v>
      </c>
      <c r="K27" s="15"/>
      <c r="L27" s="8"/>
      <c r="M27" s="8"/>
      <c r="N27" s="3"/>
      <c r="O27" s="3"/>
      <c r="P27" s="3"/>
    </row>
    <row r="28" spans="1:16" ht="33.75" x14ac:dyDescent="0.25">
      <c r="A28" s="3"/>
      <c r="B28" s="12">
        <v>18</v>
      </c>
      <c r="C28" s="7" t="s">
        <v>451</v>
      </c>
      <c r="D28" s="24" t="str">
        <f>IF(C28&lt;=0," ",LOOKUP(C28,nandina,List!$C$2:$C$368))</f>
        <v>- - Los demás</v>
      </c>
      <c r="E28" s="16" t="s">
        <v>526</v>
      </c>
      <c r="F28" s="8">
        <v>60</v>
      </c>
      <c r="G28" s="9" t="s">
        <v>493</v>
      </c>
      <c r="H28" s="8">
        <v>66</v>
      </c>
      <c r="I28" s="8">
        <v>24.74</v>
      </c>
      <c r="J28" s="8">
        <f t="shared" si="0"/>
        <v>1484.3999999999999</v>
      </c>
      <c r="K28" s="15"/>
      <c r="L28" s="8"/>
      <c r="M28" s="8"/>
      <c r="N28" s="3"/>
      <c r="O28" s="3"/>
      <c r="P28" s="3"/>
    </row>
    <row r="29" spans="1:16" ht="22.5" x14ac:dyDescent="0.25">
      <c r="A29" s="3"/>
      <c r="B29" s="12">
        <v>19</v>
      </c>
      <c r="C29" s="7" t="s">
        <v>110</v>
      </c>
      <c r="D29" s="24" t="str">
        <f>IF(C29&lt;=0," ",LOOKUP(C29,nandina,List!$C$2:$C$368))</f>
        <v>- De algodón</v>
      </c>
      <c r="E29" s="16" t="s">
        <v>527</v>
      </c>
      <c r="F29" s="8">
        <v>114</v>
      </c>
      <c r="G29" s="9" t="s">
        <v>492</v>
      </c>
      <c r="H29" s="8">
        <v>34.199999999999996</v>
      </c>
      <c r="I29" s="8">
        <v>6.3</v>
      </c>
      <c r="J29" s="8">
        <f t="shared" si="0"/>
        <v>718.19999999999993</v>
      </c>
      <c r="K29" s="15"/>
      <c r="L29" s="8"/>
      <c r="M29" s="8"/>
      <c r="N29" s="3"/>
      <c r="O29" s="3"/>
      <c r="P29" s="3"/>
    </row>
    <row r="30" spans="1:16" ht="22.5" x14ac:dyDescent="0.25">
      <c r="A30" s="3"/>
      <c r="B30" s="12">
        <v>20</v>
      </c>
      <c r="C30" s="7" t="s">
        <v>110</v>
      </c>
      <c r="D30" s="24" t="str">
        <f>IF(C30&lt;=0," ",LOOKUP(C30,nandina,List!$C$2:$C$368))</f>
        <v>- De algodón</v>
      </c>
      <c r="E30" s="16" t="s">
        <v>528</v>
      </c>
      <c r="F30" s="8">
        <v>120</v>
      </c>
      <c r="G30" s="9" t="s">
        <v>492</v>
      </c>
      <c r="H30" s="8">
        <v>36</v>
      </c>
      <c r="I30" s="8">
        <v>6.61</v>
      </c>
      <c r="J30" s="8">
        <f t="shared" si="0"/>
        <v>793.2</v>
      </c>
      <c r="K30" s="15"/>
      <c r="L30" s="8"/>
      <c r="M30" s="8"/>
      <c r="N30" s="3"/>
      <c r="O30" s="3"/>
      <c r="P30" s="3"/>
    </row>
    <row r="31" spans="1:16" ht="22.5" x14ac:dyDescent="0.25">
      <c r="A31" s="3"/>
      <c r="B31" s="12">
        <v>21</v>
      </c>
      <c r="C31" s="7" t="s">
        <v>110</v>
      </c>
      <c r="D31" s="24" t="str">
        <f>IF(C31&lt;=0," ",LOOKUP(C31,nandina,List!$C$2:$C$368))</f>
        <v>- De algodón</v>
      </c>
      <c r="E31" s="16" t="s">
        <v>529</v>
      </c>
      <c r="F31" s="8">
        <v>114</v>
      </c>
      <c r="G31" s="9" t="s">
        <v>492</v>
      </c>
      <c r="H31" s="8">
        <v>34.199999999999996</v>
      </c>
      <c r="I31" s="8">
        <v>6.61</v>
      </c>
      <c r="J31" s="8">
        <f t="shared" si="0"/>
        <v>753.54000000000008</v>
      </c>
      <c r="K31" s="15"/>
      <c r="L31" s="8"/>
      <c r="M31" s="8"/>
      <c r="N31" s="3"/>
      <c r="O31" s="3"/>
      <c r="P31" s="3"/>
    </row>
    <row r="32" spans="1:16" ht="22.5" x14ac:dyDescent="0.25">
      <c r="A32" s="3"/>
      <c r="B32" s="12">
        <v>22</v>
      </c>
      <c r="C32" s="7" t="s">
        <v>110</v>
      </c>
      <c r="D32" s="24" t="str">
        <f>IF(C32&lt;=0," ",LOOKUP(C32,nandina,List!$C$2:$C$368))</f>
        <v>- De algodón</v>
      </c>
      <c r="E32" s="16" t="s">
        <v>530</v>
      </c>
      <c r="F32" s="8">
        <v>114</v>
      </c>
      <c r="G32" s="9" t="s">
        <v>492</v>
      </c>
      <c r="H32" s="8">
        <v>34.199999999999996</v>
      </c>
      <c r="I32" s="8">
        <v>6.61</v>
      </c>
      <c r="J32" s="8">
        <f t="shared" si="0"/>
        <v>753.54000000000008</v>
      </c>
      <c r="K32" s="15"/>
      <c r="L32" s="8"/>
      <c r="M32" s="8"/>
      <c r="N32" s="3"/>
      <c r="O32" s="3"/>
      <c r="P32" s="3"/>
    </row>
    <row r="33" spans="1:16" ht="22.5" x14ac:dyDescent="0.25">
      <c r="A33" s="3"/>
      <c r="B33" s="12">
        <v>23</v>
      </c>
      <c r="C33" s="7" t="s">
        <v>110</v>
      </c>
      <c r="D33" s="24" t="str">
        <f>IF(C33&lt;=0," ",LOOKUP(C33,nandina,List!$C$2:$C$368))</f>
        <v>- De algodón</v>
      </c>
      <c r="E33" s="16" t="s">
        <v>531</v>
      </c>
      <c r="F33" s="8">
        <v>90</v>
      </c>
      <c r="G33" s="9" t="s">
        <v>492</v>
      </c>
      <c r="H33" s="8">
        <v>27</v>
      </c>
      <c r="I33" s="8">
        <v>6.61</v>
      </c>
      <c r="J33" s="8">
        <f t="shared" si="0"/>
        <v>594.9</v>
      </c>
      <c r="K33" s="15"/>
      <c r="L33" s="8"/>
      <c r="M33" s="8"/>
      <c r="N33" s="3"/>
      <c r="O33" s="3"/>
      <c r="P33" s="3"/>
    </row>
    <row r="34" spans="1:16" ht="22.5" x14ac:dyDescent="0.25">
      <c r="A34" s="3"/>
      <c r="B34" s="12">
        <v>24</v>
      </c>
      <c r="C34" s="7" t="s">
        <v>110</v>
      </c>
      <c r="D34" s="24" t="str">
        <f>IF(C34&lt;=0," ",LOOKUP(C34,nandina,List!$C$2:$C$368))</f>
        <v>- De algodón</v>
      </c>
      <c r="E34" s="16" t="s">
        <v>532</v>
      </c>
      <c r="F34" s="8">
        <v>90</v>
      </c>
      <c r="G34" s="9" t="s">
        <v>492</v>
      </c>
      <c r="H34" s="8">
        <v>27</v>
      </c>
      <c r="I34" s="8">
        <v>6.61</v>
      </c>
      <c r="J34" s="8">
        <f t="shared" si="0"/>
        <v>594.9</v>
      </c>
      <c r="K34" s="15"/>
      <c r="L34" s="8"/>
      <c r="M34" s="8"/>
      <c r="N34" s="3"/>
      <c r="O34" s="3"/>
      <c r="P34" s="3"/>
    </row>
    <row r="35" spans="1:16" ht="22.5" x14ac:dyDescent="0.25">
      <c r="A35" s="3"/>
      <c r="B35" s="12">
        <v>25</v>
      </c>
      <c r="C35" s="7" t="s">
        <v>110</v>
      </c>
      <c r="D35" s="24" t="str">
        <f>IF(C35&lt;=0," ",LOOKUP(C35,nandina,List!$C$2:$C$368))</f>
        <v>- De algodón</v>
      </c>
      <c r="E35" s="16" t="s">
        <v>533</v>
      </c>
      <c r="F35" s="8">
        <v>114</v>
      </c>
      <c r="G35" s="9" t="s">
        <v>492</v>
      </c>
      <c r="H35" s="8">
        <v>34.199999999999996</v>
      </c>
      <c r="I35" s="8">
        <v>6.1</v>
      </c>
      <c r="J35" s="8">
        <f t="shared" si="0"/>
        <v>695.4</v>
      </c>
      <c r="K35" s="15"/>
      <c r="L35" s="8"/>
      <c r="M35" s="8"/>
      <c r="N35" s="3"/>
    </row>
    <row r="36" spans="1:16" ht="22.5" x14ac:dyDescent="0.25">
      <c r="A36" s="3"/>
      <c r="B36" s="12">
        <v>26</v>
      </c>
      <c r="C36" s="7" t="s">
        <v>110</v>
      </c>
      <c r="D36" s="24" t="str">
        <f>IF(C36&lt;=0," ",LOOKUP(C36,nandina,List!$C$2:$C$368))</f>
        <v>- De algodón</v>
      </c>
      <c r="E36" s="16" t="s">
        <v>534</v>
      </c>
      <c r="F36" s="8">
        <v>114</v>
      </c>
      <c r="G36" s="9" t="s">
        <v>492</v>
      </c>
      <c r="H36" s="8">
        <v>34.199999999999996</v>
      </c>
      <c r="I36" s="8">
        <v>6.19</v>
      </c>
      <c r="J36" s="8">
        <f t="shared" si="0"/>
        <v>705.66000000000008</v>
      </c>
      <c r="K36" s="15"/>
      <c r="L36" s="8"/>
      <c r="M36" s="8"/>
      <c r="N36" s="3"/>
    </row>
    <row r="37" spans="1:16" ht="22.5" x14ac:dyDescent="0.25">
      <c r="A37" s="3"/>
      <c r="B37" s="12">
        <v>27</v>
      </c>
      <c r="C37" s="7" t="s">
        <v>110</v>
      </c>
      <c r="D37" s="24" t="str">
        <f>IF(C37&lt;=0," ",LOOKUP(C37,nandina,List!$C$2:$C$368))</f>
        <v>- De algodón</v>
      </c>
      <c r="E37" s="16" t="s">
        <v>535</v>
      </c>
      <c r="F37" s="8">
        <v>78</v>
      </c>
      <c r="G37" s="9" t="s">
        <v>492</v>
      </c>
      <c r="H37" s="8">
        <v>23.4</v>
      </c>
      <c r="I37" s="8">
        <v>6.14</v>
      </c>
      <c r="J37" s="8">
        <f t="shared" si="0"/>
        <v>478.91999999999996</v>
      </c>
      <c r="K37" s="15"/>
      <c r="L37" s="8"/>
      <c r="M37" s="8"/>
      <c r="N37" s="3"/>
    </row>
    <row r="38" spans="1:16" ht="22.5" x14ac:dyDescent="0.25">
      <c r="A38" s="3"/>
      <c r="B38" s="12">
        <v>28</v>
      </c>
      <c r="C38" s="7" t="s">
        <v>110</v>
      </c>
      <c r="D38" s="24" t="str">
        <f>IF(C38&lt;=0," ",LOOKUP(C38,nandina,List!$C$2:$C$368))</f>
        <v>- De algodón</v>
      </c>
      <c r="E38" s="16" t="s">
        <v>536</v>
      </c>
      <c r="F38" s="8">
        <v>78</v>
      </c>
      <c r="G38" s="9" t="s">
        <v>492</v>
      </c>
      <c r="H38" s="8">
        <v>23.4</v>
      </c>
      <c r="I38" s="8">
        <v>6.14</v>
      </c>
      <c r="J38" s="8">
        <f t="shared" si="0"/>
        <v>478.91999999999996</v>
      </c>
      <c r="K38" s="15"/>
      <c r="L38" s="8"/>
      <c r="M38" s="8"/>
      <c r="N38" s="3"/>
    </row>
    <row r="39" spans="1:16" ht="22.5" x14ac:dyDescent="0.25">
      <c r="A39" s="3"/>
      <c r="B39" s="12">
        <v>29</v>
      </c>
      <c r="C39" s="7" t="s">
        <v>110</v>
      </c>
      <c r="D39" s="24" t="str">
        <f>IF(C39&lt;=0," ",LOOKUP(C39,nandina,List!$C$2:$C$368))</f>
        <v>- De algodón</v>
      </c>
      <c r="E39" s="16" t="s">
        <v>537</v>
      </c>
      <c r="F39" s="8">
        <v>36</v>
      </c>
      <c r="G39" s="9" t="s">
        <v>492</v>
      </c>
      <c r="H39" s="8">
        <v>10.799999999999999</v>
      </c>
      <c r="I39" s="8">
        <v>8.9499999999999993</v>
      </c>
      <c r="J39" s="8">
        <f t="shared" si="0"/>
        <v>322.2</v>
      </c>
      <c r="K39" s="15"/>
      <c r="L39" s="8"/>
      <c r="M39" s="8"/>
      <c r="N39" s="3"/>
    </row>
    <row r="40" spans="1:16" ht="22.5" x14ac:dyDescent="0.25">
      <c r="A40" s="3"/>
      <c r="B40" s="12">
        <v>30</v>
      </c>
      <c r="C40" s="7" t="s">
        <v>110</v>
      </c>
      <c r="D40" s="24" t="str">
        <f>IF(C40&lt;=0," ",LOOKUP(C40,nandina,List!$C$2:$C$368))</f>
        <v>- De algodón</v>
      </c>
      <c r="E40" s="16" t="s">
        <v>538</v>
      </c>
      <c r="F40" s="8">
        <v>36</v>
      </c>
      <c r="G40" s="9" t="s">
        <v>492</v>
      </c>
      <c r="H40" s="8">
        <v>10.799999999999999</v>
      </c>
      <c r="I40" s="8">
        <v>8.9499999999999993</v>
      </c>
      <c r="J40" s="8">
        <f t="shared" si="0"/>
        <v>322.2</v>
      </c>
      <c r="K40" s="15"/>
      <c r="L40" s="8"/>
      <c r="M40" s="8"/>
      <c r="N40" s="3"/>
    </row>
    <row r="41" spans="1:16" ht="22.5" x14ac:dyDescent="0.25">
      <c r="A41" s="3"/>
      <c r="B41" s="12">
        <v>31</v>
      </c>
      <c r="C41" s="7" t="s">
        <v>110</v>
      </c>
      <c r="D41" s="24" t="str">
        <f>IF(C41&lt;=0," ",LOOKUP(C41,nandina,List!$C$2:$C$368))</f>
        <v>- De algodón</v>
      </c>
      <c r="E41" s="16" t="s">
        <v>539</v>
      </c>
      <c r="F41" s="8">
        <v>114</v>
      </c>
      <c r="G41" s="9" t="s">
        <v>492</v>
      </c>
      <c r="H41" s="8">
        <v>34.199999999999996</v>
      </c>
      <c r="I41" s="8">
        <v>6.21</v>
      </c>
      <c r="J41" s="8">
        <f t="shared" si="0"/>
        <v>707.93999999999994</v>
      </c>
      <c r="K41" s="15"/>
      <c r="L41" s="8"/>
      <c r="M41" s="8"/>
      <c r="N41" s="3"/>
    </row>
    <row r="42" spans="1:16" ht="22.5" x14ac:dyDescent="0.25">
      <c r="A42" s="3"/>
      <c r="B42" s="12">
        <v>32</v>
      </c>
      <c r="C42" s="7" t="s">
        <v>110</v>
      </c>
      <c r="D42" s="24" t="str">
        <f>IF(C42&lt;=0," ",LOOKUP(C42,nandina,List!$C$2:$C$368))</f>
        <v>- De algodón</v>
      </c>
      <c r="E42" s="16" t="s">
        <v>540</v>
      </c>
      <c r="F42" s="8">
        <v>120</v>
      </c>
      <c r="G42" s="9" t="s">
        <v>492</v>
      </c>
      <c r="H42" s="8">
        <v>36</v>
      </c>
      <c r="I42" s="8">
        <v>6.61</v>
      </c>
      <c r="J42" s="8">
        <f t="shared" si="0"/>
        <v>793.2</v>
      </c>
      <c r="K42" s="15"/>
      <c r="L42" s="8"/>
      <c r="M42" s="8"/>
      <c r="N42" s="3"/>
    </row>
    <row r="43" spans="1:16" ht="22.5" x14ac:dyDescent="0.25">
      <c r="A43" s="3"/>
      <c r="B43" s="12">
        <v>33</v>
      </c>
      <c r="C43" s="7" t="s">
        <v>110</v>
      </c>
      <c r="D43" s="24" t="str">
        <f>IF(C43&lt;=0," ",LOOKUP(C43,nandina,List!$C$2:$C$368))</f>
        <v>- De algodón</v>
      </c>
      <c r="E43" s="16" t="s">
        <v>541</v>
      </c>
      <c r="F43" s="8">
        <v>90</v>
      </c>
      <c r="G43" s="9" t="s">
        <v>492</v>
      </c>
      <c r="H43" s="8">
        <v>27</v>
      </c>
      <c r="I43" s="8">
        <v>6.61</v>
      </c>
      <c r="J43" s="8">
        <f t="shared" si="0"/>
        <v>594.9</v>
      </c>
      <c r="K43" s="15"/>
      <c r="L43" s="8"/>
      <c r="M43" s="8"/>
      <c r="N43" s="3"/>
    </row>
    <row r="44" spans="1:16" ht="22.5" x14ac:dyDescent="0.25">
      <c r="A44" s="3"/>
      <c r="B44" s="12">
        <v>34</v>
      </c>
      <c r="C44" s="7" t="s">
        <v>267</v>
      </c>
      <c r="D44" s="24" t="str">
        <f>IF(C44&lt;=0," ",LOOKUP(C44,nandina,List!$C$2:$C$368))</f>
        <v>- - De fibras sintéticas</v>
      </c>
      <c r="E44" s="16" t="s">
        <v>542</v>
      </c>
      <c r="F44" s="8">
        <v>78</v>
      </c>
      <c r="G44" s="9" t="s">
        <v>492</v>
      </c>
      <c r="H44" s="8">
        <v>23.4</v>
      </c>
      <c r="I44" s="8">
        <v>15.01</v>
      </c>
      <c r="J44" s="8">
        <f t="shared" si="0"/>
        <v>1170.78</v>
      </c>
      <c r="K44" s="15"/>
      <c r="L44" s="8"/>
      <c r="M44" s="8"/>
      <c r="N44" s="3"/>
    </row>
    <row r="45" spans="1:16" ht="22.5" x14ac:dyDescent="0.25">
      <c r="A45" s="3"/>
      <c r="B45" s="12">
        <v>35</v>
      </c>
      <c r="C45" s="7" t="s">
        <v>138</v>
      </c>
      <c r="D45" s="24" t="str">
        <f>IF(C45&lt;=0," ",LOOKUP(C45,nandina,List!$C$2:$C$368))</f>
        <v>- - Suéteres (jerseys)</v>
      </c>
      <c r="E45" s="16" t="s">
        <v>543</v>
      </c>
      <c r="F45" s="8">
        <v>42</v>
      </c>
      <c r="G45" s="9" t="s">
        <v>492</v>
      </c>
      <c r="H45" s="8">
        <v>24.36</v>
      </c>
      <c r="I45" s="8">
        <v>23.54</v>
      </c>
      <c r="J45" s="8">
        <f t="shared" si="0"/>
        <v>988.68</v>
      </c>
      <c r="K45" s="15"/>
      <c r="L45" s="8"/>
      <c r="M45" s="8"/>
      <c r="N45" s="3"/>
    </row>
    <row r="46" spans="1:16" ht="22.5" x14ac:dyDescent="0.25">
      <c r="A46" s="3"/>
      <c r="B46" s="12">
        <v>36</v>
      </c>
      <c r="C46" s="7" t="s">
        <v>451</v>
      </c>
      <c r="D46" s="24" t="str">
        <f>IF(C46&lt;=0," ",LOOKUP(C46,nandina,List!$C$2:$C$368))</f>
        <v>- - Los demás</v>
      </c>
      <c r="E46" s="16" t="s">
        <v>544</v>
      </c>
      <c r="F46" s="8">
        <v>84</v>
      </c>
      <c r="G46" s="9" t="s">
        <v>493</v>
      </c>
      <c r="H46" s="8">
        <v>92.4</v>
      </c>
      <c r="I46" s="8">
        <v>25.04</v>
      </c>
      <c r="J46" s="8">
        <f t="shared" si="0"/>
        <v>2103.36</v>
      </c>
      <c r="K46" s="15"/>
      <c r="L46" s="8"/>
      <c r="M46" s="8"/>
      <c r="N46" s="3"/>
    </row>
    <row r="47" spans="1:16" ht="22.5" x14ac:dyDescent="0.25">
      <c r="A47" s="3"/>
      <c r="B47" s="12">
        <v>37</v>
      </c>
      <c r="C47" s="7" t="s">
        <v>451</v>
      </c>
      <c r="D47" s="24" t="str">
        <f>IF(C47&lt;=0," ",LOOKUP(C47,nandina,List!$C$2:$C$368))</f>
        <v>- - Los demás</v>
      </c>
      <c r="E47" s="16" t="s">
        <v>545</v>
      </c>
      <c r="F47" s="8">
        <v>84</v>
      </c>
      <c r="G47" s="9" t="s">
        <v>493</v>
      </c>
      <c r="H47" s="8">
        <v>92.4</v>
      </c>
      <c r="I47" s="8">
        <v>24.19</v>
      </c>
      <c r="J47" s="8">
        <f t="shared" si="0"/>
        <v>2031.96</v>
      </c>
      <c r="K47" s="15"/>
      <c r="L47" s="8"/>
      <c r="M47" s="8"/>
      <c r="N47" s="3"/>
    </row>
    <row r="48" spans="1:16" ht="22.5" x14ac:dyDescent="0.25">
      <c r="A48" s="3"/>
      <c r="B48" s="12">
        <v>38</v>
      </c>
      <c r="C48" s="7" t="s">
        <v>451</v>
      </c>
      <c r="D48" s="24" t="str">
        <f>IF(C48&lt;=0," ",LOOKUP(C48,nandina,List!$C$2:$C$368))</f>
        <v>- - Los demás</v>
      </c>
      <c r="E48" s="16" t="s">
        <v>546</v>
      </c>
      <c r="F48" s="8">
        <v>84</v>
      </c>
      <c r="G48" s="9" t="s">
        <v>493</v>
      </c>
      <c r="H48" s="8">
        <v>92.4</v>
      </c>
      <c r="I48" s="8">
        <v>24.27</v>
      </c>
      <c r="J48" s="8">
        <f t="shared" si="0"/>
        <v>2038.68</v>
      </c>
      <c r="K48" s="15"/>
      <c r="L48" s="8"/>
      <c r="M48" s="8"/>
      <c r="N48" s="3"/>
    </row>
    <row r="49" spans="1:14" ht="33.75" x14ac:dyDescent="0.25">
      <c r="A49" s="3"/>
      <c r="B49" s="12">
        <v>39</v>
      </c>
      <c r="C49" s="7" t="s">
        <v>449</v>
      </c>
      <c r="D49" s="24" t="str">
        <f>IF(C49&lt;=0," ",LOOKUP(C49,nandina,List!$C$2:$C$368))</f>
        <v>- - - Calzado de tenis, baloncesto, gimnasia, entrenamiento y calzados similares</v>
      </c>
      <c r="E49" s="16" t="s">
        <v>547</v>
      </c>
      <c r="F49" s="8">
        <v>36</v>
      </c>
      <c r="G49" s="9" t="s">
        <v>493</v>
      </c>
      <c r="H49" s="8">
        <v>39.6</v>
      </c>
      <c r="I49" s="8">
        <v>31.59</v>
      </c>
      <c r="J49" s="8">
        <f t="shared" si="0"/>
        <v>1137.24</v>
      </c>
      <c r="K49" s="15"/>
      <c r="L49" s="8"/>
      <c r="M49" s="8"/>
      <c r="N49" s="3"/>
    </row>
    <row r="50" spans="1:14" ht="33.75" x14ac:dyDescent="0.25">
      <c r="A50" s="3"/>
      <c r="B50" s="12">
        <v>40</v>
      </c>
      <c r="C50" s="7" t="s">
        <v>449</v>
      </c>
      <c r="D50" s="24" t="str">
        <f>IF(C50&lt;=0," ",LOOKUP(C50,nandina,List!$C$2:$C$368))</f>
        <v>- - - Calzado de tenis, baloncesto, gimnasia, entrenamiento y calzados similares</v>
      </c>
      <c r="E50" s="16" t="s">
        <v>548</v>
      </c>
      <c r="F50" s="8">
        <v>36</v>
      </c>
      <c r="G50" s="9" t="s">
        <v>493</v>
      </c>
      <c r="H50" s="8">
        <v>39.6</v>
      </c>
      <c r="I50" s="8">
        <v>29.94</v>
      </c>
      <c r="J50" s="8">
        <f t="shared" si="0"/>
        <v>1077.8400000000001</v>
      </c>
      <c r="K50" s="15"/>
      <c r="L50" s="8"/>
      <c r="M50" s="8"/>
      <c r="N50" s="3"/>
    </row>
    <row r="51" spans="1:14" ht="33.75" x14ac:dyDescent="0.25">
      <c r="A51" s="3"/>
      <c r="B51" s="12">
        <v>41</v>
      </c>
      <c r="C51" s="7" t="s">
        <v>449</v>
      </c>
      <c r="D51" s="24" t="str">
        <f>IF(C51&lt;=0," ",LOOKUP(C51,nandina,List!$C$2:$C$368))</f>
        <v>- - - Calzado de tenis, baloncesto, gimnasia, entrenamiento y calzados similares</v>
      </c>
      <c r="E51" s="16" t="s">
        <v>549</v>
      </c>
      <c r="F51" s="8">
        <v>84</v>
      </c>
      <c r="G51" s="9" t="s">
        <v>493</v>
      </c>
      <c r="H51" s="8">
        <v>92.4</v>
      </c>
      <c r="I51" s="8">
        <v>22.25</v>
      </c>
      <c r="J51" s="8">
        <f t="shared" si="0"/>
        <v>1869</v>
      </c>
      <c r="K51" s="15"/>
      <c r="L51" s="8"/>
      <c r="M51" s="8"/>
      <c r="N51" s="3"/>
    </row>
    <row r="52" spans="1:14" ht="33.75" x14ac:dyDescent="0.25">
      <c r="A52" s="3"/>
      <c r="B52" s="12">
        <v>42</v>
      </c>
      <c r="C52" s="7" t="s">
        <v>449</v>
      </c>
      <c r="D52" s="24" t="str">
        <f>IF(C52&lt;=0," ",LOOKUP(C52,nandina,List!$C$2:$C$368))</f>
        <v>- - - Calzado de tenis, baloncesto, gimnasia, entrenamiento y calzados similares</v>
      </c>
      <c r="E52" s="16" t="s">
        <v>550</v>
      </c>
      <c r="F52" s="8">
        <v>84</v>
      </c>
      <c r="G52" s="9" t="s">
        <v>493</v>
      </c>
      <c r="H52" s="8">
        <v>92.4</v>
      </c>
      <c r="I52" s="8">
        <v>21.67</v>
      </c>
      <c r="J52" s="8">
        <f t="shared" si="0"/>
        <v>1820.2800000000002</v>
      </c>
      <c r="K52" s="15"/>
      <c r="L52" s="8"/>
      <c r="M52" s="8"/>
      <c r="N52" s="3"/>
    </row>
    <row r="53" spans="1:14" ht="22.5" x14ac:dyDescent="0.25">
      <c r="A53" s="3"/>
      <c r="B53" s="12">
        <v>43</v>
      </c>
      <c r="C53" s="7" t="s">
        <v>451</v>
      </c>
      <c r="D53" s="24" t="str">
        <f>IF(C53&lt;=0," ",LOOKUP(C53,nandina,List!$C$2:$C$368))</f>
        <v>- - Los demás</v>
      </c>
      <c r="E53" s="16" t="s">
        <v>551</v>
      </c>
      <c r="F53" s="8">
        <v>48</v>
      </c>
      <c r="G53" s="9" t="s">
        <v>493</v>
      </c>
      <c r="H53" s="8">
        <v>52.800000000000004</v>
      </c>
      <c r="I53" s="8">
        <v>29</v>
      </c>
      <c r="J53" s="8">
        <f t="shared" si="0"/>
        <v>1392</v>
      </c>
      <c r="K53" s="15"/>
      <c r="L53" s="8"/>
      <c r="M53" s="8"/>
      <c r="N53" s="3"/>
    </row>
    <row r="54" spans="1:14" ht="33.75" x14ac:dyDescent="0.25">
      <c r="A54" s="3"/>
      <c r="B54" s="12">
        <v>44</v>
      </c>
      <c r="C54" s="7" t="s">
        <v>449</v>
      </c>
      <c r="D54" s="24" t="str">
        <f>IF(C54&lt;=0," ",LOOKUP(C54,nandina,List!$C$2:$C$368))</f>
        <v>- - - Calzado de tenis, baloncesto, gimnasia, entrenamiento y calzados similares</v>
      </c>
      <c r="E54" s="16" t="s">
        <v>552</v>
      </c>
      <c r="F54" s="8">
        <v>48</v>
      </c>
      <c r="G54" s="9" t="s">
        <v>493</v>
      </c>
      <c r="H54" s="8">
        <v>52.800000000000004</v>
      </c>
      <c r="I54" s="8">
        <v>24.29</v>
      </c>
      <c r="J54" s="8">
        <f t="shared" si="0"/>
        <v>1165.92</v>
      </c>
      <c r="K54" s="15"/>
      <c r="L54" s="8"/>
      <c r="M54" s="8"/>
      <c r="N54" s="3"/>
    </row>
    <row r="55" spans="1:14" ht="33.75" x14ac:dyDescent="0.25">
      <c r="A55" s="3"/>
      <c r="B55" s="12">
        <v>45</v>
      </c>
      <c r="C55" s="7" t="s">
        <v>449</v>
      </c>
      <c r="D55" s="24" t="str">
        <f>IF(C55&lt;=0," ",LOOKUP(C55,nandina,List!$C$2:$C$368))</f>
        <v>- - - Calzado de tenis, baloncesto, gimnasia, entrenamiento y calzados similares</v>
      </c>
      <c r="E55" s="16" t="s">
        <v>553</v>
      </c>
      <c r="F55" s="8">
        <v>84</v>
      </c>
      <c r="G55" s="9" t="s">
        <v>493</v>
      </c>
      <c r="H55" s="8">
        <v>92.4</v>
      </c>
      <c r="I55" s="8">
        <v>24.77</v>
      </c>
      <c r="J55" s="8">
        <f t="shared" si="0"/>
        <v>2080.6799999999998</v>
      </c>
      <c r="K55" s="15"/>
      <c r="L55" s="8"/>
      <c r="M55" s="8"/>
      <c r="N55" s="3"/>
    </row>
    <row r="56" spans="1:14" ht="33.75" x14ac:dyDescent="0.25">
      <c r="A56" s="3"/>
      <c r="B56" s="12">
        <v>46</v>
      </c>
      <c r="C56" s="7" t="s">
        <v>449</v>
      </c>
      <c r="D56" s="24" t="str">
        <f>IF(C56&lt;=0," ",LOOKUP(C56,nandina,List!$C$2:$C$368))</f>
        <v>- - - Calzado de tenis, baloncesto, gimnasia, entrenamiento y calzados similares</v>
      </c>
      <c r="E56" s="16" t="s">
        <v>554</v>
      </c>
      <c r="F56" s="8">
        <v>84</v>
      </c>
      <c r="G56" s="9" t="s">
        <v>493</v>
      </c>
      <c r="H56" s="8">
        <v>92.4</v>
      </c>
      <c r="I56" s="8">
        <v>24.29</v>
      </c>
      <c r="J56" s="8">
        <f t="shared" si="0"/>
        <v>2040.36</v>
      </c>
      <c r="K56" s="15"/>
      <c r="L56" s="8"/>
      <c r="M56" s="8"/>
      <c r="N56" s="3"/>
    </row>
    <row r="57" spans="1:14" ht="33.75" x14ac:dyDescent="0.25">
      <c r="A57" s="3"/>
      <c r="B57" s="12">
        <v>47</v>
      </c>
      <c r="C57" s="7" t="s">
        <v>449</v>
      </c>
      <c r="D57" s="24" t="str">
        <f>IF(C57&lt;=0," ",LOOKUP(C57,nandina,List!$C$2:$C$368))</f>
        <v>- - - Calzado de tenis, baloncesto, gimnasia, entrenamiento y calzados similares</v>
      </c>
      <c r="E57" s="16" t="s">
        <v>555</v>
      </c>
      <c r="F57" s="8">
        <v>48</v>
      </c>
      <c r="G57" s="9" t="s">
        <v>493</v>
      </c>
      <c r="H57" s="8">
        <v>52.800000000000004</v>
      </c>
      <c r="I57" s="8">
        <v>23.8</v>
      </c>
      <c r="J57" s="8">
        <f t="shared" si="0"/>
        <v>1142.4000000000001</v>
      </c>
      <c r="K57" s="15"/>
      <c r="L57" s="8"/>
      <c r="M57" s="8"/>
      <c r="N57" s="3"/>
    </row>
    <row r="58" spans="1:14" ht="22.5" x14ac:dyDescent="0.25">
      <c r="A58" s="3"/>
      <c r="B58" s="12">
        <v>48</v>
      </c>
      <c r="C58" s="7" t="s">
        <v>110</v>
      </c>
      <c r="D58" s="24" t="str">
        <f>IF(C58&lt;=0," ",LOOKUP(C58,nandina,List!$C$2:$C$368))</f>
        <v>- De algodón</v>
      </c>
      <c r="E58" s="16" t="s">
        <v>556</v>
      </c>
      <c r="F58" s="8">
        <v>24</v>
      </c>
      <c r="G58" s="9" t="s">
        <v>492</v>
      </c>
      <c r="H58" s="8">
        <v>7.1999999999999993</v>
      </c>
      <c r="I58" s="8">
        <v>7.13</v>
      </c>
      <c r="J58" s="8">
        <f t="shared" si="0"/>
        <v>171.12</v>
      </c>
      <c r="K58" s="15"/>
      <c r="L58" s="8"/>
      <c r="M58" s="8"/>
      <c r="N58" s="3"/>
    </row>
    <row r="59" spans="1:14" ht="22.5" x14ac:dyDescent="0.25">
      <c r="A59" s="3"/>
      <c r="B59" s="12">
        <v>49</v>
      </c>
      <c r="C59" s="7" t="s">
        <v>153</v>
      </c>
      <c r="D59" s="24" t="str">
        <f>IF(C59&lt;=0," ",LOOKUP(C59,nandina,List!$C$2:$C$368))</f>
        <v>- - De algodón</v>
      </c>
      <c r="E59" s="16" t="s">
        <v>557</v>
      </c>
      <c r="F59" s="8">
        <v>24</v>
      </c>
      <c r="G59" s="9" t="s">
        <v>492</v>
      </c>
      <c r="H59" s="8">
        <v>6.48</v>
      </c>
      <c r="I59" s="8">
        <v>23.21</v>
      </c>
      <c r="J59" s="8">
        <f t="shared" si="0"/>
        <v>557.04</v>
      </c>
      <c r="K59" s="15"/>
      <c r="L59" s="8"/>
      <c r="M59" s="8"/>
      <c r="N59" s="3"/>
    </row>
    <row r="60" spans="1:14" ht="22.5" x14ac:dyDescent="0.25">
      <c r="A60" s="3"/>
      <c r="B60" s="12">
        <v>50</v>
      </c>
      <c r="C60" s="7" t="s">
        <v>110</v>
      </c>
      <c r="D60" s="24" t="str">
        <f>IF(C60&lt;=0," ",LOOKUP(C60,nandina,List!$C$2:$C$368))</f>
        <v>- De algodón</v>
      </c>
      <c r="E60" s="16" t="s">
        <v>558</v>
      </c>
      <c r="F60" s="8">
        <v>24</v>
      </c>
      <c r="G60" s="9" t="s">
        <v>492</v>
      </c>
      <c r="H60" s="8">
        <v>7.1999999999999993</v>
      </c>
      <c r="I60" s="8">
        <v>6.83</v>
      </c>
      <c r="J60" s="8">
        <f t="shared" si="0"/>
        <v>163.92000000000002</v>
      </c>
      <c r="K60" s="15"/>
      <c r="L60" s="8"/>
      <c r="M60" s="8"/>
      <c r="N60" s="3"/>
    </row>
    <row r="61" spans="1:14" ht="22.5" x14ac:dyDescent="0.25">
      <c r="A61" s="3"/>
      <c r="B61" s="12">
        <v>51</v>
      </c>
      <c r="C61" s="7" t="s">
        <v>110</v>
      </c>
      <c r="D61" s="24" t="str">
        <f>IF(C61&lt;=0," ",LOOKUP(C61,nandina,List!$C$2:$C$368))</f>
        <v>- De algodón</v>
      </c>
      <c r="E61" s="16" t="s">
        <v>559</v>
      </c>
      <c r="F61" s="8">
        <v>24</v>
      </c>
      <c r="G61" s="9" t="s">
        <v>492</v>
      </c>
      <c r="H61" s="8">
        <v>7.1999999999999993</v>
      </c>
      <c r="I61" s="8">
        <v>6.88</v>
      </c>
      <c r="J61" s="8">
        <f t="shared" si="0"/>
        <v>165.12</v>
      </c>
      <c r="K61" s="15"/>
      <c r="L61" s="8"/>
      <c r="M61" s="8"/>
      <c r="N61" s="3"/>
    </row>
    <row r="62" spans="1:14" ht="22.5" x14ac:dyDescent="0.25">
      <c r="A62" s="3"/>
      <c r="B62" s="12">
        <v>52</v>
      </c>
      <c r="C62" s="7" t="s">
        <v>110</v>
      </c>
      <c r="D62" s="24" t="str">
        <f>IF(C62&lt;=0," ",LOOKUP(C62,nandina,List!$C$2:$C$368))</f>
        <v>- De algodón</v>
      </c>
      <c r="E62" s="16" t="s">
        <v>560</v>
      </c>
      <c r="F62" s="8">
        <v>24</v>
      </c>
      <c r="G62" s="9" t="s">
        <v>492</v>
      </c>
      <c r="H62" s="8">
        <v>7.1999999999999993</v>
      </c>
      <c r="I62" s="8">
        <v>6.88</v>
      </c>
      <c r="J62" s="8">
        <f t="shared" si="0"/>
        <v>165.12</v>
      </c>
      <c r="K62" s="15"/>
      <c r="L62" s="8"/>
      <c r="M62" s="8"/>
      <c r="N62" s="3"/>
    </row>
    <row r="63" spans="1:14" ht="33.75" x14ac:dyDescent="0.25">
      <c r="A63" s="3"/>
      <c r="B63" s="12">
        <v>53</v>
      </c>
      <c r="C63" s="7" t="s">
        <v>138</v>
      </c>
      <c r="D63" s="24" t="str">
        <f>IF(C63&lt;=0," ",LOOKUP(C63,nandina,List!$C$2:$C$368))</f>
        <v>- - Suéteres (jerseys)</v>
      </c>
      <c r="E63" s="16" t="s">
        <v>561</v>
      </c>
      <c r="F63" s="8">
        <v>24</v>
      </c>
      <c r="G63" s="9" t="s">
        <v>492</v>
      </c>
      <c r="H63" s="8">
        <v>13.919999999999998</v>
      </c>
      <c r="I63" s="8">
        <v>21.28</v>
      </c>
      <c r="J63" s="8">
        <f t="shared" si="0"/>
        <v>510.72</v>
      </c>
      <c r="K63" s="15"/>
      <c r="L63" s="8"/>
      <c r="M63" s="8"/>
      <c r="N63" s="3"/>
    </row>
    <row r="64" spans="1:14" ht="33.75" x14ac:dyDescent="0.25">
      <c r="A64" s="3"/>
      <c r="B64" s="12">
        <v>54</v>
      </c>
      <c r="C64" s="7" t="s">
        <v>138</v>
      </c>
      <c r="D64" s="24" t="str">
        <f>IF(C64&lt;=0," ",LOOKUP(C64,nandina,List!$C$2:$C$368))</f>
        <v>- - Suéteres (jerseys)</v>
      </c>
      <c r="E64" s="16" t="s">
        <v>562</v>
      </c>
      <c r="F64" s="8">
        <v>24</v>
      </c>
      <c r="G64" s="9" t="s">
        <v>492</v>
      </c>
      <c r="H64" s="8">
        <v>13.919999999999998</v>
      </c>
      <c r="I64" s="8">
        <v>16.059999999999999</v>
      </c>
      <c r="J64" s="8">
        <f t="shared" si="0"/>
        <v>385.43999999999994</v>
      </c>
      <c r="K64" s="15"/>
      <c r="L64" s="8"/>
      <c r="M64" s="8"/>
      <c r="N64" s="3"/>
    </row>
    <row r="65" spans="1:14" ht="33.75" x14ac:dyDescent="0.25">
      <c r="A65" s="3"/>
      <c r="B65" s="12">
        <v>55</v>
      </c>
      <c r="C65" s="7" t="s">
        <v>110</v>
      </c>
      <c r="D65" s="24" t="str">
        <f>IF(C65&lt;=0," ",LOOKUP(C65,nandina,List!$C$2:$C$368))</f>
        <v>- De algodón</v>
      </c>
      <c r="E65" s="16" t="s">
        <v>563</v>
      </c>
      <c r="F65" s="8">
        <v>24</v>
      </c>
      <c r="G65" s="9" t="s">
        <v>492</v>
      </c>
      <c r="H65" s="8">
        <v>7.1999999999999993</v>
      </c>
      <c r="I65" s="8">
        <v>8.9499999999999993</v>
      </c>
      <c r="J65" s="8">
        <f t="shared" si="0"/>
        <v>214.79999999999998</v>
      </c>
      <c r="K65" s="15"/>
      <c r="L65" s="8"/>
      <c r="M65" s="8"/>
      <c r="N65" s="3"/>
    </row>
    <row r="66" spans="1:14" ht="33.75" x14ac:dyDescent="0.25">
      <c r="A66" s="3"/>
      <c r="B66" s="12">
        <v>56</v>
      </c>
      <c r="C66" s="7" t="s">
        <v>110</v>
      </c>
      <c r="D66" s="24" t="str">
        <f>IF(C66&lt;=0," ",LOOKUP(C66,nandina,List!$C$2:$C$368))</f>
        <v>- De algodón</v>
      </c>
      <c r="E66" s="16" t="s">
        <v>564</v>
      </c>
      <c r="F66" s="8">
        <v>24</v>
      </c>
      <c r="G66" s="9" t="s">
        <v>492</v>
      </c>
      <c r="H66" s="8">
        <v>7.1999999999999993</v>
      </c>
      <c r="I66" s="8">
        <v>7.62</v>
      </c>
      <c r="J66" s="8">
        <f t="shared" si="0"/>
        <v>182.88</v>
      </c>
      <c r="K66" s="15"/>
      <c r="L66" s="8"/>
      <c r="M66" s="8"/>
      <c r="N66" s="3"/>
    </row>
    <row r="67" spans="1:14" ht="33.75" x14ac:dyDescent="0.25">
      <c r="A67" s="3"/>
      <c r="B67" s="12">
        <v>57</v>
      </c>
      <c r="C67" s="7" t="s">
        <v>110</v>
      </c>
      <c r="D67" s="24" t="str">
        <f>IF(C67&lt;=0," ",LOOKUP(C67,nandina,List!$C$2:$C$368))</f>
        <v>- De algodón</v>
      </c>
      <c r="E67" s="16" t="s">
        <v>565</v>
      </c>
      <c r="F67" s="8">
        <v>24</v>
      </c>
      <c r="G67" s="9" t="s">
        <v>492</v>
      </c>
      <c r="H67" s="8">
        <v>7.1999999999999993</v>
      </c>
      <c r="I67" s="8">
        <v>7.62</v>
      </c>
      <c r="J67" s="8">
        <f t="shared" si="0"/>
        <v>182.88</v>
      </c>
      <c r="K67" s="15"/>
      <c r="L67" s="8"/>
      <c r="M67" s="8"/>
      <c r="N67" s="3"/>
    </row>
    <row r="68" spans="1:14" ht="33.75" x14ac:dyDescent="0.25">
      <c r="A68" s="3"/>
      <c r="B68" s="12">
        <v>58</v>
      </c>
      <c r="C68" s="7" t="s">
        <v>110</v>
      </c>
      <c r="D68" s="24" t="str">
        <f>IF(C68&lt;=0," ",LOOKUP(C68,nandina,List!$C$2:$C$368))</f>
        <v>- De algodón</v>
      </c>
      <c r="E68" s="16" t="s">
        <v>566</v>
      </c>
      <c r="F68" s="8">
        <v>24</v>
      </c>
      <c r="G68" s="9" t="s">
        <v>492</v>
      </c>
      <c r="H68" s="8">
        <v>7.1999999999999993</v>
      </c>
      <c r="I68" s="8">
        <v>8.5299999999999994</v>
      </c>
      <c r="J68" s="8">
        <f t="shared" si="0"/>
        <v>204.71999999999997</v>
      </c>
      <c r="K68" s="15"/>
      <c r="L68" s="8"/>
      <c r="M68" s="8"/>
      <c r="N68" s="3"/>
    </row>
    <row r="69" spans="1:14" ht="22.5" x14ac:dyDescent="0.25">
      <c r="A69" s="3"/>
      <c r="B69" s="12">
        <v>59</v>
      </c>
      <c r="C69" s="7" t="s">
        <v>110</v>
      </c>
      <c r="D69" s="24" t="str">
        <f>IF(C69&lt;=0," ",LOOKUP(C69,nandina,List!$C$2:$C$368))</f>
        <v>- De algodón</v>
      </c>
      <c r="E69" s="16" t="s">
        <v>567</v>
      </c>
      <c r="F69" s="8">
        <v>24</v>
      </c>
      <c r="G69" s="9" t="s">
        <v>492</v>
      </c>
      <c r="H69" s="8">
        <v>7.1999999999999993</v>
      </c>
      <c r="I69" s="8">
        <v>7.13</v>
      </c>
      <c r="J69" s="8">
        <f t="shared" si="0"/>
        <v>171.12</v>
      </c>
      <c r="K69" s="15"/>
      <c r="L69" s="8"/>
      <c r="M69" s="8"/>
      <c r="N69" s="3"/>
    </row>
    <row r="70" spans="1:14" ht="22.5" x14ac:dyDescent="0.25">
      <c r="A70" s="3"/>
      <c r="B70" s="12">
        <v>60</v>
      </c>
      <c r="C70" s="7" t="s">
        <v>138</v>
      </c>
      <c r="D70" s="24" t="str">
        <f>IF(C70&lt;=0," ",LOOKUP(C70,nandina,List!$C$2:$C$368))</f>
        <v>- - Suéteres (jerseys)</v>
      </c>
      <c r="E70" s="16" t="s">
        <v>568</v>
      </c>
      <c r="F70" s="8">
        <v>24</v>
      </c>
      <c r="G70" s="9" t="s">
        <v>492</v>
      </c>
      <c r="H70" s="8">
        <v>13.919999999999998</v>
      </c>
      <c r="I70" s="8">
        <v>22.11</v>
      </c>
      <c r="J70" s="8">
        <f t="shared" si="0"/>
        <v>530.64</v>
      </c>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FranzB</cp:lastModifiedBy>
  <cp:lastPrinted>2019-09-02T15:23:44Z</cp:lastPrinted>
  <dcterms:created xsi:type="dcterms:W3CDTF">2019-09-02T15:21:37Z</dcterms:created>
  <dcterms:modified xsi:type="dcterms:W3CDTF">2019-09-10T00:41:11Z</dcterms:modified>
</cp:coreProperties>
</file>