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ranzB\Desktop\API FORMATO FAIR PLAY\"/>
    </mc:Choice>
  </mc:AlternateContent>
  <bookViews>
    <workbookView xWindow="0" yWindow="0" windowWidth="20490" windowHeight="712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3" i="1"/>
  <c r="J14" i="1"/>
  <c r="J15" i="1"/>
  <c r="J16" i="1"/>
  <c r="J17" i="1"/>
  <c r="J18" i="1"/>
  <c r="J19" i="1"/>
  <c r="J20" i="1"/>
  <c r="J21" i="1"/>
  <c r="J22"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<sst xmlns="http://schemas.openxmlformats.org/spreadsheetml/2006/main" count="804" uniqueCount="521">
  <si>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</si>
  <si>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</si>
  <si>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</si>
  <si>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</si>
  <si>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</si>
  <si>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</si>
  <si>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</si>
  <si>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</si>
  <si>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</si>
  <si>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</si>
  <si>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</si>
  <si>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</si>
  <si>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</si>
  <si>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</si>
  <si>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</si>
  <si>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</si>
  <si>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</si>
  <si>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</si>
  <si>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</si>
  <si>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</si>
  <si>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</si>
  <si>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</si>
  <si>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</si>
  <si>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</si>
  <si>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</si>
  <si>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</si>
  <si>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</si>
  <si>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</si>
  <si>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</si>
  <si>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</si>
  <si>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</si>
  <si>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</si>
  <si>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</si>
  <si>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</si>
  <si>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</si>
  <si>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</si>
  <si>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</si>
  <si>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</si>
  <si>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</si>
  <si>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</si>
  <si>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</si>
  <si>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</si>
  <si>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</si>
  <si>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</si>
  <si>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</si>
  <si>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</si>
  <si>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</si>
  <si>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</si>
  <si>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</si>
  <si>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</si>
  <si>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</si>
  <si>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</si>
  <si>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</si>
  <si>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</si>
  <si>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</si>
  <si>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</si>
  <si>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</si>
  <si>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</si>
  <si>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</si>
  <si>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</si>
  <si>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</si>
  <si>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</si>
  <si>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</si>
  <si>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</si>
  <si>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</si>
  <si>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</si>
  <si>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</si>
  <si>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</si>
  <si>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</si>
  <si>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</si>
  <si>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</si>
  <si>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</si>
  <si>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</si>
  <si>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</si>
  <si>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</si>
  <si>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</si>
  <si>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</si>
  <si>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</si>
  <si>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</si>
  <si>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</si>
  <si>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</si>
  <si>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</si>
  <si>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</si>
  <si>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</si>
  <si>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</si>
  <si>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</si>
  <si>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</si>
  <si>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</si>
  <si>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</si>
  <si>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</si>
  <si>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</si>
  <si>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</si>
  <si>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</si>
  <si>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</si>
  <si>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</si>
  <si>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</si>
  <si>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</si>
  <si>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</si>
  <si>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</si>
  <si>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</si>
  <si>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</si>
  <si>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</si>
  <si>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</si>
  <si>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</si>
  <si>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</si>
  <si>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</si>
  <si>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</si>
  <si>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</si>
  <si>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</si>
  <si>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</si>
  <si>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</si>
  <si>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</si>
  <si>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</si>
  <si>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</si>
  <si>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</si>
  <si>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</si>
  <si>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</si>
  <si>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</si>
  <si>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</si>
  <si>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</si>
  <si>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</si>
  <si>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</si>
  <si>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</si>
  <si>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</si>
  <si>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</si>
  <si>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</si>
  <si>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</si>
  <si>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</si>
  <si>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</si>
  <si>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</si>
  <si>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</si>
  <si>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</si>
  <si>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</si>
  <si>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</si>
  <si>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</si>
  <si>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</si>
  <si>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</si>
  <si>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</si>
  <si>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</si>
  <si>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</si>
  <si>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</si>
  <si>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</si>
  <si>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</si>
  <si>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</si>
  <si>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</si>
  <si>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</si>
  <si>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</si>
  <si>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</si>
  <si>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</si>
  <si>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</si>
  <si>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</si>
  <si>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</si>
  <si>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</si>
  <si>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</si>
  <si>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</si>
  <si>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</si>
  <si>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</si>
  <si>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</si>
  <si>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</si>
  <si>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</si>
  <si>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</si>
  <si>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</si>
  <si>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</si>
  <si>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</si>
  <si>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</si>
  <si>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</si>
  <si>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</si>
  <si>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</si>
  <si>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</si>
  <si>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</si>
  <si>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</si>
  <si>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</si>
  <si>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</si>
  <si>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</si>
  <si>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</si>
  <si>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</si>
  <si>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</si>
  <si>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</si>
  <si>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</si>
  <si>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</si>
  <si>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</si>
  <si>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</si>
  <si>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</si>
  <si>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</si>
  <si>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</si>
  <si>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</si>
  <si>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</si>
  <si>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</si>
  <si>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</si>
  <si>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</si>
  <si>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</si>
  <si>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</si>
  <si>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</si>
  <si>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</si>
  <si>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</si>
  <si>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</si>
  <si>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</si>
  <si>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</si>
  <si>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</si>
  <si>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</si>
  <si>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</si>
  <si>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</si>
  <si>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</si>
  <si>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</si>
  <si>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</si>
  <si>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</si>
  <si>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</si>
  <si>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</si>
  <si>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</si>
  <si>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</si>
  <si>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</si>
  <si>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</si>
  <si>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</si>
  <si>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</si>
  <si>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</si>
  <si>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</si>
  <si>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</si>
  <si>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</si>
  <si>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</si>
  <si>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</si>
  <si>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</si>
  <si>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</si>
  <si>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</si>
  <si>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</si>
  <si>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</si>
  <si>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</si>
  <si>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</si>
  <si>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</si>
  <si>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</si>
  <si>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</si>
  <si>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</si>
  <si>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</si>
  <si>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</si>
  <si>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</si>
  <si>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</si>
  <si>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</si>
  <si>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</si>
  <si>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</si>
  <si>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</si>
  <si>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</si>
  <si>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</si>
  <si>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</si>
  <si>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</si>
  <si>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</si>
  <si>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</si>
  <si>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</si>
  <si>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</si>
  <si>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</si>
  <si>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</si>
  <si>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</si>
  <si>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</si>
  <si>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</si>
  <si>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</si>
  <si>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</si>
  <si>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</si>
  <si>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</si>
  <si>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</si>
  <si>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</si>
  <si>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</si>
  <si>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</si>
  <si>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</si>
  <si>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</si>
  <si>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</si>
  <si>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</si>
  <si>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</si>
  <si>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</si>
  <si>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</si>
  <si>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</si>
  <si>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</si>
  <si>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</si>
  <si>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</si>
  <si>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</si>
  <si>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</si>
  <si>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</si>
  <si>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</si>
  <si>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</si>
  <si>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</si>
  <si>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</si>
  <si>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</si>
  <si>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</si>
  <si>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</si>
  <si>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</si>
  <si>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</si>
  <si>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</si>
  <si>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</si>
  <si>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</si>
  <si>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</si>
  <si>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</si>
  <si>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</si>
  <si>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</si>
  <si>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</si>
  <si>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</si>
  <si>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</si>
  <si>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</si>
  <si>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</si>
  <si>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</si>
  <si>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</si>
  <si>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</si>
  <si>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</si>
  <si>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</si>
  <si>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</si>
  <si>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</si>
  <si>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</si>
  <si>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</si>
  <si>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</si>
  <si>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</si>
  <si>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</si>
  <si>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</si>
  <si>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</si>
  <si>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</si>
  <si>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</si>
  <si>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</si>
  <si>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</si>
  <si>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</si>
  <si>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</si>
  <si>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</si>
  <si>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</si>
  <si>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</si>
  <si>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</si>
  <si>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</si>
  <si>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</si>
  <si>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</si>
  <si>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</si>
  <si>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</si>
  <si>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</si>
  <si>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</si>
  <si>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</si>
  <si>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</si>
  <si>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</si>
  <si>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</si>
  <si>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</si>
  <si>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</si>
  <si>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</si>
  <si>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</si>
  <si>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</si>
  <si>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</si>
  <si>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</si>
  <si>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</si>
  <si>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</si>
  <si>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</si>
  <si>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</si>
  <si>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</si>
  <si>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</si>
  <si>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</si>
  <si>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</si>
  <si>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</si>
  <si>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</si>
  <si>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</si>
  <si>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</si>
  <si>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</si>
  <si>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</si>
  <si>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</si>
  <si>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</si>
  <si>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</si>
  <si>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</si>
  <si>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</si>
  <si>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</si>
  <si>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</si>
  <si>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</si>
  <si>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</si>
  <si>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</si>
  <si>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</si>
  <si>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</si>
  <si>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</si>
  <si>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</si>
  <si>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</si>
  <si>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</si>
  <si>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</si>
  <si>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</si>
  <si>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</si>
  <si>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</si>
  <si>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</si>
  <si>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</si>
  <si>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</si>
  <si>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</si>
  <si>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</si>
  <si>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</si>
  <si>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</si>
  <si>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</si>
  <si>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</si>
  <si>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</si>
  <si>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</si>
  <si>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</si>
  <si>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</si>
  <si>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</si>
  <si>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</si>
  <si>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</si>
  <si>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</si>
  <si>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</si>
  <si>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</si>
  <si>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</si>
  <si>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</si>
  <si>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</si>
  <si>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</si>
  <si>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</si>
  <si>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</si>
  <si>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</si>
  <si>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</si>
  <si>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</si>
  <si>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</si>
  <si>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</si>
  <si>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</si>
  <si>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</si>
  <si>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</si>
  <si>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</si>
  <si>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</si>
  <si>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</si>
  <si>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</si>
  <si>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</si>
  <si>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</si>
  <si>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</si>
  <si>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</si>
  <si>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</si>
  <si>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</si>
  <si>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</si>
  <si>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</si>
  <si>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</si>
  <si>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</si>
  <si>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</si>
  <si>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</si>
  <si>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</si>
  <si>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</si>
  <si>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</si>
  <si>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</si>
  <si>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</si>
  <si>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</si>
  <si>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</si>
  <si>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</si>
  <si>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</si>
  <si>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</si>
  <si>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</si>
  <si>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</si>
  <si>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</si>
  <si>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</si>
  <si>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</si>
  <si>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</si>
  <si>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</si>
  <si>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</si>
  <si>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</si>
  <si>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</si>
  <si>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</si>
  <si>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</si>
  <si>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</si>
  <si>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</si>
  <si>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</si>
  <si>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</si>
  <si>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</si>
  <si>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</si>
  <si>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</si>
  <si>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</si>
  <si>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</si>
  <si>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</si>
  <si>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</si>
  <si>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</si>
  <si>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</si>
  <si>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</si>
  <si>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</si>
  <si>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</si>
  <si>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</si>
  <si>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</si>
  <si>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</si>
  <si>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</si>
  <si>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</si>
  <si>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</si>
  <si>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</si>
  <si>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</si>
  <si>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</si>
  <si>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</si>
  <si>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</si>
  <si>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</si>
  <si>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</si>
  <si>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</si>
  <si>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</si>
  <si>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</si>
  <si>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</si>
  <si>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</si>
  <si>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</si>
  <si>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</si>
  <si>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</si>
  <si>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</si>
  <si>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</si>
  <si>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</si>
  <si>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</si>
  <si>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</si>
  <si>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</si>
  <si>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</si>
  <si>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</si>
  <si>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</si>
  <si>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</si>
  <si>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</si>
  <si>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</si>
  <si>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</si>
  <si>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</si>
  <si>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</si>
  <si>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</si>
  <si>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</si>
  <si>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</si>
  <si>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</si>
  <si>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</si>
  <si>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</si>
  <si>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</si>
  <si>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</si>
  <si>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</si>
  <si>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</si>
  <si>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</si>
  <si>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</si>
  <si>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</si>
  <si>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</si>
  <si>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FAIR PLAY S.R.L.</t>
  </si>
  <si>
    <t>65482U-060/POLERA PARA HOMBRE/TRAINING JERSEY/UMBRO</t>
  </si>
  <si>
    <t>65482U-13V/POLERA PARA HOMBRE/TRAINING JERSEY/UMBRO</t>
  </si>
  <si>
    <t>65483U-HG9/POLERA PARA HOMBRE/TRAINING POLY TEE/UMBRO</t>
  </si>
  <si>
    <t>65485U-B26/POLERA PARA HOMBRE/TRAINING UX GRAPHIC TEE/UMBRO</t>
  </si>
  <si>
    <t>CLHSPV2013-CMDW/SUDADERA PARA HOMBRE/CORE LS HOODED SWEAT/UMBRO</t>
  </si>
  <si>
    <t>CLHSPV2013-BMCM/SUDADERA PARA HOMBRE/CORE LS HOODED SWEAT/UMBRO</t>
  </si>
  <si>
    <t>65478U-060/SUDADERA PARA HOMBRE/ELITE TRAINING THERMAL HYBRID HALF ZIP TOP/UMBRO</t>
  </si>
  <si>
    <t>CLJPPV2007-BLK/PANTALON PARA HOMBRE/CORE LS JOGGER PANTS/UMBRO</t>
  </si>
  <si>
    <t>CLJPPV2007-DMN/PANTALON PARA HOMBRE/CORE LS JOGGER PANTS/UMBRO</t>
  </si>
  <si>
    <t>65480U-060/SHORT PARA HOMBRE/ELITE TRAINING HYBRID WOVEN SHORT/UMBRO</t>
  </si>
  <si>
    <t>65481U-060/PANTALON PARA HOMBRE/ELITE TRAINING HYBRID PANT/UMBRO</t>
  </si>
  <si>
    <t>65490U-060/SHORT PARA HOMBRE/TRAINING WOVEN SHORT/UMBRO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</si>
</sst>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G10" sqref="G10"/>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1024389029</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732</v>
      </c>
      <c r="G9" s="19"/>
      <c r="H9" s="18">
        <f>SUM(H11:H15010)</f>
        <v>217.32</v>
      </c>
      <c r="I9" s="19"/>
      <c r="J9" s="18">
        <f>SUM(J11:J15010)</f>
        <v>8897.2199999999993</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25">
      <c r="A11" s="3"/>
      <c r="B11" s="12">
        <v>1</v>
      </c>
      <c r="C11" s="7" t="s">
        <v>114</v>
      </c>
      <c r="D11" s="24" t="str">
        <f>IF(C11&lt;=0," ",LOOKUP(C11,nandina,List!$C$2:$C$368))</f>
        <v>- - Las demás</v>
      </c>
      <c r="E11" s="16" t="s">
        <v>509</v>
      </c>
      <c r="F11" s="8">
        <v>72</v>
      </c>
      <c r="G11" s="9" t="s">
        <v>492</v>
      </c>
      <c r="H11" s="8">
        <v>8.64</v>
      </c>
      <c r="I11" s="8">
        <v>9.98</v>
      </c>
      <c r="J11" s="8">
        <f>F11*I11</f>
        <v>718.56000000000006</v>
      </c>
      <c r="K11" s="15"/>
      <c r="L11" s="8"/>
      <c r="M11" s="8"/>
      <c r="N11" s="3"/>
      <c r="O11" s="3"/>
      <c r="P11" s="3"/>
    </row>
    <row r="12" spans="1:16" ht="22.5" x14ac:dyDescent="0.25">
      <c r="A12" s="3"/>
      <c r="B12" s="12">
        <v>2</v>
      </c>
      <c r="C12" s="7" t="s">
        <v>114</v>
      </c>
      <c r="D12" s="24" t="str">
        <f>IF(C12&lt;=0," ",LOOKUP(C12,nandina,List!$C$2:$C$368))</f>
        <v>- - Las demás</v>
      </c>
      <c r="E12" s="16" t="s">
        <v>510</v>
      </c>
      <c r="F12" s="8">
        <v>60</v>
      </c>
      <c r="G12" s="9" t="s">
        <v>492</v>
      </c>
      <c r="H12" s="8">
        <v>7.1999999999999993</v>
      </c>
      <c r="I12" s="8">
        <v>9.98</v>
      </c>
      <c r="J12" s="8">
        <f t="shared" ref="J12:J22" si="0">F12*I12</f>
        <v>598.80000000000007</v>
      </c>
      <c r="K12" s="15"/>
      <c r="L12" s="8"/>
      <c r="M12" s="8"/>
      <c r="N12" s="3"/>
      <c r="O12" s="3"/>
      <c r="P12" s="3"/>
    </row>
    <row r="13" spans="1:16" ht="22.5" x14ac:dyDescent="0.25">
      <c r="A13" s="3"/>
      <c r="B13" s="12">
        <v>3</v>
      </c>
      <c r="C13" s="7" t="s">
        <v>114</v>
      </c>
      <c r="D13" s="24" t="str">
        <f>IF(C13&lt;=0," ",LOOKUP(C13,nandina,List!$C$2:$C$368))</f>
        <v>- - Las demás</v>
      </c>
      <c r="E13" s="16" t="s">
        <v>511</v>
      </c>
      <c r="F13" s="8">
        <v>60</v>
      </c>
      <c r="G13" s="9" t="s">
        <v>492</v>
      </c>
      <c r="H13" s="8">
        <v>7.1999999999999993</v>
      </c>
      <c r="I13" s="8">
        <v>9.0299999999999994</v>
      </c>
      <c r="J13" s="8">
        <f t="shared" si="0"/>
        <v>541.79999999999995</v>
      </c>
      <c r="K13" s="15"/>
      <c r="L13" s="8"/>
      <c r="M13" s="8"/>
      <c r="N13" s="3"/>
      <c r="O13" s="3"/>
      <c r="P13" s="3"/>
    </row>
    <row r="14" spans="1:16" ht="33.75" x14ac:dyDescent="0.25">
      <c r="A14" s="3"/>
      <c r="B14" s="12">
        <v>4</v>
      </c>
      <c r="C14" s="7" t="s">
        <v>114</v>
      </c>
      <c r="D14" s="24" t="str">
        <f>IF(C14&lt;=0," ",LOOKUP(C14,nandina,List!$C$2:$C$368))</f>
        <v>- - Las demás</v>
      </c>
      <c r="E14" s="16" t="s">
        <v>512</v>
      </c>
      <c r="F14" s="8">
        <v>54</v>
      </c>
      <c r="G14" s="9" t="s">
        <v>492</v>
      </c>
      <c r="H14" s="8">
        <v>6.4799999999999995</v>
      </c>
      <c r="I14" s="8">
        <v>10.79</v>
      </c>
      <c r="J14" s="8">
        <f t="shared" si="0"/>
        <v>582.66</v>
      </c>
      <c r="K14" s="15"/>
      <c r="L14" s="8"/>
      <c r="M14" s="8"/>
      <c r="N14" s="3"/>
      <c r="O14" s="3"/>
      <c r="P14" s="3"/>
    </row>
    <row r="15" spans="1:16" ht="33.75" x14ac:dyDescent="0.25">
      <c r="A15" s="3"/>
      <c r="B15" s="12">
        <v>5</v>
      </c>
      <c r="C15" s="7" t="s">
        <v>138</v>
      </c>
      <c r="D15" s="24" t="str">
        <f>IF(C15&lt;=0," ",LOOKUP(C15,nandina,List!$C$2:$C$368))</f>
        <v>- - Suéteres (jerseys)</v>
      </c>
      <c r="E15" s="16" t="s">
        <v>513</v>
      </c>
      <c r="F15" s="8">
        <v>60</v>
      </c>
      <c r="G15" s="9" t="s">
        <v>492</v>
      </c>
      <c r="H15" s="8">
        <v>36</v>
      </c>
      <c r="I15" s="8">
        <v>12</v>
      </c>
      <c r="J15" s="8">
        <f t="shared" si="0"/>
        <v>720</v>
      </c>
      <c r="K15" s="15"/>
      <c r="L15" s="8"/>
      <c r="M15" s="8"/>
      <c r="N15" s="3"/>
      <c r="O15" s="3"/>
      <c r="P15" s="3"/>
    </row>
    <row r="16" spans="1:16" ht="33.75" x14ac:dyDescent="0.25">
      <c r="A16" s="3"/>
      <c r="B16" s="12">
        <v>6</v>
      </c>
      <c r="C16" s="7" t="s">
        <v>138</v>
      </c>
      <c r="D16" s="24" t="str">
        <f>IF(C16&lt;=0," ",LOOKUP(C16,nandina,List!$C$2:$C$368))</f>
        <v>- - Suéteres (jerseys)</v>
      </c>
      <c r="E16" s="16" t="s">
        <v>514</v>
      </c>
      <c r="F16" s="8">
        <v>60</v>
      </c>
      <c r="G16" s="9" t="s">
        <v>492</v>
      </c>
      <c r="H16" s="8">
        <v>36</v>
      </c>
      <c r="I16" s="8">
        <v>12</v>
      </c>
      <c r="J16" s="8">
        <f t="shared" si="0"/>
        <v>720</v>
      </c>
      <c r="K16" s="15"/>
      <c r="L16" s="8"/>
      <c r="M16" s="8"/>
      <c r="N16" s="3"/>
      <c r="O16" s="3"/>
      <c r="P16" s="3"/>
    </row>
    <row r="17" spans="1:16" ht="33.75" x14ac:dyDescent="0.25">
      <c r="A17" s="3"/>
      <c r="B17" s="12">
        <v>7</v>
      </c>
      <c r="C17" s="7" t="s">
        <v>146</v>
      </c>
      <c r="D17" s="24" t="str">
        <f>IF(C17&lt;=0," ",LOOKUP(C17,nandina,List!$C$2:$C$368))</f>
        <v>- - Las demás</v>
      </c>
      <c r="E17" s="16" t="s">
        <v>515</v>
      </c>
      <c r="F17" s="8">
        <v>42</v>
      </c>
      <c r="G17" s="9" t="s">
        <v>492</v>
      </c>
      <c r="H17" s="8">
        <v>21</v>
      </c>
      <c r="I17" s="8">
        <v>20.04</v>
      </c>
      <c r="J17" s="8">
        <f t="shared" si="0"/>
        <v>841.68</v>
      </c>
      <c r="K17" s="15"/>
      <c r="L17" s="8"/>
      <c r="M17" s="8"/>
      <c r="N17" s="3"/>
      <c r="O17" s="3"/>
      <c r="P17" s="3"/>
    </row>
    <row r="18" spans="1:16" ht="22.5" x14ac:dyDescent="0.25">
      <c r="A18" s="3"/>
      <c r="B18" s="12">
        <v>8</v>
      </c>
      <c r="C18" s="7" t="s">
        <v>238</v>
      </c>
      <c r="D18" s="24" t="str">
        <f>IF(C18&lt;=0," ",LOOKUP(C18,nandina,List!$C$2:$C$368))</f>
        <v>- - - Los demás</v>
      </c>
      <c r="E18" s="16" t="s">
        <v>516</v>
      </c>
      <c r="F18" s="8">
        <v>60</v>
      </c>
      <c r="G18" s="9" t="s">
        <v>492</v>
      </c>
      <c r="H18" s="8">
        <v>24</v>
      </c>
      <c r="I18" s="8">
        <v>12.95</v>
      </c>
      <c r="J18" s="8">
        <f t="shared" si="0"/>
        <v>777</v>
      </c>
      <c r="K18" s="15"/>
      <c r="L18" s="8"/>
      <c r="M18" s="8"/>
      <c r="N18" s="3"/>
      <c r="O18" s="3"/>
      <c r="P18" s="3"/>
    </row>
    <row r="19" spans="1:16" ht="22.5" x14ac:dyDescent="0.25">
      <c r="A19" s="3"/>
      <c r="B19" s="12">
        <v>9</v>
      </c>
      <c r="C19" s="7" t="s">
        <v>238</v>
      </c>
      <c r="D19" s="24" t="str">
        <f>IF(C19&lt;=0," ",LOOKUP(C19,nandina,List!$C$2:$C$368))</f>
        <v>- - - Los demás</v>
      </c>
      <c r="E19" s="16" t="s">
        <v>517</v>
      </c>
      <c r="F19" s="8">
        <v>60</v>
      </c>
      <c r="G19" s="9" t="s">
        <v>492</v>
      </c>
      <c r="H19" s="8">
        <v>24</v>
      </c>
      <c r="I19" s="8">
        <v>12.95</v>
      </c>
      <c r="J19" s="8">
        <f t="shared" si="0"/>
        <v>777</v>
      </c>
      <c r="K19" s="15"/>
      <c r="L19" s="8"/>
      <c r="M19" s="8"/>
      <c r="N19" s="3"/>
      <c r="O19" s="3"/>
      <c r="P19" s="3"/>
    </row>
    <row r="20" spans="1:16" ht="22.5" x14ac:dyDescent="0.25">
      <c r="A20" s="3"/>
      <c r="B20" s="12">
        <v>10</v>
      </c>
      <c r="C20" s="7" t="s">
        <v>239</v>
      </c>
      <c r="D20" s="24" t="str">
        <f>IF(C20&lt;=0," ",LOOKUP(C20,nandina,List!$C$2:$C$368))</f>
        <v>- - De fibras sintéticas</v>
      </c>
      <c r="E20" s="16" t="s">
        <v>518</v>
      </c>
      <c r="F20" s="8">
        <v>72</v>
      </c>
      <c r="G20" s="9" t="s">
        <v>492</v>
      </c>
      <c r="H20" s="8">
        <v>14.4</v>
      </c>
      <c r="I20" s="8">
        <v>13.16</v>
      </c>
      <c r="J20" s="8">
        <f t="shared" si="0"/>
        <v>947.52</v>
      </c>
      <c r="K20" s="15"/>
      <c r="L20" s="8"/>
      <c r="M20" s="8"/>
      <c r="N20" s="3"/>
      <c r="O20" s="3"/>
      <c r="P20" s="3"/>
    </row>
    <row r="21" spans="1:16" ht="33.75" x14ac:dyDescent="0.25">
      <c r="A21" s="3"/>
      <c r="B21" s="12">
        <v>11</v>
      </c>
      <c r="C21" s="7" t="s">
        <v>239</v>
      </c>
      <c r="D21" s="24" t="str">
        <f>IF(C21&lt;=0," ",LOOKUP(C21,nandina,List!$C$2:$C$368))</f>
        <v>- - De fibras sintéticas</v>
      </c>
      <c r="E21" s="16" t="s">
        <v>519</v>
      </c>
      <c r="F21" s="8">
        <v>60</v>
      </c>
      <c r="G21" s="9" t="s">
        <v>492</v>
      </c>
      <c r="H21" s="8">
        <v>18</v>
      </c>
      <c r="I21" s="8">
        <v>16.89</v>
      </c>
      <c r="J21" s="8">
        <f t="shared" si="0"/>
        <v>1013.4000000000001</v>
      </c>
      <c r="K21" s="15"/>
      <c r="L21" s="8"/>
      <c r="M21" s="8"/>
      <c r="N21" s="3"/>
      <c r="O21" s="3"/>
      <c r="P21" s="3"/>
    </row>
    <row r="22" spans="1:16" ht="33.75" x14ac:dyDescent="0.25">
      <c r="A22" s="3"/>
      <c r="B22" s="12">
        <v>12</v>
      </c>
      <c r="C22" s="7" t="s">
        <v>239</v>
      </c>
      <c r="D22" s="24" t="str">
        <f>IF(C22&lt;=0," ",LOOKUP(C22,nandina,List!$C$2:$C$368))</f>
        <v>- - De fibras sintéticas</v>
      </c>
      <c r="E22" s="16" t="s">
        <v>520</v>
      </c>
      <c r="F22" s="8">
        <v>72</v>
      </c>
      <c r="G22" s="9" t="s">
        <v>492</v>
      </c>
      <c r="H22" s="8">
        <v>14.4</v>
      </c>
      <c r="I22" s="8">
        <v>9.15</v>
      </c>
      <c r="J22" s="8">
        <f t="shared" si="0"/>
        <v>658.80000000000007</v>
      </c>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FranzB</cp:lastModifiedBy>
  <cp:lastPrinted>2019-09-02T15:23:44Z</cp:lastPrinted>
  <dcterms:created xsi:type="dcterms:W3CDTF">2019-09-02T15:21:37Z</dcterms:created>
  <dcterms:modified xsi:type="dcterms:W3CDTF">2019-09-10T01:56:41Z</dcterms:modified>
</cp:coreProperties>
</file>