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ELIORA\"/>
    </mc:Choice>
  </mc:AlternateContent>
  <bookViews>
    <workbookView xWindow="0" yWindow="0" windowWidth="20490" windowHeight="59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<sst xmlns="http://schemas.openxmlformats.org/spreadsheetml/2006/main" count="777" uniqueCount="512">
  <si>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</si>
  <si>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</si>
  <si>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</si>
  <si>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</si>
  <si>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</si>
  <si>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</si>
  <si>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</si>
  <si>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</si>
  <si>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</si>
  <si>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</si>
  <si>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</si>
  <si>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</si>
  <si>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</si>
  <si>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</si>
  <si>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</si>
  <si>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</si>
  <si>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</si>
  <si>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</si>
  <si>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</si>
  <si>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</si>
  <si>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</si>
  <si>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</si>
  <si>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</si>
  <si>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</si>
  <si>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</si>
  <si>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</si>
  <si>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</si>
  <si>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</si>
  <si>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</si>
  <si>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</si>
  <si>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</si>
  <si>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</si>
  <si>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</si>
  <si>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</si>
  <si>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</si>
  <si>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</si>
  <si>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</si>
  <si>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</si>
  <si>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</si>
  <si>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</si>
  <si>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</si>
  <si>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</si>
  <si>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</si>
  <si>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</si>
  <si>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</si>
  <si>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</si>
  <si>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</si>
  <si>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</si>
  <si>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</si>
  <si>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</si>
  <si>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</si>
  <si>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</si>
  <si>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</si>
  <si>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</si>
  <si>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</si>
  <si>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</si>
  <si>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</si>
  <si>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</si>
  <si>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</si>
  <si>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</si>
  <si>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</si>
  <si>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</si>
  <si>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</si>
  <si>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</si>
  <si>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</si>
  <si>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</si>
  <si>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</si>
  <si>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</si>
  <si>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</si>
  <si>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</si>
  <si>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</si>
  <si>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</si>
  <si>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</si>
  <si>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</si>
  <si>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</si>
  <si>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</si>
  <si>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</si>
  <si>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</si>
  <si>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</si>
  <si>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</si>
  <si>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</si>
  <si>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</si>
  <si>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</si>
  <si>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</si>
  <si>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</si>
  <si>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</si>
  <si>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</si>
  <si>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</si>
  <si>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</si>
  <si>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</si>
  <si>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</si>
  <si>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</si>
  <si>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</si>
  <si>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</si>
  <si>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</si>
  <si>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</si>
  <si>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</si>
  <si>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</si>
  <si>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</si>
  <si>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</si>
  <si>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</si>
  <si>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</si>
  <si>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</si>
  <si>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</si>
  <si>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</si>
  <si>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</si>
  <si>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</si>
  <si>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</si>
  <si>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</si>
  <si>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</si>
  <si>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</si>
  <si>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</si>
  <si>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</si>
  <si>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</si>
  <si>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</si>
  <si>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</si>
  <si>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</si>
  <si>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</si>
  <si>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</si>
  <si>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</si>
  <si>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</si>
  <si>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</si>
  <si>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</si>
  <si>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</si>
  <si>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</si>
  <si>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</si>
  <si>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</si>
  <si>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</si>
  <si>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</si>
  <si>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</si>
  <si>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</si>
  <si>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</si>
  <si>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</si>
  <si>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</si>
  <si>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</si>
  <si>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</si>
  <si>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</si>
  <si>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</si>
  <si>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</si>
  <si>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</si>
  <si>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</si>
  <si>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</si>
  <si>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</si>
  <si>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</si>
  <si>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</si>
  <si>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</si>
  <si>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</si>
  <si>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</si>
  <si>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</si>
  <si>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</si>
  <si>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</si>
  <si>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</si>
  <si>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</si>
  <si>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</si>
  <si>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</si>
  <si>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</si>
  <si>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</si>
  <si>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</si>
  <si>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</si>
  <si>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</si>
  <si>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</si>
  <si>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</si>
  <si>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</si>
  <si>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</si>
  <si>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</si>
  <si>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</si>
  <si>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</si>
  <si>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</si>
  <si>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</si>
  <si>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</si>
  <si>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</si>
  <si>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</si>
  <si>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</si>
  <si>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</si>
  <si>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</si>
  <si>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</si>
  <si>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</si>
  <si>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</si>
  <si>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</si>
  <si>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</si>
  <si>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</si>
  <si>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</si>
  <si>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</si>
  <si>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</si>
  <si>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</si>
  <si>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</si>
  <si>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</si>
  <si>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</si>
  <si>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</si>
  <si>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</si>
  <si>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</si>
  <si>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</si>
  <si>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</si>
  <si>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</si>
  <si>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</si>
  <si>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</si>
  <si>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</si>
  <si>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</si>
  <si>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</si>
  <si>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</si>
  <si>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</si>
  <si>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</si>
  <si>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</si>
  <si>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</si>
  <si>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</si>
  <si>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</si>
  <si>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</si>
  <si>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</si>
  <si>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</si>
  <si>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</si>
  <si>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</si>
  <si>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</si>
  <si>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</si>
  <si>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</si>
  <si>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</si>
  <si>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</si>
  <si>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</si>
  <si>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</si>
  <si>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</si>
  <si>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</si>
  <si>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</si>
  <si>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</si>
  <si>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</si>
  <si>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</si>
  <si>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</si>
  <si>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</si>
  <si>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</si>
  <si>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</si>
  <si>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</si>
  <si>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</si>
  <si>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</si>
  <si>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</si>
  <si>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</si>
  <si>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</si>
  <si>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</si>
  <si>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</si>
  <si>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</si>
  <si>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</si>
  <si>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</si>
  <si>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</si>
  <si>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</si>
  <si>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</si>
  <si>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</si>
  <si>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</si>
  <si>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</si>
  <si>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</si>
  <si>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</si>
  <si>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</si>
  <si>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</si>
  <si>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</si>
  <si>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</si>
  <si>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</si>
  <si>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</si>
  <si>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</si>
  <si>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</si>
  <si>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</si>
  <si>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</si>
  <si>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</si>
  <si>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</si>
  <si>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</si>
  <si>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</si>
  <si>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</si>
  <si>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</si>
  <si>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</si>
  <si>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</si>
  <si>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</si>
  <si>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</si>
  <si>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</si>
  <si>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</si>
  <si>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</si>
  <si>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</si>
  <si>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</si>
  <si>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</si>
  <si>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</si>
  <si>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</si>
  <si>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</si>
  <si>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</si>
  <si>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</si>
  <si>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</si>
  <si>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</si>
  <si>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</si>
  <si>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</si>
  <si>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</si>
  <si>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</si>
  <si>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</si>
  <si>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</si>
  <si>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</si>
  <si>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</si>
  <si>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</si>
  <si>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</si>
  <si>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</si>
  <si>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</si>
  <si>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</si>
  <si>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</si>
  <si>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</si>
  <si>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</si>
  <si>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</si>
  <si>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</si>
  <si>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</si>
  <si>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</si>
  <si>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</si>
  <si>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</si>
  <si>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</si>
  <si>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</si>
  <si>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</si>
  <si>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</si>
  <si>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</si>
  <si>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</si>
  <si>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</si>
  <si>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</si>
  <si>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</si>
  <si>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</si>
  <si>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</si>
  <si>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</si>
  <si>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</si>
  <si>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</si>
  <si>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</si>
  <si>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</si>
  <si>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</si>
  <si>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</si>
  <si>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</si>
  <si>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</si>
  <si>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</si>
  <si>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</si>
  <si>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</si>
  <si>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</si>
  <si>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</si>
  <si>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</si>
  <si>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</si>
  <si>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</si>
  <si>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</si>
  <si>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</si>
  <si>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</si>
  <si>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</si>
  <si>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</si>
  <si>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</si>
  <si>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</si>
  <si>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</si>
  <si>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</si>
  <si>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</si>
  <si>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</si>
  <si>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</si>
  <si>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</si>
  <si>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</si>
  <si>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</si>
  <si>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</si>
  <si>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</si>
  <si>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</si>
  <si>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</si>
  <si>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</si>
  <si>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</si>
  <si>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</si>
  <si>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</si>
  <si>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</si>
  <si>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</si>
  <si>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</si>
  <si>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</si>
  <si>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</si>
  <si>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</si>
  <si>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</si>
  <si>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</si>
  <si>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</si>
  <si>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</si>
  <si>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</si>
  <si>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</si>
  <si>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</si>
  <si>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</si>
  <si>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</si>
  <si>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</si>
  <si>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</si>
  <si>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</si>
  <si>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</si>
  <si>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</si>
  <si>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</si>
  <si>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</si>
  <si>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</si>
  <si>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</si>
  <si>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</si>
  <si>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</si>
  <si>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</si>
  <si>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</si>
  <si>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</si>
  <si>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</si>
  <si>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</si>
  <si>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</si>
  <si>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</si>
  <si>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</si>
  <si>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</si>
  <si>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</si>
  <si>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</si>
  <si>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</si>
  <si>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</si>
  <si>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</si>
  <si>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</si>
  <si>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</si>
  <si>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</si>
  <si>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</si>
  <si>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</si>
  <si>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</si>
  <si>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</si>
  <si>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</si>
  <si>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</si>
  <si>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</si>
  <si>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</si>
  <si>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</si>
  <si>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</si>
  <si>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</si>
  <si>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</si>
  <si>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</si>
  <si>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</si>
  <si>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</si>
  <si>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</si>
  <si>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</si>
  <si>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</si>
  <si>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</si>
  <si>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</si>
  <si>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</si>
  <si>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</si>
  <si>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</si>
  <si>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</si>
  <si>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</si>
  <si>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</si>
  <si>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</si>
  <si>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</si>
  <si>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</si>
  <si>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</si>
  <si>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</si>
  <si>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</si>
  <si>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</si>
  <si>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</si>
  <si>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</si>
  <si>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</si>
  <si>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</si>
  <si>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</si>
  <si>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</si>
  <si>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</si>
  <si>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</si>
  <si>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</si>
  <si>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</si>
  <si>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</si>
  <si>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</si>
  <si>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</si>
  <si>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</si>
  <si>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</si>
  <si>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</si>
  <si>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</si>
  <si>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</si>
  <si>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</si>
  <si>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</si>
  <si>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</si>
  <si>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</si>
  <si>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</si>
  <si>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</si>
  <si>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</si>
  <si>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</si>
  <si>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</si>
  <si>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</si>
  <si>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</si>
  <si>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</si>
  <si>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</si>
  <si>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</si>
  <si>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</si>
  <si>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</si>
  <si>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</si>
  <si>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</si>
  <si>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</si>
  <si>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</si>
  <si>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</si>
  <si>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</si>
  <si>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</si>
  <si>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</si>
  <si>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</si>
  <si>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</si>
  <si>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</si>
  <si>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</si>
  <si>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</si>
  <si>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</si>
  <si>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</si>
  <si>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</si>
  <si>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</si>
  <si>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</si>
  <si>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</si>
  <si>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</si>
  <si>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</si>
  <si>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</si>
  <si>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</si>
  <si>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</si>
  <si>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</si>
  <si>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</si>
  <si>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</si>
  <si>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</si>
  <si>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</si>
  <si>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</si>
  <si>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</si>
  <si>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</si>
  <si>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</si>
  <si>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</si>
  <si>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</si>
  <si>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</si>
  <si>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</si>
  <si>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</si>
  <si>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</si>
  <si>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</si>
  <si>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</si>
  <si>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</si>
  <si>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</si>
  <si>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</si>
  <si>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</si>
  <si>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CI1383-010/CAMISETA  MUJER/W NSW TEE PREP FUTURA/NIKE</t>
  </si>
  <si>
    <t>CI1383-100/CAMISETA  MUJER/W NSW TEE PREP FUTURA/NIKE</t>
  </si>
  <si>
    <t>CI1383-629/CAMISETA  MUJER/W NSW TEE JDI SLIM/NIKE</t>
  </si>
  <si>
    <t>ELIORA INVERSIONES S.R.L.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</si>
</sst>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511</v>
      </c>
      <c r="C6" s="37"/>
      <c r="D6" s="37"/>
      <c r="E6" s="37"/>
      <c r="F6" s="37"/>
      <c r="G6" s="37"/>
      <c r="H6" s="38"/>
      <c r="I6" s="39">
        <v>178984029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444</v>
      </c>
      <c r="G9" s="19"/>
      <c r="H9" s="18">
        <f>SUM(H11:H15010)</f>
        <v>111</v>
      </c>
      <c r="I9" s="19"/>
      <c r="J9" s="18">
        <f>SUM(J11:J15010)</f>
        <v>3788.88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110</v>
      </c>
      <c r="D11" s="24" t="str">
        <f>IF(C11&lt;=0," ",LOOKUP(C11,nandina,List!$C$2:$C$368))</f>
        <v>- De algodón</v>
      </c>
      <c r="E11" s="16" t="s">
        <v>508</v>
      </c>
      <c r="F11" s="8">
        <v>108</v>
      </c>
      <c r="G11" s="9" t="s">
        <v>492</v>
      </c>
      <c r="H11" s="8">
        <v>27</v>
      </c>
      <c r="I11" s="8">
        <v>8.4</v>
      </c>
      <c r="J11" s="8">
        <f>F11*I11</f>
        <v>907.2</v>
      </c>
      <c r="K11" s="15"/>
      <c r="L11" s="8"/>
      <c r="M11" s="8"/>
      <c r="N11" s="3"/>
      <c r="O11" s="3"/>
      <c r="P11" s="3"/>
    </row>
    <row r="12" spans="1:16" ht="22.5" x14ac:dyDescent="0.25">
      <c r="A12" s="3"/>
      <c r="B12" s="12">
        <v>2</v>
      </c>
      <c r="C12" s="7" t="s">
        <v>110</v>
      </c>
      <c r="D12" s="24" t="str">
        <f>IF(C12&lt;=0," ",LOOKUP(C12,nandina,List!$C$2:$C$368))</f>
        <v>- De algodón</v>
      </c>
      <c r="E12" s="16" t="s">
        <v>509</v>
      </c>
      <c r="F12" s="8">
        <v>108</v>
      </c>
      <c r="G12" s="9" t="s">
        <v>492</v>
      </c>
      <c r="H12" s="8">
        <v>27</v>
      </c>
      <c r="I12" s="8">
        <v>8.4</v>
      </c>
      <c r="J12" s="8">
        <f t="shared" ref="J12:J13" si="0">F12*I12</f>
        <v>907.2</v>
      </c>
      <c r="K12" s="15"/>
      <c r="L12" s="8"/>
      <c r="M12" s="8"/>
      <c r="N12" s="3"/>
      <c r="O12" s="3"/>
      <c r="P12" s="3"/>
    </row>
    <row r="13" spans="1:16" ht="22.5" x14ac:dyDescent="0.25">
      <c r="A13" s="3"/>
      <c r="B13" s="12">
        <v>3</v>
      </c>
      <c r="C13" s="7" t="s">
        <v>110</v>
      </c>
      <c r="D13" s="24" t="str">
        <f>IF(C13&lt;=0," ",LOOKUP(C13,nandina,List!$C$2:$C$368))</f>
        <v>- De algodón</v>
      </c>
      <c r="E13" s="16" t="s">
        <v>510</v>
      </c>
      <c r="F13" s="8">
        <v>228</v>
      </c>
      <c r="G13" s="9" t="s">
        <v>492</v>
      </c>
      <c r="H13" s="8">
        <v>57</v>
      </c>
      <c r="I13" s="8">
        <v>8.66</v>
      </c>
      <c r="J13" s="8">
        <f t="shared" si="0"/>
        <v>1974.48</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2019-09-09T14:32:53Z</dcterms:modified>
</cp:coreProperties>
</file>