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4"/>
  </bookViews>
  <sheets>
    <sheet name="Lucas" sheetId="1" r:id="rId1"/>
    <sheet name="Yan" sheetId="2" r:id="rId2"/>
    <sheet name="Lais" sheetId="3" r:id="rId3"/>
    <sheet name="Jesus" sheetId="4" r:id="rId4"/>
    <sheet name="Coleta1" sheetId="5" r:id="rId5"/>
    <sheet name="Coleta3" sheetId="6" r:id="rId6"/>
    <sheet name="Coleta4" sheetId="9" r:id="rId7"/>
    <sheet name="Coleta5" sheetId="10" r:id="rId8"/>
    <sheet name="Coleta6" sheetId="17" r:id="rId9"/>
    <sheet name="Stress" sheetId="15" r:id="rId10"/>
    <sheet name="Focus" sheetId="16" r:id="rId11"/>
    <sheet name="Relaxation" sheetId="14" r:id="rId12"/>
    <sheet name="Interest" sheetId="13" r:id="rId13"/>
    <sheet name="Excitement" sheetId="12" r:id="rId14"/>
    <sheet name="Engagement" sheetId="11" r:id="rId15"/>
  </sheets>
  <calcPr calcId="144525"/>
</workbook>
</file>

<file path=xl/calcChain.xml><?xml version="1.0" encoding="utf-8"?>
<calcChain xmlns="http://schemas.openxmlformats.org/spreadsheetml/2006/main">
  <c r="D10" i="11" l="1"/>
  <c r="C10" i="11"/>
  <c r="B10" i="11"/>
  <c r="D10" i="12"/>
  <c r="C10" i="12"/>
  <c r="B10" i="12"/>
  <c r="D10" i="13"/>
  <c r="C10" i="13"/>
  <c r="B10" i="13"/>
  <c r="D10" i="14"/>
  <c r="C10" i="14"/>
  <c r="B10" i="14"/>
  <c r="D10" i="16"/>
  <c r="C10" i="16"/>
  <c r="B10" i="16"/>
  <c r="D10" i="15"/>
  <c r="C10" i="15"/>
  <c r="B10" i="15"/>
  <c r="G8" i="3" l="1"/>
  <c r="F8" i="3"/>
  <c r="E8" i="3"/>
  <c r="D8" i="3"/>
  <c r="C8" i="3"/>
  <c r="B8" i="3"/>
  <c r="G7" i="3"/>
  <c r="F7" i="3"/>
  <c r="E7" i="3"/>
  <c r="D7" i="3"/>
  <c r="C7" i="3"/>
  <c r="B7" i="3"/>
  <c r="G8" i="4" l="1"/>
  <c r="F8" i="4"/>
  <c r="E8" i="4"/>
  <c r="D8" i="4"/>
  <c r="C8" i="4"/>
  <c r="B8" i="4"/>
  <c r="G7" i="4"/>
  <c r="F7" i="4"/>
  <c r="E7" i="4"/>
  <c r="D7" i="4"/>
  <c r="C7" i="4"/>
  <c r="B7" i="4"/>
  <c r="G7" i="2"/>
  <c r="F7" i="2"/>
  <c r="E7" i="2"/>
  <c r="D7" i="2"/>
  <c r="C7" i="2"/>
  <c r="B7" i="2"/>
  <c r="G8" i="2"/>
  <c r="F8" i="2"/>
  <c r="E8" i="2"/>
  <c r="D8" i="2"/>
  <c r="C8" i="2"/>
  <c r="B8" i="2"/>
  <c r="G8" i="1" l="1"/>
  <c r="F8" i="1"/>
  <c r="E8" i="1"/>
  <c r="D8" i="1"/>
  <c r="C8" i="1"/>
  <c r="B8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<sst xmlns="http://schemas.openxmlformats.org/spreadsheetml/2006/main" count="165" uniqueCount="24">
  <si>
    <t>Tempo(min)</t>
  </si>
  <si>
    <t>Engagement</t>
  </si>
  <si>
    <t>Excitement</t>
  </si>
  <si>
    <t>Interest</t>
  </si>
  <si>
    <t>Relaxation</t>
  </si>
  <si>
    <t>Stress</t>
  </si>
  <si>
    <t>Focus</t>
  </si>
  <si>
    <t>media</t>
  </si>
  <si>
    <t>Desvio padrao</t>
  </si>
  <si>
    <t>Media dos alunos</t>
  </si>
  <si>
    <t>N1</t>
  </si>
  <si>
    <t>N2</t>
  </si>
  <si>
    <t>N3</t>
  </si>
  <si>
    <t>N4</t>
  </si>
  <si>
    <t>Coleta1</t>
  </si>
  <si>
    <t>Coleta3</t>
  </si>
  <si>
    <t>Coleta4</t>
  </si>
  <si>
    <t>Coleta5</t>
  </si>
  <si>
    <t>Coleta6</t>
  </si>
  <si>
    <t>Media</t>
  </si>
  <si>
    <t>Desvio Padrão sem N3</t>
  </si>
  <si>
    <t>Desvio com N3</t>
  </si>
  <si>
    <t xml:space="preserve">Desvio </t>
  </si>
  <si>
    <t>Desvio Padrão N1 e 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</si>
</sst>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Engagement</c:v>
          </c:tx>
          <c:marker>
            <c:symbol val="none"/>
          </c:marker>
          <c:cat>
            <c:numRef>
              <c:f>Lucas!$A$2:$A$6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Lucas!$B$2:$B$6</c:f>
              <c:numCache>
                <c:formatCode>General</c:formatCode>
                <c:ptCount val="5"/>
                <c:pt idx="0">
                  <c:v>0.86577599999999999</c:v>
                </c:pt>
                <c:pt idx="1">
                  <c:v>0.56504399999999999</c:v>
                </c:pt>
                <c:pt idx="2">
                  <c:v>0.56684000000000001</c:v>
                </c:pt>
                <c:pt idx="3">
                  <c:v>0.694191</c:v>
                </c:pt>
                <c:pt idx="4">
                  <c:v>0.62170099999999995</c:v>
                </c:pt>
              </c:numCache>
            </c:numRef>
          </c:val>
          <c:smooth val="0"/>
        </c:ser>
        <c:ser>
          <c:idx val="1"/>
          <c:order val="1"/>
          <c:tx>
            <c:v>Excitement</c:v>
          </c:tx>
          <c:marker>
            <c:symbol val="none"/>
          </c:marker>
          <c:cat>
            <c:numRef>
              <c:f>Lucas!$A$2:$A$6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Lucas!$C$2:$C$6</c:f>
              <c:numCache>
                <c:formatCode>General</c:formatCode>
                <c:ptCount val="5"/>
                <c:pt idx="0">
                  <c:v>0.74208700000000005</c:v>
                </c:pt>
                <c:pt idx="1">
                  <c:v>1</c:v>
                </c:pt>
                <c:pt idx="2">
                  <c:v>0.13737099999999999</c:v>
                </c:pt>
                <c:pt idx="3">
                  <c:v>0.49794699999999997</c:v>
                </c:pt>
                <c:pt idx="4">
                  <c:v>0.71640599999999999</c:v>
                </c:pt>
              </c:numCache>
            </c:numRef>
          </c:val>
          <c:smooth val="0"/>
        </c:ser>
        <c:ser>
          <c:idx val="2"/>
          <c:order val="2"/>
          <c:tx>
            <c:v>Interest</c:v>
          </c:tx>
          <c:marker>
            <c:symbol val="none"/>
          </c:marker>
          <c:cat>
            <c:numRef>
              <c:f>Lucas!$A$2:$A$6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Lucas!$D$2:$D$6</c:f>
              <c:numCache>
                <c:formatCode>General</c:formatCode>
                <c:ptCount val="5"/>
                <c:pt idx="0">
                  <c:v>0.90820999999999996</c:v>
                </c:pt>
                <c:pt idx="1">
                  <c:v>0.68008999999999997</c:v>
                </c:pt>
                <c:pt idx="2">
                  <c:v>0.73115600000000003</c:v>
                </c:pt>
                <c:pt idx="3">
                  <c:v>0.66501500000000002</c:v>
                </c:pt>
                <c:pt idx="4">
                  <c:v>0.63927599999999996</c:v>
                </c:pt>
              </c:numCache>
            </c:numRef>
          </c:val>
          <c:smooth val="0"/>
        </c:ser>
        <c:ser>
          <c:idx val="3"/>
          <c:order val="3"/>
          <c:tx>
            <c:v>Relaxation</c:v>
          </c:tx>
          <c:marker>
            <c:symbol val="none"/>
          </c:marker>
          <c:cat>
            <c:numRef>
              <c:f>Lucas!$A$2:$A$6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Lucas!$E$2:$E$6</c:f>
              <c:numCache>
                <c:formatCode>General</c:formatCode>
                <c:ptCount val="5"/>
                <c:pt idx="0" formatCode="0.00E+00">
                  <c:v>0.223056</c:v>
                </c:pt>
                <c:pt idx="1">
                  <c:v>0.20876700000000001</c:v>
                </c:pt>
                <c:pt idx="2">
                  <c:v>0.21137800000000001</c:v>
                </c:pt>
                <c:pt idx="3">
                  <c:v>0.229827</c:v>
                </c:pt>
                <c:pt idx="4">
                  <c:v>0.21609</c:v>
                </c:pt>
              </c:numCache>
            </c:numRef>
          </c:val>
          <c:smooth val="0"/>
        </c:ser>
        <c:ser>
          <c:idx val="4"/>
          <c:order val="4"/>
          <c:tx>
            <c:v>Stress</c:v>
          </c:tx>
          <c:marker>
            <c:symbol val="none"/>
          </c:marker>
          <c:cat>
            <c:numRef>
              <c:f>Lucas!$A$2:$A$6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Lucas!$F$2:$F$6</c:f>
              <c:numCache>
                <c:formatCode>0.00E+00</c:formatCode>
                <c:ptCount val="5"/>
                <c:pt idx="0">
                  <c:v>1.1399900000000001E-12</c:v>
                </c:pt>
                <c:pt idx="1">
                  <c:v>1.1399900000000001E-12</c:v>
                </c:pt>
                <c:pt idx="2">
                  <c:v>1.1399E-12</c:v>
                </c:pt>
                <c:pt idx="3">
                  <c:v>1.1399900000000001E-12</c:v>
                </c:pt>
                <c:pt idx="4">
                  <c:v>1.1399900000000001E-12</c:v>
                </c:pt>
              </c:numCache>
            </c:numRef>
          </c:val>
          <c:smooth val="0"/>
        </c:ser>
        <c:ser>
          <c:idx val="5"/>
          <c:order val="5"/>
          <c:tx>
            <c:v>Focus</c:v>
          </c:tx>
          <c:marker>
            <c:symbol val="none"/>
          </c:marker>
          <c:cat>
            <c:numRef>
              <c:f>Lucas!$A$2:$A$6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Lucas!$G$2:$G$6</c:f>
              <c:numCache>
                <c:formatCode>General</c:formatCode>
                <c:ptCount val="5"/>
                <c:pt idx="0">
                  <c:v>0.81965699999999997</c:v>
                </c:pt>
                <c:pt idx="1">
                  <c:v>0.72856399999999999</c:v>
                </c:pt>
                <c:pt idx="2">
                  <c:v>0.81181400000000004</c:v>
                </c:pt>
                <c:pt idx="3">
                  <c:v>0.595858</c:v>
                </c:pt>
                <c:pt idx="4">
                  <c:v>0.76329999999999998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03008"/>
        <c:axId val="73412992"/>
      </c:lineChart>
      <c:catAx>
        <c:axId val="734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3412992"/>
        <c:crosses val="autoZero"/>
        <c:auto val="1"/>
        <c:lblAlgn val="ctr"/>
        <c:lblOffset val="100"/>
        <c:noMultiLvlLbl val="0"/>
      </c:catAx>
      <c:valAx>
        <c:axId val="7341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3403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Stress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N1</c:v>
          </c:tx>
          <c:cat>
            <c:strRef>
              <c:f>Stress!$B$2:$F$2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Stress!$B$3:$F$3</c:f>
              <c:numCache>
                <c:formatCode>General</c:formatCode>
                <c:ptCount val="5"/>
                <c:pt idx="0">
                  <c:v>0</c:v>
                </c:pt>
                <c:pt idx="1">
                  <c:v>47</c:v>
                </c:pt>
                <c:pt idx="2">
                  <c:v>57</c:v>
                </c:pt>
                <c:pt idx="3">
                  <c:v>48</c:v>
                </c:pt>
                <c:pt idx="4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v>N2</c:v>
          </c:tx>
          <c:cat>
            <c:strRef>
              <c:f>Stress!$B$2:$F$2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Stress!$B$4:$F$4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50</c:v>
                </c:pt>
                <c:pt idx="2">
                  <c:v>58</c:v>
                </c:pt>
                <c:pt idx="3">
                  <c:v>47</c:v>
                </c:pt>
                <c:pt idx="4" formatCode="General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v>N3</c:v>
          </c:tx>
          <c:cat>
            <c:strRef>
              <c:f>Stress!$B$2:$F$2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Stress!$B$5:$E$5</c:f>
              <c:numCache>
                <c:formatCode>0.00E+00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99</c:v>
                </c:pt>
                <c:pt idx="3">
                  <c:v>99</c:v>
                </c:pt>
              </c:numCache>
            </c:numRef>
          </c:val>
          <c:smooth val="0"/>
        </c:ser>
        <c:ser>
          <c:idx val="3"/>
          <c:order val="3"/>
          <c:tx>
            <c:v>N4</c:v>
          </c:tx>
          <c:cat>
            <c:strRef>
              <c:f>Stress!$B$2:$F$2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Stress!$B$6:$E$6</c:f>
              <c:numCache>
                <c:formatCode>0.00E+00</c:formatCode>
                <c:ptCount val="4"/>
                <c:pt idx="0" formatCode="General">
                  <c:v>0</c:v>
                </c:pt>
                <c:pt idx="1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4816"/>
        <c:axId val="74996352"/>
      </c:lineChart>
      <c:catAx>
        <c:axId val="74994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74996352"/>
        <c:crosses val="autoZero"/>
        <c:auto val="1"/>
        <c:lblAlgn val="ctr"/>
        <c:lblOffset val="100"/>
        <c:noMultiLvlLbl val="0"/>
      </c:catAx>
      <c:valAx>
        <c:axId val="74996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499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Focus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N1</c:v>
          </c:tx>
          <c:cat>
            <c:strRef>
              <c:f>Focus!$B$2:$F$2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Focus!$B$3:$F$3</c:f>
              <c:numCache>
                <c:formatCode>General</c:formatCode>
                <c:ptCount val="5"/>
                <c:pt idx="0">
                  <c:v>74</c:v>
                </c:pt>
                <c:pt idx="1">
                  <c:v>49</c:v>
                </c:pt>
                <c:pt idx="2">
                  <c:v>64</c:v>
                </c:pt>
                <c:pt idx="3">
                  <c:v>64</c:v>
                </c:pt>
                <c:pt idx="4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v>N2</c:v>
          </c:tx>
          <c:cat>
            <c:strRef>
              <c:f>Focus!$B$2:$F$2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Focus!$B$4:$F$4</c:f>
              <c:numCache>
                <c:formatCode>General</c:formatCode>
                <c:ptCount val="5"/>
                <c:pt idx="0">
                  <c:v>74</c:v>
                </c:pt>
                <c:pt idx="1">
                  <c:v>59</c:v>
                </c:pt>
                <c:pt idx="2">
                  <c:v>52</c:v>
                </c:pt>
                <c:pt idx="3">
                  <c:v>53</c:v>
                </c:pt>
                <c:pt idx="4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v>N3</c:v>
          </c:tx>
          <c:cat>
            <c:strRef>
              <c:f>Focus!$B$2:$F$2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Focus!$B$5:$E$5</c:f>
              <c:numCache>
                <c:formatCode>General</c:formatCode>
                <c:ptCount val="4"/>
                <c:pt idx="0">
                  <c:v>46</c:v>
                </c:pt>
                <c:pt idx="1">
                  <c:v>68</c:v>
                </c:pt>
                <c:pt idx="2">
                  <c:v>38</c:v>
                </c:pt>
                <c:pt idx="3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v>N4</c:v>
          </c:tx>
          <c:cat>
            <c:strRef>
              <c:f>Focus!$B$2:$F$2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Focus!$B$6:$E$6</c:f>
              <c:numCache>
                <c:formatCode>General</c:formatCode>
                <c:ptCount val="4"/>
                <c:pt idx="0">
                  <c:v>59</c:v>
                </c:pt>
                <c:pt idx="1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36160"/>
        <c:axId val="75037696"/>
      </c:lineChart>
      <c:catAx>
        <c:axId val="7503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75037696"/>
        <c:crosses val="autoZero"/>
        <c:auto val="1"/>
        <c:lblAlgn val="ctr"/>
        <c:lblOffset val="100"/>
        <c:noMultiLvlLbl val="0"/>
      </c:catAx>
      <c:valAx>
        <c:axId val="75037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03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Relaxation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N1</c:v>
          </c:tx>
          <c:cat>
            <c:strRef>
              <c:f>Relaxation!$B$2:$E$2</c:f>
              <c:strCache>
                <c:ptCount val="4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</c:strCache>
            </c:strRef>
          </c:cat>
          <c:val>
            <c:numRef>
              <c:f>Relaxation!$B$3:$E$3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29</c:v>
                </c:pt>
                <c:pt idx="3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v>N2</c:v>
          </c:tx>
          <c:cat>
            <c:strRef>
              <c:f>Relaxation!$B$2:$E$2</c:f>
              <c:strCache>
                <c:ptCount val="4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</c:strCache>
            </c:strRef>
          </c:cat>
          <c:val>
            <c:numRef>
              <c:f>Relaxation!$B$4:$E$4</c:f>
              <c:numCache>
                <c:formatCode>General</c:formatCode>
                <c:ptCount val="4"/>
                <c:pt idx="0">
                  <c:v>22</c:v>
                </c:pt>
                <c:pt idx="1">
                  <c:v>19</c:v>
                </c:pt>
                <c:pt idx="2">
                  <c:v>31</c:v>
                </c:pt>
                <c:pt idx="3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v>N3</c:v>
          </c:tx>
          <c:val>
            <c:numRef>
              <c:f>Relaxation!$B$5:$E$5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24</c:v>
                </c:pt>
                <c:pt idx="3">
                  <c:v>69</c:v>
                </c:pt>
              </c:numCache>
            </c:numRef>
          </c:val>
          <c:smooth val="0"/>
        </c:ser>
        <c:ser>
          <c:idx val="3"/>
          <c:order val="3"/>
          <c:tx>
            <c:v>N4</c:v>
          </c:tx>
          <c:val>
            <c:numRef>
              <c:f>Relaxation!$B$6:$E$6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7424"/>
        <c:axId val="74648960"/>
      </c:lineChart>
      <c:catAx>
        <c:axId val="74647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74648960"/>
        <c:crosses val="autoZero"/>
        <c:auto val="1"/>
        <c:lblAlgn val="ctr"/>
        <c:lblOffset val="100"/>
        <c:noMultiLvlLbl val="0"/>
      </c:catAx>
      <c:valAx>
        <c:axId val="74648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464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Interest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N1</c:v>
          </c:tx>
          <c:cat>
            <c:strRef>
              <c:f>Interest!$B$2:$F$2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Interest!$B$3:$F$3</c:f>
              <c:numCache>
                <c:formatCode>General</c:formatCode>
                <c:ptCount val="5"/>
                <c:pt idx="0">
                  <c:v>72</c:v>
                </c:pt>
                <c:pt idx="1">
                  <c:v>64</c:v>
                </c:pt>
                <c:pt idx="2">
                  <c:v>66</c:v>
                </c:pt>
                <c:pt idx="3">
                  <c:v>61</c:v>
                </c:pt>
                <c:pt idx="4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v>N2</c:v>
          </c:tx>
          <c:cat>
            <c:strRef>
              <c:f>Interest!$B$2:$F$2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Interest!$B$4:$F$4</c:f>
              <c:numCache>
                <c:formatCode>General</c:formatCode>
                <c:ptCount val="5"/>
                <c:pt idx="0">
                  <c:v>62</c:v>
                </c:pt>
                <c:pt idx="1">
                  <c:v>68</c:v>
                </c:pt>
                <c:pt idx="2">
                  <c:v>61</c:v>
                </c:pt>
                <c:pt idx="3">
                  <c:v>62</c:v>
                </c:pt>
                <c:pt idx="4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v>N3</c:v>
          </c:tx>
          <c:cat>
            <c:strRef>
              <c:f>Interest!$B$2:$F$2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Interest!$B$5:$E$5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v>N4</c:v>
          </c:tx>
          <c:cat>
            <c:strRef>
              <c:f>Interest!$B$2:$F$2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Interest!$B$6:$E$6</c:f>
              <c:numCache>
                <c:formatCode>General</c:formatCode>
                <c:ptCount val="4"/>
                <c:pt idx="0">
                  <c:v>78</c:v>
                </c:pt>
                <c:pt idx="1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6960"/>
        <c:axId val="74698752"/>
      </c:lineChart>
      <c:catAx>
        <c:axId val="74696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74698752"/>
        <c:crosses val="autoZero"/>
        <c:auto val="1"/>
        <c:lblAlgn val="ctr"/>
        <c:lblOffset val="100"/>
        <c:noMultiLvlLbl val="0"/>
      </c:catAx>
      <c:valAx>
        <c:axId val="74698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46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Excitement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N1</c:v>
          </c:tx>
          <c:cat>
            <c:strRef>
              <c:f>Excitement!$B$2:$F$2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Excitement!$B$3:$F$3</c:f>
              <c:numCache>
                <c:formatCode>General</c:formatCode>
                <c:ptCount val="5"/>
                <c:pt idx="0">
                  <c:v>61</c:v>
                </c:pt>
                <c:pt idx="1">
                  <c:v>40</c:v>
                </c:pt>
                <c:pt idx="2">
                  <c:v>50</c:v>
                </c:pt>
                <c:pt idx="3">
                  <c:v>44</c:v>
                </c:pt>
                <c:pt idx="4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v>N2</c:v>
          </c:tx>
          <c:cat>
            <c:strRef>
              <c:f>Excitement!$B$2:$F$2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Excitement!$B$4:$F$4</c:f>
              <c:numCache>
                <c:formatCode>General</c:formatCode>
                <c:ptCount val="5"/>
                <c:pt idx="0">
                  <c:v>69</c:v>
                </c:pt>
                <c:pt idx="1">
                  <c:v>40</c:v>
                </c:pt>
                <c:pt idx="2">
                  <c:v>41</c:v>
                </c:pt>
                <c:pt idx="3">
                  <c:v>51</c:v>
                </c:pt>
                <c:pt idx="4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v>N3</c:v>
          </c:tx>
          <c:cat>
            <c:strRef>
              <c:f>Excitement!$B$2:$F$2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Excitement!$B$5:$E$5</c:f>
              <c:numCache>
                <c:formatCode>General</c:formatCode>
                <c:ptCount val="4"/>
                <c:pt idx="0">
                  <c:v>30</c:v>
                </c:pt>
                <c:pt idx="1">
                  <c:v>44</c:v>
                </c:pt>
                <c:pt idx="2">
                  <c:v>15</c:v>
                </c:pt>
                <c:pt idx="3">
                  <c:v>66</c:v>
                </c:pt>
              </c:numCache>
            </c:numRef>
          </c:val>
          <c:smooth val="0"/>
        </c:ser>
        <c:ser>
          <c:idx val="3"/>
          <c:order val="3"/>
          <c:tx>
            <c:v>N4</c:v>
          </c:tx>
          <c:cat>
            <c:strRef>
              <c:f>Excitement!$B$2:$F$2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Excitement!$B$6:$E$6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5504"/>
        <c:axId val="75055488"/>
      </c:lineChart>
      <c:catAx>
        <c:axId val="75045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75055488"/>
        <c:crosses val="autoZero"/>
        <c:auto val="1"/>
        <c:lblAlgn val="ctr"/>
        <c:lblOffset val="100"/>
        <c:noMultiLvlLbl val="0"/>
      </c:catAx>
      <c:valAx>
        <c:axId val="75055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0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Engagement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N1</c:v>
          </c:tx>
          <c:cat>
            <c:strRef>
              <c:f>Engagement!$B$2:$F$2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Engagement!$B$3:$F$3</c:f>
              <c:numCache>
                <c:formatCode>General</c:formatCode>
                <c:ptCount val="5"/>
                <c:pt idx="0">
                  <c:v>66</c:v>
                </c:pt>
                <c:pt idx="1">
                  <c:v>57</c:v>
                </c:pt>
                <c:pt idx="2">
                  <c:v>62</c:v>
                </c:pt>
                <c:pt idx="3">
                  <c:v>59</c:v>
                </c:pt>
                <c:pt idx="4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v>N2</c:v>
          </c:tx>
          <c:cat>
            <c:strRef>
              <c:f>Engagement!$B$2:$F$2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Engagement!$B$4:$F$4</c:f>
              <c:numCache>
                <c:formatCode>General</c:formatCode>
                <c:ptCount val="5"/>
                <c:pt idx="0">
                  <c:v>0</c:v>
                </c:pt>
                <c:pt idx="1">
                  <c:v>56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N3</c:v>
          </c:tx>
          <c:cat>
            <c:strRef>
              <c:f>Engagement!$B$2:$F$2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Engagement!$B$5:$E$5</c:f>
              <c:numCache>
                <c:formatCode>General</c:formatCode>
                <c:ptCount val="4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v>N4</c:v>
          </c:tx>
          <c:cat>
            <c:strRef>
              <c:f>Engagement!$B$2:$F$2</c:f>
              <c:strCache>
                <c:ptCount val="5"/>
                <c:pt idx="0">
                  <c:v>Coleta1</c:v>
                </c:pt>
                <c:pt idx="1">
                  <c:v>Coleta3</c:v>
                </c:pt>
                <c:pt idx="2">
                  <c:v>Coleta4</c:v>
                </c:pt>
                <c:pt idx="3">
                  <c:v>Coleta5</c:v>
                </c:pt>
                <c:pt idx="4">
                  <c:v>Coleta6</c:v>
                </c:pt>
              </c:strCache>
            </c:strRef>
          </c:cat>
          <c:val>
            <c:numRef>
              <c:f>Engagement!$B$6:$E$6</c:f>
              <c:numCache>
                <c:formatCode>General</c:formatCode>
                <c:ptCount val="4"/>
                <c:pt idx="0">
                  <c:v>0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0944"/>
        <c:axId val="75096832"/>
      </c:lineChart>
      <c:catAx>
        <c:axId val="750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96832"/>
        <c:crosses val="autoZero"/>
        <c:auto val="1"/>
        <c:lblAlgn val="ctr"/>
        <c:lblOffset val="100"/>
        <c:noMultiLvlLbl val="0"/>
      </c:catAx>
      <c:valAx>
        <c:axId val="75096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0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Engagement</c:v>
          </c:tx>
          <c:marker>
            <c:symbol val="none"/>
          </c:marker>
          <c:cat>
            <c:numRef>
              <c:f>Yan!$A$2:$A$6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Yan!$B$2:$B$6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Excitement</c:v>
          </c:tx>
          <c:marker>
            <c:symbol val="none"/>
          </c:marker>
          <c:cat>
            <c:numRef>
              <c:f>Yan!$A$2:$A$6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Yan!$C$2:$C$6</c:f>
              <c:numCache>
                <c:formatCode>General</c:formatCode>
                <c:ptCount val="5"/>
                <c:pt idx="0">
                  <c:v>0.89676299999999998</c:v>
                </c:pt>
                <c:pt idx="1">
                  <c:v>1</c:v>
                </c:pt>
                <c:pt idx="2">
                  <c:v>0.470661</c:v>
                </c:pt>
                <c:pt idx="3">
                  <c:v>0.64774699999999996</c:v>
                </c:pt>
                <c:pt idx="4">
                  <c:v>0.46842400000000001</c:v>
                </c:pt>
              </c:numCache>
            </c:numRef>
          </c:val>
          <c:smooth val="0"/>
        </c:ser>
        <c:ser>
          <c:idx val="2"/>
          <c:order val="2"/>
          <c:tx>
            <c:v>Interest</c:v>
          </c:tx>
          <c:marker>
            <c:symbol val="none"/>
          </c:marker>
          <c:cat>
            <c:numRef>
              <c:f>Yan!$A$2:$A$6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Yan!$D$2:$D$6</c:f>
              <c:numCache>
                <c:formatCode>General</c:formatCode>
                <c:ptCount val="5"/>
                <c:pt idx="0">
                  <c:v>0.63048999999999999</c:v>
                </c:pt>
                <c:pt idx="1">
                  <c:v>0.53841799999999995</c:v>
                </c:pt>
                <c:pt idx="2">
                  <c:v>0.48632900000000001</c:v>
                </c:pt>
                <c:pt idx="3">
                  <c:v>0.57084599999999996</c:v>
                </c:pt>
                <c:pt idx="4">
                  <c:v>0.87352300000000005</c:v>
                </c:pt>
              </c:numCache>
            </c:numRef>
          </c:val>
          <c:smooth val="0"/>
        </c:ser>
        <c:ser>
          <c:idx val="3"/>
          <c:order val="3"/>
          <c:tx>
            <c:v>Relaxation</c:v>
          </c:tx>
          <c:marker>
            <c:symbol val="none"/>
          </c:marker>
          <c:cat>
            <c:numRef>
              <c:f>Yan!$A$2:$A$6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Yan!$E$2:$E$6</c:f>
              <c:numCache>
                <c:formatCode>General</c:formatCode>
                <c:ptCount val="5"/>
                <c:pt idx="0" formatCode="0.00E+00">
                  <c:v>0.21607399999999999</c:v>
                </c:pt>
                <c:pt idx="1">
                  <c:v>0.21655099999999999</c:v>
                </c:pt>
                <c:pt idx="2">
                  <c:v>0.21776699999999999</c:v>
                </c:pt>
                <c:pt idx="3">
                  <c:v>0.217777</c:v>
                </c:pt>
                <c:pt idx="4">
                  <c:v>0.21831600000000001</c:v>
                </c:pt>
              </c:numCache>
            </c:numRef>
          </c:val>
          <c:smooth val="0"/>
        </c:ser>
        <c:ser>
          <c:idx val="4"/>
          <c:order val="4"/>
          <c:tx>
            <c:v>Stress</c:v>
          </c:tx>
          <c:marker>
            <c:symbol val="none"/>
          </c:marker>
          <c:cat>
            <c:numRef>
              <c:f>Yan!$A$2:$A$6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Yan!$F$2:$F$6</c:f>
              <c:numCache>
                <c:formatCode>0.00E+00</c:formatCode>
                <c:ptCount val="5"/>
                <c:pt idx="0">
                  <c:v>1.1399900000000001E-12</c:v>
                </c:pt>
                <c:pt idx="1">
                  <c:v>1.1399900000000001E-12</c:v>
                </c:pt>
                <c:pt idx="2">
                  <c:v>1.1399900000000001E-12</c:v>
                </c:pt>
                <c:pt idx="3">
                  <c:v>1.1399900000000001E-12</c:v>
                </c:pt>
                <c:pt idx="4">
                  <c:v>1.1399900000000001E-12</c:v>
                </c:pt>
              </c:numCache>
            </c:numRef>
          </c:val>
          <c:smooth val="0"/>
        </c:ser>
        <c:ser>
          <c:idx val="5"/>
          <c:order val="5"/>
          <c:tx>
            <c:v>Focus</c:v>
          </c:tx>
          <c:marker>
            <c:symbol val="none"/>
          </c:marker>
          <c:cat>
            <c:numRef>
              <c:f>Yan!$A$2:$A$6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Yan!$G$2:$G$6</c:f>
              <c:numCache>
                <c:formatCode>General</c:formatCode>
                <c:ptCount val="5"/>
                <c:pt idx="0">
                  <c:v>0.91249499999999995</c:v>
                </c:pt>
                <c:pt idx="1">
                  <c:v>0.83415300000000003</c:v>
                </c:pt>
                <c:pt idx="2">
                  <c:v>0.75301799999999997</c:v>
                </c:pt>
                <c:pt idx="3">
                  <c:v>0.82894900000000005</c:v>
                </c:pt>
                <c:pt idx="4">
                  <c:v>0.39772299999999999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5808"/>
        <c:axId val="74217728"/>
      </c:lineChart>
      <c:catAx>
        <c:axId val="742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217728"/>
        <c:crosses val="autoZero"/>
        <c:auto val="1"/>
        <c:lblAlgn val="ctr"/>
        <c:lblOffset val="100"/>
        <c:noMultiLvlLbl val="0"/>
      </c:catAx>
      <c:valAx>
        <c:axId val="7421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4215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19072615923014E-2"/>
          <c:y val="5.6030183727034118E-2"/>
          <c:w val="0.89052537182852143"/>
          <c:h val="0.54618037328667246"/>
        </c:manualLayout>
      </c:layout>
      <c:lineChart>
        <c:grouping val="stacked"/>
        <c:varyColors val="0"/>
        <c:ser>
          <c:idx val="0"/>
          <c:order val="0"/>
          <c:tx>
            <c:strRef>
              <c:f>Lais!$B$1</c:f>
              <c:strCache>
                <c:ptCount val="1"/>
                <c:pt idx="0">
                  <c:v>Engagement</c:v>
                </c:pt>
              </c:strCache>
            </c:strRef>
          </c:tx>
          <c:marker>
            <c:symbol val="none"/>
          </c:marker>
          <c:cat>
            <c:numRef>
              <c:f>Lais!$A$2:$A$6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Lais!$B$2:$B$6</c:f>
              <c:numCache>
                <c:formatCode>General</c:formatCode>
                <c:ptCount val="5"/>
                <c:pt idx="0">
                  <c:v>0.560504</c:v>
                </c:pt>
                <c:pt idx="1">
                  <c:v>0.560504</c:v>
                </c:pt>
                <c:pt idx="2">
                  <c:v>0.560504</c:v>
                </c:pt>
                <c:pt idx="3">
                  <c:v>0.560504</c:v>
                </c:pt>
                <c:pt idx="4">
                  <c:v>0.560504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Lais!$C$1</c:f>
              <c:strCache>
                <c:ptCount val="1"/>
                <c:pt idx="0">
                  <c:v>Excitement</c:v>
                </c:pt>
              </c:strCache>
            </c:strRef>
          </c:tx>
          <c:marker>
            <c:symbol val="none"/>
          </c:marker>
          <c:cat>
            <c:numRef>
              <c:f>Lais!$A$2:$A$6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Lais!$C$2:$C$6</c:f>
              <c:numCache>
                <c:formatCode>General</c:formatCode>
                <c:ptCount val="5"/>
                <c:pt idx="0">
                  <c:v>3.1583800000000002E-2</c:v>
                </c:pt>
                <c:pt idx="1">
                  <c:v>0.45173799999999997</c:v>
                </c:pt>
                <c:pt idx="2">
                  <c:v>0.71368699999999996</c:v>
                </c:pt>
                <c:pt idx="3">
                  <c:v>0.17219899999999999</c:v>
                </c:pt>
                <c:pt idx="4">
                  <c:v>0.16220000000000001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Lais!$D$1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cat>
            <c:numRef>
              <c:f>Lais!$A$2:$A$6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Lais!$D$2:$D$6</c:f>
              <c:numCache>
                <c:formatCode>General</c:formatCode>
                <c:ptCount val="5"/>
                <c:pt idx="0">
                  <c:v>0.81287100000000001</c:v>
                </c:pt>
                <c:pt idx="1">
                  <c:v>0.78707099999999997</c:v>
                </c:pt>
                <c:pt idx="2">
                  <c:v>0.91062500000000002</c:v>
                </c:pt>
                <c:pt idx="3">
                  <c:v>0.65135500000000002</c:v>
                </c:pt>
                <c:pt idx="4">
                  <c:v>0.65135500000000002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Lais!$E$1</c:f>
              <c:strCache>
                <c:ptCount val="1"/>
                <c:pt idx="0">
                  <c:v>Relaxation</c:v>
                </c:pt>
              </c:strCache>
            </c:strRef>
          </c:tx>
          <c:marker>
            <c:symbol val="none"/>
          </c:marker>
          <c:cat>
            <c:numRef>
              <c:f>Lais!$A$2:$A$6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Lais!$E$2:$E$6</c:f>
              <c:numCache>
                <c:formatCode>General</c:formatCode>
                <c:ptCount val="5"/>
                <c:pt idx="0" formatCode="0.00E+00">
                  <c:v>0.102784</c:v>
                </c:pt>
                <c:pt idx="1">
                  <c:v>0.102784</c:v>
                </c:pt>
                <c:pt idx="2">
                  <c:v>0.102784</c:v>
                </c:pt>
                <c:pt idx="3">
                  <c:v>0.102784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Lais!$G$1</c:f>
              <c:strCache>
                <c:ptCount val="1"/>
                <c:pt idx="0">
                  <c:v>Focus</c:v>
                </c:pt>
              </c:strCache>
            </c:strRef>
          </c:tx>
          <c:marker>
            <c:symbol val="none"/>
          </c:marker>
          <c:cat>
            <c:numRef>
              <c:f>Lais!$A$2:$A$6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Lais!$G$2:$G$6</c:f>
              <c:numCache>
                <c:formatCode>General</c:formatCode>
                <c:ptCount val="5"/>
                <c:pt idx="0">
                  <c:v>0.75589700000000004</c:v>
                </c:pt>
                <c:pt idx="1">
                  <c:v>0.57533599999999996</c:v>
                </c:pt>
                <c:pt idx="2">
                  <c:v>0.48230600000000001</c:v>
                </c:pt>
                <c:pt idx="3">
                  <c:v>0.49802200000000002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5"/>
          <c:tx>
            <c:v>Stress</c:v>
          </c:tx>
          <c:marker>
            <c:symbol val="none"/>
          </c:marker>
          <c:val>
            <c:numRef>
              <c:f>Lais!$F$2:$F$6</c:f>
              <c:numCache>
                <c:formatCode>0.00E+00</c:formatCode>
                <c:ptCount val="5"/>
                <c:pt idx="0">
                  <c:v>1.3998999999999999E-12</c:v>
                </c:pt>
                <c:pt idx="1">
                  <c:v>1.3999E-8</c:v>
                </c:pt>
                <c:pt idx="2">
                  <c:v>1.3999E-8</c:v>
                </c:pt>
                <c:pt idx="3">
                  <c:v>1.3998999999999999E-12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00640"/>
        <c:axId val="74002816"/>
      </c:lineChart>
      <c:catAx>
        <c:axId val="740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3719553805774281"/>
              <c:y val="0.708931175269757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4002816"/>
        <c:crosses val="autoZero"/>
        <c:auto val="1"/>
        <c:lblAlgn val="ctr"/>
        <c:lblOffset val="100"/>
        <c:noMultiLvlLbl val="0"/>
      </c:catAx>
      <c:valAx>
        <c:axId val="7400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400064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Jesus!$B$1</c:f>
              <c:strCache>
                <c:ptCount val="1"/>
                <c:pt idx="0">
                  <c:v>Engagement</c:v>
                </c:pt>
              </c:strCache>
            </c:strRef>
          </c:tx>
          <c:marker>
            <c:symbol val="none"/>
          </c:marker>
          <c:cat>
            <c:numRef>
              <c:f>Jesus!$A$2:$A$6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Jesus!$B$2:$B$6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Jesus!$C$1</c:f>
              <c:strCache>
                <c:ptCount val="1"/>
                <c:pt idx="0">
                  <c:v>Excitement</c:v>
                </c:pt>
              </c:strCache>
            </c:strRef>
          </c:tx>
          <c:marker>
            <c:symbol val="none"/>
          </c:marker>
          <c:cat>
            <c:numRef>
              <c:f>Jesus!$A$2:$A$6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Jesus!$C$2:$C$6</c:f>
              <c:numCache>
                <c:formatCode>General</c:formatCode>
                <c:ptCount val="5"/>
                <c:pt idx="0">
                  <c:v>0.14899599999999999</c:v>
                </c:pt>
                <c:pt idx="1">
                  <c:v>0</c:v>
                </c:pt>
                <c:pt idx="2">
                  <c:v>0.49874299999999999</c:v>
                </c:pt>
                <c:pt idx="3">
                  <c:v>6.0471999999999998E-2</c:v>
                </c:pt>
                <c:pt idx="4">
                  <c:v>0.80848200000000003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Jesus!$D$1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cat>
            <c:numRef>
              <c:f>Jesus!$A$2:$A$6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Jesus!$D$2:$D$6</c:f>
              <c:numCache>
                <c:formatCode>General</c:formatCode>
                <c:ptCount val="5"/>
                <c:pt idx="0">
                  <c:v>0.77318299999999995</c:v>
                </c:pt>
                <c:pt idx="1">
                  <c:v>0.84417600000000004</c:v>
                </c:pt>
                <c:pt idx="2">
                  <c:v>0.79416500000000001</c:v>
                </c:pt>
                <c:pt idx="3">
                  <c:v>0.61546400000000001</c:v>
                </c:pt>
                <c:pt idx="4">
                  <c:v>0.86246100000000003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Jesus!$E$1</c:f>
              <c:strCache>
                <c:ptCount val="1"/>
                <c:pt idx="0">
                  <c:v>Relaxation</c:v>
                </c:pt>
              </c:strCache>
            </c:strRef>
          </c:tx>
          <c:marker>
            <c:symbol val="none"/>
          </c:marker>
          <c:cat>
            <c:numRef>
              <c:f>Jesus!$A$2:$A$6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Jesus!$E$2:$E$6</c:f>
              <c:numCache>
                <c:formatCode>General</c:formatCode>
                <c:ptCount val="5"/>
                <c:pt idx="0" formatCode="0.00E+00">
                  <c:v>0.102784</c:v>
                </c:pt>
                <c:pt idx="1">
                  <c:v>0.102784</c:v>
                </c:pt>
                <c:pt idx="2">
                  <c:v>0.102784</c:v>
                </c:pt>
                <c:pt idx="3">
                  <c:v>0.102784</c:v>
                </c:pt>
                <c:pt idx="4">
                  <c:v>0.102784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Jesus!$F$1</c:f>
              <c:strCache>
                <c:ptCount val="1"/>
                <c:pt idx="0">
                  <c:v>Stress</c:v>
                </c:pt>
              </c:strCache>
            </c:strRef>
          </c:tx>
          <c:marker>
            <c:symbol val="none"/>
          </c:marker>
          <c:cat>
            <c:numRef>
              <c:f>Jesus!$A$2:$A$6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Jesus!$F$2:$F$6</c:f>
              <c:numCache>
                <c:formatCode>0.00E+00</c:formatCode>
                <c:ptCount val="5"/>
                <c:pt idx="0">
                  <c:v>1.1399900000000001E-12</c:v>
                </c:pt>
                <c:pt idx="1">
                  <c:v>1.3999E-8</c:v>
                </c:pt>
                <c:pt idx="2">
                  <c:v>1.1399900000000001E-12</c:v>
                </c:pt>
                <c:pt idx="3">
                  <c:v>1.1399900000000001E-12</c:v>
                </c:pt>
                <c:pt idx="4">
                  <c:v>1.1399900000000001E-12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Jesus!$G$1</c:f>
              <c:strCache>
                <c:ptCount val="1"/>
                <c:pt idx="0">
                  <c:v>Focus</c:v>
                </c:pt>
              </c:strCache>
            </c:strRef>
          </c:tx>
          <c:marker>
            <c:symbol val="none"/>
          </c:marker>
          <c:cat>
            <c:numRef>
              <c:f>Jesus!$A$2:$A$6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Jesus!$G$2:$G$6</c:f>
              <c:numCache>
                <c:formatCode>General</c:formatCode>
                <c:ptCount val="5"/>
                <c:pt idx="0">
                  <c:v>0.50832599999999994</c:v>
                </c:pt>
                <c:pt idx="1">
                  <c:v>0.49990400000000002</c:v>
                </c:pt>
                <c:pt idx="2">
                  <c:v>0.51602199999999998</c:v>
                </c:pt>
                <c:pt idx="3">
                  <c:v>0.65507000000000004</c:v>
                </c:pt>
                <c:pt idx="4">
                  <c:v>0.76172099999999998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8832"/>
        <c:axId val="74090752"/>
      </c:lineChart>
      <c:catAx>
        <c:axId val="7408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  <a:r>
                  <a:rPr lang="pt-BR" baseline="0"/>
                  <a:t> ()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090752"/>
        <c:crosses val="autoZero"/>
        <c:auto val="1"/>
        <c:lblAlgn val="ctr"/>
        <c:lblOffset val="100"/>
        <c:noMultiLvlLbl val="0"/>
      </c:catAx>
      <c:valAx>
        <c:axId val="7409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408883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invertIfNegative val="0"/>
          <c:cat>
            <c:strRef>
              <c:f>Coleta1!$B$2:$G$2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Coleta1!$B$3:$G$3</c:f>
              <c:numCache>
                <c:formatCode>General</c:formatCode>
                <c:ptCount val="6"/>
                <c:pt idx="0">
                  <c:v>0.66271039999999992</c:v>
                </c:pt>
                <c:pt idx="1">
                  <c:v>0.61876220000000004</c:v>
                </c:pt>
                <c:pt idx="2">
                  <c:v>0.72474939999999999</c:v>
                </c:pt>
                <c:pt idx="3">
                  <c:v>0.21782360000000001</c:v>
                </c:pt>
                <c:pt idx="4">
                  <c:v>1.139972E-12</c:v>
                </c:pt>
                <c:pt idx="5">
                  <c:v>0.74383859999999991</c:v>
                </c:pt>
              </c:numCache>
            </c:numRef>
          </c:val>
        </c:ser>
        <c:ser>
          <c:idx val="1"/>
          <c:order val="1"/>
          <c:tx>
            <c:v>N2</c:v>
          </c:tx>
          <c:invertIfNegative val="0"/>
          <c:cat>
            <c:strRef>
              <c:f>Coleta1!$B$2:$G$2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Coleta1!$B$4:$G$4</c:f>
              <c:numCache>
                <c:formatCode>General</c:formatCode>
                <c:ptCount val="6"/>
                <c:pt idx="0">
                  <c:v>0</c:v>
                </c:pt>
                <c:pt idx="1">
                  <c:v>0.69671899999999998</c:v>
                </c:pt>
                <c:pt idx="2">
                  <c:v>0.61992120000000006</c:v>
                </c:pt>
                <c:pt idx="3">
                  <c:v>0.21729699999999999</c:v>
                </c:pt>
                <c:pt idx="4" formatCode="0.00E+00">
                  <c:v>1.1399900000000001E-12</c:v>
                </c:pt>
                <c:pt idx="5">
                  <c:v>0.74526760000000003</c:v>
                </c:pt>
              </c:numCache>
            </c:numRef>
          </c:val>
        </c:ser>
        <c:ser>
          <c:idx val="2"/>
          <c:order val="2"/>
          <c:tx>
            <c:v>N3</c:v>
          </c:tx>
          <c:invertIfNegative val="0"/>
          <c:cat>
            <c:strRef>
              <c:f>Coleta1!$B$2:$G$2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Coleta1!$B$5:$G$5</c:f>
              <c:numCache>
                <c:formatCode>General</c:formatCode>
                <c:ptCount val="6"/>
                <c:pt idx="0">
                  <c:v>0.560504</c:v>
                </c:pt>
                <c:pt idx="1">
                  <c:v>0.30628155999999995</c:v>
                </c:pt>
                <c:pt idx="2">
                  <c:v>0.76265540000000009</c:v>
                </c:pt>
                <c:pt idx="3">
                  <c:v>8.22272E-2</c:v>
                </c:pt>
                <c:pt idx="4" formatCode="0.00E+00">
                  <c:v>5.6001599600000001E-9</c:v>
                </c:pt>
                <c:pt idx="5">
                  <c:v>0.46231220000000006</c:v>
                </c:pt>
              </c:numCache>
            </c:numRef>
          </c:val>
        </c:ser>
        <c:ser>
          <c:idx val="3"/>
          <c:order val="3"/>
          <c:tx>
            <c:v>N4</c:v>
          </c:tx>
          <c:invertIfNegative val="0"/>
          <c:cat>
            <c:strRef>
              <c:f>Coleta1!$B$2:$G$2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Coleta1!$B$6:$G$6</c:f>
              <c:numCache>
                <c:formatCode>General</c:formatCode>
                <c:ptCount val="6"/>
                <c:pt idx="0">
                  <c:v>0</c:v>
                </c:pt>
                <c:pt idx="1">
                  <c:v>0.30333860000000001</c:v>
                </c:pt>
                <c:pt idx="2">
                  <c:v>0.77788980000000008</c:v>
                </c:pt>
                <c:pt idx="3">
                  <c:v>0.10278400000000001</c:v>
                </c:pt>
                <c:pt idx="4" formatCode="0.00E+00">
                  <c:v>2.8007119919999998E-9</c:v>
                </c:pt>
                <c:pt idx="5">
                  <c:v>0.58820859999999997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29792"/>
        <c:axId val="74131328"/>
      </c:barChart>
      <c:catAx>
        <c:axId val="7412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4131328"/>
        <c:crosses val="autoZero"/>
        <c:auto val="1"/>
        <c:lblAlgn val="ctr"/>
        <c:lblOffset val="100"/>
        <c:noMultiLvlLbl val="0"/>
      </c:catAx>
      <c:valAx>
        <c:axId val="741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2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invertIfNegative val="0"/>
          <c:cat>
            <c:strRef>
              <c:f>Coleta3!$B$2:$G$2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Coleta3!$B$3:$G$3</c:f>
              <c:numCache>
                <c:formatCode>General</c:formatCode>
                <c:ptCount val="6"/>
                <c:pt idx="0">
                  <c:v>57</c:v>
                </c:pt>
                <c:pt idx="1">
                  <c:v>40</c:v>
                </c:pt>
                <c:pt idx="2">
                  <c:v>64</c:v>
                </c:pt>
                <c:pt idx="3">
                  <c:v>22</c:v>
                </c:pt>
                <c:pt idx="4">
                  <c:v>47</c:v>
                </c:pt>
                <c:pt idx="5">
                  <c:v>49</c:v>
                </c:pt>
              </c:numCache>
            </c:numRef>
          </c:val>
        </c:ser>
        <c:ser>
          <c:idx val="1"/>
          <c:order val="1"/>
          <c:tx>
            <c:v>N2</c:v>
          </c:tx>
          <c:invertIfNegative val="0"/>
          <c:cat>
            <c:strRef>
              <c:f>Coleta3!$B$2:$G$2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Coleta3!$B$4:$G$4</c:f>
              <c:numCache>
                <c:formatCode>General</c:formatCode>
                <c:ptCount val="6"/>
                <c:pt idx="0">
                  <c:v>56</c:v>
                </c:pt>
                <c:pt idx="1">
                  <c:v>40</c:v>
                </c:pt>
                <c:pt idx="2">
                  <c:v>68</c:v>
                </c:pt>
                <c:pt idx="3">
                  <c:v>19</c:v>
                </c:pt>
                <c:pt idx="4" formatCode="0.00E+00">
                  <c:v>50</c:v>
                </c:pt>
                <c:pt idx="5">
                  <c:v>59</c:v>
                </c:pt>
              </c:numCache>
            </c:numRef>
          </c:val>
        </c:ser>
        <c:ser>
          <c:idx val="2"/>
          <c:order val="2"/>
          <c:tx>
            <c:v>N3</c:v>
          </c:tx>
          <c:invertIfNegative val="0"/>
          <c:cat>
            <c:strRef>
              <c:f>Coleta3!$B$2:$G$2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Coleta3!$B$5:$G$5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76</c:v>
                </c:pt>
                <c:pt idx="3">
                  <c:v>10</c:v>
                </c:pt>
                <c:pt idx="4" formatCode="0.00E+00">
                  <c:v>0</c:v>
                </c:pt>
                <c:pt idx="5">
                  <c:v>68</c:v>
                </c:pt>
              </c:numCache>
            </c:numRef>
          </c:val>
        </c:ser>
        <c:ser>
          <c:idx val="3"/>
          <c:order val="3"/>
          <c:tx>
            <c:v>N4</c:v>
          </c:tx>
          <c:invertIfNegative val="0"/>
          <c:cat>
            <c:strRef>
              <c:f>Coleta3!$B$2:$G$2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Coleta3!$B$6:$G$6</c:f>
              <c:numCache>
                <c:formatCode>General</c:formatCode>
                <c:ptCount val="6"/>
                <c:pt idx="0">
                  <c:v>56</c:v>
                </c:pt>
                <c:pt idx="1">
                  <c:v>30</c:v>
                </c:pt>
                <c:pt idx="2">
                  <c:v>67</c:v>
                </c:pt>
                <c:pt idx="3">
                  <c:v>18</c:v>
                </c:pt>
                <c:pt idx="4" formatCode="0.00E+00">
                  <c:v>49</c:v>
                </c:pt>
                <c:pt idx="5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33120"/>
        <c:axId val="74543104"/>
      </c:barChart>
      <c:catAx>
        <c:axId val="745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4543104"/>
        <c:crosses val="autoZero"/>
        <c:auto val="1"/>
        <c:lblAlgn val="ctr"/>
        <c:lblOffset val="100"/>
        <c:noMultiLvlLbl val="0"/>
      </c:catAx>
      <c:valAx>
        <c:axId val="745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invertIfNegative val="0"/>
          <c:cat>
            <c:strRef>
              <c:f>Coleta4!$B$2:$G$2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Coleta4!$B$3:$G$3</c:f>
              <c:numCache>
                <c:formatCode>General</c:formatCode>
                <c:ptCount val="6"/>
                <c:pt idx="0">
                  <c:v>62</c:v>
                </c:pt>
                <c:pt idx="1">
                  <c:v>50</c:v>
                </c:pt>
                <c:pt idx="2">
                  <c:v>66</c:v>
                </c:pt>
                <c:pt idx="3">
                  <c:v>29</c:v>
                </c:pt>
                <c:pt idx="4">
                  <c:v>57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tx>
            <c:v>N2</c:v>
          </c:tx>
          <c:invertIfNegative val="0"/>
          <c:cat>
            <c:strRef>
              <c:f>Coleta4!$B$2:$G$2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Coleta4!$B$4:$G$4</c:f>
              <c:numCache>
                <c:formatCode>General</c:formatCode>
                <c:ptCount val="6"/>
                <c:pt idx="0">
                  <c:v>68</c:v>
                </c:pt>
                <c:pt idx="1">
                  <c:v>41</c:v>
                </c:pt>
                <c:pt idx="2">
                  <c:v>61</c:v>
                </c:pt>
                <c:pt idx="3">
                  <c:v>31</c:v>
                </c:pt>
                <c:pt idx="4" formatCode="0.00E+00">
                  <c:v>58</c:v>
                </c:pt>
                <c:pt idx="5">
                  <c:v>52</c:v>
                </c:pt>
              </c:numCache>
            </c:numRef>
          </c:val>
        </c:ser>
        <c:ser>
          <c:idx val="2"/>
          <c:order val="2"/>
          <c:tx>
            <c:v>N3</c:v>
          </c:tx>
          <c:invertIfNegative val="0"/>
          <c:cat>
            <c:strRef>
              <c:f>Coleta4!$B$2:$G$2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Coleta4!$B$5:$G$5</c:f>
              <c:numCache>
                <c:formatCode>General</c:formatCode>
                <c:ptCount val="6"/>
                <c:pt idx="0">
                  <c:v>56</c:v>
                </c:pt>
                <c:pt idx="1">
                  <c:v>15</c:v>
                </c:pt>
                <c:pt idx="2">
                  <c:v>81</c:v>
                </c:pt>
                <c:pt idx="3">
                  <c:v>24</c:v>
                </c:pt>
                <c:pt idx="4" formatCode="0.00E+00">
                  <c:v>99</c:v>
                </c:pt>
                <c:pt idx="5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19360"/>
        <c:axId val="74320896"/>
      </c:barChart>
      <c:catAx>
        <c:axId val="7431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74320896"/>
        <c:crosses val="autoZero"/>
        <c:auto val="1"/>
        <c:lblAlgn val="ctr"/>
        <c:lblOffset val="100"/>
        <c:noMultiLvlLbl val="0"/>
      </c:catAx>
      <c:valAx>
        <c:axId val="743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1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invertIfNegative val="0"/>
          <c:cat>
            <c:strRef>
              <c:f>Coleta5!$B$2:$G$2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Coleta5!$B$3:$G$3</c:f>
              <c:numCache>
                <c:formatCode>General</c:formatCode>
                <c:ptCount val="6"/>
                <c:pt idx="0">
                  <c:v>59</c:v>
                </c:pt>
                <c:pt idx="1">
                  <c:v>44</c:v>
                </c:pt>
                <c:pt idx="2">
                  <c:v>61</c:v>
                </c:pt>
                <c:pt idx="3">
                  <c:v>18</c:v>
                </c:pt>
                <c:pt idx="4">
                  <c:v>48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tx>
            <c:v>N2</c:v>
          </c:tx>
          <c:invertIfNegative val="0"/>
          <c:cat>
            <c:strRef>
              <c:f>Coleta5!$B$2:$G$2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Coleta5!$B$4:$G$4</c:f>
              <c:numCache>
                <c:formatCode>General</c:formatCode>
                <c:ptCount val="6"/>
                <c:pt idx="0">
                  <c:v>64</c:v>
                </c:pt>
                <c:pt idx="1">
                  <c:v>51</c:v>
                </c:pt>
                <c:pt idx="2">
                  <c:v>62</c:v>
                </c:pt>
                <c:pt idx="3">
                  <c:v>28</c:v>
                </c:pt>
                <c:pt idx="4" formatCode="0.00E+00">
                  <c:v>47</c:v>
                </c:pt>
                <c:pt idx="5">
                  <c:v>53</c:v>
                </c:pt>
              </c:numCache>
            </c:numRef>
          </c:val>
        </c:ser>
        <c:ser>
          <c:idx val="2"/>
          <c:order val="2"/>
          <c:tx>
            <c:v>N3</c:v>
          </c:tx>
          <c:invertIfNegative val="0"/>
          <c:cat>
            <c:strRef>
              <c:f>Coleta5!$B$2:$G$2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Coleta5!$B$5:$G$5</c:f>
              <c:numCache>
                <c:formatCode>General</c:formatCode>
                <c:ptCount val="6"/>
                <c:pt idx="0">
                  <c:v>74</c:v>
                </c:pt>
                <c:pt idx="1">
                  <c:v>66</c:v>
                </c:pt>
                <c:pt idx="2">
                  <c:v>70</c:v>
                </c:pt>
                <c:pt idx="3">
                  <c:v>69</c:v>
                </c:pt>
                <c:pt idx="4" formatCode="0.00E+00">
                  <c:v>99</c:v>
                </c:pt>
                <c:pt idx="5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92320"/>
        <c:axId val="74393856"/>
      </c:barChart>
      <c:catAx>
        <c:axId val="743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74393856"/>
        <c:crosses val="autoZero"/>
        <c:auto val="1"/>
        <c:lblAlgn val="ctr"/>
        <c:lblOffset val="100"/>
        <c:noMultiLvlLbl val="0"/>
      </c:catAx>
      <c:valAx>
        <c:axId val="743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N1</c:v>
          </c:tx>
          <c:invertIfNegative val="0"/>
          <c:cat>
            <c:strRef>
              <c:f>Coleta6!$B$2:$G$2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Coleta6!$B$3:$G$3</c:f>
              <c:numCache>
                <c:formatCode>General</c:formatCode>
                <c:ptCount val="6"/>
                <c:pt idx="0">
                  <c:v>57</c:v>
                </c:pt>
                <c:pt idx="1">
                  <c:v>40</c:v>
                </c:pt>
                <c:pt idx="2">
                  <c:v>59</c:v>
                </c:pt>
                <c:pt idx="3">
                  <c:v>26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</c:ser>
        <c:ser>
          <c:idx val="1"/>
          <c:order val="1"/>
          <c:tx>
            <c:v>N2</c:v>
          </c:tx>
          <c:invertIfNegative val="0"/>
          <c:cat>
            <c:strRef>
              <c:f>Coleta6!$B$2:$G$2</c:f>
              <c:strCache>
                <c:ptCount val="6"/>
                <c:pt idx="0">
                  <c:v>Engagement</c:v>
                </c:pt>
                <c:pt idx="1">
                  <c:v>Excitement</c:v>
                </c:pt>
                <c:pt idx="2">
                  <c:v>Interest</c:v>
                </c:pt>
                <c:pt idx="3">
                  <c:v>Relaxation</c:v>
                </c:pt>
                <c:pt idx="4">
                  <c:v>Stress</c:v>
                </c:pt>
                <c:pt idx="5">
                  <c:v>Focus</c:v>
                </c:pt>
              </c:strCache>
            </c:strRef>
          </c:cat>
          <c:val>
            <c:numRef>
              <c:f>Coleta6!$B$4:$G$4</c:f>
              <c:numCache>
                <c:formatCode>General</c:formatCode>
                <c:ptCount val="6"/>
                <c:pt idx="0">
                  <c:v>60</c:v>
                </c:pt>
                <c:pt idx="1">
                  <c:v>33</c:v>
                </c:pt>
                <c:pt idx="2">
                  <c:v>70</c:v>
                </c:pt>
                <c:pt idx="3">
                  <c:v>10</c:v>
                </c:pt>
                <c:pt idx="4" formatCode="0.00E+00">
                  <c:v>48</c:v>
                </c:pt>
                <c:pt idx="5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17280"/>
        <c:axId val="74418816"/>
      </c:barChart>
      <c:catAx>
        <c:axId val="744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74418816"/>
        <c:crosses val="autoZero"/>
        <c:auto val="1"/>
        <c:lblAlgn val="ctr"/>
        <c:lblOffset val="100"/>
        <c:noMultiLvlLbl val="0"/>
      </c:catAx>
      <c:valAx>
        <c:axId val="744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170165</xdr:colOff>
      <xdr:row>9</xdr:row>
      <xdr:rowOff>185579</xdr:rowOff>
    </xdr:from>
    <xdr:to>
      <xdr:col>7</xdr:col>
      <xdr:colOff>166954</xdr:colOff>
      <xdr:row>24</xdr:row>
      <xdr:rowOff>39172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152400</xdr:rowOff>
    </xdr:from>
    <xdr:to>
      <xdr:col>14</xdr:col>
      <xdr:colOff>114300</xdr:colOff>
      <xdr:row>26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152400</xdr:rowOff>
    </xdr:from>
    <xdr:to>
      <xdr:col>14</xdr:col>
      <xdr:colOff>114300</xdr:colOff>
      <xdr:row>26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152400</xdr:rowOff>
    </xdr:from>
    <xdr:to>
      <xdr:col>14</xdr:col>
      <xdr:colOff>114300</xdr:colOff>
      <xdr:row>26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152400</xdr:rowOff>
    </xdr:from>
    <xdr:to>
      <xdr:col>14</xdr:col>
      <xdr:colOff>114300</xdr:colOff>
      <xdr:row>26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152400</xdr:rowOff>
    </xdr:from>
    <xdr:to>
      <xdr:col>14</xdr:col>
      <xdr:colOff>114300</xdr:colOff>
      <xdr:row>26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152400</xdr:rowOff>
    </xdr:from>
    <xdr:to>
      <xdr:col>14</xdr:col>
      <xdr:colOff>114300</xdr:colOff>
      <xdr:row>26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47091</xdr:colOff>
      <xdr:row>10</xdr:row>
      <xdr:rowOff>41097</xdr:rowOff>
    </xdr:from>
    <xdr:to>
      <xdr:col>8</xdr:col>
      <xdr:colOff>348894</xdr:colOff>
      <xdr:row>24</xdr:row>
      <xdr:rowOff>87330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209733</xdr:colOff>
      <xdr:row>9</xdr:row>
      <xdr:rowOff>157895</xdr:rowOff>
    </xdr:from>
    <xdr:to>
      <xdr:col>7</xdr:col>
      <xdr:colOff>202406</xdr:colOff>
      <xdr:row>24</xdr:row>
      <xdr:rowOff>16119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556921</xdr:colOff>
      <xdr:row>8</xdr:row>
      <xdr:rowOff>130046</xdr:rowOff>
    </xdr:from>
    <xdr:to>
      <xdr:col>7</xdr:col>
      <xdr:colOff>560809</xdr:colOff>
      <xdr:row>23</xdr:row>
      <xdr:rowOff>30325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8</xdr:row>
      <xdr:rowOff>85725</xdr:rowOff>
    </xdr:from>
    <xdr:to>
      <xdr:col>9</xdr:col>
      <xdr:colOff>561975</xdr:colOff>
      <xdr:row>22</xdr:row>
      <xdr:rowOff>47624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11</xdr:row>
      <xdr:rowOff>85725</xdr:rowOff>
    </xdr:from>
    <xdr:to>
      <xdr:col>13</xdr:col>
      <xdr:colOff>466725</xdr:colOff>
      <xdr:row>25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10</xdr:row>
      <xdr:rowOff>85725</xdr:rowOff>
    </xdr:from>
    <xdr:to>
      <xdr:col>13</xdr:col>
      <xdr:colOff>466725</xdr:colOff>
      <xdr:row>24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</xdr:row>
      <xdr:rowOff>66675</xdr:rowOff>
    </xdr:from>
    <xdr:to>
      <xdr:col>12</xdr:col>
      <xdr:colOff>104775</xdr:colOff>
      <xdr:row>20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</xdr:row>
      <xdr:rowOff>66675</xdr:rowOff>
    </xdr:from>
    <xdr:to>
      <xdr:col>12</xdr:col>
      <xdr:colOff>104775</xdr:colOff>
      <xdr:row>20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78" zoomScaleNormal="178" workbookViewId="0">
      <selection activeCell="B7" sqref="B7:G7"/>
    </sheetView>
  </sheetViews>
  <sheetFormatPr defaultRowHeight="15" x14ac:dyDescent="0.25"/>
  <cols>
    <col min="1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5</v>
      </c>
      <c r="B2" s="1">
        <v>0.86577599999999999</v>
      </c>
      <c r="C2" s="1">
        <v>0.74208700000000005</v>
      </c>
      <c r="D2" s="1">
        <v>0.90820999999999996</v>
      </c>
      <c r="E2" s="3">
        <v>0.223056</v>
      </c>
      <c r="F2" s="3">
        <v>1.1399900000000001E-12</v>
      </c>
      <c r="G2" s="1">
        <v>0.81965699999999997</v>
      </c>
    </row>
    <row r="3" spans="1:7" x14ac:dyDescent="0.25">
      <c r="A3" s="1">
        <v>10</v>
      </c>
      <c r="B3" s="1">
        <v>0.56504399999999999</v>
      </c>
      <c r="C3" s="1">
        <v>1</v>
      </c>
      <c r="D3" s="1">
        <v>0.68008999999999997</v>
      </c>
      <c r="E3" s="1">
        <v>0.20876700000000001</v>
      </c>
      <c r="F3" s="3">
        <v>1.1399900000000001E-12</v>
      </c>
      <c r="G3" s="1">
        <v>0.72856399999999999</v>
      </c>
    </row>
    <row r="4" spans="1:7" x14ac:dyDescent="0.25">
      <c r="A4" s="1">
        <v>15</v>
      </c>
      <c r="B4" s="1">
        <v>0.56684000000000001</v>
      </c>
      <c r="C4" s="1">
        <v>0.13737099999999999</v>
      </c>
      <c r="D4" s="1">
        <v>0.73115600000000003</v>
      </c>
      <c r="E4" s="1">
        <v>0.21137800000000001</v>
      </c>
      <c r="F4" s="3">
        <v>1.1399E-12</v>
      </c>
      <c r="G4" s="1">
        <v>0.81181400000000004</v>
      </c>
    </row>
    <row r="5" spans="1:7" x14ac:dyDescent="0.25">
      <c r="A5" s="1">
        <v>20</v>
      </c>
      <c r="B5" s="1">
        <v>0.694191</v>
      </c>
      <c r="C5" s="1">
        <v>0.49794699999999997</v>
      </c>
      <c r="D5" s="1">
        <v>0.66501500000000002</v>
      </c>
      <c r="E5" s="1">
        <v>0.229827</v>
      </c>
      <c r="F5" s="3">
        <v>1.1399900000000001E-12</v>
      </c>
      <c r="G5" s="1">
        <v>0.595858</v>
      </c>
    </row>
    <row r="6" spans="1:7" x14ac:dyDescent="0.25">
      <c r="A6" s="1">
        <v>25</v>
      </c>
      <c r="B6" s="1">
        <v>0.62170099999999995</v>
      </c>
      <c r="C6" s="1">
        <v>0.71640599999999999</v>
      </c>
      <c r="D6" s="1">
        <v>0.63927599999999996</v>
      </c>
      <c r="E6" s="1">
        <v>0.21609</v>
      </c>
      <c r="F6" s="3">
        <v>1.1399900000000001E-12</v>
      </c>
      <c r="G6" s="1">
        <v>0.76329999999999998</v>
      </c>
    </row>
    <row r="7" spans="1:7" x14ac:dyDescent="0.25">
      <c r="A7" s="2" t="s">
        <v>7</v>
      </c>
      <c r="B7" s="2">
        <f>AVERAGE(B2,B3,B4,B5,B6)</f>
        <v>0.66271039999999992</v>
      </c>
      <c r="C7" s="2">
        <f t="shared" ref="C7:G7" si="0">AVERAGE(C2,C3,C4,C5,C6)</f>
        <v>0.61876220000000004</v>
      </c>
      <c r="D7" s="2">
        <f t="shared" si="0"/>
        <v>0.72474939999999999</v>
      </c>
      <c r="E7" s="2">
        <f t="shared" si="0"/>
        <v>0.21782360000000001</v>
      </c>
      <c r="F7" s="2">
        <f t="shared" si="0"/>
        <v>1.139972E-12</v>
      </c>
      <c r="G7" s="2">
        <f t="shared" si="0"/>
        <v>0.74383859999999991</v>
      </c>
    </row>
    <row r="8" spans="1:7" x14ac:dyDescent="0.25">
      <c r="A8" s="2" t="s">
        <v>8</v>
      </c>
      <c r="B8" s="2">
        <f t="shared" ref="B8:G8" si="1">_xlfn.STDEV.S(B2,B3,B4,B5,B6)</f>
        <v>0.12513821983430956</v>
      </c>
      <c r="C8" s="2">
        <f t="shared" si="1"/>
        <v>0.32265282352352037</v>
      </c>
      <c r="D8" s="2">
        <f t="shared" si="1"/>
        <v>0.10789717203801073</v>
      </c>
      <c r="E8" s="2">
        <f t="shared" si="1"/>
        <v>8.631812573266404E-3</v>
      </c>
      <c r="F8" s="2">
        <f t="shared" si="1"/>
        <v>4.0249223595019979E-17</v>
      </c>
      <c r="G8" s="2">
        <f t="shared" si="1"/>
        <v>9.0663391530430557E-2</v>
      </c>
    </row>
  </sheetData>
  <dataConsolidate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M38" sqref="M38"/>
    </sheetView>
  </sheetViews>
  <sheetFormatPr defaultRowHeight="15" x14ac:dyDescent="0.25"/>
  <cols>
    <col min="3" max="3" width="23" customWidth="1"/>
    <col min="4" max="4" width="20.42578125" customWidth="1"/>
  </cols>
  <sheetData>
    <row r="1" spans="1:6" x14ac:dyDescent="0.25">
      <c r="A1" s="11" t="s">
        <v>5</v>
      </c>
      <c r="B1" s="11"/>
      <c r="C1" s="11"/>
      <c r="D1" s="11"/>
      <c r="E1" s="11"/>
      <c r="F1" s="11"/>
    </row>
    <row r="2" spans="1:6" x14ac:dyDescent="0.25">
      <c r="A2" s="8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</row>
    <row r="3" spans="1:6" x14ac:dyDescent="0.25">
      <c r="A3" s="2" t="s">
        <v>10</v>
      </c>
      <c r="B3" s="2">
        <v>0</v>
      </c>
      <c r="C3" s="2">
        <v>47</v>
      </c>
      <c r="D3" s="2">
        <v>57</v>
      </c>
      <c r="E3" s="8">
        <v>48</v>
      </c>
      <c r="F3" s="2">
        <v>53</v>
      </c>
    </row>
    <row r="4" spans="1:6" x14ac:dyDescent="0.25">
      <c r="A4" s="2" t="s">
        <v>11</v>
      </c>
      <c r="B4" s="8">
        <v>0</v>
      </c>
      <c r="C4" s="3">
        <v>50</v>
      </c>
      <c r="D4" s="3">
        <v>58</v>
      </c>
      <c r="E4" s="3">
        <v>47</v>
      </c>
      <c r="F4" s="2">
        <v>48</v>
      </c>
    </row>
    <row r="5" spans="1:6" x14ac:dyDescent="0.25">
      <c r="A5" s="2" t="s">
        <v>12</v>
      </c>
      <c r="B5" s="8">
        <v>0</v>
      </c>
      <c r="C5" s="3">
        <v>0</v>
      </c>
      <c r="D5" s="3">
        <v>99</v>
      </c>
      <c r="E5" s="3">
        <v>99</v>
      </c>
      <c r="F5" s="2"/>
    </row>
    <row r="6" spans="1:6" x14ac:dyDescent="0.25">
      <c r="A6" s="2" t="s">
        <v>13</v>
      </c>
      <c r="B6" s="8">
        <v>0</v>
      </c>
      <c r="C6" s="3">
        <v>49</v>
      </c>
      <c r="D6" s="8"/>
      <c r="E6" s="8"/>
      <c r="F6" s="2"/>
    </row>
    <row r="9" spans="1:6" x14ac:dyDescent="0.25">
      <c r="B9" t="s">
        <v>19</v>
      </c>
      <c r="C9" t="s">
        <v>20</v>
      </c>
      <c r="D9" t="s">
        <v>21</v>
      </c>
    </row>
    <row r="10" spans="1:6" x14ac:dyDescent="0.25">
      <c r="B10">
        <f>AVERAGE(B3:F6)</f>
        <v>40.9375</v>
      </c>
      <c r="C10">
        <f>_xlfn.STDEV.S(B3:F3,B4:F4,B6:C6)</f>
        <v>23.247515344590482</v>
      </c>
      <c r="D10">
        <f>_xlfn.STDEV.S(B3:F3,B4:F4,B5:E5,B6:C6)</f>
        <v>32.79932672073214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8" sqref="D18"/>
    </sheetView>
  </sheetViews>
  <sheetFormatPr defaultRowHeight="15" x14ac:dyDescent="0.25"/>
  <cols>
    <col min="3" max="3" width="20.5703125" customWidth="1"/>
    <col min="4" max="4" width="15.5703125" customWidth="1"/>
  </cols>
  <sheetData>
    <row r="1" spans="1:6" x14ac:dyDescent="0.25">
      <c r="A1" s="11" t="s">
        <v>6</v>
      </c>
      <c r="B1" s="11"/>
      <c r="C1" s="11"/>
      <c r="D1" s="11"/>
      <c r="E1" s="11"/>
      <c r="F1" s="11"/>
    </row>
    <row r="2" spans="1:6" x14ac:dyDescent="0.25">
      <c r="A2" s="8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</row>
    <row r="3" spans="1:6" x14ac:dyDescent="0.25">
      <c r="A3" s="2" t="s">
        <v>10</v>
      </c>
      <c r="B3" s="2">
        <v>74</v>
      </c>
      <c r="C3" s="2">
        <v>49</v>
      </c>
      <c r="D3" s="2">
        <v>64</v>
      </c>
      <c r="E3" s="8">
        <v>64</v>
      </c>
      <c r="F3" s="2">
        <v>48</v>
      </c>
    </row>
    <row r="4" spans="1:6" x14ac:dyDescent="0.25">
      <c r="A4" s="2" t="s">
        <v>11</v>
      </c>
      <c r="B4" s="8">
        <v>74</v>
      </c>
      <c r="C4" s="8">
        <v>59</v>
      </c>
      <c r="D4" s="8">
        <v>52</v>
      </c>
      <c r="E4" s="8">
        <v>53</v>
      </c>
      <c r="F4" s="2">
        <v>49</v>
      </c>
    </row>
    <row r="5" spans="1:6" x14ac:dyDescent="0.25">
      <c r="A5" s="2" t="s">
        <v>12</v>
      </c>
      <c r="B5" s="8">
        <v>46</v>
      </c>
      <c r="C5" s="8">
        <v>68</v>
      </c>
      <c r="D5" s="8">
        <v>38</v>
      </c>
      <c r="E5" s="8">
        <v>38</v>
      </c>
      <c r="F5" s="2"/>
    </row>
    <row r="6" spans="1:6" x14ac:dyDescent="0.25">
      <c r="A6" s="2" t="s">
        <v>13</v>
      </c>
      <c r="B6" s="8">
        <v>59</v>
      </c>
      <c r="C6" s="8">
        <v>57</v>
      </c>
      <c r="D6" s="8"/>
      <c r="E6" s="8"/>
      <c r="F6" s="2"/>
    </row>
    <row r="9" spans="1:6" x14ac:dyDescent="0.25">
      <c r="B9" t="s">
        <v>19</v>
      </c>
      <c r="C9" t="s">
        <v>20</v>
      </c>
      <c r="D9" t="s">
        <v>21</v>
      </c>
    </row>
    <row r="10" spans="1:6" x14ac:dyDescent="0.25">
      <c r="B10">
        <f>AVERAGE(B3:F6)</f>
        <v>55.75</v>
      </c>
      <c r="C10">
        <f>_xlfn.STDEV.S(B3:F3,B4:F4,B6:C6)</f>
        <v>9.0804485271678868</v>
      </c>
      <c r="D10">
        <f>_xlfn.STDEV.S(B3:F3,B4:F4,B5:E5,B6:C6)</f>
        <v>11.17437544861755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5" x14ac:dyDescent="0.25"/>
  <cols>
    <col min="3" max="3" width="20.28515625" customWidth="1"/>
    <col min="4" max="4" width="13.5703125" customWidth="1"/>
  </cols>
  <sheetData>
    <row r="1" spans="1:6" x14ac:dyDescent="0.25">
      <c r="A1" s="11" t="s">
        <v>4</v>
      </c>
      <c r="B1" s="11"/>
      <c r="C1" s="11"/>
      <c r="D1" s="11"/>
      <c r="E1" s="11"/>
      <c r="F1" s="11"/>
    </row>
    <row r="2" spans="1:6" x14ac:dyDescent="0.25">
      <c r="A2" s="8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</row>
    <row r="3" spans="1:6" x14ac:dyDescent="0.25">
      <c r="A3" s="2" t="s">
        <v>10</v>
      </c>
      <c r="B3" s="2">
        <v>22</v>
      </c>
      <c r="C3" s="2">
        <v>22</v>
      </c>
      <c r="D3" s="2">
        <v>29</v>
      </c>
      <c r="E3" s="8">
        <v>18</v>
      </c>
      <c r="F3" s="2">
        <v>26</v>
      </c>
    </row>
    <row r="4" spans="1:6" x14ac:dyDescent="0.25">
      <c r="A4" s="2" t="s">
        <v>11</v>
      </c>
      <c r="B4" s="8">
        <v>22</v>
      </c>
      <c r="C4" s="8">
        <v>19</v>
      </c>
      <c r="D4" s="8">
        <v>31</v>
      </c>
      <c r="E4" s="8">
        <v>28</v>
      </c>
      <c r="F4" s="2">
        <v>10</v>
      </c>
    </row>
    <row r="5" spans="1:6" x14ac:dyDescent="0.25">
      <c r="A5" s="2" t="s">
        <v>12</v>
      </c>
      <c r="B5" s="8">
        <v>8</v>
      </c>
      <c r="C5" s="8">
        <v>10</v>
      </c>
      <c r="D5" s="8">
        <v>24</v>
      </c>
      <c r="E5" s="8">
        <v>69</v>
      </c>
      <c r="F5" s="2"/>
    </row>
    <row r="6" spans="1:6" x14ac:dyDescent="0.25">
      <c r="A6" s="2" t="s">
        <v>13</v>
      </c>
      <c r="B6" s="8">
        <v>10</v>
      </c>
      <c r="C6" s="8">
        <v>18</v>
      </c>
      <c r="D6" s="8"/>
      <c r="E6" s="8"/>
      <c r="F6" s="2"/>
    </row>
    <row r="9" spans="1:6" x14ac:dyDescent="0.25">
      <c r="B9" t="s">
        <v>19</v>
      </c>
      <c r="C9" t="s">
        <v>20</v>
      </c>
      <c r="D9" t="s">
        <v>21</v>
      </c>
    </row>
    <row r="10" spans="1:6" x14ac:dyDescent="0.25">
      <c r="B10">
        <f>AVERAGE(B3:F6)</f>
        <v>22.875</v>
      </c>
      <c r="C10">
        <f>_xlfn.STDEV.S(B3:F3,B4:F4,B6:C6)</f>
        <v>6.7705914875222755</v>
      </c>
      <c r="D10">
        <f>_xlfn.STDEV.S(B3:F3,B4:F4,B5:E5,B6:C6)</f>
        <v>14.263590010933433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5" sqref="C15"/>
    </sheetView>
  </sheetViews>
  <sheetFormatPr defaultRowHeight="15" x14ac:dyDescent="0.25"/>
  <cols>
    <col min="3" max="3" width="21.28515625" customWidth="1"/>
    <col min="4" max="4" width="17.85546875" customWidth="1"/>
  </cols>
  <sheetData>
    <row r="1" spans="1:6" x14ac:dyDescent="0.25">
      <c r="A1" s="11" t="s">
        <v>3</v>
      </c>
      <c r="B1" s="11"/>
      <c r="C1" s="11"/>
      <c r="D1" s="11"/>
      <c r="E1" s="11"/>
      <c r="F1" s="11"/>
    </row>
    <row r="2" spans="1:6" x14ac:dyDescent="0.25">
      <c r="A2" s="8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</row>
    <row r="3" spans="1:6" x14ac:dyDescent="0.25">
      <c r="A3" s="2" t="s">
        <v>10</v>
      </c>
      <c r="B3" s="2">
        <v>72</v>
      </c>
      <c r="C3" s="2">
        <v>64</v>
      </c>
      <c r="D3" s="2">
        <v>66</v>
      </c>
      <c r="E3" s="8">
        <v>61</v>
      </c>
      <c r="F3" s="2">
        <v>59</v>
      </c>
    </row>
    <row r="4" spans="1:6" x14ac:dyDescent="0.25">
      <c r="A4" s="2" t="s">
        <v>11</v>
      </c>
      <c r="B4" s="8">
        <v>62</v>
      </c>
      <c r="C4" s="8">
        <v>68</v>
      </c>
      <c r="D4" s="8">
        <v>61</v>
      </c>
      <c r="E4" s="8">
        <v>62</v>
      </c>
      <c r="F4" s="2">
        <v>70</v>
      </c>
    </row>
    <row r="5" spans="1:6" x14ac:dyDescent="0.25">
      <c r="A5" s="2" t="s">
        <v>12</v>
      </c>
      <c r="B5" s="8">
        <v>76</v>
      </c>
      <c r="C5" s="8">
        <v>76</v>
      </c>
      <c r="D5" s="8">
        <v>81</v>
      </c>
      <c r="E5" s="8">
        <v>70</v>
      </c>
      <c r="F5" s="2"/>
    </row>
    <row r="6" spans="1:6" x14ac:dyDescent="0.25">
      <c r="A6" s="2" t="s">
        <v>13</v>
      </c>
      <c r="B6" s="8">
        <v>78</v>
      </c>
      <c r="C6" s="8">
        <v>67</v>
      </c>
      <c r="D6" s="8"/>
      <c r="E6" s="8"/>
      <c r="F6" s="2"/>
    </row>
    <row r="9" spans="1:6" x14ac:dyDescent="0.25">
      <c r="B9" t="s">
        <v>19</v>
      </c>
      <c r="C9" t="s">
        <v>20</v>
      </c>
      <c r="D9" t="s">
        <v>21</v>
      </c>
    </row>
    <row r="10" spans="1:6" x14ac:dyDescent="0.25">
      <c r="B10">
        <f>AVERAGE(B3:F6)</f>
        <v>68.3125</v>
      </c>
      <c r="C10">
        <f>_xlfn.STDEV.S(B3:F3,B4:F4,B6:C6)</f>
        <v>5.5240520920019858</v>
      </c>
      <c r="D10">
        <f>_xlfn.STDEV.S(B3:F3,B4:F4,B5:E5,B6:C6)</f>
        <v>6.7893912343694947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5" sqref="F15"/>
    </sheetView>
  </sheetViews>
  <sheetFormatPr defaultRowHeight="15" x14ac:dyDescent="0.25"/>
  <cols>
    <col min="3" max="3" width="13" customWidth="1"/>
    <col min="4" max="4" width="14" customWidth="1"/>
  </cols>
  <sheetData>
    <row r="1" spans="1:6" x14ac:dyDescent="0.25">
      <c r="A1" s="11" t="s">
        <v>2</v>
      </c>
      <c r="B1" s="11"/>
      <c r="C1" s="11"/>
      <c r="D1" s="11"/>
      <c r="E1" s="11"/>
      <c r="F1" s="11"/>
    </row>
    <row r="2" spans="1:6" x14ac:dyDescent="0.25">
      <c r="A2" s="8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</row>
    <row r="3" spans="1:6" x14ac:dyDescent="0.25">
      <c r="A3" s="2" t="s">
        <v>10</v>
      </c>
      <c r="B3" s="2">
        <v>61</v>
      </c>
      <c r="C3" s="2">
        <v>40</v>
      </c>
      <c r="D3" s="2">
        <v>50</v>
      </c>
      <c r="E3" s="8">
        <v>44</v>
      </c>
      <c r="F3" s="2">
        <v>40</v>
      </c>
    </row>
    <row r="4" spans="1:6" x14ac:dyDescent="0.25">
      <c r="A4" s="2" t="s">
        <v>11</v>
      </c>
      <c r="B4" s="8">
        <v>69</v>
      </c>
      <c r="C4" s="8">
        <v>40</v>
      </c>
      <c r="D4" s="8">
        <v>41</v>
      </c>
      <c r="E4" s="8">
        <v>51</v>
      </c>
      <c r="F4" s="2">
        <v>33</v>
      </c>
    </row>
    <row r="5" spans="1:6" x14ac:dyDescent="0.25">
      <c r="A5" s="2" t="s">
        <v>12</v>
      </c>
      <c r="B5" s="8">
        <v>30</v>
      </c>
      <c r="C5" s="8">
        <v>44</v>
      </c>
      <c r="D5" s="8">
        <v>15</v>
      </c>
      <c r="E5" s="8">
        <v>66</v>
      </c>
      <c r="F5" s="2"/>
    </row>
    <row r="6" spans="1:6" x14ac:dyDescent="0.25">
      <c r="A6" s="2" t="s">
        <v>13</v>
      </c>
      <c r="B6" s="8">
        <v>30</v>
      </c>
      <c r="C6" s="8">
        <v>30</v>
      </c>
      <c r="D6" s="8"/>
      <c r="E6" s="8"/>
      <c r="F6" s="2"/>
    </row>
    <row r="9" spans="1:6" x14ac:dyDescent="0.25">
      <c r="B9" t="s">
        <v>19</v>
      </c>
      <c r="C9" t="s">
        <v>20</v>
      </c>
      <c r="D9" t="s">
        <v>21</v>
      </c>
    </row>
    <row r="10" spans="1:6" x14ac:dyDescent="0.25">
      <c r="B10">
        <f>AVERAGE(B3:F6)</f>
        <v>42.75</v>
      </c>
      <c r="C10">
        <f>_xlfn.STDEV.S(B3:F3,B4:F4,B6:C6)</f>
        <v>11.942729498686136</v>
      </c>
      <c r="D10">
        <f>_xlfn.STDEV.S(B3:F3,B4:F4,B5:E5,B6:C6)</f>
        <v>14.294521094927712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0" sqref="D10"/>
    </sheetView>
  </sheetViews>
  <sheetFormatPr defaultRowHeight="15" x14ac:dyDescent="0.25"/>
  <cols>
    <col min="3" max="3" width="22.28515625" customWidth="1"/>
    <col min="4" max="4" width="16.42578125" customWidth="1"/>
  </cols>
  <sheetData>
    <row r="1" spans="1:6" x14ac:dyDescent="0.25">
      <c r="A1" s="11" t="s">
        <v>1</v>
      </c>
      <c r="B1" s="11"/>
      <c r="C1" s="11"/>
      <c r="D1" s="11"/>
      <c r="E1" s="11"/>
      <c r="F1" s="11"/>
    </row>
    <row r="2" spans="1:6" x14ac:dyDescent="0.25">
      <c r="A2" s="8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</row>
    <row r="3" spans="1:6" x14ac:dyDescent="0.25">
      <c r="A3" s="2" t="s">
        <v>10</v>
      </c>
      <c r="B3" s="8">
        <v>66</v>
      </c>
      <c r="C3" s="8">
        <v>57</v>
      </c>
      <c r="D3" s="8">
        <v>62</v>
      </c>
      <c r="E3" s="8">
        <v>59</v>
      </c>
      <c r="F3" s="2">
        <v>57</v>
      </c>
    </row>
    <row r="4" spans="1:6" x14ac:dyDescent="0.25">
      <c r="A4" s="2" t="s">
        <v>11</v>
      </c>
      <c r="B4" s="8">
        <v>0</v>
      </c>
      <c r="C4" s="8">
        <v>56</v>
      </c>
      <c r="D4" s="8">
        <v>68</v>
      </c>
      <c r="E4" s="8">
        <v>64</v>
      </c>
      <c r="F4" s="2">
        <v>60</v>
      </c>
    </row>
    <row r="5" spans="1:6" x14ac:dyDescent="0.25">
      <c r="A5" s="2" t="s">
        <v>12</v>
      </c>
      <c r="B5" s="8">
        <v>56</v>
      </c>
      <c r="C5" s="8">
        <v>56</v>
      </c>
      <c r="D5" s="8">
        <v>56</v>
      </c>
      <c r="E5" s="8">
        <v>74</v>
      </c>
      <c r="F5" s="2"/>
    </row>
    <row r="6" spans="1:6" x14ac:dyDescent="0.25">
      <c r="A6" s="2" t="s">
        <v>13</v>
      </c>
      <c r="B6" s="8">
        <v>0</v>
      </c>
      <c r="C6" s="8">
        <v>56</v>
      </c>
      <c r="D6" s="8"/>
      <c r="E6" s="8"/>
      <c r="F6" s="2"/>
    </row>
    <row r="9" spans="1:6" x14ac:dyDescent="0.25">
      <c r="B9" t="s">
        <v>19</v>
      </c>
      <c r="C9" t="s">
        <v>23</v>
      </c>
      <c r="D9" t="s">
        <v>22</v>
      </c>
    </row>
    <row r="10" spans="1:6" x14ac:dyDescent="0.25">
      <c r="B10">
        <f>AVERAGE(B3:F6)</f>
        <v>52.9375</v>
      </c>
      <c r="C10">
        <f>_xlfn.STDEV.S(B3:F3,B5:E5)</f>
        <v>6.1441028637222539</v>
      </c>
      <c r="D10">
        <f>_xlfn.STDEV.S(B4:F4,B6:C6)</f>
        <v>29.971414953013387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4" zoomScale="178" zoomScaleNormal="178" workbookViewId="0">
      <selection activeCell="B7" sqref="B7:G7"/>
    </sheetView>
  </sheetViews>
  <sheetFormatPr defaultRowHeight="15" x14ac:dyDescent="0.25"/>
  <cols>
    <col min="1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5</v>
      </c>
      <c r="B2" s="1">
        <v>0</v>
      </c>
      <c r="C2" s="1">
        <v>0.89676299999999998</v>
      </c>
      <c r="D2" s="1">
        <v>0.63048999999999999</v>
      </c>
      <c r="E2" s="3">
        <v>0.21607399999999999</v>
      </c>
      <c r="F2" s="3">
        <v>1.1399900000000001E-12</v>
      </c>
      <c r="G2" s="1">
        <v>0.91249499999999995</v>
      </c>
    </row>
    <row r="3" spans="1:7" x14ac:dyDescent="0.25">
      <c r="A3" s="1">
        <v>10</v>
      </c>
      <c r="B3" s="1">
        <v>0</v>
      </c>
      <c r="C3" s="1">
        <v>1</v>
      </c>
      <c r="D3" s="1">
        <v>0.53841799999999995</v>
      </c>
      <c r="E3" s="1">
        <v>0.21655099999999999</v>
      </c>
      <c r="F3" s="3">
        <v>1.1399900000000001E-12</v>
      </c>
      <c r="G3" s="1">
        <v>0.83415300000000003</v>
      </c>
    </row>
    <row r="4" spans="1:7" x14ac:dyDescent="0.25">
      <c r="A4" s="1">
        <v>15</v>
      </c>
      <c r="B4" s="1">
        <v>0</v>
      </c>
      <c r="C4" s="1">
        <v>0.470661</v>
      </c>
      <c r="D4" s="1">
        <v>0.48632900000000001</v>
      </c>
      <c r="E4" s="1">
        <v>0.21776699999999999</v>
      </c>
      <c r="F4" s="3">
        <v>1.1399900000000001E-12</v>
      </c>
      <c r="G4" s="1">
        <v>0.75301799999999997</v>
      </c>
    </row>
    <row r="5" spans="1:7" x14ac:dyDescent="0.25">
      <c r="A5" s="1">
        <v>20</v>
      </c>
      <c r="B5" s="1">
        <v>0</v>
      </c>
      <c r="C5" s="1">
        <v>0.64774699999999996</v>
      </c>
      <c r="D5" s="1">
        <v>0.57084599999999996</v>
      </c>
      <c r="E5" s="1">
        <v>0.217777</v>
      </c>
      <c r="F5" s="3">
        <v>1.1399900000000001E-12</v>
      </c>
      <c r="G5" s="1">
        <v>0.82894900000000005</v>
      </c>
    </row>
    <row r="6" spans="1:7" x14ac:dyDescent="0.25">
      <c r="A6" s="1">
        <v>25</v>
      </c>
      <c r="B6" s="1">
        <v>0</v>
      </c>
      <c r="C6" s="1">
        <v>0.46842400000000001</v>
      </c>
      <c r="D6" s="1">
        <v>0.87352300000000005</v>
      </c>
      <c r="E6" s="1">
        <v>0.21831600000000001</v>
      </c>
      <c r="F6" s="3">
        <v>1.1399900000000001E-12</v>
      </c>
      <c r="G6" s="1">
        <v>0.39772299999999999</v>
      </c>
    </row>
    <row r="7" spans="1:7" x14ac:dyDescent="0.25">
      <c r="A7" s="2" t="s">
        <v>7</v>
      </c>
      <c r="B7" s="2">
        <f>AVERAGE(B2,B3,B4,B5,B6)</f>
        <v>0</v>
      </c>
      <c r="C7" s="2">
        <f t="shared" ref="C7:G7" si="0">AVERAGE(C2,C3,C4,C5,C6)</f>
        <v>0.69671899999999998</v>
      </c>
      <c r="D7" s="2">
        <f t="shared" si="0"/>
        <v>0.61992120000000006</v>
      </c>
      <c r="E7" s="2">
        <f t="shared" si="0"/>
        <v>0.21729699999999999</v>
      </c>
      <c r="F7" s="2">
        <f t="shared" si="0"/>
        <v>1.1399900000000001E-12</v>
      </c>
      <c r="G7" s="2">
        <f t="shared" si="0"/>
        <v>0.74526760000000003</v>
      </c>
    </row>
    <row r="8" spans="1:7" x14ac:dyDescent="0.25">
      <c r="A8" s="2" t="s">
        <v>8</v>
      </c>
      <c r="B8" s="2">
        <f t="shared" ref="B8:G8" si="1">_xlfn.STDEV.S(B2,B3,B4,B5,B6)</f>
        <v>0</v>
      </c>
      <c r="C8" s="2">
        <f t="shared" si="1"/>
        <v>0.24372938377942871</v>
      </c>
      <c r="D8" s="2">
        <f t="shared" si="1"/>
        <v>0.15109897026684196</v>
      </c>
      <c r="E8" s="2">
        <f t="shared" si="1"/>
        <v>9.4099760892364204E-4</v>
      </c>
      <c r="F8" s="2">
        <f t="shared" si="1"/>
        <v>0</v>
      </c>
      <c r="G8" s="2">
        <f t="shared" si="1"/>
        <v>0.20230886784765501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13" zoomScale="208" zoomScaleNormal="208" workbookViewId="0">
      <selection activeCell="B7" sqref="B7:G7"/>
    </sheetView>
  </sheetViews>
  <sheetFormatPr defaultRowHeight="15" x14ac:dyDescent="0.25"/>
  <cols>
    <col min="1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5</v>
      </c>
      <c r="B2" s="1">
        <v>0.560504</v>
      </c>
      <c r="C2" s="1">
        <v>3.1583800000000002E-2</v>
      </c>
      <c r="D2" s="1">
        <v>0.81287100000000001</v>
      </c>
      <c r="E2" s="3">
        <v>0.102784</v>
      </c>
      <c r="F2" s="3">
        <v>1.3998999999999999E-12</v>
      </c>
      <c r="G2" s="1">
        <v>0.75589700000000004</v>
      </c>
    </row>
    <row r="3" spans="1:7" x14ac:dyDescent="0.25">
      <c r="A3" s="1">
        <v>10</v>
      </c>
      <c r="B3" s="1">
        <v>0.560504</v>
      </c>
      <c r="C3" s="1">
        <v>0.45173799999999997</v>
      </c>
      <c r="D3" s="1">
        <v>0.78707099999999997</v>
      </c>
      <c r="E3" s="1">
        <v>0.102784</v>
      </c>
      <c r="F3" s="3">
        <v>1.3999E-8</v>
      </c>
      <c r="G3" s="1">
        <v>0.57533599999999996</v>
      </c>
    </row>
    <row r="4" spans="1:7" x14ac:dyDescent="0.25">
      <c r="A4" s="1">
        <v>15</v>
      </c>
      <c r="B4" s="1">
        <v>0.560504</v>
      </c>
      <c r="C4" s="1">
        <v>0.71368699999999996</v>
      </c>
      <c r="D4" s="1">
        <v>0.91062500000000002</v>
      </c>
      <c r="E4" s="1">
        <v>0.102784</v>
      </c>
      <c r="F4" s="3">
        <v>1.3999E-8</v>
      </c>
      <c r="G4" s="1">
        <v>0.48230600000000001</v>
      </c>
    </row>
    <row r="5" spans="1:7" x14ac:dyDescent="0.25">
      <c r="A5" s="1">
        <v>20</v>
      </c>
      <c r="B5" s="1">
        <v>0.560504</v>
      </c>
      <c r="C5" s="1">
        <v>0.17219899999999999</v>
      </c>
      <c r="D5" s="1">
        <v>0.65135500000000002</v>
      </c>
      <c r="E5" s="1">
        <v>0.102784</v>
      </c>
      <c r="F5" s="3">
        <v>1.3998999999999999E-12</v>
      </c>
      <c r="G5" s="1">
        <v>0.49802200000000002</v>
      </c>
    </row>
    <row r="6" spans="1:7" x14ac:dyDescent="0.25">
      <c r="A6" s="1">
        <v>25</v>
      </c>
      <c r="B6" s="1">
        <v>0.560504</v>
      </c>
      <c r="C6" s="1">
        <v>0.16220000000000001</v>
      </c>
      <c r="D6" s="1">
        <v>0.65135500000000002</v>
      </c>
      <c r="E6" s="1">
        <v>0</v>
      </c>
      <c r="F6" s="3">
        <v>0</v>
      </c>
      <c r="G6" s="1">
        <v>0</v>
      </c>
    </row>
    <row r="7" spans="1:7" x14ac:dyDescent="0.25">
      <c r="A7" s="2" t="s">
        <v>7</v>
      </c>
      <c r="B7" s="2">
        <f>AVERAGE(B2,B3,B4,B5,B6)</f>
        <v>0.560504</v>
      </c>
      <c r="C7" s="2">
        <f t="shared" ref="C7:G7" si="0">AVERAGE(C2,C3,C4,C5,C6)</f>
        <v>0.30628155999999995</v>
      </c>
      <c r="D7" s="2">
        <f t="shared" si="0"/>
        <v>0.76265540000000009</v>
      </c>
      <c r="E7" s="2">
        <f t="shared" si="0"/>
        <v>8.22272E-2</v>
      </c>
      <c r="F7" s="2">
        <f t="shared" si="0"/>
        <v>5.6001599600000001E-9</v>
      </c>
      <c r="G7" s="2">
        <f t="shared" si="0"/>
        <v>0.46231220000000006</v>
      </c>
    </row>
    <row r="8" spans="1:7" x14ac:dyDescent="0.25">
      <c r="A8" s="2" t="s">
        <v>8</v>
      </c>
      <c r="B8" s="2">
        <f t="shared" ref="B8:G8" si="1">_xlfn.STDEV.S(B2,B3,B4,B5,B6)</f>
        <v>0</v>
      </c>
      <c r="C8" s="2">
        <f t="shared" si="1"/>
        <v>0.27446914974923509</v>
      </c>
      <c r="D8" s="2">
        <f t="shared" si="1"/>
        <v>0.11156644725364366</v>
      </c>
      <c r="E8" s="2">
        <f t="shared" si="1"/>
        <v>4.5966402199867674E-2</v>
      </c>
      <c r="F8" s="2">
        <f t="shared" si="1"/>
        <v>7.6670569326095393E-9</v>
      </c>
      <c r="G8" s="2">
        <f t="shared" si="1"/>
        <v>0.28034528990193497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96" zoomScaleNormal="196" workbookViewId="0">
      <selection activeCell="B7" sqref="B7:G7"/>
    </sheetView>
  </sheetViews>
  <sheetFormatPr defaultRowHeight="15" x14ac:dyDescent="0.25"/>
  <cols>
    <col min="1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5</v>
      </c>
      <c r="B2" s="1">
        <v>0</v>
      </c>
      <c r="C2" s="1">
        <v>0.14899599999999999</v>
      </c>
      <c r="D2" s="1">
        <v>0.77318299999999995</v>
      </c>
      <c r="E2" s="3">
        <v>0.102784</v>
      </c>
      <c r="F2" s="3">
        <v>1.1399900000000001E-12</v>
      </c>
      <c r="G2" s="1">
        <v>0.50832599999999994</v>
      </c>
    </row>
    <row r="3" spans="1:7" x14ac:dyDescent="0.25">
      <c r="A3" s="1">
        <v>10</v>
      </c>
      <c r="B3" s="1">
        <v>0</v>
      </c>
      <c r="C3" s="1">
        <v>0</v>
      </c>
      <c r="D3" s="1">
        <v>0.84417600000000004</v>
      </c>
      <c r="E3" s="1">
        <v>0.102784</v>
      </c>
      <c r="F3" s="3">
        <v>1.3999E-8</v>
      </c>
      <c r="G3" s="1">
        <v>0.49990400000000002</v>
      </c>
    </row>
    <row r="4" spans="1:7" x14ac:dyDescent="0.25">
      <c r="A4" s="1">
        <v>15</v>
      </c>
      <c r="B4" s="1">
        <v>0</v>
      </c>
      <c r="C4" s="1">
        <v>0.49874299999999999</v>
      </c>
      <c r="D4" s="1">
        <v>0.79416500000000001</v>
      </c>
      <c r="E4" s="1">
        <v>0.102784</v>
      </c>
      <c r="F4" s="3">
        <v>1.1399900000000001E-12</v>
      </c>
      <c r="G4" s="1">
        <v>0.51602199999999998</v>
      </c>
    </row>
    <row r="5" spans="1:7" x14ac:dyDescent="0.25">
      <c r="A5" s="1">
        <v>20</v>
      </c>
      <c r="B5" s="1">
        <v>0</v>
      </c>
      <c r="C5" s="1">
        <v>6.0471999999999998E-2</v>
      </c>
      <c r="D5" s="1">
        <v>0.61546400000000001</v>
      </c>
      <c r="E5" s="1">
        <v>0.102784</v>
      </c>
      <c r="F5" s="3">
        <v>1.1399900000000001E-12</v>
      </c>
      <c r="G5" s="1">
        <v>0.65507000000000004</v>
      </c>
    </row>
    <row r="6" spans="1:7" x14ac:dyDescent="0.25">
      <c r="A6" s="1">
        <v>25</v>
      </c>
      <c r="B6" s="1">
        <v>0</v>
      </c>
      <c r="C6" s="1">
        <v>0.80848200000000003</v>
      </c>
      <c r="D6" s="1">
        <v>0.86246100000000003</v>
      </c>
      <c r="E6" s="1">
        <v>0.102784</v>
      </c>
      <c r="F6" s="3">
        <v>1.1399900000000001E-12</v>
      </c>
      <c r="G6" s="1">
        <v>0.76172099999999998</v>
      </c>
    </row>
    <row r="7" spans="1:7" x14ac:dyDescent="0.25">
      <c r="A7" s="2" t="s">
        <v>7</v>
      </c>
      <c r="B7" s="2">
        <f>AVERAGE(B2,B3,B4,B5,B6)</f>
        <v>0</v>
      </c>
      <c r="C7" s="2">
        <f t="shared" ref="C7:G7" si="0">AVERAGE(C2,C3,C4,C5,C6)</f>
        <v>0.30333860000000001</v>
      </c>
      <c r="D7" s="2">
        <f t="shared" si="0"/>
        <v>0.77788980000000008</v>
      </c>
      <c r="E7" s="2">
        <f t="shared" si="0"/>
        <v>0.10278400000000001</v>
      </c>
      <c r="F7" s="2">
        <f t="shared" si="0"/>
        <v>2.8007119919999998E-9</v>
      </c>
      <c r="G7" s="2">
        <f t="shared" si="0"/>
        <v>0.58820859999999997</v>
      </c>
    </row>
    <row r="8" spans="1:7" x14ac:dyDescent="0.25">
      <c r="A8" s="2" t="s">
        <v>8</v>
      </c>
      <c r="B8" s="2">
        <f t="shared" ref="B8:G8" si="1">_xlfn.STDEV.S(B2,B3,B4,B5,B6)</f>
        <v>0</v>
      </c>
      <c r="C8" s="2">
        <f t="shared" si="1"/>
        <v>0.34211579323498065</v>
      </c>
      <c r="D8" s="2">
        <f t="shared" si="1"/>
        <v>9.7743701570483996E-2</v>
      </c>
      <c r="E8" s="2">
        <f t="shared" si="1"/>
        <v>1.5515838457795457E-17</v>
      </c>
      <c r="F8" s="2">
        <f t="shared" si="1"/>
        <v>6.2600333043771769E-9</v>
      </c>
      <c r="G8" s="2">
        <f t="shared" si="1"/>
        <v>0.11615381735784638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" sqref="G3:G6"/>
    </sheetView>
  </sheetViews>
  <sheetFormatPr defaultRowHeight="15" x14ac:dyDescent="0.25"/>
  <cols>
    <col min="1" max="7" width="13.28515625" customWidth="1"/>
  </cols>
  <sheetData>
    <row r="1" spans="1:7" ht="20.100000000000001" customHeight="1" x14ac:dyDescent="0.25">
      <c r="A1" s="11" t="s">
        <v>9</v>
      </c>
      <c r="B1" s="11"/>
      <c r="C1" s="11"/>
      <c r="D1" s="11"/>
      <c r="E1" s="11"/>
      <c r="F1" s="11"/>
      <c r="G1" s="11"/>
    </row>
    <row r="2" spans="1:7" ht="20.100000000000001" customHeight="1" x14ac:dyDescent="0.25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0.100000000000001" customHeight="1" x14ac:dyDescent="0.25">
      <c r="A3" s="2" t="s">
        <v>10</v>
      </c>
      <c r="B3" s="2">
        <v>0.66271039999999992</v>
      </c>
      <c r="C3" s="2">
        <v>0.61876220000000004</v>
      </c>
      <c r="D3" s="2">
        <v>0.72474939999999999</v>
      </c>
      <c r="E3" s="2">
        <v>0.21782360000000001</v>
      </c>
      <c r="F3" s="2">
        <v>1.139972E-12</v>
      </c>
      <c r="G3" s="2">
        <v>0.74383859999999991</v>
      </c>
    </row>
    <row r="4" spans="1:7" ht="20.100000000000001" customHeight="1" x14ac:dyDescent="0.25">
      <c r="A4" s="2" t="s">
        <v>11</v>
      </c>
      <c r="B4" s="1">
        <v>0</v>
      </c>
      <c r="C4" s="1">
        <v>0.69671899999999998</v>
      </c>
      <c r="D4" s="1">
        <v>0.61992120000000006</v>
      </c>
      <c r="E4" s="1">
        <v>0.21729699999999999</v>
      </c>
      <c r="F4" s="3">
        <v>1.1399900000000001E-12</v>
      </c>
      <c r="G4" s="1">
        <v>0.74526760000000003</v>
      </c>
    </row>
    <row r="5" spans="1:7" ht="20.100000000000001" customHeight="1" x14ac:dyDescent="0.25">
      <c r="A5" s="2" t="s">
        <v>12</v>
      </c>
      <c r="B5" s="1">
        <v>0.560504</v>
      </c>
      <c r="C5" s="1">
        <v>0.30628155999999995</v>
      </c>
      <c r="D5" s="1">
        <v>0.76265540000000009</v>
      </c>
      <c r="E5" s="1">
        <v>8.22272E-2</v>
      </c>
      <c r="F5" s="3">
        <v>5.6001599600000001E-9</v>
      </c>
      <c r="G5" s="1">
        <v>0.46231220000000006</v>
      </c>
    </row>
    <row r="6" spans="1:7" ht="20.100000000000001" customHeight="1" x14ac:dyDescent="0.25">
      <c r="A6" s="2" t="s">
        <v>13</v>
      </c>
      <c r="B6" s="1">
        <v>0</v>
      </c>
      <c r="C6" s="1">
        <v>0.30333860000000001</v>
      </c>
      <c r="D6" s="1">
        <v>0.77788980000000008</v>
      </c>
      <c r="E6" s="1">
        <v>0.10278400000000001</v>
      </c>
      <c r="F6" s="3">
        <v>2.8007119919999998E-9</v>
      </c>
      <c r="G6" s="1">
        <v>0.58820859999999997</v>
      </c>
    </row>
    <row r="7" spans="1:7" x14ac:dyDescent="0.25">
      <c r="B7" s="5"/>
      <c r="C7" s="5"/>
      <c r="D7" s="5"/>
      <c r="E7" s="5"/>
      <c r="F7" s="6"/>
      <c r="G7" s="5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" sqref="G3:G6"/>
    </sheetView>
  </sheetViews>
  <sheetFormatPr defaultRowHeight="15" x14ac:dyDescent="0.25"/>
  <cols>
    <col min="1" max="7" width="13.28515625" customWidth="1"/>
  </cols>
  <sheetData>
    <row r="1" spans="1:7" ht="20.100000000000001" customHeight="1" x14ac:dyDescent="0.25">
      <c r="A1" s="11" t="s">
        <v>9</v>
      </c>
      <c r="B1" s="11"/>
      <c r="C1" s="11"/>
      <c r="D1" s="11"/>
      <c r="E1" s="11"/>
      <c r="F1" s="11"/>
      <c r="G1" s="11"/>
    </row>
    <row r="2" spans="1:7" ht="20.100000000000001" customHeight="1" x14ac:dyDescent="0.25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20.100000000000001" customHeight="1" x14ac:dyDescent="0.25">
      <c r="A3" s="2" t="s">
        <v>10</v>
      </c>
      <c r="B3" s="2">
        <v>57</v>
      </c>
      <c r="C3" s="2">
        <v>40</v>
      </c>
      <c r="D3" s="2">
        <v>64</v>
      </c>
      <c r="E3" s="2">
        <v>22</v>
      </c>
      <c r="F3" s="2">
        <v>47</v>
      </c>
      <c r="G3" s="2">
        <v>49</v>
      </c>
    </row>
    <row r="4" spans="1:7" ht="20.100000000000001" customHeight="1" x14ac:dyDescent="0.25">
      <c r="A4" s="2" t="s">
        <v>11</v>
      </c>
      <c r="B4" s="4">
        <v>56</v>
      </c>
      <c r="C4" s="4">
        <v>40</v>
      </c>
      <c r="D4" s="4">
        <v>68</v>
      </c>
      <c r="E4" s="4">
        <v>19</v>
      </c>
      <c r="F4" s="3">
        <v>50</v>
      </c>
      <c r="G4" s="4">
        <v>59</v>
      </c>
    </row>
    <row r="5" spans="1:7" ht="20.100000000000001" customHeight="1" x14ac:dyDescent="0.25">
      <c r="A5" s="2" t="s">
        <v>12</v>
      </c>
      <c r="B5" s="4">
        <v>56</v>
      </c>
      <c r="C5" s="4">
        <v>44</v>
      </c>
      <c r="D5" s="4">
        <v>76</v>
      </c>
      <c r="E5" s="4">
        <v>10</v>
      </c>
      <c r="F5" s="3">
        <v>0</v>
      </c>
      <c r="G5" s="4">
        <v>68</v>
      </c>
    </row>
    <row r="6" spans="1:7" ht="20.100000000000001" customHeight="1" x14ac:dyDescent="0.25">
      <c r="A6" s="2" t="s">
        <v>13</v>
      </c>
      <c r="B6" s="4">
        <v>56</v>
      </c>
      <c r="C6" s="4">
        <v>30</v>
      </c>
      <c r="D6" s="4">
        <v>67</v>
      </c>
      <c r="E6" s="4">
        <v>18</v>
      </c>
      <c r="F6" s="3">
        <v>49</v>
      </c>
      <c r="G6" s="4">
        <v>57</v>
      </c>
    </row>
    <row r="7" spans="1:7" x14ac:dyDescent="0.25">
      <c r="B7" s="5"/>
      <c r="C7" s="5"/>
      <c r="D7" s="5"/>
      <c r="E7" s="5"/>
      <c r="F7" s="6"/>
      <c r="G7" s="5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:G5"/>
    </sheetView>
  </sheetViews>
  <sheetFormatPr defaultRowHeight="15" x14ac:dyDescent="0.25"/>
  <cols>
    <col min="1" max="7" width="13.28515625" customWidth="1"/>
  </cols>
  <sheetData>
    <row r="1" spans="1:7" ht="20.100000000000001" customHeight="1" x14ac:dyDescent="0.25">
      <c r="A1" s="11" t="s">
        <v>9</v>
      </c>
      <c r="B1" s="11"/>
      <c r="C1" s="11"/>
      <c r="D1" s="11"/>
      <c r="E1" s="11"/>
      <c r="F1" s="11"/>
      <c r="G1" s="11"/>
    </row>
    <row r="2" spans="1:7" ht="20.100000000000001" customHeight="1" x14ac:dyDescent="0.25">
      <c r="A2" s="2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7" ht="20.100000000000001" customHeight="1" x14ac:dyDescent="0.25">
      <c r="A3" s="2" t="s">
        <v>10</v>
      </c>
      <c r="B3" s="2">
        <v>62</v>
      </c>
      <c r="C3" s="2">
        <v>50</v>
      </c>
      <c r="D3" s="2">
        <v>66</v>
      </c>
      <c r="E3" s="2">
        <v>29</v>
      </c>
      <c r="F3" s="2">
        <v>57</v>
      </c>
      <c r="G3" s="2">
        <v>64</v>
      </c>
    </row>
    <row r="4" spans="1:7" ht="20.100000000000001" customHeight="1" x14ac:dyDescent="0.25">
      <c r="A4" s="2" t="s">
        <v>11</v>
      </c>
      <c r="B4" s="7">
        <v>68</v>
      </c>
      <c r="C4" s="7">
        <v>41</v>
      </c>
      <c r="D4" s="7">
        <v>61</v>
      </c>
      <c r="E4" s="7">
        <v>31</v>
      </c>
      <c r="F4" s="3">
        <v>58</v>
      </c>
      <c r="G4" s="7">
        <v>52</v>
      </c>
    </row>
    <row r="5" spans="1:7" ht="20.100000000000001" customHeight="1" x14ac:dyDescent="0.25">
      <c r="A5" s="2" t="s">
        <v>12</v>
      </c>
      <c r="B5" s="7">
        <v>56</v>
      </c>
      <c r="C5" s="7">
        <v>15</v>
      </c>
      <c r="D5" s="7">
        <v>81</v>
      </c>
      <c r="E5" s="7">
        <v>24</v>
      </c>
      <c r="F5" s="3">
        <v>99</v>
      </c>
      <c r="G5" s="7">
        <v>38</v>
      </c>
    </row>
    <row r="6" spans="1:7" x14ac:dyDescent="0.25">
      <c r="B6" s="5"/>
      <c r="C6" s="5"/>
      <c r="D6" s="5"/>
      <c r="E6" s="5"/>
      <c r="F6" s="6"/>
      <c r="G6" s="5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:G5"/>
    </sheetView>
  </sheetViews>
  <sheetFormatPr defaultRowHeight="15" x14ac:dyDescent="0.25"/>
  <cols>
    <col min="1" max="7" width="13.28515625" customWidth="1"/>
  </cols>
  <sheetData>
    <row r="1" spans="1:7" ht="20.100000000000001" customHeight="1" x14ac:dyDescent="0.25">
      <c r="A1" s="11" t="s">
        <v>9</v>
      </c>
      <c r="B1" s="11"/>
      <c r="C1" s="11"/>
      <c r="D1" s="11"/>
      <c r="E1" s="11"/>
      <c r="F1" s="11"/>
      <c r="G1" s="11"/>
    </row>
    <row r="2" spans="1:7" ht="20.100000000000001" customHeight="1" x14ac:dyDescent="0.25">
      <c r="A2" s="2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7" ht="20.100000000000001" customHeight="1" x14ac:dyDescent="0.25">
      <c r="A3" s="2" t="s">
        <v>10</v>
      </c>
      <c r="B3" s="7">
        <v>59</v>
      </c>
      <c r="C3" s="7">
        <v>44</v>
      </c>
      <c r="D3" s="7">
        <v>61</v>
      </c>
      <c r="E3" s="7">
        <v>18</v>
      </c>
      <c r="F3" s="7">
        <v>48</v>
      </c>
      <c r="G3" s="7">
        <v>64</v>
      </c>
    </row>
    <row r="4" spans="1:7" ht="20.100000000000001" customHeight="1" x14ac:dyDescent="0.25">
      <c r="A4" s="2" t="s">
        <v>11</v>
      </c>
      <c r="B4" s="7">
        <v>64</v>
      </c>
      <c r="C4" s="7">
        <v>51</v>
      </c>
      <c r="D4" s="7">
        <v>62</v>
      </c>
      <c r="E4" s="7">
        <v>28</v>
      </c>
      <c r="F4" s="3">
        <v>47</v>
      </c>
      <c r="G4" s="7">
        <v>53</v>
      </c>
    </row>
    <row r="5" spans="1:7" ht="20.100000000000001" customHeight="1" x14ac:dyDescent="0.25">
      <c r="A5" s="2" t="s">
        <v>12</v>
      </c>
      <c r="B5" s="7">
        <v>74</v>
      </c>
      <c r="C5" s="7">
        <v>66</v>
      </c>
      <c r="D5" s="7">
        <v>70</v>
      </c>
      <c r="E5" s="7">
        <v>69</v>
      </c>
      <c r="F5" s="3">
        <v>99</v>
      </c>
      <c r="G5" s="7">
        <v>38</v>
      </c>
    </row>
    <row r="6" spans="1:7" x14ac:dyDescent="0.25">
      <c r="B6" s="5"/>
      <c r="C6" s="5"/>
      <c r="D6" s="5"/>
      <c r="E6" s="5"/>
      <c r="F6" s="6"/>
      <c r="G6" s="5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5" sqref="D15"/>
    </sheetView>
  </sheetViews>
  <sheetFormatPr defaultRowHeight="15" x14ac:dyDescent="0.25"/>
  <cols>
    <col min="1" max="7" width="13.28515625" customWidth="1"/>
  </cols>
  <sheetData>
    <row r="1" spans="1:7" ht="20.100000000000001" customHeight="1" x14ac:dyDescent="0.25">
      <c r="A1" s="11" t="s">
        <v>9</v>
      </c>
      <c r="B1" s="11"/>
      <c r="C1" s="11"/>
      <c r="D1" s="11"/>
      <c r="E1" s="11"/>
      <c r="F1" s="11"/>
      <c r="G1" s="11"/>
    </row>
    <row r="2" spans="1:7" ht="20.100000000000001" customHeight="1" x14ac:dyDescent="0.25">
      <c r="A2" s="2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</row>
    <row r="3" spans="1:7" ht="20.100000000000001" customHeight="1" x14ac:dyDescent="0.25">
      <c r="A3" s="2" t="s">
        <v>10</v>
      </c>
      <c r="B3" s="9">
        <v>57</v>
      </c>
      <c r="C3" s="9">
        <v>40</v>
      </c>
      <c r="D3" s="9">
        <v>59</v>
      </c>
      <c r="E3" s="9">
        <v>26</v>
      </c>
      <c r="F3" s="9">
        <v>53</v>
      </c>
      <c r="G3" s="9">
        <v>48</v>
      </c>
    </row>
    <row r="4" spans="1:7" ht="20.100000000000001" customHeight="1" x14ac:dyDescent="0.25">
      <c r="A4" s="2" t="s">
        <v>11</v>
      </c>
      <c r="B4" s="9">
        <v>60</v>
      </c>
      <c r="C4" s="9">
        <v>33</v>
      </c>
      <c r="D4" s="9">
        <v>70</v>
      </c>
      <c r="E4" s="9">
        <v>10</v>
      </c>
      <c r="F4" s="3">
        <v>48</v>
      </c>
      <c r="G4" s="9">
        <v>49</v>
      </c>
    </row>
    <row r="5" spans="1:7" ht="20.100000000000001" customHeight="1" x14ac:dyDescent="0.25">
      <c r="A5" s="10"/>
      <c r="B5" s="5"/>
      <c r="C5" s="5"/>
      <c r="D5" s="5"/>
      <c r="E5" s="5"/>
      <c r="F5" s="6"/>
      <c r="G5" s="5"/>
    </row>
    <row r="6" spans="1:7" x14ac:dyDescent="0.25">
      <c r="B6" s="5"/>
      <c r="C6" s="5"/>
      <c r="D6" s="5"/>
      <c r="E6" s="5"/>
      <c r="F6" s="6"/>
      <c r="G6" s="5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Lucas</vt:lpstr>
      <vt:lpstr>Yan</vt:lpstr>
      <vt:lpstr>Lais</vt:lpstr>
      <vt:lpstr>Jesus</vt:lpstr>
      <vt:lpstr>Coleta1</vt:lpstr>
      <vt:lpstr>Coleta3</vt:lpstr>
      <vt:lpstr>Coleta4</vt:lpstr>
      <vt:lpstr>Coleta5</vt:lpstr>
      <vt:lpstr>Coleta6</vt:lpstr>
      <vt:lpstr>Stress</vt:lpstr>
      <vt:lpstr>Focus</vt:lpstr>
      <vt:lpstr>Relaxation</vt:lpstr>
      <vt:lpstr>Interest</vt:lpstr>
      <vt:lpstr>Excitement</vt:lpstr>
      <vt:lpstr>Engagement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augusto ferreira de castro</dc:creator>
  <cp:lastModifiedBy>felipe augusto ferreira de castro</cp:lastModifiedBy>
  <dcterms:created xsi:type="dcterms:W3CDTF">2018-09-13T22:27:37Z</dcterms:created>
  <dcterms:modified xsi:type="dcterms:W3CDTF">2019-07-29T20:20:06Z</dcterms:modified>
</cp:coreProperties>
</file>