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600" windowHeight="8010" activeTab="4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</sheets>
  <calcPr calcId="144525"/>
</workbook>
</file>

<file path=xl/calcChain.xml><?xml version="1.0" encoding="utf-8"?>
<calcChain xmlns="http://schemas.openxmlformats.org/spreadsheetml/2006/main">
  <c r="C12" i="5" l="1"/>
  <c r="D12" i="5"/>
  <c r="E12" i="5"/>
  <c r="B12" i="5"/>
  <c r="C11" i="5"/>
  <c r="D11" i="5"/>
  <c r="E11" i="5"/>
  <c r="B11" i="5"/>
  <c r="F6" i="5"/>
  <c r="F7" i="5"/>
  <c r="F8" i="5"/>
  <c r="F9" i="5"/>
  <c r="F10" i="5"/>
  <c r="F5" i="5"/>
  <c r="F2" i="5"/>
  <c r="H2" i="3"/>
  <c r="E4" i="4"/>
  <c r="E5" i="4"/>
  <c r="E6" i="4"/>
  <c r="E7" i="4"/>
  <c r="E8" i="4"/>
  <c r="E9" i="4"/>
  <c r="E3" i="4"/>
  <c r="D4" i="4"/>
  <c r="D5" i="4"/>
  <c r="D6" i="4"/>
  <c r="D7" i="4"/>
  <c r="D8" i="4"/>
  <c r="D9" i="4"/>
  <c r="D3" i="4"/>
  <c r="F3" i="3"/>
  <c r="F4" i="3"/>
  <c r="F5" i="3"/>
  <c r="F6" i="3"/>
  <c r="F7" i="3"/>
  <c r="F8" i="3"/>
  <c r="F9" i="3"/>
  <c r="G3" i="3"/>
  <c r="G4" i="3"/>
  <c r="G5" i="3"/>
  <c r="G6" i="3"/>
  <c r="G7" i="3"/>
  <c r="G8" i="3"/>
  <c r="G9" i="3"/>
  <c r="H3" i="3"/>
  <c r="H4" i="3"/>
  <c r="H5" i="3"/>
  <c r="H6" i="3"/>
  <c r="H7" i="3"/>
  <c r="H8" i="3"/>
  <c r="H9" i="3"/>
  <c r="F2" i="3"/>
  <c r="G2" i="3"/>
  <c r="C13" i="2"/>
  <c r="D13" i="2"/>
  <c r="E13" i="2"/>
  <c r="F13" i="2"/>
  <c r="G13" i="2"/>
  <c r="B13" i="2"/>
  <c r="C12" i="2"/>
  <c r="D12" i="2"/>
  <c r="E12" i="2"/>
  <c r="F12" i="2"/>
  <c r="G12" i="2"/>
  <c r="B12" i="2"/>
  <c r="C17" i="1"/>
  <c r="F2" i="1"/>
  <c r="D16" i="1"/>
  <c r="E16" i="1"/>
  <c r="F16" i="1"/>
  <c r="G16" i="1"/>
  <c r="H16" i="1"/>
  <c r="I16" i="1"/>
  <c r="C16" i="1"/>
  <c r="I11" i="1"/>
  <c r="I12" i="1"/>
  <c r="I13" i="1"/>
  <c r="I14" i="1"/>
  <c r="I15" i="1"/>
  <c r="H11" i="1"/>
  <c r="H12" i="1"/>
  <c r="H13" i="1"/>
  <c r="H14" i="1"/>
  <c r="H15" i="1"/>
  <c r="G11" i="1"/>
  <c r="G12" i="1"/>
  <c r="G13" i="1"/>
  <c r="G14" i="1"/>
  <c r="G15" i="1"/>
  <c r="F11" i="1"/>
  <c r="F12" i="1"/>
  <c r="F13" i="1"/>
  <c r="F14" i="1"/>
  <c r="F15" i="1"/>
  <c r="I10" i="1"/>
  <c r="H10" i="1"/>
  <c r="G10" i="1"/>
  <c r="F10" i="1"/>
  <c r="D8" i="1"/>
  <c r="E8" i="1"/>
  <c r="F8" i="1"/>
  <c r="G8" i="1"/>
  <c r="H8" i="1"/>
  <c r="I8" i="1"/>
  <c r="C8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<sst xmlns="http://schemas.openxmlformats.org/spreadsheetml/2006/main" count="100" uniqueCount="84">
  <si>
    <t>Código</t>
  </si>
  <si>
    <t>Produto</t>
  </si>
  <si>
    <t>Jan</t>
  </si>
  <si>
    <t>Fev</t>
  </si>
  <si>
    <t>Mar</t>
  </si>
  <si>
    <t>Total 1º Trim.</t>
  </si>
  <si>
    <t>Máximo</t>
  </si>
  <si>
    <t>Mínimo</t>
  </si>
  <si>
    <t>Média</t>
  </si>
  <si>
    <t>Porca</t>
  </si>
  <si>
    <t>Parafuso</t>
  </si>
  <si>
    <t>Prego</t>
  </si>
  <si>
    <t>Alicate</t>
  </si>
  <si>
    <t>Martelo</t>
  </si>
  <si>
    <t>Arruela</t>
  </si>
  <si>
    <t>Totais</t>
  </si>
  <si>
    <t>Abr</t>
  </si>
  <si>
    <t>Mai</t>
  </si>
  <si>
    <t>Jun</t>
  </si>
  <si>
    <t>Total 2º Trim.</t>
  </si>
  <si>
    <t>Total do Semestre</t>
  </si>
  <si>
    <t>Janeiro</t>
  </si>
  <si>
    <t>Fevereiro</t>
  </si>
  <si>
    <t>Março</t>
  </si>
  <si>
    <t>Abril</t>
  </si>
  <si>
    <t>Maio</t>
  </si>
  <si>
    <t>Junho</t>
  </si>
  <si>
    <t>IPTU</t>
  </si>
  <si>
    <t>IPVA</t>
  </si>
  <si>
    <t>SHOPPING</t>
  </si>
  <si>
    <t>ESCOLA</t>
  </si>
  <si>
    <t>LUZ</t>
  </si>
  <si>
    <t>ÁGUA</t>
  </si>
  <si>
    <t>CONTAS</t>
  </si>
  <si>
    <t>SALÁRIO</t>
  </si>
  <si>
    <t>COMBUSTÍVEL</t>
  </si>
  <si>
    <t>ACADEMIA</t>
  </si>
  <si>
    <t>TOTAL DE CONTAS</t>
  </si>
  <si>
    <t>SALDO</t>
  </si>
  <si>
    <t>Nº</t>
  </si>
  <si>
    <t>NOME</t>
  </si>
  <si>
    <t>Salário Bruto</t>
  </si>
  <si>
    <t xml:space="preserve">     INSS</t>
  </si>
  <si>
    <t>Gratificação</t>
  </si>
  <si>
    <t>Salário Líquido</t>
  </si>
  <si>
    <t>Eduardo</t>
  </si>
  <si>
    <t>Maria</t>
  </si>
  <si>
    <t>Helena</t>
  </si>
  <si>
    <t>Gabriela</t>
  </si>
  <si>
    <t>Edson</t>
  </si>
  <si>
    <t>Elisangela</t>
  </si>
  <si>
    <t>Regina</t>
  </si>
  <si>
    <t>Paulo</t>
  </si>
  <si>
    <t>INSS R$</t>
  </si>
  <si>
    <t>Gratificação R$</t>
  </si>
  <si>
    <t>Valor Dólar</t>
  </si>
  <si>
    <t>Produtos</t>
  </si>
  <si>
    <t>Quantidades</t>
  </si>
  <si>
    <t>Preço Unit.</t>
  </si>
  <si>
    <t>Total R$</t>
  </si>
  <si>
    <t>Total US$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</si>
  <si>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</si>
  <si>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</si>
  <si>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</si>
  <si>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</si>
  <si>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</si>
  <si>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</si>
  <si>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</si>
  <si>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Receita Bruta</t>
  </si>
  <si>
    <t>Jan-Mar</t>
  </si>
  <si>
    <t>Abr-Jun</t>
  </si>
  <si>
    <t>Jul- Set</t>
  </si>
  <si>
    <t>Out-Dez</t>
  </si>
  <si>
    <t>Total do Ano</t>
  </si>
  <si>
    <t>Despesa Líquida</t>
  </si>
  <si>
    <t>Jul-Set</t>
  </si>
  <si>
    <t>Salários</t>
  </si>
  <si>
    <t>Juros</t>
  </si>
  <si>
    <t>Aluguel</t>
  </si>
  <si>
    <t>Propaganda</t>
  </si>
  <si>
    <t>Suprimentos</t>
  </si>
  <si>
    <t>Diversos</t>
  </si>
  <si>
    <t>Total do Trim.</t>
  </si>
  <si>
    <t>Receita Líquida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</si>
</sst>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4" fontId="0" fillId="0" borderId="1" xfId="0" applyNumberFormat="1" applyBorder="1"/>
    <xf numFmtId="8" fontId="0" fillId="0" borderId="1" xfId="0" applyNumberFormat="1" applyBorder="1"/>
    <xf numFmtId="6" fontId="0" fillId="0" borderId="1" xfId="0" applyNumberFormat="1" applyBorder="1"/>
    <xf numFmtId="0" fontId="0" fillId="0" borderId="0" xfId="0" applyBorder="1"/>
    <xf numFmtId="0" fontId="0" fillId="0" borderId="1" xfId="0" applyFill="1" applyBorder="1"/>
    <xf numFmtId="10" fontId="0" fillId="0" borderId="1" xfId="0" applyNumberFormat="1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44" fontId="0" fillId="0" borderId="1" xfId="1" applyFont="1" applyBorder="1"/>
    <xf numFmtId="0" fontId="0" fillId="2" borderId="1" xfId="0" applyFill="1" applyBorder="1"/>
    <xf numFmtId="44" fontId="0" fillId="2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44" fontId="0" fillId="6" borderId="1" xfId="1" applyFont="1" applyFill="1" applyBorder="1"/>
    <xf numFmtId="8" fontId="0" fillId="0" borderId="1" xfId="1" applyNumberFormat="1" applyFont="1" applyBorder="1"/>
    <xf numFmtId="164" fontId="0" fillId="0" borderId="1" xfId="0" applyNumberFormat="1" applyBorder="1"/>
    <xf numFmtId="8" fontId="0" fillId="0" borderId="0" xfId="0" applyNumberFormat="1"/>
    <xf numFmtId="44" fontId="0" fillId="0" borderId="4" xfId="1" applyFont="1" applyBorder="1"/>
    <xf numFmtId="44" fontId="0" fillId="0" borderId="3" xfId="1" applyFont="1" applyBorder="1"/>
    <xf numFmtId="0" fontId="0" fillId="0" borderId="0" xfId="0" applyBorder="1" applyAlignment="1">
      <alignment horizontal="center"/>
    </xf>
    <xf numFmtId="0" fontId="0" fillId="0" borderId="7" xfId="0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17" sqref="C17:I17"/>
    </sheetView>
  </sheetViews>
  <sheetFormatPr defaultRowHeight="15" x14ac:dyDescent="0.25"/>
  <cols>
    <col min="3" max="5" width="13.28515625" bestFit="1" customWidth="1"/>
    <col min="6" max="6" width="14.28515625" bestFit="1" customWidth="1"/>
    <col min="7" max="9" width="13.28515625" bestFit="1" customWidth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x14ac:dyDescent="0.25">
      <c r="A2" s="16">
        <v>1</v>
      </c>
      <c r="B2" s="15" t="s">
        <v>9</v>
      </c>
      <c r="C2" s="19">
        <v>4500</v>
      </c>
      <c r="D2" s="19">
        <v>5040</v>
      </c>
      <c r="E2" s="19">
        <v>5696</v>
      </c>
      <c r="F2" s="19">
        <f>SUM(C2:E2)</f>
        <v>15236</v>
      </c>
      <c r="G2" s="19">
        <f>MAX(C2:E2)</f>
        <v>5696</v>
      </c>
      <c r="H2" s="19">
        <f>MIN(C2:E2)</f>
        <v>4500</v>
      </c>
      <c r="I2" s="19">
        <f>AVERAGE(C2:E2)</f>
        <v>5078.666666666667</v>
      </c>
    </row>
    <row r="3" spans="1:9" x14ac:dyDescent="0.25">
      <c r="A3" s="16">
        <v>2</v>
      </c>
      <c r="B3" s="1" t="s">
        <v>10</v>
      </c>
      <c r="C3" s="12">
        <v>6250</v>
      </c>
      <c r="D3" s="12">
        <v>7000</v>
      </c>
      <c r="E3" s="12">
        <v>7910</v>
      </c>
      <c r="F3" s="12">
        <f t="shared" ref="F3:F7" si="0">SUM(C3:E3)</f>
        <v>21160</v>
      </c>
      <c r="G3" s="12">
        <f t="shared" ref="G3:G7" si="1">MAX(C3:E3)</f>
        <v>7910</v>
      </c>
      <c r="H3" s="12">
        <f t="shared" ref="H3:H7" si="2">MIN(C3:E3)</f>
        <v>6250</v>
      </c>
      <c r="I3" s="12">
        <f t="shared" ref="I3:I7" si="3">AVERAGE(C3:E3)</f>
        <v>7053.333333333333</v>
      </c>
    </row>
    <row r="4" spans="1:9" x14ac:dyDescent="0.25">
      <c r="A4" s="16">
        <v>3</v>
      </c>
      <c r="B4" s="1" t="s">
        <v>14</v>
      </c>
      <c r="C4" s="19">
        <v>3300</v>
      </c>
      <c r="D4" s="19">
        <v>3696</v>
      </c>
      <c r="E4" s="19">
        <v>4176</v>
      </c>
      <c r="F4" s="19">
        <f t="shared" si="0"/>
        <v>11172</v>
      </c>
      <c r="G4" s="19">
        <f t="shared" si="1"/>
        <v>4176</v>
      </c>
      <c r="H4" s="19">
        <f t="shared" si="2"/>
        <v>3300</v>
      </c>
      <c r="I4" s="19">
        <f t="shared" si="3"/>
        <v>3724</v>
      </c>
    </row>
    <row r="5" spans="1:9" x14ac:dyDescent="0.25">
      <c r="A5" s="16">
        <v>4</v>
      </c>
      <c r="B5" s="1" t="s">
        <v>11</v>
      </c>
      <c r="C5" s="12">
        <v>8000</v>
      </c>
      <c r="D5" s="12">
        <v>8690</v>
      </c>
      <c r="E5" s="12">
        <v>10125</v>
      </c>
      <c r="F5" s="12">
        <f t="shared" si="0"/>
        <v>26815</v>
      </c>
      <c r="G5" s="12">
        <f t="shared" si="1"/>
        <v>10125</v>
      </c>
      <c r="H5" s="12">
        <f t="shared" si="2"/>
        <v>8000</v>
      </c>
      <c r="I5" s="12">
        <f t="shared" si="3"/>
        <v>8938.3333333333339</v>
      </c>
    </row>
    <row r="6" spans="1:9" x14ac:dyDescent="0.25">
      <c r="A6" s="16">
        <v>5</v>
      </c>
      <c r="B6" s="1" t="s">
        <v>12</v>
      </c>
      <c r="C6" s="19">
        <v>4557</v>
      </c>
      <c r="D6" s="19">
        <v>5104</v>
      </c>
      <c r="E6" s="19">
        <v>5676</v>
      </c>
      <c r="F6" s="19">
        <f t="shared" si="0"/>
        <v>15337</v>
      </c>
      <c r="G6" s="19">
        <f t="shared" si="1"/>
        <v>5676</v>
      </c>
      <c r="H6" s="19">
        <f t="shared" si="2"/>
        <v>4557</v>
      </c>
      <c r="I6" s="19">
        <f t="shared" si="3"/>
        <v>5112.333333333333</v>
      </c>
    </row>
    <row r="7" spans="1:9" x14ac:dyDescent="0.25">
      <c r="A7" s="16">
        <v>6</v>
      </c>
      <c r="B7" s="1" t="s">
        <v>13</v>
      </c>
      <c r="C7" s="12">
        <v>3260</v>
      </c>
      <c r="D7" s="12">
        <v>3640</v>
      </c>
      <c r="E7" s="12">
        <v>4113</v>
      </c>
      <c r="F7" s="12">
        <f t="shared" si="0"/>
        <v>11013</v>
      </c>
      <c r="G7" s="12">
        <f t="shared" si="1"/>
        <v>4113</v>
      </c>
      <c r="H7" s="12">
        <f t="shared" si="2"/>
        <v>3260</v>
      </c>
      <c r="I7" s="12">
        <f t="shared" si="3"/>
        <v>3671</v>
      </c>
    </row>
    <row r="8" spans="1:9" x14ac:dyDescent="0.25">
      <c r="A8" s="1" t="s">
        <v>15</v>
      </c>
      <c r="B8" s="1"/>
      <c r="C8" s="19">
        <f>SUM(C2:C7)</f>
        <v>29867</v>
      </c>
      <c r="D8" s="19">
        <f t="shared" ref="D8:I8" si="4">SUM(D2:D7)</f>
        <v>33170</v>
      </c>
      <c r="E8" s="19">
        <f t="shared" si="4"/>
        <v>37696</v>
      </c>
      <c r="F8" s="19">
        <f t="shared" si="4"/>
        <v>100733</v>
      </c>
      <c r="G8" s="19">
        <f t="shared" si="4"/>
        <v>37696</v>
      </c>
      <c r="H8" s="19">
        <f t="shared" si="4"/>
        <v>29867</v>
      </c>
      <c r="I8" s="19">
        <f t="shared" si="4"/>
        <v>33577.666666666672</v>
      </c>
    </row>
    <row r="9" spans="1:9" x14ac:dyDescent="0.25">
      <c r="A9" s="13" t="s">
        <v>0</v>
      </c>
      <c r="B9" s="13" t="s">
        <v>1</v>
      </c>
      <c r="C9" s="14" t="s">
        <v>16</v>
      </c>
      <c r="D9" s="14" t="s">
        <v>17</v>
      </c>
      <c r="E9" s="14" t="s">
        <v>18</v>
      </c>
      <c r="F9" s="14" t="s">
        <v>19</v>
      </c>
      <c r="G9" s="14" t="s">
        <v>6</v>
      </c>
      <c r="H9" s="14" t="s">
        <v>7</v>
      </c>
      <c r="I9" s="14" t="s">
        <v>8</v>
      </c>
    </row>
    <row r="10" spans="1:9" x14ac:dyDescent="0.25">
      <c r="A10" s="16">
        <v>1</v>
      </c>
      <c r="B10" s="1" t="s">
        <v>9</v>
      </c>
      <c r="C10" s="19">
        <v>6265</v>
      </c>
      <c r="D10" s="19">
        <v>6954</v>
      </c>
      <c r="E10" s="19">
        <v>7858</v>
      </c>
      <c r="F10" s="19">
        <f>SUM(C10:E10)</f>
        <v>21077</v>
      </c>
      <c r="G10" s="19">
        <f>MAX(C10:E10)</f>
        <v>7858</v>
      </c>
      <c r="H10" s="19">
        <f>MIN(C10:E10)</f>
        <v>6265</v>
      </c>
      <c r="I10" s="19">
        <f>AVERAGE(C10:E10)</f>
        <v>7025.666666666667</v>
      </c>
    </row>
    <row r="11" spans="1:9" x14ac:dyDescent="0.25">
      <c r="A11" s="16">
        <v>2</v>
      </c>
      <c r="B11" s="1" t="s">
        <v>10</v>
      </c>
      <c r="C11" s="12">
        <v>8701</v>
      </c>
      <c r="D11" s="12">
        <v>9658</v>
      </c>
      <c r="E11" s="12">
        <v>10197</v>
      </c>
      <c r="F11" s="12">
        <f t="shared" ref="F11:F15" si="5">SUM(C11:E11)</f>
        <v>28556</v>
      </c>
      <c r="G11" s="12">
        <f t="shared" ref="G11:G15" si="6">MAX(C11:E11)</f>
        <v>10197</v>
      </c>
      <c r="H11" s="12">
        <f t="shared" ref="H11:H15" si="7">MIN(C11:E11)</f>
        <v>8701</v>
      </c>
      <c r="I11" s="12">
        <f t="shared" ref="I11:I15" si="8">AVERAGE(C11:E11)</f>
        <v>9518.6666666666661</v>
      </c>
    </row>
    <row r="12" spans="1:9" x14ac:dyDescent="0.25">
      <c r="A12" s="16">
        <v>3</v>
      </c>
      <c r="B12" s="1" t="s">
        <v>14</v>
      </c>
      <c r="C12" s="19">
        <v>4569</v>
      </c>
      <c r="D12" s="19">
        <v>5099</v>
      </c>
      <c r="E12" s="19">
        <v>5769</v>
      </c>
      <c r="F12" s="19">
        <f t="shared" si="5"/>
        <v>15437</v>
      </c>
      <c r="G12" s="19">
        <f t="shared" si="6"/>
        <v>5769</v>
      </c>
      <c r="H12" s="19">
        <f t="shared" si="7"/>
        <v>4569</v>
      </c>
      <c r="I12" s="19">
        <f t="shared" si="8"/>
        <v>5145.666666666667</v>
      </c>
    </row>
    <row r="13" spans="1:9" x14ac:dyDescent="0.25">
      <c r="A13" s="16">
        <v>4</v>
      </c>
      <c r="B13" s="1" t="s">
        <v>11</v>
      </c>
      <c r="C13" s="12">
        <v>12341</v>
      </c>
      <c r="D13" s="12">
        <v>12365</v>
      </c>
      <c r="E13" s="12">
        <v>13969</v>
      </c>
      <c r="F13" s="12">
        <f t="shared" si="5"/>
        <v>38675</v>
      </c>
      <c r="G13" s="12">
        <f t="shared" si="6"/>
        <v>13969</v>
      </c>
      <c r="H13" s="12">
        <f t="shared" si="7"/>
        <v>12341</v>
      </c>
      <c r="I13" s="12">
        <f t="shared" si="8"/>
        <v>12891.666666666666</v>
      </c>
    </row>
    <row r="14" spans="1:9" x14ac:dyDescent="0.25">
      <c r="A14" s="16">
        <v>5</v>
      </c>
      <c r="B14" s="1" t="s">
        <v>12</v>
      </c>
      <c r="C14" s="19">
        <v>6344</v>
      </c>
      <c r="D14" s="19">
        <v>7042</v>
      </c>
      <c r="E14" s="19">
        <v>7957</v>
      </c>
      <c r="F14" s="19">
        <f t="shared" si="5"/>
        <v>21343</v>
      </c>
      <c r="G14" s="19">
        <f t="shared" si="6"/>
        <v>7957</v>
      </c>
      <c r="H14" s="19">
        <f t="shared" si="7"/>
        <v>6344</v>
      </c>
      <c r="I14" s="19">
        <f t="shared" si="8"/>
        <v>7114.333333333333</v>
      </c>
    </row>
    <row r="15" spans="1:9" x14ac:dyDescent="0.25">
      <c r="A15" s="16">
        <v>6</v>
      </c>
      <c r="B15" s="1" t="s">
        <v>13</v>
      </c>
      <c r="C15" s="12">
        <v>4525</v>
      </c>
      <c r="D15" s="12">
        <v>5022</v>
      </c>
      <c r="E15" s="12">
        <v>5671</v>
      </c>
      <c r="F15" s="12">
        <f t="shared" si="5"/>
        <v>15218</v>
      </c>
      <c r="G15" s="12">
        <f t="shared" si="6"/>
        <v>5671</v>
      </c>
      <c r="H15" s="12">
        <f t="shared" si="7"/>
        <v>4525</v>
      </c>
      <c r="I15" s="12">
        <f t="shared" si="8"/>
        <v>5072.666666666667</v>
      </c>
    </row>
    <row r="16" spans="1:9" x14ac:dyDescent="0.25">
      <c r="A16" s="1" t="s">
        <v>15</v>
      </c>
      <c r="B16" s="1"/>
      <c r="C16" s="19">
        <f>SUM(C10:C15)</f>
        <v>42745</v>
      </c>
      <c r="D16" s="19">
        <f t="shared" ref="D16:I16" si="9">SUM(D10:D15)</f>
        <v>46140</v>
      </c>
      <c r="E16" s="19">
        <f t="shared" si="9"/>
        <v>51421</v>
      </c>
      <c r="F16" s="19">
        <f t="shared" si="9"/>
        <v>140306</v>
      </c>
      <c r="G16" s="19">
        <f t="shared" si="9"/>
        <v>51421</v>
      </c>
      <c r="H16" s="19">
        <f t="shared" si="9"/>
        <v>42745</v>
      </c>
      <c r="I16" s="19">
        <f t="shared" si="9"/>
        <v>46768.666666666664</v>
      </c>
    </row>
    <row r="17" spans="1:9" x14ac:dyDescent="0.25">
      <c r="A17" s="17" t="s">
        <v>20</v>
      </c>
      <c r="B17" s="18"/>
      <c r="C17" s="11">
        <f>SUM(F8,F16)</f>
        <v>241039</v>
      </c>
      <c r="D17" s="9"/>
      <c r="E17" s="9"/>
      <c r="F17" s="9"/>
      <c r="G17" s="9"/>
      <c r="H17" s="9"/>
      <c r="I17" s="10"/>
    </row>
  </sheetData>
  <mergeCells count="2">
    <mergeCell ref="C17:I17"/>
    <mergeCell ref="A17:B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3" sqref="B13:G13"/>
    </sheetView>
  </sheetViews>
  <sheetFormatPr defaultRowHeight="15" x14ac:dyDescent="0.25"/>
  <cols>
    <col min="1" max="1" width="18.42578125" customWidth="1"/>
    <col min="2" max="2" width="12.28515625" customWidth="1"/>
    <col min="3" max="3" width="10.28515625" customWidth="1"/>
    <col min="4" max="4" width="9.42578125" customWidth="1"/>
    <col min="5" max="5" width="10.5703125" bestFit="1" customWidth="1"/>
    <col min="6" max="6" width="10.140625" customWidth="1"/>
    <col min="7" max="7" width="9.5703125" bestFit="1" customWidth="1"/>
  </cols>
  <sheetData>
    <row r="1" spans="1:7" x14ac:dyDescent="0.25">
      <c r="A1" s="1"/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25">
      <c r="A2" s="1" t="s">
        <v>34</v>
      </c>
      <c r="B2" s="3">
        <v>500</v>
      </c>
      <c r="C2" s="3">
        <v>750</v>
      </c>
      <c r="D2" s="4">
        <v>800</v>
      </c>
      <c r="E2" s="3">
        <v>700</v>
      </c>
      <c r="F2" s="4">
        <v>654</v>
      </c>
      <c r="G2" s="3">
        <v>700</v>
      </c>
    </row>
    <row r="3" spans="1:7" x14ac:dyDescent="0.25">
      <c r="A3" s="1" t="s">
        <v>33</v>
      </c>
      <c r="B3" s="1"/>
      <c r="C3" s="1"/>
      <c r="D3" s="1"/>
      <c r="E3" s="1"/>
      <c r="F3" s="1"/>
      <c r="G3" s="1"/>
    </row>
    <row r="4" spans="1:7" x14ac:dyDescent="0.25">
      <c r="A4" s="1" t="s">
        <v>32</v>
      </c>
      <c r="B4" s="3">
        <v>10</v>
      </c>
      <c r="C4" s="3">
        <v>15</v>
      </c>
      <c r="D4" s="3">
        <v>15</v>
      </c>
      <c r="E4" s="3">
        <v>12</v>
      </c>
      <c r="F4" s="3">
        <v>12</v>
      </c>
      <c r="G4" s="3">
        <v>11</v>
      </c>
    </row>
    <row r="5" spans="1:7" x14ac:dyDescent="0.25">
      <c r="A5" s="1" t="s">
        <v>31</v>
      </c>
      <c r="B5" s="3">
        <v>50</v>
      </c>
      <c r="C5" s="3">
        <v>60</v>
      </c>
      <c r="D5" s="3">
        <v>54</v>
      </c>
      <c r="E5" s="3">
        <v>55</v>
      </c>
      <c r="F5" s="3">
        <v>54</v>
      </c>
      <c r="G5" s="3">
        <v>56</v>
      </c>
    </row>
    <row r="6" spans="1:7" x14ac:dyDescent="0.25">
      <c r="A6" s="1" t="s">
        <v>30</v>
      </c>
      <c r="B6" s="3">
        <v>300</v>
      </c>
      <c r="C6" s="3">
        <v>250</v>
      </c>
      <c r="D6" s="3">
        <v>300</v>
      </c>
      <c r="E6" s="3">
        <v>300</v>
      </c>
      <c r="F6" s="3">
        <v>200</v>
      </c>
      <c r="G6" s="3">
        <v>200</v>
      </c>
    </row>
    <row r="7" spans="1:7" x14ac:dyDescent="0.25">
      <c r="A7" s="1" t="s">
        <v>27</v>
      </c>
      <c r="B7" s="3">
        <v>40</v>
      </c>
      <c r="C7" s="3">
        <v>40</v>
      </c>
      <c r="D7" s="3">
        <v>40</v>
      </c>
      <c r="E7" s="3">
        <v>40</v>
      </c>
      <c r="F7" s="3">
        <v>40</v>
      </c>
      <c r="G7" s="3">
        <v>40</v>
      </c>
    </row>
    <row r="8" spans="1:7" x14ac:dyDescent="0.25">
      <c r="A8" s="1" t="s">
        <v>28</v>
      </c>
      <c r="B8" s="3">
        <v>10</v>
      </c>
      <c r="C8" s="3">
        <v>15</v>
      </c>
      <c r="D8" s="3">
        <v>15</v>
      </c>
      <c r="E8" s="3">
        <v>15</v>
      </c>
      <c r="F8" s="3">
        <v>15</v>
      </c>
      <c r="G8" s="3">
        <v>31</v>
      </c>
    </row>
    <row r="9" spans="1:7" x14ac:dyDescent="0.25">
      <c r="A9" s="1" t="s">
        <v>29</v>
      </c>
      <c r="B9" s="3">
        <v>120</v>
      </c>
      <c r="C9" s="3">
        <v>150</v>
      </c>
      <c r="D9" s="3">
        <v>200</v>
      </c>
      <c r="E9" s="3">
        <v>200</v>
      </c>
      <c r="F9" s="3">
        <v>200</v>
      </c>
      <c r="G9" s="3">
        <v>190</v>
      </c>
    </row>
    <row r="10" spans="1:7" x14ac:dyDescent="0.25">
      <c r="A10" s="1" t="s">
        <v>35</v>
      </c>
      <c r="B10" s="3">
        <v>50</v>
      </c>
      <c r="C10" s="3">
        <v>60</v>
      </c>
      <c r="D10" s="3">
        <v>70</v>
      </c>
      <c r="E10" s="3">
        <v>70</v>
      </c>
      <c r="F10" s="3">
        <v>70</v>
      </c>
      <c r="G10" s="3">
        <v>85</v>
      </c>
    </row>
    <row r="11" spans="1:7" x14ac:dyDescent="0.25">
      <c r="A11" s="1" t="s">
        <v>36</v>
      </c>
      <c r="B11" s="3">
        <v>145</v>
      </c>
      <c r="C11" s="3">
        <v>145</v>
      </c>
      <c r="D11" s="3">
        <v>145</v>
      </c>
      <c r="E11" s="3">
        <v>145</v>
      </c>
      <c r="F11" s="3">
        <v>145</v>
      </c>
      <c r="G11" s="3">
        <v>145</v>
      </c>
    </row>
    <row r="12" spans="1:7" x14ac:dyDescent="0.25">
      <c r="A12" s="1" t="s">
        <v>37</v>
      </c>
      <c r="B12" s="3">
        <f>SUM(B4:B11)</f>
        <v>725</v>
      </c>
      <c r="C12" s="3">
        <f t="shared" ref="C12:G12" si="0">SUM(C4:C11)</f>
        <v>735</v>
      </c>
      <c r="D12" s="3">
        <f t="shared" si="0"/>
        <v>839</v>
      </c>
      <c r="E12" s="3">
        <f t="shared" si="0"/>
        <v>837</v>
      </c>
      <c r="F12" s="3">
        <f t="shared" si="0"/>
        <v>736</v>
      </c>
      <c r="G12" s="3">
        <f t="shared" si="0"/>
        <v>758</v>
      </c>
    </row>
    <row r="13" spans="1:7" x14ac:dyDescent="0.25">
      <c r="A13" s="1" t="s">
        <v>38</v>
      </c>
      <c r="B13" s="12">
        <f>(B2-B12)</f>
        <v>-225</v>
      </c>
      <c r="C13" s="12">
        <f t="shared" ref="C13:G13" si="1">(C2-C12)</f>
        <v>15</v>
      </c>
      <c r="D13" s="12">
        <f t="shared" si="1"/>
        <v>-39</v>
      </c>
      <c r="E13" s="12">
        <f t="shared" si="1"/>
        <v>-137</v>
      </c>
      <c r="F13" s="12">
        <f t="shared" si="1"/>
        <v>-82</v>
      </c>
      <c r="G13" s="12">
        <f t="shared" si="1"/>
        <v>-58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defaultRowHeight="15" x14ac:dyDescent="0.25"/>
  <cols>
    <col min="1" max="1" width="4.42578125" customWidth="1"/>
    <col min="2" max="2" width="14.140625" customWidth="1"/>
    <col min="3" max="3" width="12" customWidth="1"/>
    <col min="4" max="4" width="9.28515625" customWidth="1"/>
    <col min="5" max="5" width="11.42578125" customWidth="1"/>
    <col min="6" max="6" width="9.5703125" bestFit="1" customWidth="1"/>
    <col min="7" max="7" width="14" customWidth="1"/>
    <col min="8" max="9" width="13.5703125" customWidth="1"/>
  </cols>
  <sheetData>
    <row r="1" spans="1:9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6" t="s">
        <v>53</v>
      </c>
      <c r="G1" s="6" t="s">
        <v>54</v>
      </c>
      <c r="H1" s="6" t="s">
        <v>44</v>
      </c>
    </row>
    <row r="2" spans="1:9" x14ac:dyDescent="0.25">
      <c r="A2" s="1">
        <v>1</v>
      </c>
      <c r="B2" s="1" t="s">
        <v>45</v>
      </c>
      <c r="C2" s="3">
        <v>853</v>
      </c>
      <c r="D2" s="7">
        <v>0.1</v>
      </c>
      <c r="E2" s="7">
        <v>0.09</v>
      </c>
      <c r="F2" s="12">
        <f>(C2*D2)</f>
        <v>85.300000000000011</v>
      </c>
      <c r="G2" s="12">
        <f>(C2*E2)</f>
        <v>76.77</v>
      </c>
      <c r="H2" s="20">
        <f>SUM(C2,F2:G2)</f>
        <v>1015.0699999999999</v>
      </c>
      <c r="I2" s="22"/>
    </row>
    <row r="3" spans="1:9" x14ac:dyDescent="0.25">
      <c r="A3" s="1">
        <v>2</v>
      </c>
      <c r="B3" s="1" t="s">
        <v>46</v>
      </c>
      <c r="C3" s="3">
        <v>951</v>
      </c>
      <c r="D3" s="7">
        <v>9.9900000000000003E-2</v>
      </c>
      <c r="E3" s="7">
        <v>0.08</v>
      </c>
      <c r="F3" s="12">
        <f t="shared" ref="F3:F9" si="0">(C3*D3)</f>
        <v>95.004900000000006</v>
      </c>
      <c r="G3" s="12">
        <f t="shared" ref="G3:G9" si="1">(C3*E3)</f>
        <v>76.08</v>
      </c>
      <c r="H3" s="12">
        <f t="shared" ref="H3:H9" si="2">SUM(C3,F3:G3)</f>
        <v>1122.0848999999998</v>
      </c>
    </row>
    <row r="4" spans="1:9" x14ac:dyDescent="0.25">
      <c r="A4" s="1">
        <v>3</v>
      </c>
      <c r="B4" s="6" t="s">
        <v>47</v>
      </c>
      <c r="C4" s="3">
        <v>456</v>
      </c>
      <c r="D4" s="7">
        <v>8.6400000000000005E-2</v>
      </c>
      <c r="E4" s="7">
        <v>0.06</v>
      </c>
      <c r="F4" s="12">
        <f t="shared" si="0"/>
        <v>39.398400000000002</v>
      </c>
      <c r="G4" s="12">
        <f t="shared" si="1"/>
        <v>27.36</v>
      </c>
      <c r="H4" s="12">
        <f t="shared" si="2"/>
        <v>522.75839999999994</v>
      </c>
    </row>
    <row r="5" spans="1:9" x14ac:dyDescent="0.25">
      <c r="A5" s="6">
        <v>4</v>
      </c>
      <c r="B5" s="6" t="s">
        <v>48</v>
      </c>
      <c r="C5" s="3">
        <v>500</v>
      </c>
      <c r="D5" s="7">
        <v>8.5000000000000006E-2</v>
      </c>
      <c r="E5" s="7">
        <v>0.06</v>
      </c>
      <c r="F5" s="12">
        <f t="shared" si="0"/>
        <v>42.5</v>
      </c>
      <c r="G5" s="12">
        <f t="shared" si="1"/>
        <v>30</v>
      </c>
      <c r="H5" s="12">
        <f t="shared" si="2"/>
        <v>572.5</v>
      </c>
    </row>
    <row r="6" spans="1:9" x14ac:dyDescent="0.25">
      <c r="A6" s="6">
        <v>5</v>
      </c>
      <c r="B6" s="6" t="s">
        <v>49</v>
      </c>
      <c r="C6" s="3">
        <v>850</v>
      </c>
      <c r="D6" s="7">
        <v>8.9899999999999994E-2</v>
      </c>
      <c r="E6" s="7">
        <v>7.0000000000000007E-2</v>
      </c>
      <c r="F6" s="12">
        <f t="shared" si="0"/>
        <v>76.414999999999992</v>
      </c>
      <c r="G6" s="12">
        <f t="shared" si="1"/>
        <v>59.500000000000007</v>
      </c>
      <c r="H6" s="12">
        <f t="shared" si="2"/>
        <v>985.91499999999996</v>
      </c>
    </row>
    <row r="7" spans="1:9" x14ac:dyDescent="0.25">
      <c r="A7" s="6">
        <v>6</v>
      </c>
      <c r="B7" s="6" t="s">
        <v>50</v>
      </c>
      <c r="C7" s="3">
        <v>459</v>
      </c>
      <c r="D7" s="7">
        <v>6.25E-2</v>
      </c>
      <c r="E7" s="7">
        <v>0.05</v>
      </c>
      <c r="F7" s="12">
        <f t="shared" si="0"/>
        <v>28.6875</v>
      </c>
      <c r="G7" s="12">
        <f t="shared" si="1"/>
        <v>22.950000000000003</v>
      </c>
      <c r="H7" s="12">
        <f t="shared" si="2"/>
        <v>510.63749999999999</v>
      </c>
    </row>
    <row r="8" spans="1:9" x14ac:dyDescent="0.25">
      <c r="A8" s="6">
        <v>7</v>
      </c>
      <c r="B8" s="6" t="s">
        <v>51</v>
      </c>
      <c r="C8" s="3">
        <v>478</v>
      </c>
      <c r="D8" s="7">
        <v>7.1199999999999999E-2</v>
      </c>
      <c r="E8" s="7">
        <v>0.05</v>
      </c>
      <c r="F8" s="12">
        <f t="shared" si="0"/>
        <v>34.0336</v>
      </c>
      <c r="G8" s="12">
        <f t="shared" si="1"/>
        <v>23.900000000000002</v>
      </c>
      <c r="H8" s="12">
        <f t="shared" si="2"/>
        <v>535.93359999999996</v>
      </c>
    </row>
    <row r="9" spans="1:9" x14ac:dyDescent="0.25">
      <c r="A9" s="6">
        <v>8</v>
      </c>
      <c r="B9" s="6" t="s">
        <v>52</v>
      </c>
      <c r="C9" s="3">
        <v>658</v>
      </c>
      <c r="D9" s="7">
        <v>5.9900000000000002E-2</v>
      </c>
      <c r="E9" s="7">
        <v>0.04</v>
      </c>
      <c r="F9" s="12">
        <f t="shared" si="0"/>
        <v>39.414200000000001</v>
      </c>
      <c r="G9" s="12">
        <f t="shared" si="1"/>
        <v>26.32</v>
      </c>
      <c r="H9" s="12">
        <f t="shared" si="2"/>
        <v>723.7342000000001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3" sqref="D3"/>
    </sheetView>
  </sheetViews>
  <sheetFormatPr defaultRowHeight="15" x14ac:dyDescent="0.25"/>
  <cols>
    <col min="1" max="1" width="15.85546875" customWidth="1"/>
    <col min="2" max="2" width="12" customWidth="1"/>
    <col min="3" max="3" width="10.42578125" customWidth="1"/>
    <col min="4" max="4" width="12.140625" bestFit="1" customWidth="1"/>
    <col min="5" max="5" width="11.28515625" bestFit="1" customWidth="1"/>
  </cols>
  <sheetData>
    <row r="1" spans="1:5" x14ac:dyDescent="0.25">
      <c r="A1" s="1" t="s">
        <v>55</v>
      </c>
      <c r="B1" s="3">
        <v>2.94</v>
      </c>
      <c r="C1" s="1"/>
      <c r="D1" s="1"/>
      <c r="E1" s="1"/>
    </row>
    <row r="2" spans="1:5" x14ac:dyDescent="0.25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</row>
    <row r="3" spans="1:5" x14ac:dyDescent="0.25">
      <c r="A3" s="1" t="s">
        <v>61</v>
      </c>
      <c r="B3" s="1">
        <v>500</v>
      </c>
      <c r="C3" s="3">
        <v>0.15</v>
      </c>
      <c r="D3" s="12">
        <f>(B3*C3)</f>
        <v>75</v>
      </c>
      <c r="E3" s="21">
        <f>($B$1*D3)</f>
        <v>220.5</v>
      </c>
    </row>
    <row r="4" spans="1:5" x14ac:dyDescent="0.25">
      <c r="A4" s="1" t="s">
        <v>62</v>
      </c>
      <c r="B4" s="1">
        <v>750</v>
      </c>
      <c r="C4" s="3">
        <v>0.15</v>
      </c>
      <c r="D4" s="12">
        <f t="shared" ref="D4:D9" si="0">(B4*C4)</f>
        <v>112.5</v>
      </c>
      <c r="E4" s="21">
        <f t="shared" ref="E4:E9" si="1">($B$1*D4)</f>
        <v>330.75</v>
      </c>
    </row>
    <row r="5" spans="1:5" x14ac:dyDescent="0.25">
      <c r="A5" s="1" t="s">
        <v>63</v>
      </c>
      <c r="B5" s="1">
        <v>250</v>
      </c>
      <c r="C5" s="3">
        <v>10</v>
      </c>
      <c r="D5" s="12">
        <f t="shared" si="0"/>
        <v>2500</v>
      </c>
      <c r="E5" s="21">
        <f t="shared" si="1"/>
        <v>7350</v>
      </c>
    </row>
    <row r="6" spans="1:5" x14ac:dyDescent="0.25">
      <c r="A6" s="1" t="s">
        <v>64</v>
      </c>
      <c r="B6" s="1">
        <v>310</v>
      </c>
      <c r="C6" s="3">
        <v>0.5</v>
      </c>
      <c r="D6" s="12">
        <f t="shared" si="0"/>
        <v>155</v>
      </c>
      <c r="E6" s="21">
        <f t="shared" si="1"/>
        <v>455.7</v>
      </c>
    </row>
    <row r="7" spans="1:5" x14ac:dyDescent="0.25">
      <c r="A7" s="1" t="s">
        <v>65</v>
      </c>
      <c r="B7" s="1">
        <v>500</v>
      </c>
      <c r="C7" s="3">
        <v>0.1</v>
      </c>
      <c r="D7" s="12">
        <f t="shared" si="0"/>
        <v>50</v>
      </c>
      <c r="E7" s="21">
        <f t="shared" si="1"/>
        <v>147</v>
      </c>
    </row>
    <row r="8" spans="1:5" x14ac:dyDescent="0.25">
      <c r="A8" s="1" t="s">
        <v>66</v>
      </c>
      <c r="B8" s="1">
        <v>1500</v>
      </c>
      <c r="C8" s="3">
        <v>2.5</v>
      </c>
      <c r="D8" s="12">
        <f t="shared" si="0"/>
        <v>3750</v>
      </c>
      <c r="E8" s="21">
        <f t="shared" si="1"/>
        <v>11025</v>
      </c>
    </row>
    <row r="9" spans="1:5" x14ac:dyDescent="0.25">
      <c r="A9" s="1" t="s">
        <v>67</v>
      </c>
      <c r="B9" s="1">
        <v>190</v>
      </c>
      <c r="C9" s="3">
        <v>6</v>
      </c>
      <c r="D9" s="12">
        <f t="shared" si="0"/>
        <v>1140</v>
      </c>
      <c r="E9" s="21">
        <f t="shared" si="1"/>
        <v>3351.6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6" sqref="D16"/>
    </sheetView>
  </sheetViews>
  <sheetFormatPr defaultRowHeight="15" x14ac:dyDescent="0.25"/>
  <cols>
    <col min="1" max="1" width="15.28515625" bestFit="1" customWidth="1"/>
    <col min="2" max="6" width="14.28515625" bestFit="1" customWidth="1"/>
  </cols>
  <sheetData>
    <row r="1" spans="1:7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</row>
    <row r="2" spans="1:7" x14ac:dyDescent="0.25">
      <c r="A2" s="1"/>
      <c r="B2" s="2">
        <v>140000</v>
      </c>
      <c r="C2" s="2">
        <v>185000</v>
      </c>
      <c r="D2" s="2">
        <v>204100</v>
      </c>
      <c r="E2" s="2">
        <v>240000</v>
      </c>
      <c r="F2" s="2">
        <f>SUM(B2:E2)</f>
        <v>769100</v>
      </c>
    </row>
    <row r="4" spans="1:7" x14ac:dyDescent="0.25">
      <c r="A4" s="1" t="s">
        <v>74</v>
      </c>
      <c r="B4" s="1" t="s">
        <v>69</v>
      </c>
      <c r="C4" s="1" t="s">
        <v>70</v>
      </c>
      <c r="D4" s="1" t="s">
        <v>75</v>
      </c>
      <c r="E4" s="1" t="s">
        <v>72</v>
      </c>
      <c r="F4" s="1" t="s">
        <v>73</v>
      </c>
    </row>
    <row r="5" spans="1:7" x14ac:dyDescent="0.25">
      <c r="A5" s="1" t="s">
        <v>76</v>
      </c>
      <c r="B5" s="12">
        <v>20000</v>
      </c>
      <c r="C5" s="12">
        <v>26000</v>
      </c>
      <c r="D5" s="12">
        <v>33800</v>
      </c>
      <c r="E5" s="12">
        <v>43940</v>
      </c>
      <c r="F5" s="12">
        <f>SUM(C5:E5)</f>
        <v>103740</v>
      </c>
    </row>
    <row r="6" spans="1:7" x14ac:dyDescent="0.25">
      <c r="A6" s="1" t="s">
        <v>77</v>
      </c>
      <c r="B6" s="12">
        <v>20000</v>
      </c>
      <c r="C6" s="12">
        <v>15600</v>
      </c>
      <c r="D6" s="12">
        <v>20280</v>
      </c>
      <c r="E6" s="12">
        <v>26364</v>
      </c>
      <c r="F6" s="12">
        <f t="shared" ref="F6:F10" si="0">SUM(C6:E6)</f>
        <v>62244</v>
      </c>
    </row>
    <row r="7" spans="1:7" x14ac:dyDescent="0.25">
      <c r="A7" s="1" t="s">
        <v>78</v>
      </c>
      <c r="B7" s="12">
        <v>12000</v>
      </c>
      <c r="C7" s="12">
        <v>20930</v>
      </c>
      <c r="D7" s="12">
        <v>27209</v>
      </c>
      <c r="E7" s="12">
        <v>35371.699999999997</v>
      </c>
      <c r="F7" s="12">
        <f t="shared" si="0"/>
        <v>83510.7</v>
      </c>
    </row>
    <row r="8" spans="1:7" x14ac:dyDescent="0.25">
      <c r="A8" s="1" t="s">
        <v>79</v>
      </c>
      <c r="B8" s="12">
        <v>16100</v>
      </c>
      <c r="C8" s="12">
        <v>28870</v>
      </c>
      <c r="D8" s="12">
        <v>33631</v>
      </c>
      <c r="E8" s="12">
        <v>43720.3</v>
      </c>
      <c r="F8" s="12">
        <f t="shared" si="0"/>
        <v>106221.3</v>
      </c>
    </row>
    <row r="9" spans="1:7" x14ac:dyDescent="0.25">
      <c r="A9" s="1" t="s">
        <v>80</v>
      </c>
      <c r="B9" s="12">
        <v>19000</v>
      </c>
      <c r="C9" s="12">
        <v>39000</v>
      </c>
      <c r="D9" s="12">
        <v>50700</v>
      </c>
      <c r="E9" s="12">
        <v>65910</v>
      </c>
      <c r="F9" s="12">
        <f t="shared" si="0"/>
        <v>155610</v>
      </c>
    </row>
    <row r="10" spans="1:7" x14ac:dyDescent="0.25">
      <c r="A10" s="1" t="s">
        <v>81</v>
      </c>
      <c r="B10" s="12">
        <v>25000</v>
      </c>
      <c r="C10" s="12">
        <v>32500</v>
      </c>
      <c r="D10" s="12">
        <v>42250</v>
      </c>
      <c r="E10" s="23">
        <v>54925</v>
      </c>
      <c r="F10" s="12">
        <f t="shared" si="0"/>
        <v>129675</v>
      </c>
    </row>
    <row r="11" spans="1:7" x14ac:dyDescent="0.25">
      <c r="A11" s="1" t="s">
        <v>82</v>
      </c>
      <c r="B11" s="12">
        <f>SUM(B5:B10)</f>
        <v>112100</v>
      </c>
      <c r="C11" s="12">
        <f t="shared" ref="C11:E11" si="1">SUM(C5:C10)</f>
        <v>162900</v>
      </c>
      <c r="D11" s="12">
        <f t="shared" si="1"/>
        <v>207870</v>
      </c>
      <c r="E11" s="12">
        <f t="shared" si="1"/>
        <v>270231</v>
      </c>
      <c r="F11" s="5"/>
      <c r="G11" s="5"/>
    </row>
    <row r="12" spans="1:7" x14ac:dyDescent="0.25">
      <c r="A12" s="8" t="s">
        <v>83</v>
      </c>
      <c r="B12" s="24">
        <f>(B2-B11)</f>
        <v>27900</v>
      </c>
      <c r="C12" s="24">
        <f t="shared" ref="C12:E12" si="2">(C2-C11)</f>
        <v>22100</v>
      </c>
      <c r="D12" s="24">
        <f t="shared" si="2"/>
        <v>-3770</v>
      </c>
      <c r="E12" s="12">
        <f t="shared" si="2"/>
        <v>-30231</v>
      </c>
      <c r="F12" s="5"/>
      <c r="G12" s="5"/>
    </row>
    <row r="13" spans="1:7" x14ac:dyDescent="0.25">
      <c r="A13" s="26"/>
      <c r="B13" s="26"/>
      <c r="C13" s="26"/>
      <c r="D13" s="26"/>
      <c r="E13" s="26"/>
      <c r="F13" s="5"/>
      <c r="G13" s="5"/>
    </row>
    <row r="14" spans="1:7" x14ac:dyDescent="0.25">
      <c r="A14" s="5"/>
      <c r="B14" s="5"/>
      <c r="C14" s="25"/>
      <c r="D14" s="25"/>
      <c r="E14" s="25"/>
      <c r="F14" s="5"/>
    </row>
    <row r="15" spans="1:7" x14ac:dyDescent="0.25">
      <c r="A15" s="5"/>
      <c r="B15" s="5"/>
      <c r="C15" s="5"/>
      <c r="D15" s="5"/>
      <c r="E15" s="5"/>
      <c r="F15" s="5"/>
    </row>
  </sheetData>
  <mergeCells count="1">
    <mergeCell ref="C14:E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Plan3</vt:lpstr>
      <vt:lpstr>Plan4</vt:lpstr>
      <vt:lpstr>Plan5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2017-11-27T09:59:46Z</dcterms:created>
  <dcterms:modified xsi:type="dcterms:W3CDTF">2018-01-23T19:14:41Z</dcterms:modified>
</cp:coreProperties>
</file>