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defaultThemeVersion="124226"/>
  <bookViews>
    <workbookView xWindow="0" yWindow="45" windowWidth="12120" windowHeight="8445"/>
  </bookViews>
  <sheets>
    <sheet name="Formulário" sheetId="5" r:id="rId1"/>
    <sheet name="Portfólio de Telefones_Old" sheetId="6" state="hidden" r:id="rId2"/>
    <sheet name="Portfólio de Telefones" sheetId="9" r:id="rId3"/>
    <sheet name="Uso Interno" sheetId="7" r:id="rId4"/>
    <sheet name="Base" sheetId="2" state="hidden" r:id="rId5"/>
  </sheets>
  <externalReferences>
    <externalReference r:id="rId6"/>
    <externalReference r:id="rId7"/>
  </externalReferences>
  <definedNames>
    <definedName name="DiretorIMG">Base!#REF!</definedName>
    <definedName name="EquipeIMG">Base!#REF!</definedName>
    <definedName name="GerenteIMG">Base!#REF!</definedName>
    <definedName name="Modelo" localSheetId="2">INDIRECT([1]Base!$B$9)</definedName>
    <definedName name="Modelo" localSheetId="3">INDIRECT([2]Base!$B$9)</definedName>
    <definedName name="Modelo">INDIRECT(Base!#REF!)</definedName>
    <definedName name="NA">Base!#REF!</definedName>
  </definedNames>
  <calcPr calcId="145621"/>
</workbook>
</file>

<file path=xl/calcChain.xml><?xml version="1.0" encoding="utf-8"?>
<calcChain xmlns="http://schemas.openxmlformats.org/spreadsheetml/2006/main">
  <c r="F1" i="2" l="1"/>
  <c r="D1" i="2"/>
  <c r="F3" i="2" l="1"/>
  <c r="F2" i="2"/>
  <c r="D3" i="2"/>
  <c r="D2" i="2"/>
  <c r="B2" i="2" l="1"/>
  <c r="B9" i="2" l="1"/>
  <c r="B10" i="2"/>
  <c r="I1" i="2"/>
  <c r="I2" i="2"/>
  <c r="I3" i="2" l="1"/>
  <c r="D45" i="5"/>
  <c r="I4" i="2" l="1"/>
  <c r="D49" i="5" s="1"/>
</calcChain>
</file>

<file path=xl/sharedStrings.xml><?xml version="1.0" encoding="utf-8"?>
<sst xmlns="http://schemas.openxmlformats.org/spreadsheetml/2006/main" count="76" uniqueCount="57">
  <si>
    <t>Observações:</t>
  </si>
  <si>
    <t>Serviço:</t>
  </si>
  <si>
    <t>Nome Completo:</t>
  </si>
  <si>
    <t>E-mail:</t>
  </si>
  <si>
    <t>Matrícula (se funcionário):</t>
  </si>
  <si>
    <t>SOLICITAÇÃO DE FACILIDADE DE RAMAL E SENHA</t>
  </si>
  <si>
    <t>Serviço</t>
  </si>
  <si>
    <t>Alteração de Ramal</t>
  </si>
  <si>
    <t>Solicitação de Ramal</t>
  </si>
  <si>
    <t>Login:</t>
  </si>
  <si>
    <t>Matrícula Responsável TVG:</t>
  </si>
  <si>
    <t>Não se Aplica</t>
  </si>
  <si>
    <t>CUSTO MENSAL</t>
  </si>
  <si>
    <t>APARELHOS</t>
  </si>
  <si>
    <t>MODELOS</t>
  </si>
  <si>
    <t>GUIA PARA PREENCHIMENTO DO FORMULÁRIO</t>
  </si>
  <si>
    <t>Ramal:</t>
  </si>
  <si>
    <t>Mudança de Responsabilidade</t>
  </si>
  <si>
    <t>PERFIL</t>
  </si>
  <si>
    <t>ESPECIFICAÇÕES</t>
  </si>
  <si>
    <t>Equipe</t>
  </si>
  <si>
    <t>Aparelho com visor e viva-voz</t>
  </si>
  <si>
    <t>Gerentes e Supervisores</t>
  </si>
  <si>
    <t>Aparelho com câmera básico</t>
  </si>
  <si>
    <t>Diretores</t>
  </si>
  <si>
    <t>Aparelho com câmera completo</t>
  </si>
  <si>
    <t>Permissões do Ramal:</t>
  </si>
  <si>
    <t>Restrito (somente ligações com uso de senha)</t>
  </si>
  <si>
    <t>Liberação Total (Local, DDD e DDI)</t>
  </si>
  <si>
    <t>Permissões da Senha:</t>
  </si>
  <si>
    <t>Categoria Ramal</t>
  </si>
  <si>
    <t>Categoria Senha</t>
  </si>
  <si>
    <t>Ligações Nacionais (Local e DDD)</t>
  </si>
  <si>
    <t>Responsável TVG pela Area:</t>
  </si>
  <si>
    <t xml:space="preserve"> </t>
  </si>
  <si>
    <t>Função:</t>
  </si>
  <si>
    <t>Descrição</t>
  </si>
  <si>
    <t>Custo Mensal (assinatura):</t>
  </si>
  <si>
    <t>Aparelho</t>
  </si>
  <si>
    <t>Total</t>
  </si>
  <si>
    <t>Ramal</t>
  </si>
  <si>
    <t>Senha</t>
  </si>
  <si>
    <t>DADOS DO RAMAL</t>
  </si>
  <si>
    <t>Numero do Ramal:</t>
  </si>
  <si>
    <t>Modelo do Aparelho:</t>
  </si>
  <si>
    <t>MAC:</t>
  </si>
  <si>
    <t>Equipe Operacional com Mobilidade</t>
  </si>
  <si>
    <t>Solicitação de Senha para Ligações</t>
  </si>
  <si>
    <t>Solicitação de Ramal + Senha para Ligações</t>
  </si>
  <si>
    <t>Extensor de Teclas</t>
  </si>
  <si>
    <t>Equipe Adicional</t>
  </si>
  <si>
    <t>Aparelho Móvel Wireless</t>
  </si>
  <si>
    <t>Equipe e Secretárias Executivas</t>
  </si>
  <si>
    <t>Aparelho com visor, viva-voz e mais recursos de teclas</t>
  </si>
  <si>
    <t>Portfolio</t>
  </si>
  <si>
    <t>Executivos</t>
  </si>
  <si>
    <t>Aparelho com câmera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</si>
</sst>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;;;"/>
  </numFmts>
  <fonts count="21">
    <font>
      <sz val="10"/>
      <name val="Arial"/>
    </font>
    <font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002060"/>
      <name val="Arial"/>
      <family val="2"/>
    </font>
    <font>
      <sz val="14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 style="medium">
        <color theme="0"/>
      </right>
      <top/>
      <bottom style="thin">
        <color theme="0"/>
      </bottom>
      <diagonal/>
    </border>
    <border>
      <left style="medium">
        <color theme="8" tint="-0.24994659260841701"/>
      </left>
      <right style="medium">
        <color theme="0"/>
      </right>
      <top style="thin">
        <color theme="0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8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8" tint="-0.24994659260841701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8" tint="-0.24994659260841701"/>
      </top>
      <bottom/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4" fillId="0" borderId="0"/>
    <xf numFmtId="0" fontId="20" fillId="0" borderId="0"/>
  </cellStyleXfs>
  <cellXfs count="111">
    <xf numFmtId="0" fontId="0" fillId="0" borderId="0" xfId="0"/>
    <xf numFmtId="0" fontId="1" fillId="2" borderId="0" xfId="0" applyFont="1" applyFill="1" applyProtection="1">
      <protection hidden="1"/>
    </xf>
    <xf numFmtId="0" fontId="1" fillId="2" borderId="0" xfId="0" applyFont="1" applyFill="1" applyBorder="1" applyProtection="1"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0" borderId="0" xfId="0" applyFont="1"/>
    <xf numFmtId="0" fontId="1" fillId="3" borderId="0" xfId="0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10" fillId="2" borderId="0" xfId="0" applyFont="1" applyFill="1" applyBorder="1" applyProtection="1">
      <protection hidden="1"/>
    </xf>
    <xf numFmtId="0" fontId="10" fillId="3" borderId="0" xfId="0" applyFont="1" applyFill="1" applyBorder="1" applyProtection="1">
      <protection hidden="1"/>
    </xf>
    <xf numFmtId="0" fontId="10" fillId="2" borderId="0" xfId="0" applyFont="1" applyFill="1" applyProtection="1">
      <protection hidden="1"/>
    </xf>
    <xf numFmtId="0" fontId="10" fillId="5" borderId="0" xfId="0" applyFont="1" applyFill="1" applyBorder="1" applyProtection="1">
      <protection hidden="1"/>
    </xf>
    <xf numFmtId="0" fontId="12" fillId="2" borderId="0" xfId="0" applyFont="1" applyFill="1" applyBorder="1" applyProtection="1">
      <protection hidden="1"/>
    </xf>
    <xf numFmtId="0" fontId="12" fillId="5" borderId="0" xfId="0" applyFont="1" applyFill="1" applyBorder="1" applyProtection="1">
      <protection hidden="1"/>
    </xf>
    <xf numFmtId="0" fontId="12" fillId="6" borderId="0" xfId="0" applyFont="1" applyFill="1" applyBorder="1" applyProtection="1">
      <protection hidden="1"/>
    </xf>
    <xf numFmtId="0" fontId="12" fillId="2" borderId="0" xfId="0" applyFont="1" applyFill="1" applyProtection="1">
      <protection hidden="1"/>
    </xf>
    <xf numFmtId="0" fontId="1" fillId="4" borderId="0" xfId="0" applyFont="1" applyFill="1" applyBorder="1" applyProtection="1">
      <protection hidden="1"/>
    </xf>
    <xf numFmtId="0" fontId="1" fillId="4" borderId="0" xfId="0" applyFont="1" applyFill="1" applyBorder="1" applyAlignment="1" applyProtection="1">
      <alignment horizontal="center" vertical="center"/>
      <protection hidden="1"/>
    </xf>
    <xf numFmtId="0" fontId="13" fillId="5" borderId="0" xfId="0" applyFont="1" applyFill="1" applyBorder="1" applyProtection="1">
      <protection hidden="1"/>
    </xf>
    <xf numFmtId="0" fontId="13" fillId="6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3" fillId="2" borderId="0" xfId="0" applyFont="1" applyFill="1" applyProtection="1">
      <protection hidden="1"/>
    </xf>
    <xf numFmtId="0" fontId="13" fillId="6" borderId="0" xfId="0" applyFont="1" applyFill="1" applyBorder="1" applyAlignment="1" applyProtection="1">
      <alignment horizontal="left"/>
      <protection hidden="1"/>
    </xf>
    <xf numFmtId="0" fontId="13" fillId="2" borderId="0" xfId="0" applyFont="1" applyFill="1" applyBorder="1" applyAlignment="1" applyProtection="1">
      <alignment horizontal="left"/>
      <protection hidden="1"/>
    </xf>
    <xf numFmtId="0" fontId="13" fillId="6" borderId="0" xfId="0" applyFont="1" applyFill="1" applyBorder="1" applyAlignment="1" applyProtection="1">
      <protection hidden="1"/>
    </xf>
    <xf numFmtId="0" fontId="13" fillId="2" borderId="0" xfId="0" applyFont="1" applyFill="1" applyBorder="1" applyAlignment="1" applyProtection="1">
      <protection hidden="1"/>
    </xf>
    <xf numFmtId="0" fontId="14" fillId="2" borderId="0" xfId="0" applyFont="1" applyFill="1" applyBorder="1" applyProtection="1">
      <protection hidden="1"/>
    </xf>
    <xf numFmtId="0" fontId="14" fillId="6" borderId="0" xfId="0" applyFont="1" applyFill="1" applyBorder="1" applyProtection="1">
      <protection hidden="1"/>
    </xf>
    <xf numFmtId="0" fontId="4" fillId="0" borderId="0" xfId="0" applyFont="1" applyAlignment="1">
      <alignment horizontal="center"/>
    </xf>
    <xf numFmtId="0" fontId="15" fillId="2" borderId="0" xfId="0" applyFont="1" applyFill="1" applyBorder="1" applyAlignment="1" applyProtection="1">
      <alignment vertical="center"/>
      <protection hidden="1"/>
    </xf>
    <xf numFmtId="0" fontId="15" fillId="2" borderId="0" xfId="0" applyFont="1" applyFill="1" applyBorder="1" applyProtection="1">
      <protection hidden="1"/>
    </xf>
    <xf numFmtId="0" fontId="15" fillId="2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5" fillId="6" borderId="0" xfId="0" applyFont="1" applyFill="1" applyBorder="1" applyProtection="1">
      <protection hidden="1"/>
    </xf>
    <xf numFmtId="0" fontId="15" fillId="3" borderId="0" xfId="0" applyFont="1" applyFill="1" applyBorder="1" applyProtection="1">
      <protection hidden="1"/>
    </xf>
    <xf numFmtId="0" fontId="15" fillId="5" borderId="0" xfId="0" applyFont="1" applyFill="1" applyBorder="1" applyProtection="1">
      <protection hidden="1"/>
    </xf>
    <xf numFmtId="0" fontId="15" fillId="6" borderId="0" xfId="0" applyFont="1" applyFill="1" applyBorder="1" applyAlignment="1" applyProtection="1">
      <alignment horizontal="left"/>
      <protection hidden="1"/>
    </xf>
    <xf numFmtId="0" fontId="15" fillId="3" borderId="0" xfId="0" applyFont="1" applyFill="1" applyBorder="1" applyAlignment="1" applyProtection="1">
      <alignment horizontal="left"/>
      <protection hidden="1"/>
    </xf>
    <xf numFmtId="0" fontId="15" fillId="2" borderId="0" xfId="0" applyFont="1" applyFill="1" applyBorder="1" applyAlignment="1" applyProtection="1">
      <alignment horizontal="left"/>
      <protection hidden="1"/>
    </xf>
    <xf numFmtId="0" fontId="15" fillId="5" borderId="0" xfId="0" applyFont="1" applyFill="1" applyBorder="1" applyAlignment="1" applyProtection="1">
      <alignment horizontal="left"/>
      <protection hidden="1"/>
    </xf>
    <xf numFmtId="0" fontId="15" fillId="3" borderId="0" xfId="0" applyFont="1" applyFill="1" applyBorder="1" applyAlignment="1" applyProtection="1">
      <alignment horizontal="left" vertical="center"/>
      <protection locked="0"/>
    </xf>
    <xf numFmtId="0" fontId="15" fillId="6" borderId="0" xfId="0" applyFont="1" applyFill="1" applyBorder="1" applyAlignment="1" applyProtection="1">
      <protection hidden="1"/>
    </xf>
    <xf numFmtId="0" fontId="15" fillId="2" borderId="0" xfId="0" applyFont="1" applyFill="1" applyBorder="1" applyAlignment="1" applyProtection="1">
      <protection hidden="1"/>
    </xf>
    <xf numFmtId="0" fontId="15" fillId="5" borderId="0" xfId="0" applyFont="1" applyFill="1" applyBorder="1" applyAlignment="1" applyProtection="1">
      <protection hidden="1"/>
    </xf>
    <xf numFmtId="0" fontId="15" fillId="6" borderId="0" xfId="0" applyFont="1" applyFill="1" applyProtection="1">
      <protection hidden="1"/>
    </xf>
    <xf numFmtId="0" fontId="15" fillId="6" borderId="0" xfId="0" applyFont="1" applyFill="1" applyBorder="1" applyAlignment="1" applyProtection="1">
      <alignment horizontal="center"/>
      <protection hidden="1"/>
    </xf>
    <xf numFmtId="0" fontId="4" fillId="0" borderId="0" xfId="0" quotePrefix="1" applyFont="1" applyFill="1" applyBorder="1"/>
    <xf numFmtId="0" fontId="15" fillId="2" borderId="0" xfId="0" applyFont="1" applyFill="1" applyBorder="1" applyAlignment="1" applyProtection="1">
      <alignment horizontal="right" vertical="center"/>
      <protection hidden="1"/>
    </xf>
    <xf numFmtId="44" fontId="15" fillId="7" borderId="0" xfId="1" applyFont="1" applyFill="1" applyBorder="1" applyAlignment="1" applyProtection="1">
      <alignment horizontal="left" vertical="center"/>
      <protection hidden="1"/>
    </xf>
    <xf numFmtId="0" fontId="0" fillId="0" borderId="0" xfId="0" applyProtection="1"/>
    <xf numFmtId="0" fontId="9" fillId="0" borderId="0" xfId="0" applyFont="1" applyAlignment="1" applyProtection="1">
      <alignment horizontal="center" vertical="center"/>
    </xf>
    <xf numFmtId="0" fontId="7" fillId="4" borderId="8" xfId="0" applyFont="1" applyFill="1" applyBorder="1" applyAlignment="1" applyProtection="1">
      <alignment horizontal="center" vertical="center"/>
    </xf>
    <xf numFmtId="0" fontId="7" fillId="4" borderId="10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 wrapText="1"/>
    </xf>
    <xf numFmtId="164" fontId="14" fillId="0" borderId="4" xfId="0" applyNumberFormat="1" applyFont="1" applyBorder="1" applyAlignment="1" applyProtection="1">
      <alignment horizontal="center" vertical="center"/>
    </xf>
    <xf numFmtId="0" fontId="1" fillId="2" borderId="0" xfId="2" applyFont="1" applyFill="1" applyBorder="1" applyAlignment="1" applyProtection="1">
      <alignment vertical="center"/>
      <protection hidden="1"/>
    </xf>
    <xf numFmtId="0" fontId="1" fillId="2" borderId="0" xfId="2" applyFont="1" applyFill="1" applyAlignment="1" applyProtection="1">
      <alignment vertical="center"/>
      <protection hidden="1"/>
    </xf>
    <xf numFmtId="0" fontId="9" fillId="2" borderId="0" xfId="2" applyFont="1" applyFill="1" applyBorder="1" applyAlignment="1" applyProtection="1">
      <alignment horizontal="left" indent="8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1" fillId="2" borderId="0" xfId="2" applyFont="1" applyFill="1" applyAlignment="1" applyProtection="1">
      <alignment horizontal="center" vertical="center"/>
      <protection hidden="1"/>
    </xf>
    <xf numFmtId="0" fontId="10" fillId="2" borderId="0" xfId="2" applyFont="1" applyFill="1" applyBorder="1" applyAlignment="1" applyProtection="1">
      <alignment vertical="center"/>
      <protection hidden="1"/>
    </xf>
    <xf numFmtId="0" fontId="10" fillId="5" borderId="0" xfId="2" applyFont="1" applyFill="1" applyBorder="1" applyAlignment="1" applyProtection="1">
      <alignment vertical="center"/>
      <protection hidden="1"/>
    </xf>
    <xf numFmtId="0" fontId="14" fillId="2" borderId="0" xfId="2" applyFont="1" applyFill="1" applyBorder="1" applyAlignment="1" applyProtection="1">
      <alignment vertical="center"/>
      <protection hidden="1"/>
    </xf>
    <xf numFmtId="0" fontId="18" fillId="5" borderId="0" xfId="2" applyFont="1" applyFill="1" applyBorder="1" applyAlignment="1" applyProtection="1">
      <alignment vertical="center"/>
      <protection hidden="1"/>
    </xf>
    <xf numFmtId="0" fontId="19" fillId="3" borderId="0" xfId="2" applyFont="1" applyFill="1" applyBorder="1" applyAlignment="1" applyProtection="1">
      <alignment horizontal="left" vertical="center"/>
      <protection locked="0"/>
    </xf>
    <xf numFmtId="0" fontId="19" fillId="6" borderId="0" xfId="2" applyFont="1" applyFill="1" applyBorder="1" applyAlignment="1" applyProtection="1">
      <alignment vertical="center"/>
      <protection hidden="1"/>
    </xf>
    <xf numFmtId="0" fontId="19" fillId="2" borderId="0" xfId="2" applyFont="1" applyFill="1" applyBorder="1" applyAlignment="1" applyProtection="1">
      <alignment vertical="center"/>
      <protection hidden="1"/>
    </xf>
    <xf numFmtId="0" fontId="18" fillId="2" borderId="0" xfId="2" applyFont="1" applyFill="1" applyBorder="1" applyAlignment="1" applyProtection="1">
      <alignment vertical="center"/>
      <protection hidden="1"/>
    </xf>
    <xf numFmtId="0" fontId="19" fillId="5" borderId="0" xfId="2" applyFont="1" applyFill="1" applyBorder="1" applyAlignment="1" applyProtection="1">
      <alignment vertical="center"/>
      <protection hidden="1"/>
    </xf>
    <xf numFmtId="0" fontId="14" fillId="2" borderId="0" xfId="2" applyFont="1" applyFill="1" applyBorder="1" applyAlignment="1" applyProtection="1">
      <alignment horizontal="left" vertical="center"/>
      <protection hidden="1"/>
    </xf>
    <xf numFmtId="0" fontId="19" fillId="6" borderId="0" xfId="2" applyFont="1" applyFill="1" applyBorder="1" applyAlignment="1" applyProtection="1">
      <alignment horizontal="left" vertical="center"/>
      <protection hidden="1"/>
    </xf>
    <xf numFmtId="0" fontId="19" fillId="2" borderId="0" xfId="2" applyFont="1" applyFill="1" applyBorder="1" applyAlignment="1" applyProtection="1">
      <alignment horizontal="left" vertical="center"/>
      <protection hidden="1"/>
    </xf>
    <xf numFmtId="0" fontId="10" fillId="2" borderId="0" xfId="2" applyFont="1" applyFill="1" applyBorder="1" applyAlignment="1" applyProtection="1">
      <alignment horizontal="left" vertical="center"/>
      <protection hidden="1"/>
    </xf>
    <xf numFmtId="0" fontId="19" fillId="5" borderId="0" xfId="2" applyFont="1" applyFill="1" applyBorder="1" applyAlignment="1" applyProtection="1">
      <alignment horizontal="left" vertical="center"/>
      <protection hidden="1"/>
    </xf>
    <xf numFmtId="0" fontId="10" fillId="5" borderId="0" xfId="2" applyFont="1" applyFill="1" applyBorder="1" applyAlignment="1" applyProtection="1">
      <alignment horizontal="left" vertical="center"/>
      <protection hidden="1"/>
    </xf>
    <xf numFmtId="0" fontId="10" fillId="6" borderId="0" xfId="2" applyFont="1" applyFill="1" applyBorder="1" applyAlignment="1" applyProtection="1">
      <alignment vertical="center"/>
      <protection hidden="1"/>
    </xf>
    <xf numFmtId="0" fontId="1" fillId="5" borderId="0" xfId="2" applyFont="1" applyFill="1" applyBorder="1" applyAlignment="1" applyProtection="1">
      <alignment vertical="center"/>
      <protection hidden="1"/>
    </xf>
    <xf numFmtId="0" fontId="1" fillId="6" borderId="0" xfId="2" applyFont="1" applyFill="1" applyBorder="1" applyAlignment="1" applyProtection="1">
      <alignment vertical="center"/>
      <protection hidden="1"/>
    </xf>
    <xf numFmtId="0" fontId="13" fillId="2" borderId="0" xfId="0" applyFont="1" applyFill="1" applyBorder="1" applyAlignment="1" applyProtection="1">
      <alignment vertical="top" wrapText="1"/>
      <protection hidden="1"/>
    </xf>
    <xf numFmtId="0" fontId="1" fillId="4" borderId="0" xfId="0" applyFont="1" applyFill="1" applyBorder="1" applyAlignment="1" applyProtection="1">
      <protection hidden="1"/>
    </xf>
    <xf numFmtId="0" fontId="1" fillId="4" borderId="11" xfId="0" applyFont="1" applyFill="1" applyBorder="1" applyAlignment="1" applyProtection="1">
      <protection hidden="1"/>
    </xf>
    <xf numFmtId="0" fontId="9" fillId="0" borderId="0" xfId="0" applyFont="1" applyAlignment="1" applyProtection="1">
      <alignment horizontal="center" vertical="center"/>
    </xf>
    <xf numFmtId="0" fontId="14" fillId="0" borderId="12" xfId="0" quotePrefix="1" applyFont="1" applyFill="1" applyBorder="1" applyAlignment="1" applyProtection="1">
      <alignment horizontal="center" vertical="center"/>
    </xf>
    <xf numFmtId="0" fontId="14" fillId="0" borderId="12" xfId="0" quotePrefix="1" applyFont="1" applyFill="1" applyBorder="1" applyAlignment="1" applyProtection="1">
      <alignment horizontal="center" vertical="center" wrapText="1"/>
    </xf>
    <xf numFmtId="0" fontId="14" fillId="0" borderId="0" xfId="0" quotePrefix="1" applyFont="1" applyFill="1" applyBorder="1" applyAlignment="1" applyProtection="1">
      <alignment horizontal="center" vertical="center" wrapText="1"/>
    </xf>
    <xf numFmtId="165" fontId="14" fillId="0" borderId="0" xfId="0" applyNumberFormat="1" applyFont="1" applyFill="1" applyBorder="1" applyAlignment="1" applyProtection="1">
      <alignment horizontal="center" vertical="center"/>
    </xf>
    <xf numFmtId="0" fontId="11" fillId="4" borderId="0" xfId="0" applyFont="1" applyFill="1" applyBorder="1" applyAlignment="1" applyProtection="1">
      <alignment horizontal="center" vertical="center"/>
      <protection hidden="1"/>
    </xf>
    <xf numFmtId="0" fontId="11" fillId="4" borderId="11" xfId="0" applyFont="1" applyFill="1" applyBorder="1" applyAlignment="1" applyProtection="1">
      <alignment horizontal="center" vertical="center"/>
      <protection hidden="1"/>
    </xf>
    <xf numFmtId="0" fontId="13" fillId="4" borderId="0" xfId="0" applyFont="1" applyFill="1" applyBorder="1" applyAlignment="1" applyProtection="1">
      <alignment horizontal="center" vertical="top" wrapText="1"/>
      <protection hidden="1"/>
    </xf>
    <xf numFmtId="0" fontId="1" fillId="0" borderId="0" xfId="0" applyFont="1" applyFill="1" applyBorder="1" applyAlignment="1" applyProtection="1">
      <alignment horizontal="justify" vertical="top" wrapText="1"/>
      <protection hidden="1"/>
    </xf>
    <xf numFmtId="0" fontId="15" fillId="3" borderId="0" xfId="0" applyFont="1" applyFill="1" applyBorder="1" applyAlignment="1" applyProtection="1">
      <alignment horizontal="left" vertical="center"/>
      <protection locked="0"/>
    </xf>
    <xf numFmtId="0" fontId="15" fillId="3" borderId="0" xfId="0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Border="1" applyAlignment="1" applyProtection="1">
      <alignment horizontal="left" indent="8"/>
      <protection hidden="1"/>
    </xf>
    <xf numFmtId="0" fontId="15" fillId="7" borderId="0" xfId="0" applyFont="1" applyFill="1" applyBorder="1" applyAlignment="1" applyProtection="1">
      <alignment horizontal="left" vertical="center"/>
      <protection hidden="1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7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2" borderId="0" xfId="2" applyFont="1" applyFill="1" applyBorder="1" applyAlignment="1" applyProtection="1">
      <alignment horizontal="center"/>
      <protection hidden="1"/>
    </xf>
    <xf numFmtId="0" fontId="16" fillId="4" borderId="0" xfId="2" applyFont="1" applyFill="1" applyBorder="1" applyAlignment="1" applyProtection="1">
      <alignment horizontal="center" vertical="center"/>
      <protection hidden="1"/>
    </xf>
    <xf numFmtId="0" fontId="17" fillId="4" borderId="0" xfId="2" applyFont="1" applyFill="1" applyBorder="1" applyAlignment="1" applyProtection="1">
      <alignment horizontal="left" vertical="center"/>
      <protection hidden="1"/>
    </xf>
    <xf numFmtId="0" fontId="19" fillId="3" borderId="0" xfId="2" applyFont="1" applyFill="1" applyBorder="1" applyAlignment="1" applyProtection="1">
      <alignment horizontal="left" vertical="top" wrapText="1"/>
      <protection locked="0"/>
    </xf>
  </cellXfs>
  <cellStyles count="4">
    <cellStyle name="Moeda" xfId="1" builtinId="4"/>
    <cellStyle name="Normal" xfId="0" builtinId="0"/>
    <cellStyle name="Normal 2" xfId="2"/>
    <cellStyle name="Normal 3" xfId="3"/>
  </cellStyles>
  <dxfs count="25">
    <dxf>
      <font>
        <color rgb="FFFF0000"/>
      </font>
      <numFmt numFmtId="167" formatCode=";;;&quot;*O preenchimento da função é obrigatório.&quot;"/>
    </dxf>
    <dxf>
      <numFmt numFmtId="168" formatCode=";;;&quot; &quot;"/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numFmt numFmtId="169" formatCode=";;;&quot;*O preenchimento do ramal é obrigatório.&quot;"/>
    </dxf>
    <dxf>
      <font>
        <color theme="0" tint="-0.14996795556505021"/>
      </font>
      <numFmt numFmtId="165" formatCode=";;;"/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font>
        <color theme="0" tint="-0.14996795556505021"/>
      </font>
      <numFmt numFmtId="165" formatCode=";;;"/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font>
        <color theme="0" tint="-0.14996795556505021"/>
      </font>
      <numFmt numFmtId="165" formatCode=";;;"/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font>
        <b val="0"/>
        <i/>
        <color theme="0" tint="-0.34998626667073579"/>
      </font>
      <numFmt numFmtId="166" formatCode=";;;&quot;(Selecione a permissão desejada)&quot;"/>
    </dxf>
    <dxf>
      <font>
        <b val="0"/>
        <i/>
        <color theme="0" tint="-0.34998626667073579"/>
      </font>
      <numFmt numFmtId="166" formatCode=";;;&quot;(Selecione a permissão desejada)&quot;"/>
    </dxf>
    <dxf>
      <numFmt numFmtId="168" formatCode=";;;&quot; &quot;"/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numFmt numFmtId="168" formatCode=";;;&quot; &quot;"/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numFmt numFmtId="168" formatCode=";;;&quot; &quot;"/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font>
        <b val="0"/>
        <i/>
        <color theme="0" tint="-0.34998626667073579"/>
      </font>
      <numFmt numFmtId="170" formatCode=";;;&quot;(Selecione a função do funcionário)&quot;"/>
    </dxf>
    <dxf>
      <font>
        <b val="0"/>
        <i/>
        <color theme="0" tint="-0.34998626667073579"/>
      </font>
      <numFmt numFmtId="171" formatCode=";;;&quot;(selecione a função do funcionário)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numFmt numFmtId="172" formatCode=";;;&quot;*O preenchimento do nome é obrigatório.&quot;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numFmt numFmtId="173" formatCode=";;;&quot;*O preenchimento da matrícula é obrigatório. Caso não possua preencha o nome e matrícula do Responsável TVG pela área&quot;"/>
    </dxf>
    <dxf>
      <font>
        <b val="0"/>
        <i/>
        <color theme="0" tint="-0.34998626667073579"/>
      </font>
      <numFmt numFmtId="174" formatCode=";;;&quot;(selecione o serviço desejado)&quot;"/>
      <fill>
        <patternFill>
          <bgColor theme="0"/>
        </patternFill>
      </fill>
    </dxf>
  </dxfs>
  <tableStyles count="0" defaultTableStyle="TableStyleMedium9" defaultPivotStyle="PivotStyleLight16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38100</xdr:rowOff>
    </xdr:from>
    <xdr:ext cx="48090" cy="221151"/>
    <xdr:sp macro="" textlink="">
      <xdr:nvSpPr>
        <xdr:cNvPr id="2" name="Rectangle 23"/>
        <xdr:cNvSpPr>
          <a:spLocks noChangeArrowheads="1"/>
        </xdr:cNvSpPr>
      </xdr:nvSpPr>
      <xdr:spPr bwMode="auto">
        <a:xfrm>
          <a:off x="4191000" y="38100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5</xdr:col>
      <xdr:colOff>0</xdr:colOff>
      <xdr:row>1</xdr:row>
      <xdr:rowOff>38100</xdr:rowOff>
    </xdr:from>
    <xdr:ext cx="48090" cy="221151"/>
    <xdr:sp macro="" textlink="">
      <xdr:nvSpPr>
        <xdr:cNvPr id="3" name="Rectangle 34"/>
        <xdr:cNvSpPr>
          <a:spLocks noChangeArrowheads="1"/>
        </xdr:cNvSpPr>
      </xdr:nvSpPr>
      <xdr:spPr bwMode="auto">
        <a:xfrm>
          <a:off x="4191000" y="38100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5</xdr:col>
      <xdr:colOff>0</xdr:colOff>
      <xdr:row>1</xdr:row>
      <xdr:rowOff>38100</xdr:rowOff>
    </xdr:from>
    <xdr:ext cx="48090" cy="221151"/>
    <xdr:sp macro="" textlink="">
      <xdr:nvSpPr>
        <xdr:cNvPr id="4" name="Rectangle 36"/>
        <xdr:cNvSpPr>
          <a:spLocks noChangeArrowheads="1"/>
        </xdr:cNvSpPr>
      </xdr:nvSpPr>
      <xdr:spPr bwMode="auto">
        <a:xfrm>
          <a:off x="4191000" y="38100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</xdr:col>
      <xdr:colOff>26461</xdr:colOff>
      <xdr:row>1</xdr:row>
      <xdr:rowOff>56092</xdr:rowOff>
    </xdr:from>
    <xdr:to>
      <xdr:col>1</xdr:col>
      <xdr:colOff>655110</xdr:colOff>
      <xdr:row>4</xdr:row>
      <xdr:rowOff>153457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61" y="56092"/>
          <a:ext cx="628649" cy="626532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17" name="Rectangle 23"/>
        <xdr:cNvSpPr>
          <a:spLocks noChangeArrowheads="1"/>
        </xdr:cNvSpPr>
      </xdr:nvSpPr>
      <xdr:spPr bwMode="auto">
        <a:xfrm>
          <a:off x="4191000" y="38100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18" name="Rectangle 34"/>
        <xdr:cNvSpPr>
          <a:spLocks noChangeArrowheads="1"/>
        </xdr:cNvSpPr>
      </xdr:nvSpPr>
      <xdr:spPr bwMode="auto">
        <a:xfrm>
          <a:off x="4191000" y="38100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19" name="Rectangle 36"/>
        <xdr:cNvSpPr>
          <a:spLocks noChangeArrowheads="1"/>
        </xdr:cNvSpPr>
      </xdr:nvSpPr>
      <xdr:spPr bwMode="auto">
        <a:xfrm>
          <a:off x="4191000" y="38100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>
    <xdr:from>
      <xdr:col>1</xdr:col>
      <xdr:colOff>687916</xdr:colOff>
      <xdr:row>2</xdr:row>
      <xdr:rowOff>31751</xdr:rowOff>
    </xdr:from>
    <xdr:to>
      <xdr:col>10</xdr:col>
      <xdr:colOff>753583</xdr:colOff>
      <xdr:row>3</xdr:row>
      <xdr:rowOff>275167</xdr:rowOff>
    </xdr:to>
    <xdr:sp macro="" textlink="">
      <xdr:nvSpPr>
        <xdr:cNvPr id="6" name="CaixaDeTexto 5"/>
        <xdr:cNvSpPr txBox="1"/>
      </xdr:nvSpPr>
      <xdr:spPr>
        <a:xfrm>
          <a:off x="1005416" y="222251"/>
          <a:ext cx="4680000" cy="2963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accent5">
                  <a:lumMod val="75000"/>
                </a:schemeClr>
              </a:solidFill>
              <a:latin typeface="+mn-lt"/>
            </a:rPr>
            <a:t>DTPS - OPERAÇÃO E SUPORTE DE TELECOM</a:t>
          </a:r>
        </a:p>
      </xdr:txBody>
    </xdr:sp>
    <xdr:clientData/>
  </xdr:twoCellAnchor>
  <xdr:twoCellAnchor>
    <xdr:from>
      <xdr:col>15</xdr:col>
      <xdr:colOff>0</xdr:colOff>
      <xdr:row>3</xdr:row>
      <xdr:rowOff>285749</xdr:rowOff>
    </xdr:from>
    <xdr:to>
      <xdr:col>26</xdr:col>
      <xdr:colOff>0</xdr:colOff>
      <xdr:row>60</xdr:row>
      <xdr:rowOff>10582</xdr:rowOff>
    </xdr:to>
    <xdr:sp macro="" textlink="">
      <xdr:nvSpPr>
        <xdr:cNvPr id="5" name="EquipeIMG"/>
        <xdr:cNvSpPr txBox="1"/>
      </xdr:nvSpPr>
      <xdr:spPr>
        <a:xfrm>
          <a:off x="6963833" y="582082"/>
          <a:ext cx="7175500" cy="6307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 baseline="0">
              <a:solidFill>
                <a:schemeClr val="accent5">
                  <a:lumMod val="75000"/>
                </a:schemeClr>
              </a:solidFill>
            </a:rPr>
            <a:t>Segue abaixo as orientações para o correto preenchimento do Formulário:</a:t>
          </a:r>
        </a:p>
        <a:p>
          <a:pPr algn="l"/>
          <a:endParaRPr lang="pt-BR" sz="1200" b="0" baseline="0">
            <a:solidFill>
              <a:schemeClr val="accent5">
                <a:lumMod val="75000"/>
              </a:schemeClr>
            </a:solidFill>
          </a:endParaRPr>
        </a:p>
        <a:p>
          <a:pPr algn="l"/>
          <a:r>
            <a:rPr lang="pt-BR" sz="1200" b="1" baseline="0">
              <a:solidFill>
                <a:schemeClr val="accent5">
                  <a:lumMod val="75000"/>
                </a:schemeClr>
              </a:solidFill>
            </a:rPr>
            <a:t>Serviço: </a:t>
          </a:r>
          <a:r>
            <a:rPr lang="pt-BR" sz="1200" baseline="0">
              <a:solidFill>
                <a:schemeClr val="accent5">
                  <a:lumMod val="75000"/>
                </a:schemeClr>
              </a:solidFill>
            </a:rPr>
            <a:t>Ir na Lista Suspensa e escolher uma das cinco opções: </a:t>
          </a:r>
        </a:p>
        <a:p>
          <a:pPr algn="l"/>
          <a:r>
            <a:rPr lang="pt-BR" sz="1200">
              <a:solidFill>
                <a:schemeClr val="accent5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Solicitação de Ramal: </a:t>
          </a:r>
          <a:r>
            <a:rPr lang="pt-BR" sz="1200" b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Será</a:t>
          </a:r>
          <a:r>
            <a:rPr lang="pt-BR" sz="120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 disponibilizado Ramal com um Aparelho;</a:t>
          </a:r>
        </a:p>
        <a:p>
          <a:pPr algn="l"/>
          <a:r>
            <a:rPr lang="pt-BR" sz="120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Solicitação de Senha: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Será disponibilizado somente a senha telefônica (FAC) para efetuar ligações de qualquer Aparelho da TV Globo;</a:t>
          </a:r>
        </a:p>
        <a:p>
          <a:pPr algn="l"/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Solicitação de Ramal + Senha: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É o atendimento dos dois serviços anteriores;</a:t>
          </a:r>
        </a:p>
        <a:p>
          <a:pPr algn="l"/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Alteração de Ramal: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Mudança do nº do Ramal no Aparelho;</a:t>
          </a:r>
        </a:p>
        <a:p>
          <a:pPr algn="l"/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Mudança de Responsabilidade: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Alteração no sistema dos dados de quem será o novo responsável pelo Ramal e do Aparelho.</a:t>
          </a:r>
        </a:p>
        <a:p>
          <a:pPr algn="l"/>
          <a:endParaRPr lang="pt-BR" sz="1200" b="1" baseline="0">
            <a:solidFill>
              <a:schemeClr val="accent5">
                <a:lumMod val="75000"/>
              </a:schemeClr>
            </a:solidFill>
            <a:latin typeface="+mn-lt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/>
          <a:r>
            <a:rPr lang="pt-BR" sz="1200" b="1" i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Permissões do Ramal (São as permissões concedidas somente para o Aparelho Telefônico. Essa opção é habilitada se na opção "Serviço" for selecionado: Solicitação de Ramal, Solicitação de Ramal + Senha, Alteração de Ramal ou Mudança de Responsabilidade ):</a:t>
          </a:r>
          <a:r>
            <a:rPr lang="pt-BR" sz="1200" b="0" i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Ir na Lista Suspensa e escolher uma das três opções:</a:t>
          </a:r>
        </a:p>
        <a:p>
          <a:pPr algn="l"/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Restrito: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Permissão para ligações somente dentro da TV Globo, Afiliadas, GloboSat e Globo.com;</a:t>
          </a:r>
        </a:p>
        <a:p>
          <a:pPr algn="l"/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Ligações Nacionais (Local e DDD):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Contempla o uso da permissão anterior, ligação Local, Celular e DDD. Vale lembrar que para esse modelo há o custo fixo de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R$ 8,50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para uso ilimitado;</a:t>
          </a:r>
        </a:p>
        <a:p>
          <a:pPr algn="l"/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Liberação Total (Local, DDD e DDI):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Contempla o uso da permissão anterior e ligações DDI, 0300 e 0500. Nesse caso a cobrança será de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R$ 8,50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acrescentando os valores da minutagem de ligações DDI, 0300 e 0500.</a:t>
          </a:r>
        </a:p>
        <a:p>
          <a:pPr algn="l"/>
          <a:endParaRPr lang="pt-BR" sz="1200" b="1" baseline="0">
            <a:solidFill>
              <a:schemeClr val="accent5">
                <a:lumMod val="75000"/>
              </a:schemeClr>
            </a:solidFill>
            <a:latin typeface="+mn-lt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/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Permissão da Senha (São as permissões concedidas somente para a senha telefônica (FAC). Essa opção é habilitada se na opção "Serviço" for selecionado: Solicitação de Senha ou Solicitação de Ramal + Senha):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 Ir na Lista Suspensa e escolher uma das duas opções:</a:t>
          </a:r>
        </a:p>
        <a:p>
          <a:pPr algn="l"/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Ligações Nacionais (Local e DDD):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Permissão para ligação Local, Celular e DDD ao custo fixo de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R$ 8,50;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⇨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Liberação Total (Local, DDD e DDI):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Contempla do uso da permissão anterior e ligações DDI, 0300 e 0500. Nesse caso a cobrança será de </a:t>
          </a: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R$ 8,50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acrescentando os valores da minutagem de ligações DDI, 0300 e 0500.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 b="0" baseline="0">
            <a:solidFill>
              <a:schemeClr val="accent5">
                <a:lumMod val="75000"/>
              </a:schemeClr>
            </a:solidFill>
            <a:latin typeface="+mn-lt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E-mail: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 O e-mail a ser preenchido deverá ser o quem fará uso do sitema de telefonia, seja com aparelho ou senha.</a:t>
          </a:r>
          <a:endParaRPr lang="pt-BR" sz="1200" b="1" baseline="0">
            <a:solidFill>
              <a:schemeClr val="accent5">
                <a:lumMod val="75000"/>
              </a:schemeClr>
            </a:solidFill>
            <a:latin typeface="+mn-lt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/>
          <a:endParaRPr lang="pt-BR" sz="1200" b="0" baseline="0">
            <a:solidFill>
              <a:schemeClr val="accent5">
                <a:lumMod val="75000"/>
              </a:schemeClr>
            </a:solidFill>
            <a:latin typeface="+mn-lt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/>
          <a:r>
            <a:rPr lang="pt-BR" sz="1200" b="1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Função: </a:t>
          </a:r>
          <a:r>
            <a:rPr lang="pt-BR" sz="1200" b="0" baseline="0">
              <a:solidFill>
                <a:schemeClr val="accent5">
                  <a:lumMod val="7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rPr>
            <a:t>Ir na Lista Suspensa e escolher uma das três opções ao qual o responsável pelo uso do serviço de telefonia se enquadra. Para cada uma está associado um modelo de aparelho com o seu respectivo custo. Este será computado na sua AR. </a:t>
          </a:r>
        </a:p>
        <a:p>
          <a:pPr algn="l"/>
          <a:endParaRPr lang="pt-BR" sz="1200" b="0">
            <a:solidFill>
              <a:schemeClr val="accent5">
                <a:lumMod val="75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31752</xdr:colOff>
      <xdr:row>1</xdr:row>
      <xdr:rowOff>52917</xdr:rowOff>
    </xdr:from>
    <xdr:to>
      <xdr:col>1</xdr:col>
      <xdr:colOff>660401</xdr:colOff>
      <xdr:row>4</xdr:row>
      <xdr:rowOff>150282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252" y="52917"/>
          <a:ext cx="628649" cy="626532"/>
        </a:xfrm>
        <a:prstGeom prst="rect">
          <a:avLst/>
        </a:prstGeom>
      </xdr:spPr>
    </xdr:pic>
    <xdr:clientData/>
  </xdr:twoCellAnchor>
  <xdr:twoCellAnchor>
    <xdr:from>
      <xdr:col>1</xdr:col>
      <xdr:colOff>687914</xdr:colOff>
      <xdr:row>2</xdr:row>
      <xdr:rowOff>31751</xdr:rowOff>
    </xdr:from>
    <xdr:to>
      <xdr:col>3</xdr:col>
      <xdr:colOff>1704975</xdr:colOff>
      <xdr:row>3</xdr:row>
      <xdr:rowOff>275167</xdr:rowOff>
    </xdr:to>
    <xdr:sp macro="" textlink="">
      <xdr:nvSpPr>
        <xdr:cNvPr id="18" name="CaixaDeTexto 17"/>
        <xdr:cNvSpPr txBox="1"/>
      </xdr:nvSpPr>
      <xdr:spPr>
        <a:xfrm>
          <a:off x="1002239" y="222251"/>
          <a:ext cx="4398436" cy="291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accent5">
                  <a:lumMod val="75000"/>
                </a:schemeClr>
              </a:solidFill>
              <a:latin typeface="+mn-lt"/>
            </a:rPr>
            <a:t>DTPS - OPERAÇÃO E SUPORTE DE TELECOM</a:t>
          </a:r>
        </a:p>
      </xdr:txBody>
    </xdr:sp>
    <xdr:clientData/>
  </xdr:twoCellAnchor>
  <xdr:twoCellAnchor editAs="oneCell">
    <xdr:from>
      <xdr:col>2</xdr:col>
      <xdr:colOff>142875</xdr:colOff>
      <xdr:row>7</xdr:row>
      <xdr:rowOff>38100</xdr:rowOff>
    </xdr:from>
    <xdr:to>
      <xdr:col>2</xdr:col>
      <xdr:colOff>765675</xdr:colOff>
      <xdr:row>7</xdr:row>
      <xdr:rowOff>599700</xdr:rowOff>
    </xdr:to>
    <xdr:pic>
      <xdr:nvPicPr>
        <xdr:cNvPr id="62" name="Imagem 61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5125" y="1400175"/>
          <a:ext cx="622800" cy="561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8</xdr:row>
      <xdr:rowOff>28574</xdr:rowOff>
    </xdr:from>
    <xdr:to>
      <xdr:col>2</xdr:col>
      <xdr:colOff>893787</xdr:colOff>
      <xdr:row>8</xdr:row>
      <xdr:rowOff>590174</xdr:rowOff>
    </xdr:to>
    <xdr:pic>
      <xdr:nvPicPr>
        <xdr:cNvPr id="66" name="Picture 8" descr="Resultado de imagem para cisco 8845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2C111441-E475-4659-B54D-DCF3FE6FB8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04" b="5705"/>
        <a:stretch/>
      </xdr:blipFill>
      <xdr:spPr bwMode="auto">
        <a:xfrm>
          <a:off x="2800350" y="2562224"/>
          <a:ext cx="855687" cy="56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9</xdr:row>
      <xdr:rowOff>28575</xdr:rowOff>
    </xdr:from>
    <xdr:to>
      <xdr:col>2</xdr:col>
      <xdr:colOff>775200</xdr:colOff>
      <xdr:row>9</xdr:row>
      <xdr:rowOff>590550</xdr:rowOff>
    </xdr:to>
    <xdr:pic>
      <xdr:nvPicPr>
        <xdr:cNvPr id="70" name="Imagem 6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4650" y="3190875"/>
          <a:ext cx="622800" cy="56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31752</xdr:colOff>
      <xdr:row>1</xdr:row>
      <xdr:rowOff>52917</xdr:rowOff>
    </xdr:from>
    <xdr:to>
      <xdr:col>1</xdr:col>
      <xdr:colOff>660401</xdr:colOff>
      <xdr:row>4</xdr:row>
      <xdr:rowOff>150282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7" y="100542"/>
          <a:ext cx="628649" cy="621240"/>
        </a:xfrm>
        <a:prstGeom prst="rect">
          <a:avLst/>
        </a:prstGeom>
      </xdr:spPr>
    </xdr:pic>
    <xdr:clientData/>
  </xdr:twoCellAnchor>
  <xdr:twoCellAnchor>
    <xdr:from>
      <xdr:col>1</xdr:col>
      <xdr:colOff>687914</xdr:colOff>
      <xdr:row>2</xdr:row>
      <xdr:rowOff>31751</xdr:rowOff>
    </xdr:from>
    <xdr:to>
      <xdr:col>2</xdr:col>
      <xdr:colOff>1704975</xdr:colOff>
      <xdr:row>3</xdr:row>
      <xdr:rowOff>275167</xdr:rowOff>
    </xdr:to>
    <xdr:sp macro="" textlink="">
      <xdr:nvSpPr>
        <xdr:cNvPr id="3" name="CaixaDeTexto 2"/>
        <xdr:cNvSpPr txBox="1"/>
      </xdr:nvSpPr>
      <xdr:spPr>
        <a:xfrm>
          <a:off x="1002239" y="269876"/>
          <a:ext cx="3798361" cy="291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accent5">
                  <a:lumMod val="75000"/>
                </a:schemeClr>
              </a:solidFill>
              <a:latin typeface="+mn-lt"/>
            </a:rPr>
            <a:t>DTPS - OPERAÇÃO E SUPORTE DE TELECOM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2" name="Rectangle 23"/>
        <xdr:cNvSpPr>
          <a:spLocks noChangeArrowheads="1"/>
        </xdr:cNvSpPr>
      </xdr:nvSpPr>
      <xdr:spPr bwMode="auto">
        <a:xfrm>
          <a:off x="636270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3" name="Rectangle 34"/>
        <xdr:cNvSpPr>
          <a:spLocks noChangeArrowheads="1"/>
        </xdr:cNvSpPr>
      </xdr:nvSpPr>
      <xdr:spPr bwMode="auto">
        <a:xfrm>
          <a:off x="636270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4" name="Rectangle 36"/>
        <xdr:cNvSpPr>
          <a:spLocks noChangeArrowheads="1"/>
        </xdr:cNvSpPr>
      </xdr:nvSpPr>
      <xdr:spPr bwMode="auto">
        <a:xfrm>
          <a:off x="636270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1</xdr:col>
      <xdr:colOff>26459</xdr:colOff>
      <xdr:row>1</xdr:row>
      <xdr:rowOff>56092</xdr:rowOff>
    </xdr:from>
    <xdr:to>
      <xdr:col>1</xdr:col>
      <xdr:colOff>655108</xdr:colOff>
      <xdr:row>4</xdr:row>
      <xdr:rowOff>153457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84" y="103717"/>
          <a:ext cx="628649" cy="62124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</xdr:row>
      <xdr:rowOff>38100</xdr:rowOff>
    </xdr:from>
    <xdr:ext cx="48090" cy="221151"/>
    <xdr:sp macro="" textlink="">
      <xdr:nvSpPr>
        <xdr:cNvPr id="6" name="Rectangle 23"/>
        <xdr:cNvSpPr>
          <a:spLocks noChangeArrowheads="1"/>
        </xdr:cNvSpPr>
      </xdr:nvSpPr>
      <xdr:spPr bwMode="auto">
        <a:xfrm>
          <a:off x="459105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5</xdr:col>
      <xdr:colOff>0</xdr:colOff>
      <xdr:row>1</xdr:row>
      <xdr:rowOff>38100</xdr:rowOff>
    </xdr:from>
    <xdr:ext cx="48090" cy="221151"/>
    <xdr:sp macro="" textlink="">
      <xdr:nvSpPr>
        <xdr:cNvPr id="7" name="Rectangle 34"/>
        <xdr:cNvSpPr>
          <a:spLocks noChangeArrowheads="1"/>
        </xdr:cNvSpPr>
      </xdr:nvSpPr>
      <xdr:spPr bwMode="auto">
        <a:xfrm>
          <a:off x="459105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5</xdr:col>
      <xdr:colOff>0</xdr:colOff>
      <xdr:row>1</xdr:row>
      <xdr:rowOff>38100</xdr:rowOff>
    </xdr:from>
    <xdr:ext cx="48090" cy="221151"/>
    <xdr:sp macro="" textlink="">
      <xdr:nvSpPr>
        <xdr:cNvPr id="8" name="Rectangle 36"/>
        <xdr:cNvSpPr>
          <a:spLocks noChangeArrowheads="1"/>
        </xdr:cNvSpPr>
      </xdr:nvSpPr>
      <xdr:spPr bwMode="auto">
        <a:xfrm>
          <a:off x="459105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9" name="Rectangle 23"/>
        <xdr:cNvSpPr>
          <a:spLocks noChangeArrowheads="1"/>
        </xdr:cNvSpPr>
      </xdr:nvSpPr>
      <xdr:spPr bwMode="auto">
        <a:xfrm>
          <a:off x="636270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10" name="Rectangle 34"/>
        <xdr:cNvSpPr>
          <a:spLocks noChangeArrowheads="1"/>
        </xdr:cNvSpPr>
      </xdr:nvSpPr>
      <xdr:spPr bwMode="auto">
        <a:xfrm>
          <a:off x="636270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oneCellAnchor>
    <xdr:from>
      <xdr:col>6</xdr:col>
      <xdr:colOff>0</xdr:colOff>
      <xdr:row>1</xdr:row>
      <xdr:rowOff>38100</xdr:rowOff>
    </xdr:from>
    <xdr:ext cx="48090" cy="221151"/>
    <xdr:sp macro="" textlink="">
      <xdr:nvSpPr>
        <xdr:cNvPr id="11" name="Rectangle 36"/>
        <xdr:cNvSpPr>
          <a:spLocks noChangeArrowheads="1"/>
        </xdr:cNvSpPr>
      </xdr:nvSpPr>
      <xdr:spPr bwMode="auto">
        <a:xfrm>
          <a:off x="6362700" y="85725"/>
          <a:ext cx="48090" cy="22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pt-BR" sz="15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>
    <xdr:from>
      <xdr:col>1</xdr:col>
      <xdr:colOff>687916</xdr:colOff>
      <xdr:row>2</xdr:row>
      <xdr:rowOff>31751</xdr:rowOff>
    </xdr:from>
    <xdr:to>
      <xdr:col>5</xdr:col>
      <xdr:colOff>1219249</xdr:colOff>
      <xdr:row>3</xdr:row>
      <xdr:rowOff>275167</xdr:rowOff>
    </xdr:to>
    <xdr:sp macro="" textlink="">
      <xdr:nvSpPr>
        <xdr:cNvPr id="12" name="CaixaDeTexto 11"/>
        <xdr:cNvSpPr txBox="1"/>
      </xdr:nvSpPr>
      <xdr:spPr>
        <a:xfrm>
          <a:off x="1002241" y="269876"/>
          <a:ext cx="4808058" cy="2910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accent5">
                  <a:lumMod val="75000"/>
                </a:schemeClr>
              </a:solidFill>
              <a:latin typeface="+mn-lt"/>
            </a:rPr>
            <a:t>DTPS - OPERAÇÃO E SUPORTE DE TELECOM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ilha%20em%20Projeto%20Telefonia%20Fixa_Operacional_v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martin/AppData/Local/Temp/OneNote/15.0/NT/9-3/Formul&#225;rio_%20Ramal_v1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ário"/>
      <sheetName val="Portfólio de Telefones"/>
      <sheetName val="Uso Interno"/>
      <sheetName val="Base"/>
    </sheetNames>
    <sheetDataSet>
      <sheetData sheetId="0"/>
      <sheetData sheetId="1"/>
      <sheetData sheetId="2"/>
      <sheetData sheetId="3">
        <row r="9">
          <cell r="B9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ário"/>
      <sheetName val="Portfólio de Telefones"/>
      <sheetName val="Uso Interno"/>
      <sheetName val="Base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002060"/>
    <pageSetUpPr fitToPage="1"/>
  </sheetPr>
  <dimension ref="B1:AB62"/>
  <sheetViews>
    <sheetView showGridLines="0" showRowColHeaders="0" tabSelected="1" zoomScale="90" zoomScaleNormal="90" workbookViewId="0">
      <selection activeCell="D9" sqref="D9:K9"/>
    </sheetView>
  </sheetViews>
  <sheetFormatPr defaultRowHeight="15"/>
  <cols>
    <col min="1" max="1" width="4.7109375" style="35" customWidth="1"/>
    <col min="2" max="2" width="32.85546875" style="35" customWidth="1"/>
    <col min="3" max="3" width="0.28515625" style="35" customWidth="1"/>
    <col min="4" max="4" width="20.7109375" style="35" customWidth="1"/>
    <col min="5" max="5" width="0.28515625" style="35" customWidth="1"/>
    <col min="6" max="6" width="2.85546875" style="35" customWidth="1"/>
    <col min="7" max="7" width="12.7109375" style="35" customWidth="1"/>
    <col min="8" max="8" width="0.28515625" style="35" customWidth="1"/>
    <col min="9" max="9" width="1.7109375" style="35" customWidth="1"/>
    <col min="10" max="10" width="0.28515625" style="35" customWidth="1"/>
    <col min="11" max="11" width="18.7109375" style="35" customWidth="1"/>
    <col min="12" max="12" width="0.28515625" style="35" customWidth="1"/>
    <col min="13" max="13" width="4.7109375" style="35" customWidth="1"/>
    <col min="14" max="14" width="2.85546875" style="35" customWidth="1"/>
    <col min="15" max="15" width="0.85546875" style="35" customWidth="1"/>
    <col min="16" max="16" width="9.140625" style="35" customWidth="1"/>
    <col min="17" max="18" width="9.140625" style="35"/>
    <col min="19" max="22" width="10.7109375" style="35" customWidth="1"/>
    <col min="23" max="26" width="9.140625" style="35"/>
    <col min="27" max="27" width="0.85546875" style="35" customWidth="1"/>
    <col min="28" max="16384" width="9.140625" style="35"/>
  </cols>
  <sheetData>
    <row r="1" spans="2:28" ht="3.95" customHeight="1"/>
    <row r="2" spans="2:28" ht="15" customHeight="1">
      <c r="B2" s="2"/>
      <c r="C2" s="2"/>
      <c r="D2" s="6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8" ht="3.95" customHeight="1">
      <c r="B3" s="2"/>
      <c r="C3" s="2"/>
      <c r="D3" s="6"/>
      <c r="E3" s="2"/>
      <c r="F3" s="2"/>
      <c r="G3" s="2"/>
      <c r="H3" s="2"/>
      <c r="I3" s="2"/>
      <c r="J3" s="2"/>
      <c r="K3" s="2"/>
      <c r="L3" s="2"/>
      <c r="M3" s="1"/>
      <c r="N3" s="1"/>
      <c r="AB3" s="6"/>
    </row>
    <row r="4" spans="2:28" ht="23.1" customHeight="1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"/>
      <c r="O4" s="93" t="s">
        <v>15</v>
      </c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4"/>
      <c r="AB4" s="6"/>
    </row>
    <row r="5" spans="2:28" ht="15.95" customHeight="1">
      <c r="B5" s="2"/>
      <c r="C5" s="4"/>
      <c r="D5" s="7"/>
      <c r="E5" s="4"/>
      <c r="F5" s="4"/>
      <c r="G5" s="4"/>
      <c r="H5" s="4"/>
      <c r="I5" s="4"/>
      <c r="J5" s="4"/>
      <c r="K5" s="4"/>
      <c r="L5" s="2"/>
      <c r="M5" s="1"/>
      <c r="N5" s="1"/>
      <c r="O5" s="19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7"/>
    </row>
    <row r="6" spans="2:28" s="36" customFormat="1" ht="26.1" customHeight="1">
      <c r="B6" s="93" t="s">
        <v>5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3"/>
      <c r="O6" s="20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7"/>
    </row>
    <row r="7" spans="2:28" ht="6" customHeight="1">
      <c r="B7" s="11"/>
      <c r="C7" s="11"/>
      <c r="D7" s="12"/>
      <c r="E7" s="11"/>
      <c r="F7" s="11"/>
      <c r="G7" s="11"/>
      <c r="H7" s="11"/>
      <c r="I7" s="11"/>
      <c r="J7" s="11"/>
      <c r="K7" s="11"/>
      <c r="L7" s="11"/>
      <c r="M7" s="13"/>
      <c r="N7" s="1"/>
      <c r="O7" s="19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7"/>
    </row>
    <row r="8" spans="2:28" ht="2.1" customHeight="1">
      <c r="B8" s="11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  <c r="N8" s="1"/>
      <c r="O8" s="19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7"/>
    </row>
    <row r="9" spans="2:28" ht="20.100000000000001" customHeight="1">
      <c r="B9" s="32" t="s">
        <v>1</v>
      </c>
      <c r="C9" s="21"/>
      <c r="D9" s="97" t="s">
        <v>34</v>
      </c>
      <c r="E9" s="97"/>
      <c r="F9" s="97"/>
      <c r="G9" s="97"/>
      <c r="H9" s="97"/>
      <c r="I9" s="97"/>
      <c r="J9" s="97"/>
      <c r="K9" s="97"/>
      <c r="L9" s="30"/>
      <c r="M9" s="24"/>
      <c r="N9" s="1"/>
      <c r="O9" s="19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7"/>
    </row>
    <row r="10" spans="2:28" ht="2.1" customHeight="1">
      <c r="B10" s="33"/>
      <c r="C10" s="21"/>
      <c r="D10" s="37"/>
      <c r="E10" s="37"/>
      <c r="F10" s="37"/>
      <c r="G10" s="37"/>
      <c r="H10" s="37"/>
      <c r="I10" s="37"/>
      <c r="J10" s="37"/>
      <c r="K10" s="37"/>
      <c r="L10" s="30"/>
      <c r="M10" s="24"/>
      <c r="N10" s="1"/>
      <c r="O10" s="19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7"/>
    </row>
    <row r="11" spans="2:28" ht="5.0999999999999996" customHeight="1">
      <c r="B11" s="33"/>
      <c r="C11" s="23"/>
      <c r="D11" s="38"/>
      <c r="E11" s="33"/>
      <c r="F11" s="33"/>
      <c r="G11" s="33"/>
      <c r="H11" s="33"/>
      <c r="I11" s="33"/>
      <c r="J11" s="33"/>
      <c r="K11" s="33"/>
      <c r="L11" s="23"/>
      <c r="M11" s="24"/>
      <c r="N11" s="1"/>
      <c r="O11" s="19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7"/>
    </row>
    <row r="12" spans="2:28" ht="2.1" customHeight="1">
      <c r="B12" s="33"/>
      <c r="C12" s="21"/>
      <c r="D12" s="39"/>
      <c r="E12" s="39"/>
      <c r="F12" s="39"/>
      <c r="G12" s="39"/>
      <c r="H12" s="39"/>
      <c r="I12" s="39"/>
      <c r="J12" s="39"/>
      <c r="K12" s="39"/>
      <c r="L12" s="21"/>
      <c r="M12" s="24"/>
      <c r="N12" s="1"/>
      <c r="O12" s="19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7"/>
    </row>
    <row r="13" spans="2:28" ht="20.100000000000001" customHeight="1">
      <c r="B13" s="34" t="s">
        <v>26</v>
      </c>
      <c r="C13" s="21"/>
      <c r="D13" s="97" t="s">
        <v>27</v>
      </c>
      <c r="E13" s="97"/>
      <c r="F13" s="97"/>
      <c r="G13" s="97"/>
      <c r="H13" s="97"/>
      <c r="I13" s="97"/>
      <c r="J13" s="97"/>
      <c r="K13" s="97"/>
      <c r="L13" s="22"/>
      <c r="M13" s="24"/>
      <c r="N13" s="1"/>
      <c r="O13" s="19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7"/>
    </row>
    <row r="14" spans="2:28" ht="2.1" customHeight="1">
      <c r="B14" s="33"/>
      <c r="C14" s="21"/>
      <c r="D14" s="37"/>
      <c r="E14" s="37"/>
      <c r="F14" s="37"/>
      <c r="G14" s="37"/>
      <c r="H14" s="37"/>
      <c r="I14" s="37"/>
      <c r="J14" s="37"/>
      <c r="K14" s="37"/>
      <c r="L14" s="22"/>
      <c r="M14" s="24"/>
      <c r="N14" s="1"/>
      <c r="O14" s="19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7"/>
    </row>
    <row r="15" spans="2:28" ht="5.0999999999999996" customHeight="1">
      <c r="B15" s="33"/>
      <c r="C15" s="23"/>
      <c r="D15" s="38"/>
      <c r="E15" s="33"/>
      <c r="F15" s="33"/>
      <c r="G15" s="33"/>
      <c r="H15" s="33"/>
      <c r="I15" s="33"/>
      <c r="J15" s="33"/>
      <c r="K15" s="33"/>
      <c r="L15" s="23"/>
      <c r="M15" s="24"/>
      <c r="N15" s="1"/>
      <c r="O15" s="19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7"/>
    </row>
    <row r="16" spans="2:28" ht="2.1" customHeight="1">
      <c r="B16" s="33"/>
      <c r="C16" s="21"/>
      <c r="D16" s="39"/>
      <c r="E16" s="39"/>
      <c r="F16" s="39"/>
      <c r="G16" s="39"/>
      <c r="H16" s="39"/>
      <c r="I16" s="39"/>
      <c r="J16" s="39"/>
      <c r="K16" s="39"/>
      <c r="L16" s="21"/>
      <c r="M16" s="24"/>
      <c r="N16" s="1"/>
      <c r="O16" s="19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7"/>
    </row>
    <row r="17" spans="2:27" ht="20.100000000000001" customHeight="1">
      <c r="B17" s="34" t="s">
        <v>29</v>
      </c>
      <c r="C17" s="21"/>
      <c r="D17" s="97" t="s">
        <v>32</v>
      </c>
      <c r="E17" s="97"/>
      <c r="F17" s="97"/>
      <c r="G17" s="97"/>
      <c r="H17" s="97"/>
      <c r="I17" s="97"/>
      <c r="J17" s="97"/>
      <c r="K17" s="97"/>
      <c r="L17" s="22"/>
      <c r="M17" s="24"/>
      <c r="N17" s="1"/>
      <c r="O17" s="19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7"/>
    </row>
    <row r="18" spans="2:27" ht="2.1" customHeight="1">
      <c r="B18" s="33"/>
      <c r="C18" s="21"/>
      <c r="D18" s="37"/>
      <c r="E18" s="37"/>
      <c r="F18" s="37"/>
      <c r="G18" s="37"/>
      <c r="H18" s="37"/>
      <c r="I18" s="37"/>
      <c r="J18" s="37"/>
      <c r="K18" s="37"/>
      <c r="L18" s="22"/>
      <c r="M18" s="24"/>
      <c r="N18" s="1"/>
      <c r="O18" s="19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7"/>
    </row>
    <row r="19" spans="2:27" ht="5.0999999999999996" customHeight="1">
      <c r="B19" s="33"/>
      <c r="C19" s="23"/>
      <c r="D19" s="38"/>
      <c r="E19" s="33"/>
      <c r="F19" s="33"/>
      <c r="G19" s="33"/>
      <c r="H19" s="33"/>
      <c r="I19" s="33"/>
      <c r="J19" s="33"/>
      <c r="K19" s="33"/>
      <c r="L19" s="23"/>
      <c r="M19" s="24"/>
      <c r="N19" s="1"/>
      <c r="O19" s="19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7"/>
    </row>
    <row r="20" spans="2:27" ht="2.1" customHeight="1">
      <c r="B20" s="33"/>
      <c r="C20" s="21"/>
      <c r="D20" s="39"/>
      <c r="E20" s="39"/>
      <c r="F20" s="39"/>
      <c r="G20" s="39"/>
      <c r="H20" s="39"/>
      <c r="I20" s="39"/>
      <c r="J20" s="39"/>
      <c r="K20" s="39"/>
      <c r="L20" s="21"/>
      <c r="M20" s="24"/>
      <c r="N20" s="1"/>
      <c r="O20" s="19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7"/>
    </row>
    <row r="21" spans="2:27" ht="20.100000000000001" customHeight="1">
      <c r="B21" s="32" t="s">
        <v>2</v>
      </c>
      <c r="C21" s="21"/>
      <c r="D21" s="97"/>
      <c r="E21" s="97"/>
      <c r="F21" s="97"/>
      <c r="G21" s="97"/>
      <c r="H21" s="97"/>
      <c r="I21" s="97"/>
      <c r="J21" s="97"/>
      <c r="K21" s="97"/>
      <c r="L21" s="22"/>
      <c r="M21" s="24"/>
      <c r="N21" s="1"/>
      <c r="O21" s="19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7"/>
    </row>
    <row r="22" spans="2:27" ht="2.1" customHeight="1">
      <c r="B22" s="33"/>
      <c r="C22" s="21"/>
      <c r="D22" s="40"/>
      <c r="E22" s="40"/>
      <c r="F22" s="40"/>
      <c r="G22" s="37"/>
      <c r="H22" s="37"/>
      <c r="I22" s="37"/>
      <c r="J22" s="37"/>
      <c r="K22" s="37"/>
      <c r="L22" s="22"/>
      <c r="M22" s="24"/>
      <c r="N22" s="1"/>
      <c r="O22" s="19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7"/>
    </row>
    <row r="23" spans="2:27" ht="5.0999999999999996" customHeight="1">
      <c r="B23" s="33"/>
      <c r="C23" s="23"/>
      <c r="D23" s="38"/>
      <c r="E23" s="33"/>
      <c r="F23" s="33"/>
      <c r="G23" s="33"/>
      <c r="H23" s="33"/>
      <c r="I23" s="33"/>
      <c r="J23" s="33"/>
      <c r="K23" s="33"/>
      <c r="L23" s="23"/>
      <c r="M23" s="24"/>
      <c r="N23" s="1"/>
      <c r="O23" s="19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7"/>
    </row>
    <row r="24" spans="2:27" ht="2.1" customHeight="1">
      <c r="B24" s="33"/>
      <c r="C24" s="21"/>
      <c r="D24" s="39"/>
      <c r="E24" s="39"/>
      <c r="F24" s="39"/>
      <c r="G24" s="39"/>
      <c r="H24" s="39"/>
      <c r="I24" s="39"/>
      <c r="J24" s="39"/>
      <c r="K24" s="39"/>
      <c r="L24" s="21"/>
      <c r="M24" s="24"/>
      <c r="N24" s="1"/>
      <c r="O24" s="19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7"/>
    </row>
    <row r="25" spans="2:27" ht="20.100000000000001" customHeight="1">
      <c r="B25" s="32" t="s">
        <v>3</v>
      </c>
      <c r="C25" s="21"/>
      <c r="D25" s="97"/>
      <c r="E25" s="97"/>
      <c r="F25" s="97"/>
      <c r="G25" s="97"/>
      <c r="H25" s="97"/>
      <c r="I25" s="97"/>
      <c r="J25" s="97"/>
      <c r="K25" s="97"/>
      <c r="L25" s="22"/>
      <c r="M25" s="24"/>
      <c r="N25" s="1"/>
      <c r="O25" s="19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7"/>
    </row>
    <row r="26" spans="2:27" ht="2.1" customHeight="1">
      <c r="B26" s="33"/>
      <c r="C26" s="21"/>
      <c r="D26" s="40"/>
      <c r="E26" s="40"/>
      <c r="F26" s="40"/>
      <c r="G26" s="37"/>
      <c r="H26" s="37"/>
      <c r="I26" s="37"/>
      <c r="J26" s="37"/>
      <c r="K26" s="37"/>
      <c r="L26" s="22"/>
      <c r="M26" s="24"/>
      <c r="N26" s="1"/>
      <c r="O26" s="19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7"/>
    </row>
    <row r="27" spans="2:27" ht="5.0999999999999996" customHeight="1">
      <c r="B27" s="33"/>
      <c r="C27" s="23"/>
      <c r="D27" s="41"/>
      <c r="E27" s="42"/>
      <c r="F27" s="42"/>
      <c r="G27" s="33"/>
      <c r="H27" s="33"/>
      <c r="I27" s="33"/>
      <c r="J27" s="33"/>
      <c r="K27" s="33"/>
      <c r="L27" s="23"/>
      <c r="M27" s="24"/>
      <c r="N27" s="1"/>
      <c r="O27" s="19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7"/>
    </row>
    <row r="28" spans="2:27" ht="2.1" customHeight="1">
      <c r="B28" s="33"/>
      <c r="C28" s="21"/>
      <c r="D28" s="43"/>
      <c r="E28" s="43"/>
      <c r="F28" s="42"/>
      <c r="G28" s="33"/>
      <c r="H28" s="33"/>
      <c r="I28" s="33"/>
      <c r="J28" s="39"/>
      <c r="K28" s="39"/>
      <c r="L28" s="21"/>
      <c r="M28" s="24"/>
      <c r="N28" s="1"/>
      <c r="O28" s="19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7"/>
    </row>
    <row r="29" spans="2:27" ht="20.100000000000001" customHeight="1">
      <c r="B29" s="32" t="s">
        <v>4</v>
      </c>
      <c r="C29" s="21"/>
      <c r="D29" s="44"/>
      <c r="E29" s="45"/>
      <c r="F29" s="46"/>
      <c r="G29" s="51" t="s">
        <v>9</v>
      </c>
      <c r="H29" s="32"/>
      <c r="I29" s="32"/>
      <c r="J29" s="47"/>
      <c r="K29" s="44"/>
      <c r="L29" s="27"/>
      <c r="M29" s="28"/>
      <c r="N29" s="1"/>
      <c r="O29" s="19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7"/>
    </row>
    <row r="30" spans="2:27" ht="2.1" customHeight="1">
      <c r="B30" s="33"/>
      <c r="C30" s="21"/>
      <c r="D30" s="40"/>
      <c r="E30" s="40"/>
      <c r="F30" s="42"/>
      <c r="G30" s="42"/>
      <c r="H30" s="42"/>
      <c r="I30" s="42"/>
      <c r="J30" s="43"/>
      <c r="K30" s="40"/>
      <c r="L30" s="25"/>
      <c r="M30" s="26"/>
      <c r="N30" s="1"/>
      <c r="O30" s="19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7"/>
    </row>
    <row r="31" spans="2:27" ht="5.0999999999999996" customHeight="1">
      <c r="B31" s="33"/>
      <c r="C31" s="23"/>
      <c r="D31" s="41"/>
      <c r="E31" s="42"/>
      <c r="F31" s="42"/>
      <c r="G31" s="33"/>
      <c r="H31" s="33"/>
      <c r="I31" s="33"/>
      <c r="J31" s="33"/>
      <c r="K31" s="33"/>
      <c r="L31" s="23"/>
      <c r="M31" s="24"/>
      <c r="N31" s="1"/>
      <c r="O31" s="19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7"/>
    </row>
    <row r="32" spans="2:27" ht="2.1" customHeight="1">
      <c r="B32" s="33"/>
      <c r="C32" s="21"/>
      <c r="D32" s="43"/>
      <c r="E32" s="43"/>
      <c r="F32" s="43"/>
      <c r="G32" s="39"/>
      <c r="H32" s="39"/>
      <c r="I32" s="39"/>
      <c r="J32" s="39"/>
      <c r="K32" s="39"/>
      <c r="L32" s="21"/>
      <c r="M32" s="24"/>
      <c r="N32" s="1"/>
      <c r="O32" s="19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7"/>
    </row>
    <row r="33" spans="2:27" ht="20.100000000000001" customHeight="1">
      <c r="B33" s="32" t="s">
        <v>33</v>
      </c>
      <c r="C33" s="21"/>
      <c r="D33" s="97"/>
      <c r="E33" s="97"/>
      <c r="F33" s="97"/>
      <c r="G33" s="97"/>
      <c r="H33" s="97"/>
      <c r="I33" s="97"/>
      <c r="J33" s="97"/>
      <c r="K33" s="97"/>
      <c r="L33" s="22"/>
      <c r="M33" s="24"/>
      <c r="N33" s="1"/>
      <c r="O33" s="19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7"/>
    </row>
    <row r="34" spans="2:27" ht="2.1" customHeight="1">
      <c r="B34" s="33"/>
      <c r="C34" s="21"/>
      <c r="D34" s="40"/>
      <c r="E34" s="40"/>
      <c r="F34" s="40"/>
      <c r="G34" s="37"/>
      <c r="H34" s="37"/>
      <c r="I34" s="37"/>
      <c r="J34" s="37"/>
      <c r="K34" s="37"/>
      <c r="L34" s="22"/>
      <c r="M34" s="24"/>
      <c r="N34" s="1"/>
      <c r="O34" s="19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7"/>
    </row>
    <row r="35" spans="2:27" ht="5.0999999999999996" customHeight="1">
      <c r="B35" s="33"/>
      <c r="C35" s="23"/>
      <c r="D35" s="38"/>
      <c r="E35" s="33"/>
      <c r="F35" s="33"/>
      <c r="G35" s="33"/>
      <c r="H35" s="33"/>
      <c r="I35" s="33"/>
      <c r="J35" s="33"/>
      <c r="K35" s="33"/>
      <c r="L35" s="23"/>
      <c r="M35" s="24"/>
      <c r="N35" s="1"/>
      <c r="O35" s="19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7"/>
    </row>
    <row r="36" spans="2:27" ht="2.1" customHeight="1">
      <c r="B36" s="33"/>
      <c r="C36" s="21"/>
      <c r="D36" s="39"/>
      <c r="E36" s="39"/>
      <c r="F36" s="33"/>
      <c r="G36" s="33"/>
      <c r="H36" s="33"/>
      <c r="I36" s="33"/>
      <c r="J36" s="39"/>
      <c r="K36" s="39"/>
      <c r="L36" s="21"/>
      <c r="M36" s="24"/>
      <c r="N36" s="1"/>
      <c r="O36" s="19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7"/>
    </row>
    <row r="37" spans="2:27" ht="20.100000000000001" customHeight="1">
      <c r="B37" s="32" t="s">
        <v>10</v>
      </c>
      <c r="C37" s="21"/>
      <c r="D37" s="44"/>
      <c r="E37" s="48"/>
      <c r="F37" s="42"/>
      <c r="G37" s="51" t="s">
        <v>16</v>
      </c>
      <c r="H37" s="32"/>
      <c r="I37" s="32"/>
      <c r="J37" s="39"/>
      <c r="K37" s="44"/>
      <c r="L37" s="22"/>
      <c r="M37" s="24"/>
      <c r="N37" s="1"/>
      <c r="O37" s="19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7"/>
    </row>
    <row r="38" spans="2:27" ht="2.1" customHeight="1">
      <c r="B38" s="33"/>
      <c r="C38" s="21"/>
      <c r="D38" s="49"/>
      <c r="E38" s="48"/>
      <c r="F38" s="42"/>
      <c r="G38" s="33"/>
      <c r="H38" s="33"/>
      <c r="I38" s="33"/>
      <c r="J38" s="39"/>
      <c r="K38" s="37"/>
      <c r="L38" s="22"/>
      <c r="M38" s="24"/>
      <c r="N38" s="1"/>
      <c r="O38" s="19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7"/>
    </row>
    <row r="39" spans="2:27" ht="5.0999999999999996" customHeight="1">
      <c r="B39" s="33"/>
      <c r="C39" s="23"/>
      <c r="D39" s="38"/>
      <c r="E39" s="33"/>
      <c r="F39" s="33"/>
      <c r="G39" s="33"/>
      <c r="H39" s="33"/>
      <c r="I39" s="33"/>
      <c r="J39" s="33"/>
      <c r="K39" s="33"/>
      <c r="L39" s="23"/>
      <c r="M39" s="24"/>
      <c r="N39" s="1"/>
      <c r="O39" s="19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7"/>
    </row>
    <row r="40" spans="2:27" ht="2.1" customHeight="1">
      <c r="B40" s="33"/>
      <c r="C40" s="21"/>
      <c r="D40" s="43"/>
      <c r="E40" s="43"/>
      <c r="F40" s="43"/>
      <c r="G40" s="39"/>
      <c r="H40" s="39"/>
      <c r="I40" s="39"/>
      <c r="J40" s="39"/>
      <c r="K40" s="39"/>
      <c r="L40" s="21"/>
      <c r="M40" s="24"/>
      <c r="N40" s="1"/>
      <c r="O40" s="19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7"/>
    </row>
    <row r="41" spans="2:27" ht="20.100000000000001" customHeight="1">
      <c r="B41" s="32" t="s">
        <v>35</v>
      </c>
      <c r="C41" s="21"/>
      <c r="D41" s="97" t="s">
        <v>34</v>
      </c>
      <c r="E41" s="97"/>
      <c r="F41" s="97"/>
      <c r="G41" s="97"/>
      <c r="H41" s="97"/>
      <c r="I41" s="97"/>
      <c r="J41" s="97"/>
      <c r="K41" s="97"/>
      <c r="L41" s="22"/>
      <c r="M41" s="24"/>
      <c r="N41" s="1"/>
      <c r="O41" s="19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7"/>
    </row>
    <row r="42" spans="2:27" ht="2.1" customHeight="1">
      <c r="B42" s="33"/>
      <c r="C42" s="21"/>
      <c r="D42" s="40"/>
      <c r="E42" s="40"/>
      <c r="F42" s="40"/>
      <c r="G42" s="37"/>
      <c r="H42" s="37"/>
      <c r="I42" s="37"/>
      <c r="J42" s="37"/>
      <c r="K42" s="37"/>
      <c r="L42" s="22"/>
      <c r="M42" s="24"/>
      <c r="N42" s="1"/>
      <c r="O42" s="19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7"/>
    </row>
    <row r="43" spans="2:27" ht="5.0999999999999996" customHeight="1">
      <c r="B43" s="33"/>
      <c r="C43" s="23"/>
      <c r="D43" s="38"/>
      <c r="E43" s="33"/>
      <c r="F43" s="33"/>
      <c r="G43" s="33"/>
      <c r="H43" s="33"/>
      <c r="I43" s="33"/>
      <c r="J43" s="33"/>
      <c r="K43" s="33"/>
      <c r="L43" s="23"/>
      <c r="M43" s="24"/>
      <c r="N43" s="1"/>
      <c r="O43" s="19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7"/>
    </row>
    <row r="44" spans="2:27" ht="2.1" customHeight="1">
      <c r="B44" s="33"/>
      <c r="C44" s="21"/>
      <c r="D44" s="43"/>
      <c r="E44" s="43"/>
      <c r="F44" s="43"/>
      <c r="G44" s="43"/>
      <c r="H44" s="43"/>
      <c r="I44" s="43"/>
      <c r="J44" s="43"/>
      <c r="K44" s="43"/>
      <c r="L44" s="43"/>
      <c r="M44" s="24"/>
      <c r="N44" s="1"/>
      <c r="O44" s="19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7"/>
    </row>
    <row r="45" spans="2:27" ht="20.100000000000001" customHeight="1">
      <c r="B45" s="32" t="s">
        <v>36</v>
      </c>
      <c r="C45" s="21"/>
      <c r="D45" s="100" t="str">
        <f>IFERROR(IF(Base!B10=1,"",INDEX('Portfólio de Telefones'!C8:C13,MATCH(D41,'Portfólio de Telefones'!B8:B13,0))),"")</f>
        <v/>
      </c>
      <c r="E45" s="100"/>
      <c r="F45" s="100"/>
      <c r="G45" s="100"/>
      <c r="H45" s="100"/>
      <c r="I45" s="100"/>
      <c r="J45" s="100"/>
      <c r="K45" s="100"/>
      <c r="L45" s="22"/>
      <c r="M45" s="24"/>
      <c r="N45" s="1"/>
      <c r="O45" s="19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7"/>
    </row>
    <row r="46" spans="2:27" ht="2.1" customHeight="1">
      <c r="B46" s="33"/>
      <c r="C46" s="21"/>
      <c r="D46" s="40"/>
      <c r="E46" s="40"/>
      <c r="F46" s="40"/>
      <c r="G46" s="40"/>
      <c r="H46" s="40"/>
      <c r="I46" s="40"/>
      <c r="J46" s="40"/>
      <c r="K46" s="40"/>
      <c r="N46" s="1"/>
      <c r="O46" s="19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7"/>
    </row>
    <row r="47" spans="2:27" ht="5.0999999999999996" customHeight="1">
      <c r="B47" s="33"/>
      <c r="C47" s="23"/>
      <c r="D47" s="38"/>
      <c r="E47" s="33"/>
      <c r="F47" s="33"/>
      <c r="G47" s="33"/>
      <c r="H47" s="33"/>
      <c r="I47" s="33"/>
      <c r="J47" s="33"/>
      <c r="K47" s="33"/>
      <c r="N47" s="1"/>
      <c r="O47" s="19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7"/>
    </row>
    <row r="48" spans="2:27" ht="2.1" customHeight="1">
      <c r="B48" s="33"/>
      <c r="C48" s="21"/>
      <c r="D48" s="39"/>
      <c r="E48" s="39"/>
      <c r="F48" s="33"/>
      <c r="G48" s="33"/>
      <c r="H48" s="33"/>
      <c r="I48" s="33"/>
      <c r="M48" s="24"/>
      <c r="N48" s="1"/>
      <c r="O48" s="19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7"/>
    </row>
    <row r="49" spans="2:27" ht="20.100000000000001" customHeight="1">
      <c r="B49" s="32" t="s">
        <v>37</v>
      </c>
      <c r="C49" s="21"/>
      <c r="D49" s="52">
        <f>Base!I4</f>
        <v>0</v>
      </c>
      <c r="E49" s="48"/>
      <c r="F49" s="42"/>
      <c r="G49" s="32"/>
      <c r="H49" s="32"/>
      <c r="I49" s="32"/>
      <c r="M49" s="24"/>
      <c r="N49" s="1"/>
      <c r="O49" s="19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7"/>
    </row>
    <row r="50" spans="2:27" ht="2.1" customHeight="1">
      <c r="B50" s="33"/>
      <c r="C50" s="21"/>
      <c r="D50" s="49"/>
      <c r="E50" s="48"/>
      <c r="F50" s="42"/>
      <c r="G50" s="33"/>
      <c r="H50" s="33"/>
      <c r="I50" s="33"/>
      <c r="M50" s="24"/>
      <c r="N50" s="1"/>
      <c r="O50" s="19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7"/>
    </row>
    <row r="51" spans="2:27" ht="5.0999999999999996" customHeight="1">
      <c r="B51" s="33"/>
      <c r="C51" s="23"/>
      <c r="D51" s="38"/>
      <c r="E51" s="33"/>
      <c r="F51" s="33"/>
      <c r="G51" s="33"/>
      <c r="H51" s="33"/>
      <c r="I51" s="33"/>
      <c r="J51" s="33"/>
      <c r="K51" s="33"/>
      <c r="L51" s="23"/>
      <c r="M51" s="24"/>
      <c r="N51" s="1"/>
      <c r="O51" s="19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7"/>
    </row>
    <row r="52" spans="2:27" ht="2.1" customHeight="1">
      <c r="B52" s="33"/>
      <c r="C52" s="21"/>
      <c r="D52" s="39"/>
      <c r="E52" s="39"/>
      <c r="F52" s="39"/>
      <c r="G52" s="39"/>
      <c r="H52" s="39"/>
      <c r="I52" s="39"/>
      <c r="J52" s="39"/>
      <c r="K52" s="39"/>
      <c r="L52" s="21"/>
      <c r="M52" s="24"/>
      <c r="N52" s="1"/>
      <c r="O52" s="19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7"/>
    </row>
    <row r="53" spans="2:27" ht="20.100000000000001" customHeight="1">
      <c r="B53" s="34" t="s">
        <v>0</v>
      </c>
      <c r="C53" s="21"/>
      <c r="D53" s="98"/>
      <c r="E53" s="98"/>
      <c r="F53" s="98"/>
      <c r="G53" s="98"/>
      <c r="H53" s="98"/>
      <c r="I53" s="98"/>
      <c r="J53" s="98"/>
      <c r="K53" s="98"/>
      <c r="L53" s="22"/>
      <c r="M53" s="24"/>
      <c r="N53" s="1"/>
      <c r="O53" s="19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7"/>
    </row>
    <row r="54" spans="2:27" ht="20.100000000000001" customHeight="1">
      <c r="B54" s="29"/>
      <c r="C54" s="21"/>
      <c r="D54" s="98"/>
      <c r="E54" s="98"/>
      <c r="F54" s="98"/>
      <c r="G54" s="98"/>
      <c r="H54" s="98"/>
      <c r="I54" s="98"/>
      <c r="J54" s="98"/>
      <c r="K54" s="98"/>
      <c r="L54" s="22"/>
      <c r="M54" s="24"/>
      <c r="N54" s="1"/>
      <c r="O54" s="86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7"/>
    </row>
    <row r="55" spans="2:27" ht="2.1" customHeight="1">
      <c r="B55" s="15"/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8"/>
      <c r="N55" s="1"/>
      <c r="O55" s="86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7"/>
    </row>
    <row r="56" spans="2:27" ht="3.95" customHeight="1">
      <c r="B56" s="2"/>
      <c r="C56" s="2"/>
      <c r="D56" s="6"/>
      <c r="E56" s="2"/>
      <c r="F56" s="2"/>
      <c r="G56" s="2"/>
      <c r="H56" s="2"/>
      <c r="I56" s="2"/>
      <c r="J56" s="2"/>
      <c r="K56" s="2"/>
      <c r="L56" s="2"/>
      <c r="M56" s="1"/>
      <c r="N56" s="1"/>
      <c r="O56" s="86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7"/>
    </row>
    <row r="57" spans="2:27" ht="35.1" customHeight="1">
      <c r="D57" s="96" t="s">
        <v>34</v>
      </c>
      <c r="E57" s="96"/>
      <c r="F57" s="96"/>
      <c r="G57" s="96"/>
      <c r="H57" s="96"/>
      <c r="I57" s="96"/>
      <c r="J57" s="96"/>
      <c r="K57" s="96"/>
      <c r="O57" s="86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7"/>
    </row>
    <row r="58" spans="2:27" ht="27.95" customHeight="1">
      <c r="D58" s="96"/>
      <c r="E58" s="96"/>
      <c r="F58" s="96"/>
      <c r="G58" s="96"/>
      <c r="H58" s="96"/>
      <c r="I58" s="96"/>
      <c r="J58" s="96"/>
      <c r="K58" s="96"/>
      <c r="O58" s="86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7"/>
    </row>
    <row r="59" spans="2:27" ht="27.95" customHeight="1">
      <c r="D59" s="96"/>
      <c r="E59" s="96"/>
      <c r="F59" s="96"/>
      <c r="G59" s="96"/>
      <c r="H59" s="96"/>
      <c r="I59" s="96"/>
      <c r="J59" s="96"/>
      <c r="K59" s="96"/>
      <c r="O59" s="86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7"/>
    </row>
    <row r="60" spans="2:27" ht="27.95" customHeight="1">
      <c r="D60" s="96"/>
      <c r="E60" s="96"/>
      <c r="F60" s="96"/>
      <c r="G60" s="96"/>
      <c r="H60" s="96"/>
      <c r="I60" s="96"/>
      <c r="J60" s="96"/>
      <c r="K60" s="96"/>
      <c r="O60" s="86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7"/>
    </row>
    <row r="61" spans="2:27" ht="5.0999999999999996" customHeight="1">
      <c r="O61" s="86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87"/>
    </row>
    <row r="62" spans="2:27" ht="0.6" customHeight="1"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7"/>
    </row>
  </sheetData>
  <sheetProtection sheet="1" objects="1" scenarios="1" selectLockedCells="1"/>
  <mergeCells count="14">
    <mergeCell ref="O4:AA4"/>
    <mergeCell ref="P61:Z61"/>
    <mergeCell ref="D57:K60"/>
    <mergeCell ref="D25:K25"/>
    <mergeCell ref="D33:K33"/>
    <mergeCell ref="D53:K54"/>
    <mergeCell ref="D21:K21"/>
    <mergeCell ref="B6:M6"/>
    <mergeCell ref="B4:M4"/>
    <mergeCell ref="D13:K13"/>
    <mergeCell ref="D9:K9"/>
    <mergeCell ref="D17:K17"/>
    <mergeCell ref="D41:K41"/>
    <mergeCell ref="D45:K45"/>
  </mergeCells>
  <conditionalFormatting sqref="D9:K9">
    <cfRule type="expression" dxfId="24" priority="26">
      <formula>$D$9=" "</formula>
    </cfRule>
  </conditionalFormatting>
  <conditionalFormatting sqref="D57">
    <cfRule type="expression" dxfId="23" priority="18">
      <formula>AND(D21&lt;&gt;"",NOT(AND(OR((AND(D33&lt;&gt;"",D37&lt;&gt;"")),D29&lt;&gt;""))))</formula>
    </cfRule>
  </conditionalFormatting>
  <conditionalFormatting sqref="B29">
    <cfRule type="expression" dxfId="22" priority="24">
      <formula>AND(D21&lt;&gt;"",D29="",D33="",D37="")</formula>
    </cfRule>
  </conditionalFormatting>
  <conditionalFormatting sqref="B33">
    <cfRule type="expression" dxfId="21" priority="23">
      <formula>AND(D21&lt;&gt;"",D29="",D33="")</formula>
    </cfRule>
  </conditionalFormatting>
  <conditionalFormatting sqref="B37">
    <cfRule type="expression" dxfId="20" priority="22">
      <formula>AND(D21&lt;&gt;"",D29="",D37="")</formula>
    </cfRule>
  </conditionalFormatting>
  <conditionalFormatting sqref="D57:K60">
    <cfRule type="expression" dxfId="19" priority="6">
      <formula>AND($D$21="",NOT(OR(D9=" ",D9="")))</formula>
    </cfRule>
  </conditionalFormatting>
  <conditionalFormatting sqref="B21">
    <cfRule type="expression" dxfId="18" priority="19">
      <formula>AND($D$21="",NOT(OR(D9=" ",D9="")))</formula>
    </cfRule>
  </conditionalFormatting>
  <conditionalFormatting sqref="B45">
    <cfRule type="expression" dxfId="17" priority="16">
      <formula>AND(D29&lt;&gt;"",D37="",D45="")</formula>
    </cfRule>
  </conditionalFormatting>
  <conditionalFormatting sqref="B49">
    <cfRule type="expression" dxfId="16" priority="15">
      <formula>AND(D29&lt;&gt;"",D37="",D49="")</formula>
    </cfRule>
  </conditionalFormatting>
  <conditionalFormatting sqref="B41">
    <cfRule type="expression" dxfId="15" priority="12">
      <formula>AND(D25&lt;&gt;"",D33="",D41="")</formula>
    </cfRule>
  </conditionalFormatting>
  <conditionalFormatting sqref="D41:K41">
    <cfRule type="expression" dxfId="14" priority="10">
      <formula>$D$41=" "</formula>
    </cfRule>
    <cfRule type="expression" dxfId="13" priority="11">
      <formula>$D$41="Não se Aplica"</formula>
    </cfRule>
  </conditionalFormatting>
  <conditionalFormatting sqref="D33:K33">
    <cfRule type="expression" dxfId="12" priority="9">
      <formula>AND($D$29&lt;&gt;"",$D$33="")</formula>
    </cfRule>
  </conditionalFormatting>
  <conditionalFormatting sqref="D37">
    <cfRule type="expression" dxfId="11" priority="8">
      <formula>AND($D$29&lt;&gt;"",$D$37="")</formula>
    </cfRule>
  </conditionalFormatting>
  <conditionalFormatting sqref="D29">
    <cfRule type="expression" dxfId="10" priority="7">
      <formula>AND(OR($D$33&lt;&gt;"",$D$37&lt;&gt;""),$D$29="")</formula>
    </cfRule>
  </conditionalFormatting>
  <conditionalFormatting sqref="D13:K13">
    <cfRule type="expression" dxfId="9" priority="28">
      <formula>$D$13="Não se Aplica"</formula>
    </cfRule>
  </conditionalFormatting>
  <conditionalFormatting sqref="D17:K17">
    <cfRule type="expression" dxfId="8" priority="27">
      <formula>$D$17="Não se Aplica"</formula>
    </cfRule>
  </conditionalFormatting>
  <printOptions horizontalCentered="1"/>
  <pageMargins left="0.59055118110236227" right="0.78740157480314965" top="0.98425196850393704" bottom="0.98425196850393704" header="0.51181102362204722" footer="0.51181102362204722"/>
  <pageSetup paperSize="9" scale="37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3B34831-1BB6-478D-8D11-0CCADFDFEF3C}">
            <xm:f>AND(Base!$B$2&lt;&gt;4,Base!$B$2&lt;&gt;5)</xm:f>
            <x14:dxf>
              <font>
                <color theme="0" tint="-0.14996795556505021"/>
              </font>
              <numFmt numFmtId="165" formatCode=";;;"/>
              <fill>
                <gradientFill degree="90">
                  <stop position="0">
                    <color theme="0" tint="-5.0965910824915313E-2"/>
                  </stop>
                  <stop position="1">
                    <color theme="0" tint="-0.1490218817712943"/>
                  </stop>
                </gradient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5" id="{1DEF73B5-C4E7-411F-AD6A-73EC3C994F7F}">
            <xm:f>Base!$D$2=1</xm:f>
            <x14:dxf>
              <font>
                <color theme="0" tint="-0.14996795556505021"/>
              </font>
              <numFmt numFmtId="165" formatCode=";;;"/>
              <fill>
                <gradientFill degree="90">
                  <stop position="0">
                    <color theme="0" tint="-5.0965910824915313E-2"/>
                  </stop>
                  <stop position="1">
                    <color theme="0" tint="-0.1490218817712943"/>
                  </stop>
                </gradientFill>
              </fill>
            </x14:dxf>
          </x14:cfRule>
          <xm:sqref>D13:K13</xm:sqref>
        </x14:conditionalFormatting>
        <x14:conditionalFormatting xmlns:xm="http://schemas.microsoft.com/office/excel/2006/main">
          <x14:cfRule type="expression" priority="4" id="{F87B1267-DC05-4FC3-AECF-15D5CC987A4F}">
            <xm:f>Base!$F$2=1</xm:f>
            <x14:dxf>
              <font>
                <color theme="0" tint="-0.14996795556505021"/>
              </font>
              <numFmt numFmtId="165" formatCode=";;;"/>
              <fill>
                <gradientFill degree="90">
                  <stop position="0">
                    <color theme="0" tint="-5.0965910824915313E-2"/>
                  </stop>
                  <stop position="1">
                    <color theme="0" tint="-0.1490218817712943"/>
                  </stop>
                </gradientFill>
              </fill>
            </x14:dxf>
          </x14:cfRule>
          <xm:sqref>D17:K17</xm:sqref>
        </x14:conditionalFormatting>
        <x14:conditionalFormatting xmlns:xm="http://schemas.microsoft.com/office/excel/2006/main">
          <x14:cfRule type="expression" priority="21" id="{3F004E9F-98BC-4CB4-A15D-79B9E1A1D967}">
            <xm:f>AND(OR(Base!$B$2=4,Base!$B$2=5),$K$37="")</xm:f>
            <x14:dxf>
              <font>
                <color rgb="FFFF0000"/>
              </font>
              <numFmt numFmtId="169" formatCode=";;;&quot;*O preenchimento do ramal é obrigatório.&quot;"/>
            </x14:dxf>
          </x14:cfRule>
          <xm:sqref>D57:K60</xm:sqref>
        </x14:conditionalFormatting>
        <x14:conditionalFormatting xmlns:xm="http://schemas.microsoft.com/office/excel/2006/main">
          <x14:cfRule type="expression" priority="20" id="{C2710660-C32A-4D13-8442-8239F50BA5A3}">
            <xm:f>AND(OR(Base!$B$2=4,Base!$B$2=5),$K$37="")</xm:f>
            <x14:dxf>
              <font>
                <b/>
                <i val="0"/>
                <color rgb="FFFF0000"/>
              </font>
            </x14:dxf>
          </x14:cfRule>
          <xm:sqref>G37:I37</xm:sqref>
        </x14:conditionalFormatting>
        <x14:conditionalFormatting xmlns:xm="http://schemas.microsoft.com/office/excel/2006/main">
          <x14:cfRule type="expression" priority="14" id="{CF82CED6-DC3C-4DE2-BE6E-10C6D946BB8C}">
            <xm:f>AND(OR(Base!$B$2=4,Base!$B$2=5),$K$37="")</xm:f>
            <x14:dxf>
              <font>
                <b/>
                <i val="0"/>
                <color rgb="FFFF0000"/>
              </font>
            </x14:dxf>
          </x14:cfRule>
          <xm:sqref>G49:I49</xm:sqref>
        </x14:conditionalFormatting>
        <x14:conditionalFormatting xmlns:xm="http://schemas.microsoft.com/office/excel/2006/main">
          <x14:cfRule type="expression" priority="3" stopIfTrue="1" id="{B39C3216-4E0D-493B-955E-F53ED26EAA8B}">
            <xm:f>NOT(OR(Base!$B$2=1,Base!$B$2=3,Base!$B$2=4,Base!$B$2=5))</xm:f>
            <x14:dxf>
              <numFmt numFmtId="168" formatCode=";;;&quot; &quot;"/>
              <fill>
                <gradientFill degree="90">
                  <stop position="0">
                    <color theme="0" tint="-5.0965910824915313E-2"/>
                  </stop>
                  <stop position="1">
                    <color theme="0" tint="-0.1490218817712943"/>
                  </stop>
                </gradientFill>
              </fill>
            </x14:dxf>
          </x14:cfRule>
          <xm:sqref>D41:K41</xm:sqref>
        </x14:conditionalFormatting>
        <x14:conditionalFormatting xmlns:xm="http://schemas.microsoft.com/office/excel/2006/main">
          <x14:cfRule type="expression" priority="30" id="{9C65249B-B123-412F-939E-E4C85897808B}">
            <xm:f>AND(OR(Base!$B$2=1,Base!$B$2=3,Base!$B$2=4,Base!$B$2=5),Base!#REF!="NA")</xm:f>
            <x14:dxf>
              <font>
                <color rgb="FFFF0000"/>
              </font>
              <numFmt numFmtId="167" formatCode=";;;&quot;*O preenchimento da função é obrigatório.&quot;"/>
            </x14:dxf>
          </x14:cfRule>
          <xm:sqref>D57:K60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Base!$A$2:$A$7</xm:f>
          </x14:formula1>
          <xm:sqref>D9:K9</xm:sqref>
        </x14:dataValidation>
        <x14:dataValidation type="list" allowBlank="1" showInputMessage="1" showErrorMessage="1">
          <x14:formula1>
            <xm:f>OFFSET('Portfólio de Telefones'!B8,Base!B9,0,Base!B10,1)</xm:f>
          </x14:formula1>
          <xm:sqref>D41:K41</xm:sqref>
        </x14:dataValidation>
        <x14:dataValidation type="list" allowBlank="1" showInputMessage="1" showErrorMessage="1">
          <x14:formula1>
            <xm:f>OFFSET(Base!G2,Base!H4,0,Base!H3,1)</xm:f>
          </x14:formula1>
          <xm:sqref>J13:K13</xm:sqref>
        </x14:dataValidation>
        <x14:dataValidation type="list" allowBlank="1" showInputMessage="1" showErrorMessage="1">
          <x14:formula1>
            <xm:f>OFFSET(Base!I3,Base!J3,0,Base!J2,1)</xm:f>
          </x14:formula1>
          <xm:sqref>J17:K17</xm:sqref>
        </x14:dataValidation>
        <x14:dataValidation type="list" allowBlank="1" showInputMessage="1" showErrorMessage="1">
          <x14:formula1>
            <xm:f>OFFSET(Base!C2,Base!D3,0,Base!D2,1)</xm:f>
          </x14:formula1>
          <xm:sqref>D13:G13</xm:sqref>
        </x14:dataValidation>
        <x14:dataValidation type="list" allowBlank="1" showInputMessage="1" showErrorMessage="1">
          <x14:formula1>
            <xm:f>OFFSET(Base!G2,Base!H4,0,Base!H3,1)</xm:f>
          </x14:formula1>
          <xm:sqref>H13</xm:sqref>
        </x14:dataValidation>
        <x14:dataValidation type="list" allowBlank="1" showInputMessage="1" showErrorMessage="1">
          <x14:formula1>
            <xm:f>OFFSET(Base!G2,Base!H4,0,Base!H3,1)</xm:f>
          </x14:formula1>
          <xm:sqref>I13</xm:sqref>
        </x14:dataValidation>
        <x14:dataValidation type="list" allowBlank="1" showInputMessage="1" showErrorMessage="1">
          <x14:formula1>
            <xm:f>OFFSET(Base!E2,Base!F3,0,Base!F2,1)</xm:f>
          </x14:formula1>
          <xm:sqref>D17:E17</xm:sqref>
        </x14:dataValidation>
        <x14:dataValidation type="list" allowBlank="1" showInputMessage="1" showErrorMessage="1">
          <x14:formula1>
            <xm:f>OFFSET(Base!I3,Base!J3,0,Base!J2,1)</xm:f>
          </x14:formula1>
          <xm:sqref>H17</xm:sqref>
        </x14:dataValidation>
        <x14:dataValidation type="list" allowBlank="1" showInputMessage="1" showErrorMessage="1">
          <x14:formula1>
            <xm:f>OFFSET(Base!G2,Base!H4,0,Base!H3,1)</xm:f>
          </x14:formula1>
          <xm:sqref>F17</xm:sqref>
        </x14:dataValidation>
        <x14:dataValidation type="list" allowBlank="1" showInputMessage="1" showErrorMessage="1">
          <x14:formula1>
            <xm:f>OFFSET(Base!H3,Base!I4,0,Base!I3,1)</xm:f>
          </x14:formula1>
          <xm:sqref>G17</xm:sqref>
        </x14:dataValidation>
        <x14:dataValidation type="list" allowBlank="1" showInputMessage="1" showErrorMessage="1">
          <x14:formula1>
            <xm:f>OFFSET(Base!I3,Base!J3,0,Base!J2,1)</xm:f>
          </x14:formula1>
          <xm:sqref>I17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E10"/>
  <sheetViews>
    <sheetView showGridLines="0" zoomScaleNormal="100" workbookViewId="0">
      <selection activeCell="C7" sqref="C7"/>
    </sheetView>
  </sheetViews>
  <sheetFormatPr defaultRowHeight="12.75"/>
  <cols>
    <col min="1" max="1" width="4.7109375" style="53" customWidth="1"/>
    <col min="2" max="2" width="36.7109375" style="53" customWidth="1"/>
    <col min="3" max="3" width="14" style="53" bestFit="1" customWidth="1"/>
    <col min="4" max="4" width="36.42578125" style="53" customWidth="1"/>
    <col min="5" max="5" width="21.5703125" style="53" bestFit="1" customWidth="1"/>
    <col min="6" max="16384" width="9.140625" style="53"/>
  </cols>
  <sheetData>
    <row r="1" spans="2:5" ht="3.95" customHeight="1"/>
    <row r="2" spans="2:5" ht="15" customHeight="1"/>
    <row r="3" spans="2:5" ht="3.95" customHeight="1"/>
    <row r="4" spans="2:5" ht="23.1" customHeight="1">
      <c r="B4" s="106"/>
      <c r="C4" s="106"/>
      <c r="D4" s="54"/>
    </row>
    <row r="5" spans="2:5" ht="15.95" customHeight="1"/>
    <row r="6" spans="2:5" ht="21.75" thickBot="1">
      <c r="B6" s="101" t="s">
        <v>18</v>
      </c>
      <c r="C6" s="103" t="s">
        <v>13</v>
      </c>
      <c r="D6" s="104"/>
      <c r="E6" s="105"/>
    </row>
    <row r="7" spans="2:5" ht="21.75" thickBot="1">
      <c r="B7" s="102"/>
      <c r="C7" s="55" t="s">
        <v>14</v>
      </c>
      <c r="D7" s="56" t="s">
        <v>19</v>
      </c>
      <c r="E7" s="57" t="s">
        <v>12</v>
      </c>
    </row>
    <row r="8" spans="2:5" ht="50.1" customHeight="1" thickBot="1">
      <c r="B8" s="58" t="s">
        <v>20</v>
      </c>
      <c r="C8" s="59"/>
      <c r="D8" s="60" t="s">
        <v>21</v>
      </c>
      <c r="E8" s="61">
        <v>20</v>
      </c>
    </row>
    <row r="9" spans="2:5" ht="50.1" customHeight="1" thickBot="1">
      <c r="B9" s="58" t="s">
        <v>22</v>
      </c>
      <c r="C9" s="59"/>
      <c r="D9" s="60" t="s">
        <v>23</v>
      </c>
      <c r="E9" s="61">
        <v>70</v>
      </c>
    </row>
    <row r="10" spans="2:5" ht="50.1" customHeight="1" thickBot="1">
      <c r="B10" s="58" t="s">
        <v>24</v>
      </c>
      <c r="C10" s="59"/>
      <c r="D10" s="60" t="s">
        <v>25</v>
      </c>
      <c r="E10" s="61">
        <v>100</v>
      </c>
    </row>
  </sheetData>
  <sheetProtection selectLockedCells="1"/>
  <mergeCells count="3">
    <mergeCell ref="B6:B7"/>
    <mergeCell ref="C6:E6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D14"/>
  <sheetViews>
    <sheetView showGridLines="0" showRowColHeaders="0" zoomScaleNormal="100" workbookViewId="0"/>
  </sheetViews>
  <sheetFormatPr defaultRowHeight="12.75"/>
  <cols>
    <col min="1" max="1" width="4.7109375" style="53" customWidth="1"/>
    <col min="2" max="2" width="41.7109375" style="53" bestFit="1" customWidth="1"/>
    <col min="3" max="3" width="43.42578125" style="53" customWidth="1"/>
    <col min="4" max="4" width="21.5703125" style="53" bestFit="1" customWidth="1"/>
    <col min="5" max="16384" width="9.140625" style="53"/>
  </cols>
  <sheetData>
    <row r="1" spans="2:4" ht="3.95" customHeight="1"/>
    <row r="2" spans="2:4" ht="15" customHeight="1"/>
    <row r="3" spans="2:4" ht="3.95" customHeight="1"/>
    <row r="4" spans="2:4" ht="23.1" customHeight="1">
      <c r="B4" s="88"/>
      <c r="C4" s="88"/>
    </row>
    <row r="5" spans="2:4" ht="15.95" customHeight="1"/>
    <row r="6" spans="2:4" ht="21.75" thickBot="1">
      <c r="B6" s="101" t="s">
        <v>18</v>
      </c>
      <c r="C6" s="104"/>
      <c r="D6" s="105"/>
    </row>
    <row r="7" spans="2:4" ht="21.75" thickBot="1">
      <c r="B7" s="102"/>
      <c r="C7" s="56" t="s">
        <v>19</v>
      </c>
      <c r="D7" s="57" t="s">
        <v>12</v>
      </c>
    </row>
    <row r="8" spans="2:4" ht="50.1" customHeight="1" thickBot="1">
      <c r="B8" s="58" t="s">
        <v>52</v>
      </c>
      <c r="C8" s="60" t="s">
        <v>49</v>
      </c>
      <c r="D8" s="61">
        <v>20</v>
      </c>
    </row>
    <row r="9" spans="2:4" ht="50.1" customHeight="1" thickBot="1">
      <c r="B9" s="58" t="s">
        <v>20</v>
      </c>
      <c r="C9" s="60" t="s">
        <v>21</v>
      </c>
      <c r="D9" s="61">
        <v>20</v>
      </c>
    </row>
    <row r="10" spans="2:4" ht="50.1" customHeight="1" thickBot="1">
      <c r="B10" s="58" t="s">
        <v>50</v>
      </c>
      <c r="C10" s="60" t="s">
        <v>53</v>
      </c>
      <c r="D10" s="61">
        <v>40</v>
      </c>
    </row>
    <row r="11" spans="2:4" ht="50.1" customHeight="1" thickBot="1">
      <c r="B11" s="58" t="s">
        <v>46</v>
      </c>
      <c r="C11" s="60" t="s">
        <v>51</v>
      </c>
      <c r="D11" s="61">
        <v>40</v>
      </c>
    </row>
    <row r="12" spans="2:4" ht="50.1" customHeight="1" thickBot="1">
      <c r="B12" s="58" t="s">
        <v>55</v>
      </c>
      <c r="C12" s="60" t="s">
        <v>56</v>
      </c>
      <c r="D12" s="61">
        <v>70</v>
      </c>
    </row>
    <row r="13" spans="2:4" ht="18.75">
      <c r="B13" s="89" t="s">
        <v>34</v>
      </c>
      <c r="C13" s="90" t="s">
        <v>34</v>
      </c>
    </row>
    <row r="14" spans="2:4" ht="18.75">
      <c r="B14" s="92" t="s">
        <v>11</v>
      </c>
      <c r="C14" s="91" t="s">
        <v>34</v>
      </c>
    </row>
  </sheetData>
  <sheetProtection sheet="1" objects="1" scenarios="1" selectLockedCells="1"/>
  <mergeCells count="2">
    <mergeCell ref="B6:B7"/>
    <mergeCell ref="C6:D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B1:H29"/>
  <sheetViews>
    <sheetView showGridLines="0" showRowColHeaders="0" zoomScaleNormal="100" workbookViewId="0">
      <selection activeCell="D11" sqref="D11"/>
    </sheetView>
  </sheetViews>
  <sheetFormatPr defaultRowHeight="15"/>
  <cols>
    <col min="1" max="1" width="4.7109375" style="63" customWidth="1"/>
    <col min="2" max="2" width="32.85546875" style="63" customWidth="1"/>
    <col min="3" max="3" width="0.28515625" style="63" customWidth="1"/>
    <col min="4" max="4" width="30.7109375" style="63" customWidth="1"/>
    <col min="5" max="5" width="0.28515625" style="63" customWidth="1"/>
    <col min="6" max="6" width="26.5703125" style="63" customWidth="1"/>
    <col min="7" max="7" width="0.28515625" style="63" customWidth="1"/>
    <col min="8" max="9" width="4.7109375" style="63" customWidth="1"/>
    <col min="10" max="16384" width="9.140625" style="63"/>
  </cols>
  <sheetData>
    <row r="1" spans="2:8" ht="3.95" customHeight="1">
      <c r="B1" s="62"/>
      <c r="C1" s="62"/>
      <c r="D1" s="62"/>
      <c r="E1" s="62"/>
      <c r="F1" s="62"/>
      <c r="G1" s="62"/>
      <c r="H1" s="62"/>
    </row>
    <row r="2" spans="2:8" ht="15" customHeight="1">
      <c r="B2" s="62"/>
      <c r="C2" s="62"/>
      <c r="D2" s="62"/>
      <c r="E2" s="62"/>
      <c r="F2" s="62"/>
      <c r="G2" s="62"/>
      <c r="H2" s="62"/>
    </row>
    <row r="3" spans="2:8" ht="3.95" customHeight="1">
      <c r="B3" s="62"/>
      <c r="C3" s="62"/>
      <c r="D3" s="62"/>
      <c r="E3" s="62"/>
      <c r="F3" s="62"/>
      <c r="G3" s="62"/>
      <c r="H3" s="62"/>
    </row>
    <row r="4" spans="2:8" ht="23.1" customHeight="1">
      <c r="B4" s="107"/>
      <c r="C4" s="107"/>
      <c r="D4" s="107"/>
      <c r="E4" s="107"/>
      <c r="F4" s="107"/>
      <c r="G4" s="64"/>
      <c r="H4" s="64"/>
    </row>
    <row r="5" spans="2:8" ht="15.95" customHeight="1">
      <c r="B5" s="62"/>
      <c r="C5" s="65"/>
      <c r="D5" s="65"/>
      <c r="E5" s="65"/>
      <c r="F5" s="65"/>
      <c r="G5" s="65"/>
      <c r="H5" s="65"/>
    </row>
    <row r="6" spans="2:8" s="66" customFormat="1" ht="26.1" customHeight="1">
      <c r="B6" s="108" t="s">
        <v>5</v>
      </c>
      <c r="C6" s="108"/>
      <c r="D6" s="108"/>
      <c r="E6" s="108"/>
      <c r="F6" s="108"/>
      <c r="G6" s="108"/>
      <c r="H6" s="108"/>
    </row>
    <row r="7" spans="2:8" ht="8.1" customHeight="1">
      <c r="B7" s="67"/>
      <c r="C7" s="67"/>
      <c r="D7" s="67"/>
      <c r="E7" s="67"/>
      <c r="F7" s="67"/>
      <c r="G7" s="67"/>
      <c r="H7" s="67"/>
    </row>
    <row r="8" spans="2:8" ht="20.100000000000001" customHeight="1">
      <c r="B8" s="109" t="s">
        <v>42</v>
      </c>
      <c r="C8" s="109"/>
      <c r="D8" s="109"/>
      <c r="E8" s="109"/>
      <c r="F8" s="109"/>
      <c r="G8" s="109"/>
      <c r="H8" s="109"/>
    </row>
    <row r="9" spans="2:8" ht="8.1" customHeight="1">
      <c r="B9" s="67"/>
      <c r="C9" s="67"/>
      <c r="D9" s="67"/>
      <c r="E9" s="67"/>
      <c r="F9" s="67"/>
      <c r="G9" s="67"/>
      <c r="H9" s="67"/>
    </row>
    <row r="10" spans="2:8" ht="2.1" customHeight="1">
      <c r="B10" s="67"/>
      <c r="C10" s="68"/>
      <c r="D10" s="68"/>
      <c r="E10" s="68"/>
      <c r="F10" s="67"/>
      <c r="G10" s="67"/>
      <c r="H10" s="67"/>
    </row>
    <row r="11" spans="2:8" ht="20.100000000000001" customHeight="1">
      <c r="B11" s="69" t="s">
        <v>43</v>
      </c>
      <c r="C11" s="70"/>
      <c r="D11" s="71"/>
      <c r="E11" s="72"/>
      <c r="F11" s="73"/>
      <c r="G11" s="67"/>
      <c r="H11" s="67"/>
    </row>
    <row r="12" spans="2:8" ht="2.1" customHeight="1">
      <c r="B12" s="69"/>
      <c r="C12" s="70"/>
      <c r="D12" s="72"/>
      <c r="E12" s="72"/>
      <c r="F12" s="73"/>
      <c r="G12" s="67"/>
      <c r="H12" s="67"/>
    </row>
    <row r="13" spans="2:8" ht="6" customHeight="1">
      <c r="B13" s="69"/>
      <c r="C13" s="74"/>
      <c r="D13" s="73"/>
      <c r="E13" s="73"/>
      <c r="F13" s="73"/>
      <c r="G13" s="67"/>
      <c r="H13" s="67"/>
    </row>
    <row r="14" spans="2:8" ht="2.1" customHeight="1">
      <c r="B14" s="69"/>
      <c r="C14" s="70"/>
      <c r="D14" s="75"/>
      <c r="E14" s="75"/>
      <c r="F14" s="73"/>
      <c r="G14" s="67"/>
      <c r="H14" s="67"/>
    </row>
    <row r="15" spans="2:8" ht="20.100000000000001" customHeight="1">
      <c r="B15" s="76" t="s">
        <v>44</v>
      </c>
      <c r="C15" s="70"/>
      <c r="D15" s="71"/>
      <c r="E15" s="72"/>
      <c r="F15" s="73"/>
      <c r="G15" s="67"/>
      <c r="H15" s="67"/>
    </row>
    <row r="16" spans="2:8" ht="2.1" customHeight="1">
      <c r="B16" s="69"/>
      <c r="C16" s="70"/>
      <c r="D16" s="72"/>
      <c r="E16" s="72"/>
      <c r="F16" s="73"/>
      <c r="G16" s="67"/>
      <c r="H16" s="67"/>
    </row>
    <row r="17" spans="2:8" ht="6" customHeight="1">
      <c r="B17" s="69"/>
      <c r="C17" s="74"/>
      <c r="D17" s="73"/>
      <c r="E17" s="73"/>
      <c r="F17" s="73"/>
      <c r="G17" s="67"/>
      <c r="H17" s="67"/>
    </row>
    <row r="18" spans="2:8" ht="2.1" customHeight="1">
      <c r="B18" s="69"/>
      <c r="C18" s="70"/>
      <c r="D18" s="75"/>
      <c r="E18" s="75"/>
      <c r="F18" s="73"/>
      <c r="G18" s="67"/>
      <c r="H18" s="67"/>
    </row>
    <row r="19" spans="2:8" ht="20.100000000000001" customHeight="1">
      <c r="B19" s="76" t="s">
        <v>45</v>
      </c>
      <c r="C19" s="70"/>
      <c r="D19" s="71"/>
      <c r="E19" s="77"/>
      <c r="F19" s="78"/>
      <c r="G19" s="79"/>
      <c r="H19" s="79"/>
    </row>
    <row r="20" spans="2:8" ht="2.1" customHeight="1">
      <c r="B20" s="69"/>
      <c r="C20" s="70"/>
      <c r="D20" s="77"/>
      <c r="E20" s="77"/>
      <c r="F20" s="78"/>
      <c r="G20" s="79"/>
      <c r="H20" s="79"/>
    </row>
    <row r="21" spans="2:8" ht="6" customHeight="1">
      <c r="B21" s="69"/>
      <c r="C21" s="74"/>
      <c r="D21" s="78"/>
      <c r="E21" s="78"/>
      <c r="F21" s="78"/>
      <c r="G21" s="79"/>
      <c r="H21" s="79"/>
    </row>
    <row r="22" spans="2:8" ht="2.1" customHeight="1">
      <c r="B22" s="69"/>
      <c r="C22" s="70"/>
      <c r="D22" s="80"/>
      <c r="E22" s="80"/>
      <c r="F22" s="80"/>
      <c r="G22" s="81"/>
      <c r="H22" s="79"/>
    </row>
    <row r="23" spans="2:8" ht="20.100000000000001" customHeight="1">
      <c r="B23" s="76" t="s">
        <v>0</v>
      </c>
      <c r="C23" s="70"/>
      <c r="D23" s="110"/>
      <c r="E23" s="110"/>
      <c r="F23" s="110"/>
      <c r="G23" s="82"/>
      <c r="H23" s="79"/>
    </row>
    <row r="24" spans="2:8" ht="39.950000000000003" customHeight="1">
      <c r="B24" s="73"/>
      <c r="C24" s="70"/>
      <c r="D24" s="110"/>
      <c r="E24" s="110"/>
      <c r="F24" s="110"/>
      <c r="G24" s="82"/>
      <c r="H24" s="79"/>
    </row>
    <row r="25" spans="2:8" ht="2.1" customHeight="1">
      <c r="B25" s="62"/>
      <c r="C25" s="83"/>
      <c r="D25" s="84"/>
      <c r="E25" s="84"/>
      <c r="F25" s="84"/>
      <c r="G25" s="84"/>
      <c r="H25" s="62"/>
    </row>
    <row r="26" spans="2:8">
      <c r="B26" s="62"/>
      <c r="C26" s="62"/>
      <c r="D26" s="62"/>
      <c r="E26" s="62"/>
      <c r="F26" s="62"/>
      <c r="G26" s="62"/>
      <c r="H26" s="62"/>
    </row>
    <row r="27" spans="2:8">
      <c r="B27" s="62"/>
      <c r="C27" s="62"/>
      <c r="D27" s="62"/>
      <c r="E27" s="62"/>
      <c r="F27" s="62"/>
      <c r="G27" s="62"/>
      <c r="H27" s="62"/>
    </row>
    <row r="28" spans="2:8">
      <c r="B28" s="62"/>
      <c r="C28" s="62"/>
      <c r="D28" s="62"/>
      <c r="E28" s="62"/>
      <c r="F28" s="62"/>
      <c r="G28" s="62"/>
      <c r="H28" s="62"/>
    </row>
    <row r="29" spans="2:8">
      <c r="B29" s="62"/>
      <c r="C29" s="62"/>
      <c r="D29" s="62"/>
      <c r="E29" s="62"/>
      <c r="F29" s="62"/>
      <c r="G29" s="62"/>
      <c r="H29" s="62"/>
    </row>
  </sheetData>
  <sheetProtection sheet="1" objects="1" scenarios="1" selectLockedCells="1"/>
  <mergeCells count="4">
    <mergeCell ref="B4:F4"/>
    <mergeCell ref="B6:H6"/>
    <mergeCell ref="B8:H8"/>
    <mergeCell ref="D23:F24"/>
  </mergeCells>
  <printOptions horizontalCentered="1"/>
  <pageMargins left="0.59055118110236227" right="0.78740157480314965" top="0.98425196850393704" bottom="0.98425196850393704" header="0.51181102362204722" footer="0.51181102362204722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10"/>
  <sheetViews>
    <sheetView showGridLines="0" workbookViewId="0"/>
  </sheetViews>
  <sheetFormatPr defaultRowHeight="12.75"/>
  <cols>
    <col min="1" max="1" width="30.7109375" customWidth="1"/>
    <col min="2" max="2" width="11.85546875" bestFit="1" customWidth="1"/>
    <col min="3" max="3" width="43.28515625" bestFit="1" customWidth="1"/>
    <col min="4" max="4" width="9.140625" style="10"/>
    <col min="5" max="5" width="40.5703125" bestFit="1" customWidth="1"/>
    <col min="7" max="7" width="14.28515625" bestFit="1" customWidth="1"/>
  </cols>
  <sheetData>
    <row r="1" spans="1:9" ht="15.75" customHeight="1">
      <c r="A1" s="8" t="s">
        <v>6</v>
      </c>
      <c r="C1" s="8" t="s">
        <v>30</v>
      </c>
      <c r="D1" s="10">
        <f>IFERROR(MATCH(Formulário!D13,Base!C2:C5,0),4)</f>
        <v>1</v>
      </c>
      <c r="E1" s="8" t="s">
        <v>31</v>
      </c>
      <c r="F1" s="10">
        <f>IFERROR(MATCH(Formulário!D17,Base!E2:E4,0),3)</f>
        <v>1</v>
      </c>
      <c r="H1" s="5" t="s">
        <v>40</v>
      </c>
      <c r="I1">
        <f>IF(AND(OR(B2=1,B2=3,B2=4,B2=5),Formulário!D13&lt;&gt;Base!C2,B10&lt;&gt;1,D1&lt;&gt;4),1,0)</f>
        <v>0</v>
      </c>
    </row>
    <row r="2" spans="1:9">
      <c r="A2" s="5" t="s">
        <v>8</v>
      </c>
      <c r="B2" s="31">
        <f>IFERROR(MATCH(Formulário!D9,Base!A2:A7,0),-1)</f>
        <v>6</v>
      </c>
      <c r="C2" s="5" t="s">
        <v>27</v>
      </c>
      <c r="D2" s="10">
        <f>IF(OR(Formulário!D9=A2,Formulário!D9=A4,Formulário!D9=A5,Formulário!D9=A6),3,1)</f>
        <v>1</v>
      </c>
      <c r="E2" s="5" t="s">
        <v>32</v>
      </c>
      <c r="F2" s="10">
        <f>IF(OR(Formulário!D9=A3,Formulário!D9=A4),2,1)</f>
        <v>1</v>
      </c>
      <c r="H2" s="5" t="s">
        <v>41</v>
      </c>
      <c r="I2">
        <f>IF(AND(OR(B2=2,B2=3),F1&lt;&gt;3),1,0)</f>
        <v>0</v>
      </c>
    </row>
    <row r="3" spans="1:9">
      <c r="A3" s="5" t="s">
        <v>47</v>
      </c>
      <c r="C3" s="5" t="s">
        <v>32</v>
      </c>
      <c r="D3" s="10">
        <f>IF(OR(Formulário!D9=A2,Formulário!D9=A4,Formulário!D9=A5,Formulário!D9=A6),0,3)</f>
        <v>3</v>
      </c>
      <c r="E3" s="5" t="s">
        <v>28</v>
      </c>
      <c r="F3" s="10">
        <f>IF(OR(Formulário!D9=A3,Formulário!D9=A4),0,2)</f>
        <v>2</v>
      </c>
      <c r="H3" s="5" t="s">
        <v>38</v>
      </c>
      <c r="I3">
        <f>IFERROR(IF(B10&lt;&gt;1,INDEX('Portfólio de Telefones'!D8:D13,MATCH(Formulário!D41,'Portfólio de Telefones'!B8:B13,0))*1,0),0)</f>
        <v>0</v>
      </c>
    </row>
    <row r="4" spans="1:9">
      <c r="A4" s="5" t="s">
        <v>48</v>
      </c>
      <c r="C4" s="5" t="s">
        <v>28</v>
      </c>
      <c r="E4" s="9" t="s">
        <v>11</v>
      </c>
      <c r="F4" s="10"/>
      <c r="H4" s="5" t="s">
        <v>39</v>
      </c>
      <c r="I4">
        <f>I3+IF(SUM(I1:I2)&gt;0,8.5,0)</f>
        <v>0</v>
      </c>
    </row>
    <row r="5" spans="1:9">
      <c r="A5" s="9" t="s">
        <v>7</v>
      </c>
      <c r="C5" s="9" t="s">
        <v>11</v>
      </c>
    </row>
    <row r="6" spans="1:9">
      <c r="A6" s="9" t="s">
        <v>17</v>
      </c>
      <c r="C6" s="9"/>
    </row>
    <row r="7" spans="1:9">
      <c r="A7" s="50" t="s">
        <v>34</v>
      </c>
      <c r="C7" s="9"/>
    </row>
    <row r="8" spans="1:9">
      <c r="A8" s="8" t="s">
        <v>54</v>
      </c>
      <c r="C8" s="9"/>
    </row>
    <row r="9" spans="1:9">
      <c r="B9">
        <f>IF(OR(B2=1,B2=3,B2=4,B6=5),1,6)</f>
        <v>6</v>
      </c>
    </row>
    <row r="10" spans="1:9">
      <c r="B10">
        <f>IF(OR(B2=1,B2=3,B2=4,B6=5),5,1)</f>
        <v>1</v>
      </c>
    </row>
  </sheetData>
  <phoneticPr fontId="2" type="noConversion"/>
  <pageMargins left="0.78740157499999996" right="0.78740157499999996" top="0.984251969" bottom="0.984251969" header="0.49212598499999999" footer="0.49212598499999999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Formulário</vt:lpstr>
      <vt:lpstr>Portfólio de Telefones_Old</vt:lpstr>
      <vt:lpstr>Portfólio de Telefones</vt:lpstr>
      <vt:lpstr>Uso Interno</vt:lpstr>
      <vt:lpstr>Base</vt:lpstr>
    </vt:vector>
  </TitlesOfParts>
  <Company>TV GLOBO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Martins</dc:creator>
  <cp:keywords>Projeto Telefonia</cp:keywords>
  <cp:lastModifiedBy>Marcos Lassance</cp:lastModifiedBy>
  <cp:lastPrinted>2005-08-25T19:20:55Z</cp:lastPrinted>
  <dcterms:created xsi:type="dcterms:W3CDTF">2005-05-23T14:53:18Z</dcterms:created>
  <dcterms:modified xsi:type="dcterms:W3CDTF">2018-01-16T18:34:06Z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