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zuazagal/Library/CloudStorage/GoogleDrive-felipeazuazagal25@gmail.com/My Drive/Proyectos/Plataformas de Aprendizaje/App_Excel_grades/Test Files/EG3/"/>
    </mc:Choice>
  </mc:AlternateContent>
  <xr:revisionPtr revIDLastSave="0" documentId="13_ncr:1_{6DCA706B-6AAD-034A-9368-F1F30A9C7D9A}" xr6:coauthVersionLast="47" xr6:coauthVersionMax="47" xr10:uidLastSave="{00000000-0000-0000-0000-000000000000}"/>
  <bookViews>
    <workbookView xWindow="0" yWindow="760" windowWidth="17280" windowHeight="20100" activeTab="4" xr2:uid="{524490E7-33CE-4728-84A1-23649ABC3AD7}"/>
  </bookViews>
  <sheets>
    <sheet name="P1" sheetId="1" r:id="rId1"/>
    <sheet name="P2" sheetId="6" r:id="rId2"/>
    <sheet name="P3" sheetId="5" r:id="rId3"/>
    <sheet name="P4" sheetId="3" r:id="rId4"/>
    <sheet name="P5" sheetId="7" r:id="rId5"/>
    <sheet name="P6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F16" i="4"/>
  <c r="E16" i="4"/>
  <c r="D16" i="4"/>
  <c r="C16" i="4"/>
  <c r="G15" i="4"/>
  <c r="F15" i="4"/>
  <c r="E15" i="4"/>
  <c r="D15" i="4"/>
  <c r="C15" i="4"/>
  <c r="G14" i="4"/>
  <c r="F14" i="4"/>
  <c r="E14" i="4"/>
  <c r="D14" i="4"/>
  <c r="C14" i="4"/>
  <c r="H15" i="7" a="1"/>
  <c r="H15" i="7" s="1"/>
  <c r="H11" i="7"/>
  <c r="J11" i="7"/>
  <c r="I11" i="7"/>
  <c r="G10" i="3"/>
  <c r="F9" i="5"/>
  <c r="C9" i="6"/>
  <c r="L1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<sst xmlns="http://schemas.openxmlformats.org/spreadsheetml/2006/main" count="114" uniqueCount="92">
  <si>
    <t>EG2 - EVALUACIÓN</t>
  </si>
  <si>
    <t>NOMBRE</t>
  </si>
  <si>
    <t>CORREO</t>
  </si>
  <si>
    <t>CURSO</t>
  </si>
  <si>
    <t>RECORDATORIO: LAS RESPUESTAS DEBEN IR EN LAS CELDAS ESPECIFICADAS</t>
  </si>
  <si>
    <t>FECHA</t>
  </si>
  <si>
    <t>RESPUESTA</t>
  </si>
  <si>
    <t>Ana</t>
  </si>
  <si>
    <t>España</t>
  </si>
  <si>
    <t>Arquitecto</t>
  </si>
  <si>
    <t>Carlos</t>
  </si>
  <si>
    <t>México</t>
  </si>
  <si>
    <t>Ingeniero</t>
  </si>
  <si>
    <t>Laura</t>
  </si>
  <si>
    <t>Argentina</t>
  </si>
  <si>
    <t>Médico</t>
  </si>
  <si>
    <t>Miguel</t>
  </si>
  <si>
    <t>Perú</t>
  </si>
  <si>
    <t>Profesor</t>
  </si>
  <si>
    <t>Sofia</t>
  </si>
  <si>
    <t>Colombia</t>
  </si>
  <si>
    <t>Abogado</t>
  </si>
  <si>
    <t>Javier</t>
  </si>
  <si>
    <t>Chile</t>
  </si>
  <si>
    <t>Diseñador</t>
  </si>
  <si>
    <t>Valentina</t>
  </si>
  <si>
    <t>Brasil</t>
  </si>
  <si>
    <t>Escritor</t>
  </si>
  <si>
    <t>Pedro</t>
  </si>
  <si>
    <t>Ecuador</t>
  </si>
  <si>
    <t>Chef</t>
  </si>
  <si>
    <t>Marta</t>
  </si>
  <si>
    <t>Venezuela</t>
  </si>
  <si>
    <t>Ingeniera</t>
  </si>
  <si>
    <t>EDAD</t>
  </si>
  <si>
    <t>PAÍS</t>
  </si>
  <si>
    <t>PROFESIÓN</t>
  </si>
  <si>
    <t>PUNTUACIÓN</t>
  </si>
  <si>
    <t>Sofía</t>
  </si>
  <si>
    <t>CONDICIÓN 1</t>
  </si>
  <si>
    <t>CONDICIÓN 2</t>
  </si>
  <si>
    <t>N</t>
  </si>
  <si>
    <t>M</t>
  </si>
  <si>
    <t>X</t>
  </si>
  <si>
    <t>Nombre,Edad,Ciudad,Profesión,Estado Civil</t>
  </si>
  <si>
    <t>Ana,28,Madrid,Ingeniera,Soltera</t>
  </si>
  <si>
    <t>Juan,35,Barcelona,Médico,Casado</t>
  </si>
  <si>
    <t>María,22,Valencia,Estudiante,Soltera</t>
  </si>
  <si>
    <t>Pedro,40,Sevilla,Abogado,Casado</t>
  </si>
  <si>
    <t>Elena,30,Bilbao,Arquitecta,Soltera</t>
  </si>
  <si>
    <t>Carlos,25,Granada,Programador,Soltero</t>
  </si>
  <si>
    <t>Sofía,33,Málaga,Diseñadora,Casada</t>
  </si>
  <si>
    <t>Alejandro,38,Palma de Mallorca,Empresario,Soltero</t>
  </si>
  <si>
    <t>Laura,29,Vigo,Psicóloga,Casada</t>
  </si>
  <si>
    <t>Javier,42,Zaragoza,Profesor,Casado</t>
  </si>
  <si>
    <t>Lucía,31,Toledo,Periodista,Soltera</t>
  </si>
  <si>
    <t>Luis,27,Santander,Contador,Soltero</t>
  </si>
  <si>
    <t>Isabel,36,Salamanca,Médica,Casada</t>
  </si>
  <si>
    <t>Daniel,26,León,Marketing,Soltero</t>
  </si>
  <si>
    <t>Paula,34,Girona,Abogada,Soltera</t>
  </si>
  <si>
    <t>Miguel,43,Pamplona,Empresario,Casado</t>
  </si>
  <si>
    <t>Alberto,37,Logroño,Economista,Soltero</t>
  </si>
  <si>
    <t>Nombre</t>
  </si>
  <si>
    <t>Edad</t>
  </si>
  <si>
    <t>Profesión</t>
  </si>
  <si>
    <t>Cuidad</t>
  </si>
  <si>
    <t>Estado civil</t>
  </si>
  <si>
    <t>Carmen,39,Córdoba,Arquitecta,Casada</t>
  </si>
  <si>
    <t>Raquel,30,Cádiz,Profesora,Soltera</t>
  </si>
  <si>
    <t>Andrés,32,Alicante,Ingeniero,Soltero</t>
  </si>
  <si>
    <t>Ropa</t>
  </si>
  <si>
    <t>Precios (CLP)</t>
  </si>
  <si>
    <t>Cantidad Vendida</t>
  </si>
  <si>
    <t>Camiseta</t>
  </si>
  <si>
    <t>Pantalón</t>
  </si>
  <si>
    <t>Chaqueta</t>
  </si>
  <si>
    <t>Bufanda</t>
  </si>
  <si>
    <t>Mostrar "Cumple" si se cumple la condición; de lo contrario, mostrar "No cumple"</t>
  </si>
  <si>
    <t>CONDICIÓN 3</t>
  </si>
  <si>
    <t>PREGUNTA 1</t>
  </si>
  <si>
    <t>PREGUNTA 2</t>
  </si>
  <si>
    <t>PREGUNTA 3</t>
  </si>
  <si>
    <t>PREGUNTA 4</t>
  </si>
  <si>
    <t>PREGUNTA 5</t>
  </si>
  <si>
    <t>PREGUNTA 6</t>
  </si>
  <si>
    <t>BUSCADO</t>
  </si>
  <si>
    <t>RESPUESTA 1A</t>
  </si>
  <si>
    <t>RESPUESTA 1B</t>
  </si>
  <si>
    <t>RESPUESTA 5A</t>
  </si>
  <si>
    <t>RESPUESTA 5B</t>
  </si>
  <si>
    <t>Coeficientes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</si>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</sst>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&quot;$&quot;\-#,##0"/>
    <numFmt numFmtId="165" formatCode="_ &quot;$&quot;* #,##0_ ;_ &quot;$&quot;* \-#,##0_ ;_ &quot;$&quot;* &quot;-&quot;_ ;_ @_ "/>
    <numFmt numFmtId="166" formatCode="_ [$$-340A]* #,##0_ ;_ [$$-340A]* \-#,##0_ ;_ [$$-340A]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2" tint="-9.9978637043366805E-2"/>
      </bottom>
      <diagonal/>
    </border>
    <border>
      <left/>
      <right style="thin">
        <color theme="0"/>
      </right>
      <top style="thin">
        <color theme="0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8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2" borderId="3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5" xfId="0" applyBorder="1" applyAlignment="1">
      <alignment horizontal="center"/>
    </xf>
    <xf numFmtId="0" fontId="6" fillId="2" borderId="11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2" xfId="0" applyBorder="1"/>
    <xf numFmtId="0" fontId="1" fillId="2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/>
    <xf numFmtId="166" fontId="0" fillId="0" borderId="11" xfId="2" applyNumberFormat="1" applyFont="1" applyBorder="1" applyAlignment="1">
      <alignment horizontal="center"/>
    </xf>
    <xf numFmtId="1" fontId="0" fillId="0" borderId="11" xfId="2" applyNumberFormat="1" applyFont="1" applyBorder="1" applyAlignment="1">
      <alignment horizontal="center"/>
    </xf>
    <xf numFmtId="166" fontId="0" fillId="0" borderId="4" xfId="0" applyNumberFormat="1" applyBorder="1"/>
    <xf numFmtId="166" fontId="0" fillId="0" borderId="1" xfId="0" applyNumberFormat="1" applyBorder="1"/>
    <xf numFmtId="0" fontId="7" fillId="4" borderId="11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3">
    <cellStyle name="Currency [0]" xfId="2" builtinId="7"/>
    <cellStyle name="Normal" xfId="0" builtinId="0"/>
    <cellStyle name="Normal 2" xfId="1" xr:uid="{56B53196-1D69-4890-B33D-0DBFE87BE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mbre.Profesi&#243;n@uai.cl" TargetMode="External"/><Relationship Id="rId1" Type="http://schemas.openxmlformats.org/officeDocument/2006/relationships/hyperlink" Target="mailto:Nombre.Profesi&#243;n@ua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89DF-7290-43CD-ACEB-CE62D68A816B}">
  <dimension ref="A3:L39"/>
  <sheetViews>
    <sheetView topLeftCell="A10" zoomScale="63" zoomScaleNormal="100" workbookViewId="0">
      <selection activeCell="G60" sqref="G60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2" x14ac:dyDescent="0.2">
      <c r="B3" s="41" t="s">
        <v>0</v>
      </c>
      <c r="C3" s="41"/>
      <c r="D3" s="41"/>
      <c r="E3" s="41"/>
      <c r="F3" s="41"/>
      <c r="G3" s="41"/>
      <c r="H3" s="41"/>
      <c r="I3" s="41"/>
    </row>
    <row r="4" spans="1:12" x14ac:dyDescent="0.2">
      <c r="B4" s="41"/>
      <c r="C4" s="41"/>
      <c r="D4" s="41"/>
      <c r="E4" s="41"/>
      <c r="F4" s="41"/>
      <c r="G4" s="41"/>
      <c r="H4" s="41"/>
      <c r="I4" s="41"/>
    </row>
    <row r="5" spans="1:12" x14ac:dyDescent="0.2">
      <c r="B5" s="5"/>
      <c r="C5" s="5"/>
      <c r="D5" s="2"/>
      <c r="E5" s="2"/>
      <c r="F5" s="2"/>
      <c r="G5" s="2"/>
      <c r="H5" s="2"/>
      <c r="I5" s="2"/>
    </row>
    <row r="6" spans="1:12" ht="16" x14ac:dyDescent="0.2">
      <c r="A6" s="3"/>
      <c r="B6" s="21" t="s">
        <v>1</v>
      </c>
      <c r="C6" s="17"/>
      <c r="D6" s="4"/>
    </row>
    <row r="7" spans="1:12" ht="16" x14ac:dyDescent="0.2">
      <c r="A7" s="3"/>
      <c r="B7" s="21" t="s">
        <v>2</v>
      </c>
      <c r="C7" s="22"/>
      <c r="D7" s="4"/>
    </row>
    <row r="8" spans="1:12" ht="16" x14ac:dyDescent="0.2">
      <c r="A8" s="3"/>
      <c r="B8" s="21" t="s">
        <v>3</v>
      </c>
      <c r="C8" s="17"/>
      <c r="D8" s="4"/>
    </row>
    <row r="9" spans="1:12" x14ac:dyDescent="0.2">
      <c r="B9" s="2"/>
      <c r="C9" s="2"/>
    </row>
    <row r="10" spans="1:12" x14ac:dyDescent="0.2">
      <c r="B10" s="2"/>
      <c r="C10" s="2"/>
    </row>
    <row r="11" spans="1:12" ht="16" x14ac:dyDescent="0.2">
      <c r="B11" s="47" t="s">
        <v>4</v>
      </c>
      <c r="C11" s="48"/>
      <c r="D11" s="48"/>
      <c r="E11" s="48"/>
      <c r="F11" s="48"/>
      <c r="G11" s="48"/>
      <c r="H11" s="48"/>
      <c r="I11" s="49"/>
    </row>
    <row r="13" spans="1:12" ht="16" x14ac:dyDescent="0.2">
      <c r="B13" s="42" t="s">
        <v>79</v>
      </c>
      <c r="C13" s="43"/>
      <c r="D13" s="43"/>
      <c r="E13" s="43"/>
      <c r="F13" s="43"/>
      <c r="G13" s="43"/>
      <c r="H13" s="43"/>
      <c r="I13" s="44"/>
      <c r="J13" s="19"/>
    </row>
    <row r="15" spans="1:12" x14ac:dyDescent="0.2">
      <c r="B15" s="5"/>
      <c r="C15" s="5"/>
      <c r="D15" s="5"/>
      <c r="E15" s="5"/>
      <c r="F15" s="53" t="s">
        <v>86</v>
      </c>
      <c r="G15" s="54"/>
      <c r="H15" s="54"/>
      <c r="I15" s="54"/>
      <c r="J15" s="55"/>
    </row>
    <row r="16" spans="1:12" x14ac:dyDescent="0.2">
      <c r="A16" s="3"/>
      <c r="B16" s="45" t="s">
        <v>44</v>
      </c>
      <c r="C16" s="45"/>
      <c r="D16" s="45"/>
      <c r="E16" s="46"/>
      <c r="F16" s="9" t="s">
        <v>62</v>
      </c>
      <c r="G16" s="9" t="s">
        <v>63</v>
      </c>
      <c r="H16" s="9" t="s">
        <v>65</v>
      </c>
      <c r="I16" s="9" t="s">
        <v>64</v>
      </c>
      <c r="J16" s="9" t="s">
        <v>66</v>
      </c>
      <c r="L16" s="9" t="s">
        <v>87</v>
      </c>
    </row>
    <row r="17" spans="1:12" x14ac:dyDescent="0.2">
      <c r="A17" s="3"/>
      <c r="B17" s="50" t="s">
        <v>45</v>
      </c>
      <c r="C17" s="51"/>
      <c r="D17" s="51"/>
      <c r="E17" s="52"/>
      <c r="F17" s="35" t="str" cm="1">
        <f t="array" ref="F17:J17">_xlfn.TEXTSPLIT(B17,",")</f>
        <v>Ana</v>
      </c>
      <c r="G17" s="7" t="str">
        <v>28</v>
      </c>
      <c r="H17" s="7" t="str">
        <v>Madrid</v>
      </c>
      <c r="I17" s="7" t="str">
        <v>Ingeniera</v>
      </c>
      <c r="J17" s="7" t="str">
        <v>Soltera</v>
      </c>
      <c r="L17" s="35" t="str">
        <f>_xlfn.CONCAT(F17,".",I17,"@","uai.cl")</f>
        <v>Ana.Ingeniera@uai.cl</v>
      </c>
    </row>
    <row r="18" spans="1:12" x14ac:dyDescent="0.2">
      <c r="A18" s="3"/>
      <c r="B18" s="38" t="s">
        <v>46</v>
      </c>
      <c r="C18" s="39"/>
      <c r="D18" s="39"/>
      <c r="E18" s="40"/>
      <c r="F18" s="35" t="str" cm="1">
        <f t="array" ref="F18:J18">_xlfn.TEXTSPLIT(B18,",")</f>
        <v>Juan</v>
      </c>
      <c r="G18" s="7" t="str">
        <v>35</v>
      </c>
      <c r="H18" s="7" t="str">
        <v>Barcelona</v>
      </c>
      <c r="I18" s="7" t="str">
        <v>Médico</v>
      </c>
      <c r="J18" s="7" t="str">
        <v>Casado</v>
      </c>
      <c r="L18" s="35" t="str">
        <f t="shared" ref="L18:L36" si="0">_xlfn.CONCAT(F18,".",I18,"@","uai.cl")</f>
        <v>Juan.Médico@uai.cl</v>
      </c>
    </row>
    <row r="19" spans="1:12" x14ac:dyDescent="0.2">
      <c r="A19" s="3"/>
      <c r="B19" s="38" t="s">
        <v>47</v>
      </c>
      <c r="C19" s="39"/>
      <c r="D19" s="39"/>
      <c r="E19" s="40"/>
      <c r="F19" s="35" t="str" cm="1">
        <f t="array" ref="F19:J19">_xlfn.TEXTSPLIT(B19,",")</f>
        <v>María</v>
      </c>
      <c r="G19" s="7" t="str">
        <v>22</v>
      </c>
      <c r="H19" s="7" t="str">
        <v>Valencia</v>
      </c>
      <c r="I19" s="7" t="str">
        <v>Estudiante</v>
      </c>
      <c r="J19" s="7" t="str">
        <v>Soltera</v>
      </c>
      <c r="L19" s="35" t="str">
        <f t="shared" si="0"/>
        <v>María.Estudiante@uai.cl</v>
      </c>
    </row>
    <row r="20" spans="1:12" x14ac:dyDescent="0.2">
      <c r="A20" s="3"/>
      <c r="B20" s="38" t="s">
        <v>48</v>
      </c>
      <c r="C20" s="39"/>
      <c r="D20" s="39"/>
      <c r="E20" s="40"/>
      <c r="F20" s="35" t="str" cm="1">
        <f t="array" ref="F20:J20">_xlfn.TEXTSPLIT(B20,",")</f>
        <v>Pedro</v>
      </c>
      <c r="G20" s="7" t="str">
        <v>40</v>
      </c>
      <c r="H20" s="7" t="str">
        <v>Sevilla</v>
      </c>
      <c r="I20" s="7" t="str">
        <v>Abogado</v>
      </c>
      <c r="J20" s="7" t="str">
        <v>Casado</v>
      </c>
      <c r="L20" s="35" t="str">
        <f t="shared" si="0"/>
        <v>Pedro.Abogado@uai.cl</v>
      </c>
    </row>
    <row r="21" spans="1:12" x14ac:dyDescent="0.2">
      <c r="A21" s="3"/>
      <c r="B21" s="38" t="s">
        <v>49</v>
      </c>
      <c r="C21" s="39"/>
      <c r="D21" s="39"/>
      <c r="E21" s="40"/>
      <c r="F21" s="35" t="str" cm="1">
        <f t="array" ref="F21:J21">_xlfn.TEXTSPLIT(B21,",")</f>
        <v>Elena</v>
      </c>
      <c r="G21" s="7" t="str">
        <v>30</v>
      </c>
      <c r="H21" s="7" t="str">
        <v>Bilbao</v>
      </c>
      <c r="I21" s="7" t="str">
        <v>Arquitecta</v>
      </c>
      <c r="J21" s="7" t="str">
        <v>Soltera</v>
      </c>
      <c r="L21" s="35" t="str">
        <f t="shared" si="0"/>
        <v>Elena.Arquitecta@uai.cl</v>
      </c>
    </row>
    <row r="22" spans="1:12" x14ac:dyDescent="0.2">
      <c r="A22" s="3"/>
      <c r="B22" s="38" t="s">
        <v>50</v>
      </c>
      <c r="C22" s="39"/>
      <c r="D22" s="39"/>
      <c r="E22" s="40"/>
      <c r="F22" s="35" t="str" cm="1">
        <f t="array" ref="F22:J22">_xlfn.TEXTSPLIT(B22,",")</f>
        <v>Carlos</v>
      </c>
      <c r="G22" s="7" t="str">
        <v>25</v>
      </c>
      <c r="H22" s="7" t="str">
        <v>Granada</v>
      </c>
      <c r="I22" s="7" t="str">
        <v>Programador</v>
      </c>
      <c r="J22" s="7" t="str">
        <v>Soltero</v>
      </c>
      <c r="L22" s="35" t="str">
        <f t="shared" si="0"/>
        <v>Carlos.Programador@uai.cl</v>
      </c>
    </row>
    <row r="23" spans="1:12" x14ac:dyDescent="0.2">
      <c r="A23" s="3"/>
      <c r="B23" s="38" t="s">
        <v>51</v>
      </c>
      <c r="C23" s="39"/>
      <c r="D23" s="39"/>
      <c r="E23" s="40"/>
      <c r="F23" s="35" t="str" cm="1">
        <f t="array" ref="F23:J23">_xlfn.TEXTSPLIT(B23,",")</f>
        <v>Sofía</v>
      </c>
      <c r="G23" s="7" t="str">
        <v>33</v>
      </c>
      <c r="H23" s="7" t="str">
        <v>Málaga</v>
      </c>
      <c r="I23" s="7" t="str">
        <v>Diseñadora</v>
      </c>
      <c r="J23" s="7" t="str">
        <v>Casada</v>
      </c>
      <c r="L23" s="35" t="str">
        <f t="shared" si="0"/>
        <v>Sofía.Diseñadora@uai.cl</v>
      </c>
    </row>
    <row r="24" spans="1:12" x14ac:dyDescent="0.2">
      <c r="A24" s="3"/>
      <c r="B24" s="38" t="s">
        <v>52</v>
      </c>
      <c r="C24" s="39"/>
      <c r="D24" s="39"/>
      <c r="E24" s="40"/>
      <c r="F24" s="35" t="str" cm="1">
        <f t="array" ref="F24:J24">_xlfn.TEXTSPLIT(B24,",")</f>
        <v>Alejandro</v>
      </c>
      <c r="G24" s="7" t="str">
        <v>38</v>
      </c>
      <c r="H24" s="7" t="str">
        <v>Palma de Mallorca</v>
      </c>
      <c r="I24" s="7" t="str">
        <v>Empresario</v>
      </c>
      <c r="J24" s="7" t="str">
        <v>Soltero</v>
      </c>
      <c r="L24" s="35" t="str">
        <f t="shared" si="0"/>
        <v>Alejandro.Empresario@uai.cl</v>
      </c>
    </row>
    <row r="25" spans="1:12" x14ac:dyDescent="0.2">
      <c r="A25" s="3"/>
      <c r="B25" s="38" t="s">
        <v>53</v>
      </c>
      <c r="C25" s="39"/>
      <c r="D25" s="39"/>
      <c r="E25" s="40"/>
      <c r="F25" s="35" t="str" cm="1">
        <f t="array" ref="F25:J25">_xlfn.TEXTSPLIT(B25,",")</f>
        <v>Laura</v>
      </c>
      <c r="G25" s="7" t="str">
        <v>29</v>
      </c>
      <c r="H25" s="7" t="str">
        <v>Vigo</v>
      </c>
      <c r="I25" s="7" t="str">
        <v>Psicóloga</v>
      </c>
      <c r="J25" s="7" t="str">
        <v>Casada</v>
      </c>
      <c r="L25" s="35" t="str">
        <f t="shared" si="0"/>
        <v>Laura.Psicóloga@uai.cl</v>
      </c>
    </row>
    <row r="26" spans="1:12" x14ac:dyDescent="0.2">
      <c r="A26" s="3"/>
      <c r="B26" s="38" t="s">
        <v>54</v>
      </c>
      <c r="C26" s="39"/>
      <c r="D26" s="39"/>
      <c r="E26" s="40"/>
      <c r="F26" s="35" t="str" cm="1">
        <f t="array" ref="F26:J26">_xlfn.TEXTSPLIT(B26,",")</f>
        <v>Javier</v>
      </c>
      <c r="G26" s="7" t="str">
        <v>42</v>
      </c>
      <c r="H26" s="7" t="str">
        <v>Zaragoza</v>
      </c>
      <c r="I26" s="7" t="str">
        <v>Profesor</v>
      </c>
      <c r="J26" s="7" t="str">
        <v>Casado</v>
      </c>
      <c r="L26" s="35" t="str">
        <f t="shared" si="0"/>
        <v>Javier.Profesor@uai.cl</v>
      </c>
    </row>
    <row r="27" spans="1:12" x14ac:dyDescent="0.2">
      <c r="A27" s="3"/>
      <c r="B27" s="38" t="s">
        <v>55</v>
      </c>
      <c r="C27" s="39"/>
      <c r="D27" s="39"/>
      <c r="E27" s="40"/>
      <c r="F27" s="35" t="str" cm="1">
        <f t="array" ref="F27:J27">_xlfn.TEXTSPLIT(B27,",")</f>
        <v>Lucía</v>
      </c>
      <c r="G27" s="7" t="str">
        <v>31</v>
      </c>
      <c r="H27" s="7" t="str">
        <v>Toledo</v>
      </c>
      <c r="I27" s="7" t="str">
        <v>Periodista</v>
      </c>
      <c r="J27" s="7" t="str">
        <v>Soltera</v>
      </c>
      <c r="L27" s="35" t="str">
        <f t="shared" si="0"/>
        <v>Lucía.Periodista@uai.cl</v>
      </c>
    </row>
    <row r="28" spans="1:12" x14ac:dyDescent="0.2">
      <c r="A28" s="3"/>
      <c r="B28" s="58" t="s">
        <v>56</v>
      </c>
      <c r="C28" s="59"/>
      <c r="D28" s="59"/>
      <c r="E28" s="59"/>
      <c r="F28" s="35" t="str" cm="1">
        <f t="array" ref="F28:J28">_xlfn.TEXTSPLIT(B28,",")</f>
        <v>Luis</v>
      </c>
      <c r="G28" s="7" t="str">
        <v>27</v>
      </c>
      <c r="H28" s="7" t="str">
        <v>Santander</v>
      </c>
      <c r="I28" s="7" t="str">
        <v>Contador</v>
      </c>
      <c r="J28" s="7" t="str">
        <v>Soltero</v>
      </c>
      <c r="L28" s="35" t="str">
        <f t="shared" si="0"/>
        <v>Luis.Contador@uai.cl</v>
      </c>
    </row>
    <row r="29" spans="1:12" x14ac:dyDescent="0.2">
      <c r="A29" s="3"/>
      <c r="B29" s="56" t="s">
        <v>57</v>
      </c>
      <c r="C29" s="57"/>
      <c r="D29" s="57"/>
      <c r="E29" s="57"/>
      <c r="F29" s="35" t="str" cm="1">
        <f t="array" ref="F29:J29">_xlfn.TEXTSPLIT(B29,",")</f>
        <v>Isabel</v>
      </c>
      <c r="G29" s="7" t="str">
        <v>36</v>
      </c>
      <c r="H29" s="7" t="str">
        <v>Salamanca</v>
      </c>
      <c r="I29" s="7" t="str">
        <v>Médica</v>
      </c>
      <c r="J29" s="7" t="str">
        <v>Casada</v>
      </c>
      <c r="L29" s="35" t="str">
        <f t="shared" si="0"/>
        <v>Isabel.Médica@uai.cl</v>
      </c>
    </row>
    <row r="30" spans="1:12" x14ac:dyDescent="0.2">
      <c r="A30" s="3"/>
      <c r="B30" s="56" t="s">
        <v>69</v>
      </c>
      <c r="C30" s="57"/>
      <c r="D30" s="57"/>
      <c r="E30" s="57"/>
      <c r="F30" s="35" t="str" cm="1">
        <f t="array" ref="F30:J30">_xlfn.TEXTSPLIT(B30,",")</f>
        <v>Andrés</v>
      </c>
      <c r="G30" s="7" t="str">
        <v>32</v>
      </c>
      <c r="H30" s="7" t="str">
        <v>Alicante</v>
      </c>
      <c r="I30" s="7" t="str">
        <v>Ingeniero</v>
      </c>
      <c r="J30" s="7" t="str">
        <v>Soltero</v>
      </c>
      <c r="L30" s="35" t="str">
        <f t="shared" si="0"/>
        <v>Andrés.Ingeniero@uai.cl</v>
      </c>
    </row>
    <row r="31" spans="1:12" x14ac:dyDescent="0.2">
      <c r="A31" s="3"/>
      <c r="B31" s="56" t="s">
        <v>67</v>
      </c>
      <c r="C31" s="57"/>
      <c r="D31" s="57"/>
      <c r="E31" s="57"/>
      <c r="F31" s="35" t="str" cm="1">
        <f t="array" ref="F31:J31">_xlfn.TEXTSPLIT(B31,",")</f>
        <v>Carmen</v>
      </c>
      <c r="G31" s="7" t="str">
        <v>39</v>
      </c>
      <c r="H31" s="7" t="str">
        <v>Córdoba</v>
      </c>
      <c r="I31" s="7" t="str">
        <v>Arquitecta</v>
      </c>
      <c r="J31" s="7" t="str">
        <v>Casada</v>
      </c>
      <c r="L31" s="35" t="str">
        <f t="shared" si="0"/>
        <v>Carmen.Arquitecta@uai.cl</v>
      </c>
    </row>
    <row r="32" spans="1:12" x14ac:dyDescent="0.2">
      <c r="A32" s="3"/>
      <c r="B32" s="56" t="s">
        <v>58</v>
      </c>
      <c r="C32" s="57"/>
      <c r="D32" s="57"/>
      <c r="E32" s="57"/>
      <c r="F32" s="35" t="str" cm="1">
        <f t="array" ref="F32:J32">_xlfn.TEXTSPLIT(B32,",")</f>
        <v>Daniel</v>
      </c>
      <c r="G32" s="7" t="str">
        <v>26</v>
      </c>
      <c r="H32" s="7" t="str">
        <v>León</v>
      </c>
      <c r="I32" s="7" t="str">
        <v>Marketing</v>
      </c>
      <c r="J32" s="7" t="str">
        <v>Soltero</v>
      </c>
      <c r="L32" s="35" t="str">
        <f t="shared" si="0"/>
        <v>Daniel.Marketing@uai.cl</v>
      </c>
    </row>
    <row r="33" spans="1:12" x14ac:dyDescent="0.2">
      <c r="A33" s="3"/>
      <c r="B33" s="56" t="s">
        <v>59</v>
      </c>
      <c r="C33" s="57"/>
      <c r="D33" s="57"/>
      <c r="E33" s="57"/>
      <c r="F33" s="35" t="str" cm="1">
        <f t="array" ref="F33:J33">_xlfn.TEXTSPLIT(B33,",")</f>
        <v>Paula</v>
      </c>
      <c r="G33" s="7" t="str">
        <v>34</v>
      </c>
      <c r="H33" s="7" t="str">
        <v>Girona</v>
      </c>
      <c r="I33" s="7" t="str">
        <v>Abogada</v>
      </c>
      <c r="J33" s="7" t="str">
        <v>Soltera</v>
      </c>
      <c r="L33" s="35" t="str">
        <f t="shared" si="0"/>
        <v>Paula.Abogada@uai.cl</v>
      </c>
    </row>
    <row r="34" spans="1:12" x14ac:dyDescent="0.2">
      <c r="A34" s="3"/>
      <c r="B34" s="56" t="s">
        <v>60</v>
      </c>
      <c r="C34" s="57"/>
      <c r="D34" s="57"/>
      <c r="E34" s="57"/>
      <c r="F34" s="35" t="str" cm="1">
        <f t="array" ref="F34:J34">_xlfn.TEXTSPLIT(B34,",")</f>
        <v>Miguel</v>
      </c>
      <c r="G34" s="7" t="str">
        <v>43</v>
      </c>
      <c r="H34" s="7" t="str">
        <v>Pamplona</v>
      </c>
      <c r="I34" s="7" t="str">
        <v>Empresario</v>
      </c>
      <c r="J34" s="7" t="str">
        <v>Casado</v>
      </c>
      <c r="L34" s="35" t="str">
        <f t="shared" si="0"/>
        <v>Miguel.Empresario@uai.cl</v>
      </c>
    </row>
    <row r="35" spans="1:12" x14ac:dyDescent="0.2">
      <c r="A35" s="3"/>
      <c r="B35" s="56" t="s">
        <v>68</v>
      </c>
      <c r="C35" s="57"/>
      <c r="D35" s="57"/>
      <c r="E35" s="57"/>
      <c r="F35" s="35" t="str" cm="1">
        <f t="array" ref="F35:J35">_xlfn.TEXTSPLIT(B35,",")</f>
        <v>Raquel</v>
      </c>
      <c r="G35" s="7" t="str">
        <v>30</v>
      </c>
      <c r="H35" s="7" t="str">
        <v>Cádiz</v>
      </c>
      <c r="I35" s="7" t="str">
        <v>Profesora</v>
      </c>
      <c r="J35" s="7" t="str">
        <v>Soltera</v>
      </c>
      <c r="L35" s="35" t="str">
        <f t="shared" si="0"/>
        <v>Raquel.Profesora@uai.cl</v>
      </c>
    </row>
    <row r="36" spans="1:12" x14ac:dyDescent="0.2">
      <c r="A36" s="3"/>
      <c r="B36" s="56" t="s">
        <v>61</v>
      </c>
      <c r="C36" s="57"/>
      <c r="D36" s="57"/>
      <c r="E36" s="57"/>
      <c r="F36" s="66" t="str" cm="1">
        <f t="array" ref="F36:J36">_xlfn.TEXTSPLIT(B36,",")</f>
        <v>Alberto</v>
      </c>
      <c r="G36" s="7" t="str">
        <v>37</v>
      </c>
      <c r="H36" s="7" t="str">
        <v>Logroño</v>
      </c>
      <c r="I36" s="7" t="str">
        <v>Economista</v>
      </c>
      <c r="J36" s="7" t="str">
        <v>Soltero</v>
      </c>
      <c r="L36" s="35" t="str">
        <f t="shared" si="0"/>
        <v>Alberto.Economista@uai.cl</v>
      </c>
    </row>
    <row r="37" spans="1:12" x14ac:dyDescent="0.2">
      <c r="A37" s="2"/>
      <c r="B37" s="2"/>
      <c r="C37" s="2"/>
      <c r="D37" s="2"/>
      <c r="E37" s="2"/>
      <c r="F37" s="2"/>
      <c r="H37" s="2"/>
      <c r="I37" s="2"/>
    </row>
    <row r="38" spans="1:12" x14ac:dyDescent="0.2">
      <c r="A38" s="3"/>
      <c r="F38" s="2"/>
      <c r="H38" s="2"/>
      <c r="I38" s="2"/>
    </row>
    <row r="39" spans="1:12" x14ac:dyDescent="0.2">
      <c r="F39" s="2"/>
      <c r="H39" s="2"/>
      <c r="I39" s="2"/>
    </row>
  </sheetData>
  <mergeCells count="25">
    <mergeCell ref="B33:E33"/>
    <mergeCell ref="B34:E34"/>
    <mergeCell ref="B35:E35"/>
    <mergeCell ref="B36:E36"/>
    <mergeCell ref="B28:E28"/>
    <mergeCell ref="B29:E29"/>
    <mergeCell ref="B30:E30"/>
    <mergeCell ref="B31:E31"/>
    <mergeCell ref="B32:E32"/>
    <mergeCell ref="B25:E25"/>
    <mergeCell ref="B26:E26"/>
    <mergeCell ref="B27:E27"/>
    <mergeCell ref="B3:I4"/>
    <mergeCell ref="B13:I13"/>
    <mergeCell ref="B16:E16"/>
    <mergeCell ref="B18:E18"/>
    <mergeCell ref="B11:I11"/>
    <mergeCell ref="B17:E17"/>
    <mergeCell ref="F15:J15"/>
    <mergeCell ref="B23:E23"/>
    <mergeCell ref="B19:E19"/>
    <mergeCell ref="B20:E20"/>
    <mergeCell ref="B21:E21"/>
    <mergeCell ref="B22:E22"/>
    <mergeCell ref="B24:E24"/>
  </mergeCells>
  <phoneticPr fontId="9" type="noConversion"/>
  <hyperlinks>
    <hyperlink ref="L16" r:id="rId1" display="Nombre.Profesión@uai.cl" xr:uid="{150EDACA-5340-4CB6-9158-B5888BF0EA45}"/>
    <hyperlink ref="F15" r:id="rId2" display="Nombre.Profesión@uai.cl" xr:uid="{9C62F066-257E-46B7-81D3-563E8B68F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3981-D654-4698-AC38-321AFEEDF6BF}">
  <dimension ref="A3:J10"/>
  <sheetViews>
    <sheetView zoomScaleNormal="100" workbookViewId="0">
      <selection activeCell="B39" sqref="B39:B40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3" spans="1:10" ht="16" x14ac:dyDescent="0.2">
      <c r="B3" s="47" t="s">
        <v>4</v>
      </c>
      <c r="C3" s="48"/>
      <c r="D3" s="48"/>
      <c r="E3" s="48"/>
      <c r="F3" s="48"/>
      <c r="G3" s="48"/>
      <c r="H3" s="48"/>
      <c r="I3" s="49"/>
    </row>
    <row r="5" spans="1:10" ht="16" x14ac:dyDescent="0.2">
      <c r="B5" s="42" t="s">
        <v>80</v>
      </c>
      <c r="C5" s="60"/>
      <c r="D5" s="60"/>
      <c r="E5" s="60"/>
      <c r="F5" s="60"/>
      <c r="G5" s="60"/>
      <c r="H5" s="60"/>
      <c r="I5" s="60"/>
      <c r="J5" s="61"/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B7" s="5"/>
      <c r="C7" s="5"/>
      <c r="D7" s="5"/>
      <c r="E7" s="5"/>
      <c r="F7" s="5"/>
      <c r="G7" s="5"/>
      <c r="H7" s="2"/>
      <c r="I7" s="2"/>
      <c r="J7" s="2"/>
    </row>
    <row r="8" spans="1:10" x14ac:dyDescent="0.2">
      <c r="A8" s="3"/>
      <c r="B8" s="8" t="s">
        <v>5</v>
      </c>
      <c r="C8" s="8" t="s">
        <v>6</v>
      </c>
      <c r="D8" s="4"/>
      <c r="E8" s="4"/>
      <c r="H8" s="4"/>
    </row>
    <row r="9" spans="1:10" x14ac:dyDescent="0.2">
      <c r="A9" s="3"/>
      <c r="B9" s="12">
        <v>45363</v>
      </c>
      <c r="C9" s="36">
        <f>EOMONTH(B9,4)</f>
        <v>45504</v>
      </c>
      <c r="D9" s="4"/>
      <c r="E9" s="4"/>
      <c r="H9" s="4"/>
    </row>
    <row r="10" spans="1:10" x14ac:dyDescent="0.2">
      <c r="A10" s="3"/>
      <c r="B10" s="2"/>
      <c r="C10" s="15"/>
      <c r="E10" s="4"/>
    </row>
  </sheetData>
  <mergeCells count="2">
    <mergeCell ref="B5:J5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A0D-FB91-4B39-9F5C-BC28E74B9493}">
  <dimension ref="A1:J14"/>
  <sheetViews>
    <sheetView zoomScaleNormal="100" workbookViewId="0">
      <selection activeCell="D31" sqref="D31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7" t="s">
        <v>4</v>
      </c>
      <c r="C3" s="48"/>
      <c r="D3" s="48"/>
      <c r="E3" s="48"/>
      <c r="F3" s="48"/>
      <c r="G3" s="48"/>
      <c r="H3" s="48"/>
      <c r="I3" s="49"/>
    </row>
    <row r="5" spans="1:10" ht="16" x14ac:dyDescent="0.2">
      <c r="B5" s="42" t="s">
        <v>81</v>
      </c>
      <c r="C5" s="43"/>
      <c r="D5" s="43"/>
      <c r="E5" s="43"/>
      <c r="F5" s="43"/>
      <c r="G5" s="43"/>
      <c r="H5" s="43"/>
      <c r="I5" s="44"/>
      <c r="J5" s="19"/>
    </row>
    <row r="7" spans="1:10" x14ac:dyDescent="0.2">
      <c r="A7" s="3"/>
      <c r="B7" s="5"/>
      <c r="C7" s="15"/>
      <c r="D7" s="2"/>
      <c r="E7" s="14"/>
      <c r="F7" s="2"/>
      <c r="G7" s="2"/>
      <c r="H7" s="2"/>
      <c r="I7" s="2"/>
      <c r="J7" s="2"/>
    </row>
    <row r="8" spans="1:10" x14ac:dyDescent="0.2">
      <c r="A8" s="3"/>
      <c r="B8" s="8" t="s">
        <v>70</v>
      </c>
      <c r="C8" s="8" t="s">
        <v>71</v>
      </c>
      <c r="D8" s="25" t="s">
        <v>72</v>
      </c>
      <c r="F8" s="8" t="s">
        <v>6</v>
      </c>
    </row>
    <row r="9" spans="1:10" x14ac:dyDescent="0.2">
      <c r="A9" s="3"/>
      <c r="B9" s="7" t="s">
        <v>73</v>
      </c>
      <c r="C9" s="30">
        <v>7000</v>
      </c>
      <c r="D9" s="31">
        <v>5</v>
      </c>
      <c r="E9" s="32"/>
      <c r="F9" s="37">
        <f>SUMPRODUCT(C9:C12,D9:D12)</f>
        <v>208000</v>
      </c>
      <c r="G9" s="4"/>
      <c r="H9" s="4"/>
      <c r="I9" s="4"/>
      <c r="J9" s="4"/>
    </row>
    <row r="10" spans="1:10" x14ac:dyDescent="0.2">
      <c r="A10" s="3"/>
      <c r="B10" s="7" t="s">
        <v>74</v>
      </c>
      <c r="C10" s="30">
        <v>10000</v>
      </c>
      <c r="D10" s="31">
        <v>8</v>
      </c>
      <c r="E10" s="32"/>
    </row>
    <row r="11" spans="1:10" x14ac:dyDescent="0.2">
      <c r="A11" s="3"/>
      <c r="B11" s="7" t="s">
        <v>75</v>
      </c>
      <c r="C11" s="30">
        <v>15000</v>
      </c>
      <c r="D11" s="31">
        <v>3</v>
      </c>
      <c r="E11" s="32"/>
    </row>
    <row r="12" spans="1:10" x14ac:dyDescent="0.2">
      <c r="A12" s="3"/>
      <c r="B12" s="7" t="s">
        <v>76</v>
      </c>
      <c r="C12" s="30">
        <v>8000</v>
      </c>
      <c r="D12" s="31">
        <v>6</v>
      </c>
      <c r="E12" s="32"/>
    </row>
    <row r="13" spans="1:10" x14ac:dyDescent="0.2">
      <c r="A13" s="3"/>
      <c r="C13" s="29"/>
      <c r="D13" s="14"/>
      <c r="E13" s="33"/>
    </row>
    <row r="14" spans="1:10" x14ac:dyDescent="0.2">
      <c r="A14" s="3"/>
      <c r="C14" s="29"/>
      <c r="D14" s="14"/>
    </row>
  </sheetData>
  <mergeCells count="2">
    <mergeCell ref="B3:I3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FE1-3B4B-4FE1-969F-FF11C1CB122E}">
  <dimension ref="A2:J14"/>
  <sheetViews>
    <sheetView topLeftCell="A2" zoomScaleNormal="100" workbookViewId="0">
      <selection activeCell="E23" sqref="E23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2" spans="1:10" x14ac:dyDescent="0.2">
      <c r="B2" s="2"/>
      <c r="C2" s="2"/>
    </row>
    <row r="3" spans="1:10" x14ac:dyDescent="0.2">
      <c r="B3" s="2"/>
      <c r="C3" s="2"/>
    </row>
    <row r="4" spans="1:10" ht="16" x14ac:dyDescent="0.2">
      <c r="B4" s="47" t="s">
        <v>4</v>
      </c>
      <c r="C4" s="48"/>
      <c r="D4" s="48"/>
      <c r="E4" s="48"/>
      <c r="F4" s="48"/>
      <c r="G4" s="48"/>
      <c r="H4" s="48"/>
      <c r="I4" s="49"/>
    </row>
    <row r="6" spans="1:10" ht="16" x14ac:dyDescent="0.2">
      <c r="B6" s="42" t="s">
        <v>82</v>
      </c>
      <c r="C6" s="43"/>
      <c r="D6" s="43"/>
      <c r="E6" s="43"/>
      <c r="F6" s="43"/>
      <c r="G6" s="43"/>
      <c r="H6" s="43"/>
      <c r="I6" s="44"/>
      <c r="J6" s="19"/>
    </row>
    <row r="8" spans="1:10" x14ac:dyDescent="0.2">
      <c r="A8" s="3"/>
      <c r="B8" s="23"/>
      <c r="C8" s="5"/>
      <c r="D8" s="13"/>
      <c r="E8" s="24"/>
      <c r="F8" s="24"/>
      <c r="G8" s="24"/>
    </row>
    <row r="9" spans="1:10" x14ac:dyDescent="0.2">
      <c r="A9" s="3"/>
      <c r="B9" s="8" t="s">
        <v>43</v>
      </c>
      <c r="C9" s="8" t="s">
        <v>41</v>
      </c>
      <c r="D9" s="25" t="s">
        <v>42</v>
      </c>
      <c r="E9" s="8" t="s">
        <v>90</v>
      </c>
      <c r="F9" s="4"/>
      <c r="G9" s="10" t="s">
        <v>91</v>
      </c>
    </row>
    <row r="10" spans="1:10" x14ac:dyDescent="0.2">
      <c r="A10" s="3"/>
      <c r="B10" s="7">
        <v>4</v>
      </c>
      <c r="C10" s="7">
        <v>0</v>
      </c>
      <c r="D10" s="26">
        <v>3</v>
      </c>
      <c r="E10" s="7">
        <v>1</v>
      </c>
      <c r="F10" s="18"/>
      <c r="G10" s="35">
        <f>SERIESSUM(B10,C10,D10,E10:E13)</f>
        <v>1060993</v>
      </c>
      <c r="J10" s="4"/>
    </row>
    <row r="11" spans="1:10" x14ac:dyDescent="0.2">
      <c r="A11" s="3"/>
      <c r="B11" s="11"/>
      <c r="C11" s="11"/>
      <c r="D11" s="27"/>
      <c r="E11" s="7">
        <v>2</v>
      </c>
      <c r="F11" s="4"/>
      <c r="G11" s="2"/>
    </row>
    <row r="12" spans="1:10" x14ac:dyDescent="0.2">
      <c r="A12" s="3"/>
      <c r="C12" s="6"/>
      <c r="D12" s="28"/>
      <c r="E12" s="7">
        <v>3</v>
      </c>
      <c r="F12" s="4"/>
    </row>
    <row r="13" spans="1:10" x14ac:dyDescent="0.2">
      <c r="A13" s="3"/>
      <c r="C13" s="6"/>
      <c r="D13" s="28"/>
      <c r="E13" s="7">
        <v>4</v>
      </c>
      <c r="F13" s="4"/>
    </row>
    <row r="14" spans="1:10" x14ac:dyDescent="0.2">
      <c r="A14" s="3"/>
      <c r="D14" s="4"/>
      <c r="G14" s="2"/>
    </row>
  </sheetData>
  <mergeCells count="2">
    <mergeCell ref="B4:I4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15D4-4CCF-474D-A77A-2F1DF33757D6}">
  <dimension ref="A1:K18"/>
  <sheetViews>
    <sheetView tabSelected="1" topLeftCell="E3" zoomScaleNormal="100" workbookViewId="0">
      <selection activeCell="L15" sqref="L15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1" x14ac:dyDescent="0.2">
      <c r="B1" s="2"/>
      <c r="C1" s="2"/>
    </row>
    <row r="2" spans="1:11" x14ac:dyDescent="0.2">
      <c r="B2" s="2"/>
      <c r="C2" s="2"/>
    </row>
    <row r="3" spans="1:11" ht="16" x14ac:dyDescent="0.2">
      <c r="B3" s="47" t="s">
        <v>4</v>
      </c>
      <c r="C3" s="48"/>
      <c r="D3" s="48"/>
      <c r="E3" s="48"/>
      <c r="F3" s="48"/>
      <c r="G3" s="48"/>
      <c r="H3" s="48"/>
      <c r="I3" s="49"/>
    </row>
    <row r="5" spans="1:11" ht="16" x14ac:dyDescent="0.2">
      <c r="B5" s="42" t="s">
        <v>83</v>
      </c>
      <c r="C5" s="43"/>
      <c r="D5" s="43"/>
      <c r="E5" s="43"/>
      <c r="F5" s="43"/>
      <c r="G5" s="43"/>
      <c r="H5" s="43"/>
      <c r="I5" s="44"/>
      <c r="J5" s="19"/>
    </row>
    <row r="7" spans="1:11" x14ac:dyDescent="0.2">
      <c r="A7" s="3"/>
      <c r="B7" s="20"/>
      <c r="C7" s="5"/>
      <c r="D7" s="13"/>
      <c r="E7" s="5"/>
      <c r="F7" s="2"/>
      <c r="G7" s="5"/>
      <c r="H7" s="5"/>
      <c r="I7" s="5"/>
      <c r="J7" s="5"/>
    </row>
    <row r="8" spans="1:11" x14ac:dyDescent="0.2">
      <c r="A8" s="3"/>
      <c r="B8" s="8" t="s">
        <v>1</v>
      </c>
      <c r="C8" s="8" t="s">
        <v>34</v>
      </c>
      <c r="D8" s="8" t="s">
        <v>35</v>
      </c>
      <c r="E8" s="8" t="s">
        <v>36</v>
      </c>
      <c r="F8" s="18"/>
      <c r="K8" s="4"/>
    </row>
    <row r="9" spans="1:11" x14ac:dyDescent="0.2">
      <c r="A9" s="3"/>
      <c r="B9" s="12" t="s">
        <v>7</v>
      </c>
      <c r="C9" s="7">
        <v>25</v>
      </c>
      <c r="D9" s="7" t="s">
        <v>8</v>
      </c>
      <c r="E9" s="7" t="s">
        <v>9</v>
      </c>
      <c r="F9" s="18"/>
      <c r="G9" s="62" t="s">
        <v>88</v>
      </c>
      <c r="H9" s="63"/>
      <c r="I9" s="63"/>
      <c r="J9" s="64"/>
      <c r="K9" s="4"/>
    </row>
    <row r="10" spans="1:11" x14ac:dyDescent="0.2">
      <c r="A10" s="3"/>
      <c r="B10" s="7" t="s">
        <v>10</v>
      </c>
      <c r="C10" s="7">
        <v>30</v>
      </c>
      <c r="D10" s="7" t="s">
        <v>11</v>
      </c>
      <c r="E10" s="7" t="s">
        <v>12</v>
      </c>
      <c r="F10" s="4"/>
      <c r="G10" s="8" t="s">
        <v>85</v>
      </c>
      <c r="H10" s="8" t="s">
        <v>6</v>
      </c>
      <c r="I10" s="8" t="s">
        <v>6</v>
      </c>
      <c r="J10" s="8" t="s">
        <v>6</v>
      </c>
    </row>
    <row r="11" spans="1:11" x14ac:dyDescent="0.2">
      <c r="A11" s="3"/>
      <c r="B11" s="7" t="s">
        <v>13</v>
      </c>
      <c r="C11" s="7">
        <v>28</v>
      </c>
      <c r="D11" s="7" t="s">
        <v>14</v>
      </c>
      <c r="E11" s="7" t="s">
        <v>15</v>
      </c>
      <c r="F11" s="4"/>
      <c r="G11" s="7" t="s">
        <v>22</v>
      </c>
      <c r="H11" s="35">
        <f>VLOOKUP(G11,B8:E17,2,FALSE)</f>
        <v>27</v>
      </c>
      <c r="I11" s="35" t="str">
        <f>VLOOKUP(G11,B8:E17,3,FALSE)</f>
        <v>Chile</v>
      </c>
      <c r="J11" s="35" t="str">
        <f>VLOOKUP(G11,B8:E17,4,FALSE)</f>
        <v>Diseñador</v>
      </c>
    </row>
    <row r="12" spans="1:11" x14ac:dyDescent="0.2">
      <c r="A12" s="3"/>
      <c r="B12" s="7" t="s">
        <v>16</v>
      </c>
      <c r="C12" s="7">
        <v>35</v>
      </c>
      <c r="D12" s="7" t="s">
        <v>17</v>
      </c>
      <c r="E12" s="7" t="s">
        <v>18</v>
      </c>
      <c r="F12" s="4"/>
    </row>
    <row r="13" spans="1:11" x14ac:dyDescent="0.2">
      <c r="A13" s="3"/>
      <c r="B13" s="7" t="s">
        <v>19</v>
      </c>
      <c r="C13" s="7">
        <v>22</v>
      </c>
      <c r="D13" s="7" t="s">
        <v>20</v>
      </c>
      <c r="E13" s="7" t="s">
        <v>21</v>
      </c>
      <c r="F13" s="4"/>
      <c r="G13" s="62" t="s">
        <v>89</v>
      </c>
      <c r="H13" s="63"/>
      <c r="I13" s="63"/>
      <c r="J13" s="64"/>
    </row>
    <row r="14" spans="1:11" x14ac:dyDescent="0.2">
      <c r="A14" s="3"/>
      <c r="B14" s="7" t="s">
        <v>22</v>
      </c>
      <c r="C14" s="7">
        <v>27</v>
      </c>
      <c r="D14" s="7" t="s">
        <v>23</v>
      </c>
      <c r="E14" s="7" t="s">
        <v>24</v>
      </c>
      <c r="F14" s="4"/>
      <c r="G14" s="8" t="s">
        <v>85</v>
      </c>
      <c r="H14" s="8" t="s">
        <v>6</v>
      </c>
      <c r="I14" s="8" t="s">
        <v>6</v>
      </c>
      <c r="J14" s="8" t="s">
        <v>6</v>
      </c>
    </row>
    <row r="15" spans="1:11" x14ac:dyDescent="0.2">
      <c r="A15" s="3"/>
      <c r="B15" s="7" t="s">
        <v>25</v>
      </c>
      <c r="C15" s="7">
        <v>29</v>
      </c>
      <c r="D15" s="7" t="s">
        <v>26</v>
      </c>
      <c r="E15" s="7" t="s">
        <v>27</v>
      </c>
      <c r="F15" s="4"/>
      <c r="G15" s="7" t="s">
        <v>9</v>
      </c>
      <c r="H15" s="35" t="str" cm="1">
        <f t="array" ref="H15:J15">_xlfn.XLOOKUP(G15,E8:E17,B8:D17)</f>
        <v>Ana</v>
      </c>
      <c r="I15" s="67">
        <v>25</v>
      </c>
      <c r="J15" s="67" t="str">
        <v>España</v>
      </c>
    </row>
    <row r="16" spans="1:11" x14ac:dyDescent="0.2">
      <c r="A16" s="3"/>
      <c r="B16" s="7" t="s">
        <v>28</v>
      </c>
      <c r="C16" s="7">
        <v>31</v>
      </c>
      <c r="D16" s="7" t="s">
        <v>29</v>
      </c>
      <c r="E16" s="7" t="s">
        <v>30</v>
      </c>
      <c r="F16" s="4"/>
    </row>
    <row r="17" spans="1:6" x14ac:dyDescent="0.2">
      <c r="A17" s="3"/>
      <c r="B17" s="7" t="s">
        <v>31</v>
      </c>
      <c r="C17" s="7">
        <v>26</v>
      </c>
      <c r="D17" s="7" t="s">
        <v>32</v>
      </c>
      <c r="E17" s="7" t="s">
        <v>33</v>
      </c>
      <c r="F17" s="4"/>
    </row>
    <row r="18" spans="1:6" x14ac:dyDescent="0.2">
      <c r="B18" s="2"/>
      <c r="C18" s="2"/>
      <c r="D18" s="2"/>
      <c r="E18" s="2"/>
    </row>
  </sheetData>
  <mergeCells count="4">
    <mergeCell ref="G9:J9"/>
    <mergeCell ref="G13:J13"/>
    <mergeCell ref="B3:I3"/>
    <mergeCell ref="B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E403-2997-4AAB-80CA-C12E4D3240E5}">
  <dimension ref="A1:J16"/>
  <sheetViews>
    <sheetView zoomScaleNormal="100" workbookViewId="0">
      <selection activeCell="F44" sqref="F44"/>
    </sheetView>
  </sheetViews>
  <sheetFormatPr baseColWidth="10" defaultColWidth="11.5" defaultRowHeight="15" x14ac:dyDescent="0.2"/>
  <cols>
    <col min="1" max="1" width="11.5" style="1"/>
    <col min="2" max="2" width="14.33203125" style="1" customWidth="1"/>
    <col min="3" max="3" width="12.1640625" style="1" customWidth="1"/>
    <col min="4" max="4" width="15.83203125" style="1" customWidth="1"/>
    <col min="5" max="5" width="12.5" style="1" customWidth="1"/>
    <col min="6" max="6" width="14.6640625" style="1" customWidth="1"/>
    <col min="7" max="7" width="14.5" style="1" customWidth="1"/>
    <col min="8" max="8" width="11.5" style="1"/>
    <col min="9" max="9" width="15.1640625" style="1" customWidth="1"/>
    <col min="10" max="11" width="11.5" style="1"/>
    <col min="12" max="12" width="25.1640625" style="1" customWidth="1"/>
    <col min="13" max="16384" width="11.5" style="1"/>
  </cols>
  <sheetData>
    <row r="1" spans="1:10" x14ac:dyDescent="0.2">
      <c r="B1" s="2"/>
      <c r="C1" s="2"/>
    </row>
    <row r="2" spans="1:10" x14ac:dyDescent="0.2">
      <c r="B2" s="2"/>
      <c r="C2" s="2"/>
    </row>
    <row r="3" spans="1:10" ht="16" x14ac:dyDescent="0.2">
      <c r="B3" s="47" t="s">
        <v>4</v>
      </c>
      <c r="C3" s="48"/>
      <c r="D3" s="48"/>
      <c r="E3" s="48"/>
      <c r="F3" s="48"/>
      <c r="G3" s="48"/>
      <c r="H3" s="48"/>
      <c r="I3" s="49"/>
    </row>
    <row r="5" spans="1:10" ht="16" x14ac:dyDescent="0.2">
      <c r="B5" s="42" t="s">
        <v>84</v>
      </c>
      <c r="C5" s="43"/>
      <c r="D5" s="43"/>
      <c r="E5" s="43"/>
      <c r="F5" s="43"/>
      <c r="G5" s="43"/>
      <c r="H5" s="43"/>
      <c r="I5" s="44"/>
      <c r="J5" s="19"/>
    </row>
    <row r="7" spans="1:10" x14ac:dyDescent="0.2">
      <c r="A7" s="4"/>
      <c r="B7" s="4"/>
      <c r="C7" s="4"/>
      <c r="D7" s="4"/>
      <c r="E7" s="4"/>
      <c r="F7" s="4"/>
      <c r="G7" s="4"/>
      <c r="H7" s="4"/>
    </row>
    <row r="8" spans="1:10" x14ac:dyDescent="0.2">
      <c r="A8" s="4"/>
      <c r="B8" s="65" t="s">
        <v>77</v>
      </c>
      <c r="C8" s="65"/>
      <c r="D8" s="65"/>
      <c r="E8" s="65"/>
      <c r="F8" s="65"/>
      <c r="G8" s="65"/>
      <c r="H8" s="4"/>
    </row>
    <row r="9" spans="1:10" x14ac:dyDescent="0.2">
      <c r="A9" s="4"/>
      <c r="B9" s="4"/>
      <c r="C9" s="4"/>
      <c r="D9" s="4"/>
      <c r="E9" s="4"/>
      <c r="F9" s="4"/>
      <c r="G9" s="4"/>
      <c r="H9" s="4"/>
    </row>
    <row r="10" spans="1:10" x14ac:dyDescent="0.2">
      <c r="A10" s="3"/>
    </row>
    <row r="11" spans="1:10" x14ac:dyDescent="0.2">
      <c r="A11" s="3"/>
      <c r="B11" s="8" t="s">
        <v>1</v>
      </c>
      <c r="C11" s="7" t="s">
        <v>7</v>
      </c>
      <c r="D11" s="7" t="s">
        <v>10</v>
      </c>
      <c r="E11" s="7" t="s">
        <v>13</v>
      </c>
      <c r="F11" s="7" t="s">
        <v>16</v>
      </c>
      <c r="G11" s="7" t="s">
        <v>38</v>
      </c>
    </row>
    <row r="12" spans="1:10" x14ac:dyDescent="0.2">
      <c r="A12" s="3"/>
      <c r="B12" s="8" t="s">
        <v>34</v>
      </c>
      <c r="C12" s="7">
        <v>25</v>
      </c>
      <c r="D12" s="7">
        <v>30</v>
      </c>
      <c r="E12" s="7">
        <v>27</v>
      </c>
      <c r="F12" s="7">
        <v>35</v>
      </c>
      <c r="G12" s="7">
        <v>17</v>
      </c>
    </row>
    <row r="13" spans="1:10" x14ac:dyDescent="0.2">
      <c r="A13" s="3"/>
      <c r="B13" s="8" t="s">
        <v>37</v>
      </c>
      <c r="C13" s="7">
        <v>80</v>
      </c>
      <c r="D13" s="7">
        <v>65</v>
      </c>
      <c r="E13" s="7">
        <v>90</v>
      </c>
      <c r="F13" s="7">
        <v>50</v>
      </c>
      <c r="G13" s="7">
        <v>75</v>
      </c>
      <c r="H13" s="4"/>
    </row>
    <row r="14" spans="1:10" ht="16" x14ac:dyDescent="0.2">
      <c r="B14" s="16" t="s">
        <v>39</v>
      </c>
      <c r="C14" s="34" t="str">
        <f>IF(C13&gt;=70,"Cumple","No cumple")</f>
        <v>Cumple</v>
      </c>
      <c r="D14" s="34" t="str">
        <f>IF(D13&gt;=70,"Cumple","No cumple")</f>
        <v>No cumple</v>
      </c>
      <c r="E14" s="34" t="str">
        <f>IF(E13&gt;=70,"Cumple","No cumple")</f>
        <v>Cumple</v>
      </c>
      <c r="F14" s="34" t="str">
        <f t="shared" ref="F14:G14" si="0">IF(F13&gt;=70,"Cumple","No cumple")</f>
        <v>No cumple</v>
      </c>
      <c r="G14" s="34" t="str">
        <f t="shared" si="0"/>
        <v>Cumple</v>
      </c>
      <c r="H14" s="4"/>
    </row>
    <row r="15" spans="1:10" x14ac:dyDescent="0.2">
      <c r="B15" s="16" t="s">
        <v>40</v>
      </c>
      <c r="C15" s="35" t="str">
        <f>IF(OR(C13&gt;55,C12&lt;30),"Cumple","No cumple")</f>
        <v>Cumple</v>
      </c>
      <c r="D15" s="35" t="str">
        <f t="shared" ref="D15:G15" si="1">IF(OR(D13&gt;55,D12&lt;30),"Cumple","No cumple")</f>
        <v>Cumple</v>
      </c>
      <c r="E15" s="35" t="str">
        <f t="shared" si="1"/>
        <v>Cumple</v>
      </c>
      <c r="F15" s="35" t="str">
        <f t="shared" si="1"/>
        <v>No cumple</v>
      </c>
      <c r="G15" s="35" t="str">
        <f t="shared" si="1"/>
        <v>Cumple</v>
      </c>
    </row>
    <row r="16" spans="1:10" x14ac:dyDescent="0.2">
      <c r="B16" s="16" t="s">
        <v>78</v>
      </c>
      <c r="C16" s="35" t="str">
        <f>IF(AND(C12&gt;=18,C13&gt;=70),"Cumple","No cumple")</f>
        <v>Cumple</v>
      </c>
      <c r="D16" s="35" t="str">
        <f t="shared" ref="D16:F16" si="2">IF(AND(D12&gt;=18,D13&gt;=70),"Cumple","No cumple")</f>
        <v>No cumple</v>
      </c>
      <c r="E16" s="35" t="str">
        <f t="shared" si="2"/>
        <v>Cumple</v>
      </c>
      <c r="F16" s="35" t="str">
        <f t="shared" si="2"/>
        <v>No cumple</v>
      </c>
      <c r="G16" s="35" t="str">
        <f>IF(AND(G12&gt;=18,G13&gt;=70),"Cumple","No cumple")</f>
        <v>No cumple</v>
      </c>
    </row>
  </sheetData>
  <mergeCells count="3">
    <mergeCell ref="B8:G8"/>
    <mergeCell ref="B3:I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Plataforma de Excel</dc:creator>
  <cp:lastModifiedBy>Felipe Azúa Zagal</cp:lastModifiedBy>
  <dcterms:created xsi:type="dcterms:W3CDTF">2024-01-10T14:30:21Z</dcterms:created>
  <dcterms:modified xsi:type="dcterms:W3CDTF">2024-01-23T17:31:04Z</dcterms:modified>
</cp:coreProperties>
</file>