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T:\01. CSEM Brasil\01. ADMINISTRATIVO-FINANCEIRO\FINANCEIRO\Funcionários\Departamento Pessoal\Folhas de Ponto\2018\"/>
    </mc:Choice>
  </mc:AlternateContent>
  <xr:revisionPtr revIDLastSave="0" documentId="13_ncr:1_{DB942249-4455-4571-8B6C-96852299528C}" xr6:coauthVersionLast="40" xr6:coauthVersionMax="40" xr10:uidLastSave="{00000000-0000-0000-0000-000000000000}"/>
  <bookViews>
    <workbookView xWindow="0" yWindow="0" windowWidth="20490" windowHeight="6885" tabRatio="925" activeTab="2" xr2:uid="{00000000-000D-0000-FFFF-FFFF00000000}"/>
  </bookViews>
  <sheets>
    <sheet name="Detalhes" sheetId="25" r:id="rId1"/>
    <sheet name="MODELO" sheetId="101" r:id="rId2"/>
    <sheet name="Ana Claudia" sheetId="109" r:id="rId3"/>
    <sheet name="Daniel Araujo" sheetId="24" r:id="rId4"/>
    <sheet name="Erika Ferreira" sheetId="86" r:id="rId5"/>
    <sheet name="Felipe Ferreira" sheetId="85" r:id="rId6"/>
    <sheet name="Flavio Almeida" sheetId="83" r:id="rId7"/>
    <sheet name="Gabriela" sheetId="105" r:id="rId8"/>
    <sheet name="Izabela Bicalho" sheetId="78" r:id="rId9"/>
    <sheet name="Jair Rodrigues" sheetId="77" r:id="rId10"/>
    <sheet name="Juliana" sheetId="74" r:id="rId11"/>
    <sheet name="Lídia" sheetId="111" r:id="rId12"/>
    <sheet name="Maria Cristina 44 HS" sheetId="112" r:id="rId13"/>
    <sheet name="Maria Luiza " sheetId="114" r:id="rId14"/>
    <sheet name="Newton" sheetId="67" r:id="rId15"/>
    <sheet name="Paula Laguardia" sheetId="66" r:id="rId16"/>
    <sheet name="Paulo Lopes" sheetId="64" r:id="rId17"/>
    <sheet name="Rafaela Oliveira Compradora" sheetId="113" r:id="rId18"/>
    <sheet name="Santa Izabel" sheetId="8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64" l="1"/>
  <c r="L34" i="114" l="1"/>
  <c r="F34" i="114"/>
  <c r="G34" i="114" s="1"/>
  <c r="L33" i="114"/>
  <c r="M33" i="114" s="1"/>
  <c r="F33" i="114"/>
  <c r="G33" i="114" s="1"/>
  <c r="L32" i="114"/>
  <c r="M32" i="114" s="1"/>
  <c r="F32" i="114"/>
  <c r="G32" i="114" s="1"/>
  <c r="L31" i="114"/>
  <c r="O31" i="114" s="1"/>
  <c r="F31" i="114"/>
  <c r="G31" i="114" s="1"/>
  <c r="L30" i="114"/>
  <c r="M30" i="114" s="1"/>
  <c r="F30" i="114"/>
  <c r="G30" i="114" s="1"/>
  <c r="L29" i="114"/>
  <c r="O29" i="114" s="1"/>
  <c r="F29" i="114"/>
  <c r="G29" i="114" s="1"/>
  <c r="L28" i="114"/>
  <c r="M28" i="114" s="1"/>
  <c r="F28" i="114"/>
  <c r="G28" i="114" s="1"/>
  <c r="L27" i="114"/>
  <c r="O27" i="114" s="1"/>
  <c r="F27" i="114"/>
  <c r="G27" i="114" s="1"/>
  <c r="L26" i="114"/>
  <c r="F26" i="114"/>
  <c r="G26" i="114" s="1"/>
  <c r="L25" i="114"/>
  <c r="F25" i="114"/>
  <c r="G25" i="114" s="1"/>
  <c r="L24" i="114"/>
  <c r="M24" i="114" s="1"/>
  <c r="F24" i="114"/>
  <c r="G24" i="114" s="1"/>
  <c r="L23" i="114"/>
  <c r="O23" i="114" s="1"/>
  <c r="F23" i="114"/>
  <c r="G23" i="114" s="1"/>
  <c r="L22" i="114"/>
  <c r="M22" i="114" s="1"/>
  <c r="F22" i="114"/>
  <c r="G22" i="114" s="1"/>
  <c r="L21" i="114"/>
  <c r="O21" i="114" s="1"/>
  <c r="F21" i="114"/>
  <c r="G21" i="114" s="1"/>
  <c r="L20" i="114"/>
  <c r="M20" i="114" s="1"/>
  <c r="F20" i="114"/>
  <c r="G20" i="114" s="1"/>
  <c r="L19" i="114"/>
  <c r="O19" i="114" s="1"/>
  <c r="F19" i="114"/>
  <c r="G19" i="114" s="1"/>
  <c r="L18" i="114"/>
  <c r="F18" i="114"/>
  <c r="G18" i="114" s="1"/>
  <c r="L17" i="114"/>
  <c r="M17" i="114" s="1"/>
  <c r="F17" i="114"/>
  <c r="G17" i="114" s="1"/>
  <c r="L16" i="114"/>
  <c r="M16" i="114" s="1"/>
  <c r="F16" i="114"/>
  <c r="G16" i="114" s="1"/>
  <c r="L15" i="114"/>
  <c r="O15" i="114" s="1"/>
  <c r="F15" i="114"/>
  <c r="G15" i="114" s="1"/>
  <c r="L14" i="114"/>
  <c r="O14" i="114" s="1"/>
  <c r="F14" i="114"/>
  <c r="G14" i="114" s="1"/>
  <c r="L13" i="114"/>
  <c r="O13" i="114" s="1"/>
  <c r="F13" i="114"/>
  <c r="G13" i="114" s="1"/>
  <c r="O12" i="114"/>
  <c r="L12" i="114"/>
  <c r="M12" i="114" s="1"/>
  <c r="F12" i="114"/>
  <c r="G12" i="114" s="1"/>
  <c r="L11" i="114"/>
  <c r="F11" i="114"/>
  <c r="G11" i="114" s="1"/>
  <c r="L10" i="114"/>
  <c r="F10" i="114"/>
  <c r="G10" i="114" s="1"/>
  <c r="L9" i="114"/>
  <c r="M9" i="114" s="1"/>
  <c r="F9" i="114"/>
  <c r="G9" i="114" s="1"/>
  <c r="L8" i="114"/>
  <c r="M8" i="114" s="1"/>
  <c r="F8" i="114"/>
  <c r="G8" i="114" s="1"/>
  <c r="L7" i="114"/>
  <c r="O7" i="114" s="1"/>
  <c r="F7" i="114"/>
  <c r="G7" i="114" s="1"/>
  <c r="L6" i="114"/>
  <c r="F6" i="114"/>
  <c r="G6" i="114" s="1"/>
  <c r="L5" i="114"/>
  <c r="M5" i="114" s="1"/>
  <c r="F5" i="114"/>
  <c r="G5" i="114" s="1"/>
  <c r="L4" i="114"/>
  <c r="M4" i="114" s="1"/>
  <c r="F4" i="114"/>
  <c r="G4" i="114" s="1"/>
  <c r="A1" i="114"/>
  <c r="N28" i="114" l="1"/>
  <c r="M31" i="114"/>
  <c r="N11" i="114"/>
  <c r="O4" i="114"/>
  <c r="M15" i="114"/>
  <c r="O28" i="114"/>
  <c r="M27" i="114"/>
  <c r="M7" i="114"/>
  <c r="O8" i="114"/>
  <c r="O11" i="114"/>
  <c r="M19" i="114"/>
  <c r="O20" i="114"/>
  <c r="M23" i="114"/>
  <c r="N15" i="114"/>
  <c r="N16" i="114"/>
  <c r="N25" i="114"/>
  <c r="N6" i="114"/>
  <c r="N7" i="114"/>
  <c r="N8" i="114"/>
  <c r="O9" i="114"/>
  <c r="N4" i="114"/>
  <c r="O5" i="114"/>
  <c r="M11" i="114"/>
  <c r="N13" i="114"/>
  <c r="O16" i="114"/>
  <c r="O17" i="114"/>
  <c r="N23" i="114"/>
  <c r="N24" i="114"/>
  <c r="O25" i="114"/>
  <c r="N31" i="114"/>
  <c r="P31" i="114" s="1"/>
  <c r="N32" i="114"/>
  <c r="O33" i="114"/>
  <c r="N10" i="114"/>
  <c r="N12" i="114"/>
  <c r="P12" i="114" s="1"/>
  <c r="N21" i="114"/>
  <c r="O24" i="114"/>
  <c r="N29" i="114"/>
  <c r="O32" i="114"/>
  <c r="N18" i="114"/>
  <c r="N19" i="114"/>
  <c r="P19" i="114" s="1"/>
  <c r="N20" i="114"/>
  <c r="N26" i="114"/>
  <c r="N27" i="114"/>
  <c r="P27" i="114" s="1"/>
  <c r="N34" i="114"/>
  <c r="G35" i="114"/>
  <c r="M14" i="114"/>
  <c r="M13" i="114"/>
  <c r="N14" i="114"/>
  <c r="M21" i="114"/>
  <c r="N22" i="114"/>
  <c r="M25" i="114"/>
  <c r="M29" i="114"/>
  <c r="N30" i="114"/>
  <c r="N5" i="114"/>
  <c r="O6" i="114"/>
  <c r="N9" i="114"/>
  <c r="P9" i="114" s="1"/>
  <c r="O10" i="114"/>
  <c r="N17" i="114"/>
  <c r="O18" i="114"/>
  <c r="O22" i="114"/>
  <c r="O26" i="114"/>
  <c r="O30" i="114"/>
  <c r="N33" i="114"/>
  <c r="O34" i="114"/>
  <c r="M10" i="114"/>
  <c r="M18" i="114"/>
  <c r="M26" i="114"/>
  <c r="M34" i="114"/>
  <c r="F35" i="114"/>
  <c r="M6" i="114"/>
  <c r="L34" i="113"/>
  <c r="F34" i="113"/>
  <c r="G34" i="113" s="1"/>
  <c r="L33" i="113"/>
  <c r="F33" i="113"/>
  <c r="G33" i="113" s="1"/>
  <c r="L32" i="113"/>
  <c r="O32" i="113" s="1"/>
  <c r="F32" i="113"/>
  <c r="G32" i="113" s="1"/>
  <c r="L31" i="113"/>
  <c r="O31" i="113" s="1"/>
  <c r="F31" i="113"/>
  <c r="G31" i="113" s="1"/>
  <c r="L30" i="113"/>
  <c r="F30" i="113"/>
  <c r="G30" i="113" s="1"/>
  <c r="L29" i="113"/>
  <c r="O29" i="113" s="1"/>
  <c r="F29" i="113"/>
  <c r="G29" i="113" s="1"/>
  <c r="L28" i="113"/>
  <c r="O28" i="113" s="1"/>
  <c r="F28" i="113"/>
  <c r="G28" i="113" s="1"/>
  <c r="L27" i="113"/>
  <c r="O27" i="113" s="1"/>
  <c r="F27" i="113"/>
  <c r="G27" i="113" s="1"/>
  <c r="L26" i="113"/>
  <c r="F26" i="113"/>
  <c r="G26" i="113" s="1"/>
  <c r="L25" i="113"/>
  <c r="F25" i="113"/>
  <c r="G25" i="113" s="1"/>
  <c r="L24" i="113"/>
  <c r="O24" i="113" s="1"/>
  <c r="F24" i="113"/>
  <c r="G24" i="113" s="1"/>
  <c r="L23" i="113"/>
  <c r="F23" i="113"/>
  <c r="G23" i="113" s="1"/>
  <c r="L22" i="113"/>
  <c r="M22" i="113" s="1"/>
  <c r="F22" i="113"/>
  <c r="G22" i="113" s="1"/>
  <c r="L21" i="113"/>
  <c r="F21" i="113"/>
  <c r="G21" i="113" s="1"/>
  <c r="L20" i="113"/>
  <c r="O20" i="113" s="1"/>
  <c r="F20" i="113"/>
  <c r="G20" i="113" s="1"/>
  <c r="L19" i="113"/>
  <c r="M19" i="113" s="1"/>
  <c r="F19" i="113"/>
  <c r="G19" i="113" s="1"/>
  <c r="L18" i="113"/>
  <c r="F18" i="113"/>
  <c r="G18" i="113" s="1"/>
  <c r="L17" i="113"/>
  <c r="F17" i="113"/>
  <c r="G17" i="113" s="1"/>
  <c r="L16" i="113"/>
  <c r="O16" i="113" s="1"/>
  <c r="F16" i="113"/>
  <c r="G16" i="113" s="1"/>
  <c r="L15" i="113"/>
  <c r="F15" i="113"/>
  <c r="G15" i="113" s="1"/>
  <c r="L14" i="113"/>
  <c r="F14" i="113"/>
  <c r="G14" i="113" s="1"/>
  <c r="L13" i="113"/>
  <c r="F13" i="113"/>
  <c r="G13" i="113" s="1"/>
  <c r="L12" i="113"/>
  <c r="O12" i="113" s="1"/>
  <c r="F12" i="113"/>
  <c r="G12" i="113" s="1"/>
  <c r="L11" i="113"/>
  <c r="F11" i="113"/>
  <c r="G11" i="113" s="1"/>
  <c r="L10" i="113"/>
  <c r="F10" i="113"/>
  <c r="G10" i="113" s="1"/>
  <c r="L9" i="113"/>
  <c r="F9" i="113"/>
  <c r="G9" i="113" s="1"/>
  <c r="L8" i="113"/>
  <c r="O8" i="113" s="1"/>
  <c r="F8" i="113"/>
  <c r="G8" i="113" s="1"/>
  <c r="L7" i="113"/>
  <c r="F7" i="113"/>
  <c r="G7" i="113" s="1"/>
  <c r="L6" i="113"/>
  <c r="F6" i="113"/>
  <c r="G6" i="113" s="1"/>
  <c r="L5" i="113"/>
  <c r="M5" i="113" s="1"/>
  <c r="F5" i="113"/>
  <c r="G5" i="113" s="1"/>
  <c r="L4" i="113"/>
  <c r="O4" i="113" s="1"/>
  <c r="F4" i="113"/>
  <c r="A1" i="113"/>
  <c r="N31" i="113" s="1"/>
  <c r="P34" i="114" l="1"/>
  <c r="P23" i="114"/>
  <c r="P8" i="114"/>
  <c r="P28" i="114"/>
  <c r="P16" i="114"/>
  <c r="P29" i="114"/>
  <c r="P17" i="114"/>
  <c r="P5" i="114"/>
  <c r="P15" i="114"/>
  <c r="P7" i="114"/>
  <c r="P10" i="114"/>
  <c r="P30" i="114"/>
  <c r="P21" i="114"/>
  <c r="P20" i="114"/>
  <c r="P11" i="114"/>
  <c r="P33" i="114"/>
  <c r="P4" i="114"/>
  <c r="P6" i="114"/>
  <c r="P18" i="114"/>
  <c r="P24" i="114"/>
  <c r="P32" i="114"/>
  <c r="P26" i="114"/>
  <c r="P25" i="114"/>
  <c r="P13" i="114"/>
  <c r="P22" i="114"/>
  <c r="P14" i="114"/>
  <c r="N11" i="113"/>
  <c r="N21" i="113"/>
  <c r="N13" i="113"/>
  <c r="N26" i="113"/>
  <c r="N6" i="113"/>
  <c r="N10" i="113"/>
  <c r="M13" i="113"/>
  <c r="N15" i="113"/>
  <c r="N17" i="113"/>
  <c r="N19" i="113"/>
  <c r="N30" i="113"/>
  <c r="M31" i="113"/>
  <c r="P31" i="113" s="1"/>
  <c r="N33" i="113"/>
  <c r="N12" i="113"/>
  <c r="N23" i="113"/>
  <c r="N25" i="113"/>
  <c r="N29" i="113"/>
  <c r="N5" i="113"/>
  <c r="N7" i="113"/>
  <c r="N9" i="113"/>
  <c r="N14" i="113"/>
  <c r="N18" i="113"/>
  <c r="N34" i="113"/>
  <c r="M21" i="113"/>
  <c r="M11" i="113"/>
  <c r="O15" i="113"/>
  <c r="M27" i="113"/>
  <c r="O17" i="113"/>
  <c r="N20" i="113"/>
  <c r="O11" i="113"/>
  <c r="O13" i="113"/>
  <c r="F35" i="113"/>
  <c r="M7" i="113"/>
  <c r="N8" i="113"/>
  <c r="M9" i="113"/>
  <c r="M23" i="113"/>
  <c r="N24" i="113"/>
  <c r="M25" i="113"/>
  <c r="M33" i="113"/>
  <c r="O23" i="113"/>
  <c r="O25" i="113"/>
  <c r="O33" i="113"/>
  <c r="N4" i="113"/>
  <c r="O7" i="113"/>
  <c r="O9" i="113"/>
  <c r="O5" i="113"/>
  <c r="P5" i="113" s="1"/>
  <c r="M15" i="113"/>
  <c r="N16" i="113"/>
  <c r="M17" i="113"/>
  <c r="O19" i="113"/>
  <c r="P19" i="113" s="1"/>
  <c r="O21" i="113"/>
  <c r="M29" i="113"/>
  <c r="N22" i="113"/>
  <c r="M4" i="113"/>
  <c r="O6" i="113"/>
  <c r="M8" i="113"/>
  <c r="O10" i="113"/>
  <c r="M12" i="113"/>
  <c r="O14" i="113"/>
  <c r="M16" i="113"/>
  <c r="O18" i="113"/>
  <c r="M20" i="113"/>
  <c r="O22" i="113"/>
  <c r="M24" i="113"/>
  <c r="O26" i="113"/>
  <c r="M28" i="113"/>
  <c r="O30" i="113"/>
  <c r="M32" i="113"/>
  <c r="O34" i="113"/>
  <c r="N28" i="113"/>
  <c r="N32" i="113"/>
  <c r="G4" i="113"/>
  <c r="G35" i="113" s="1"/>
  <c r="M6" i="113"/>
  <c r="M10" i="113"/>
  <c r="M14" i="113"/>
  <c r="P14" i="113" s="1"/>
  <c r="M18" i="113"/>
  <c r="M26" i="113"/>
  <c r="N27" i="113"/>
  <c r="M30" i="113"/>
  <c r="M34" i="113"/>
  <c r="L34" i="112"/>
  <c r="F34" i="112"/>
  <c r="G34" i="112" s="1"/>
  <c r="L33" i="112"/>
  <c r="M33" i="112" s="1"/>
  <c r="F33" i="112"/>
  <c r="G33" i="112" s="1"/>
  <c r="L32" i="112"/>
  <c r="O32" i="112" s="1"/>
  <c r="F32" i="112"/>
  <c r="G32" i="112" s="1"/>
  <c r="L31" i="112"/>
  <c r="O31" i="112" s="1"/>
  <c r="F31" i="112"/>
  <c r="G31" i="112" s="1"/>
  <c r="L30" i="112"/>
  <c r="F30" i="112"/>
  <c r="G30" i="112" s="1"/>
  <c r="L29" i="112"/>
  <c r="O29" i="112" s="1"/>
  <c r="F29" i="112"/>
  <c r="G29" i="112" s="1"/>
  <c r="L28" i="112"/>
  <c r="O28" i="112" s="1"/>
  <c r="F28" i="112"/>
  <c r="G28" i="112" s="1"/>
  <c r="L27" i="112"/>
  <c r="M27" i="112" s="1"/>
  <c r="F27" i="112"/>
  <c r="G27" i="112" s="1"/>
  <c r="L26" i="112"/>
  <c r="F26" i="112"/>
  <c r="G26" i="112" s="1"/>
  <c r="L25" i="112"/>
  <c r="O25" i="112" s="1"/>
  <c r="F25" i="112"/>
  <c r="G25" i="112" s="1"/>
  <c r="L24" i="112"/>
  <c r="O24" i="112" s="1"/>
  <c r="F24" i="112"/>
  <c r="G24" i="112" s="1"/>
  <c r="L23" i="112"/>
  <c r="O23" i="112" s="1"/>
  <c r="F23" i="112"/>
  <c r="G23" i="112" s="1"/>
  <c r="L22" i="112"/>
  <c r="F22" i="112"/>
  <c r="G22" i="112" s="1"/>
  <c r="L21" i="112"/>
  <c r="O21" i="112" s="1"/>
  <c r="F21" i="112"/>
  <c r="G21" i="112" s="1"/>
  <c r="L20" i="112"/>
  <c r="O20" i="112" s="1"/>
  <c r="F20" i="112"/>
  <c r="G20" i="112" s="1"/>
  <c r="L19" i="112"/>
  <c r="M19" i="112" s="1"/>
  <c r="F19" i="112"/>
  <c r="G19" i="112" s="1"/>
  <c r="L18" i="112"/>
  <c r="F18" i="112"/>
  <c r="G18" i="112" s="1"/>
  <c r="L17" i="112"/>
  <c r="M17" i="112" s="1"/>
  <c r="F17" i="112"/>
  <c r="G17" i="112" s="1"/>
  <c r="L16" i="112"/>
  <c r="O16" i="112" s="1"/>
  <c r="F16" i="112"/>
  <c r="G16" i="112" s="1"/>
  <c r="L15" i="112"/>
  <c r="O15" i="112" s="1"/>
  <c r="F15" i="112"/>
  <c r="G15" i="112" s="1"/>
  <c r="L14" i="112"/>
  <c r="F14" i="112"/>
  <c r="G14" i="112" s="1"/>
  <c r="L13" i="112"/>
  <c r="O13" i="112" s="1"/>
  <c r="F13" i="112"/>
  <c r="G13" i="112" s="1"/>
  <c r="L12" i="112"/>
  <c r="O12" i="112" s="1"/>
  <c r="F12" i="112"/>
  <c r="G12" i="112" s="1"/>
  <c r="L11" i="112"/>
  <c r="M11" i="112" s="1"/>
  <c r="F11" i="112"/>
  <c r="G11" i="112" s="1"/>
  <c r="L10" i="112"/>
  <c r="F10" i="112"/>
  <c r="G10" i="112" s="1"/>
  <c r="L9" i="112"/>
  <c r="M9" i="112" s="1"/>
  <c r="F9" i="112"/>
  <c r="G9" i="112" s="1"/>
  <c r="L8" i="112"/>
  <c r="O8" i="112" s="1"/>
  <c r="F8" i="112"/>
  <c r="G8" i="112" s="1"/>
  <c r="L7" i="112"/>
  <c r="O7" i="112" s="1"/>
  <c r="F7" i="112"/>
  <c r="G7" i="112" s="1"/>
  <c r="L6" i="112"/>
  <c r="M6" i="112" s="1"/>
  <c r="F6" i="112"/>
  <c r="G6" i="112" s="1"/>
  <c r="L5" i="112"/>
  <c r="O5" i="112" s="1"/>
  <c r="F5" i="112"/>
  <c r="G5" i="112" s="1"/>
  <c r="L4" i="112"/>
  <c r="O4" i="112" s="1"/>
  <c r="F4" i="112"/>
  <c r="A1" i="112"/>
  <c r="P13" i="113" l="1"/>
  <c r="P12" i="113"/>
  <c r="P26" i="113"/>
  <c r="P27" i="113"/>
  <c r="P29" i="113"/>
  <c r="P4" i="113"/>
  <c r="P9" i="113"/>
  <c r="F35" i="112"/>
  <c r="P30" i="113"/>
  <c r="N27" i="112"/>
  <c r="P24" i="113"/>
  <c r="O19" i="112"/>
  <c r="P11" i="113"/>
  <c r="M15" i="112"/>
  <c r="O17" i="112"/>
  <c r="O27" i="112"/>
  <c r="P27" i="112" s="1"/>
  <c r="P6" i="113"/>
  <c r="M7" i="112"/>
  <c r="N8" i="112"/>
  <c r="O11" i="112"/>
  <c r="N21" i="112"/>
  <c r="N22" i="112"/>
  <c r="M23" i="112"/>
  <c r="M29" i="112"/>
  <c r="N34" i="112"/>
  <c r="N9" i="112"/>
  <c r="N5" i="112"/>
  <c r="N4" i="112"/>
  <c r="M5" i="112"/>
  <c r="O9" i="112"/>
  <c r="P9" i="112" s="1"/>
  <c r="N17" i="112"/>
  <c r="N18" i="112"/>
  <c r="N20" i="112"/>
  <c r="M21" i="112"/>
  <c r="N13" i="112"/>
  <c r="N14" i="112"/>
  <c r="N16" i="112"/>
  <c r="N25" i="112"/>
  <c r="N26" i="112"/>
  <c r="N31" i="112"/>
  <c r="O33" i="112"/>
  <c r="N10" i="112"/>
  <c r="N12" i="112"/>
  <c r="M13" i="112"/>
  <c r="M25" i="112"/>
  <c r="N29" i="112"/>
  <c r="N30" i="112"/>
  <c r="M31" i="112"/>
  <c r="P31" i="112" s="1"/>
  <c r="P21" i="113"/>
  <c r="P15" i="113"/>
  <c r="P33" i="113"/>
  <c r="P32" i="113"/>
  <c r="P16" i="113"/>
  <c r="P8" i="113"/>
  <c r="P17" i="113"/>
  <c r="P25" i="113"/>
  <c r="P23" i="113"/>
  <c r="P18" i="113"/>
  <c r="P34" i="113"/>
  <c r="P20" i="113"/>
  <c r="P7" i="113"/>
  <c r="P22" i="113"/>
  <c r="P10" i="113"/>
  <c r="P28" i="113"/>
  <c r="N6" i="112"/>
  <c r="M4" i="112"/>
  <c r="O6" i="112"/>
  <c r="M8" i="112"/>
  <c r="P8" i="112" s="1"/>
  <c r="O10" i="112"/>
  <c r="M12" i="112"/>
  <c r="O14" i="112"/>
  <c r="M16" i="112"/>
  <c r="O18" i="112"/>
  <c r="M20" i="112"/>
  <c r="O22" i="112"/>
  <c r="M24" i="112"/>
  <c r="O26" i="112"/>
  <c r="M28" i="112"/>
  <c r="O30" i="112"/>
  <c r="M32" i="112"/>
  <c r="N33" i="112"/>
  <c r="O34" i="112"/>
  <c r="N24" i="112"/>
  <c r="N28" i="112"/>
  <c r="N32" i="112"/>
  <c r="G4" i="112"/>
  <c r="G35" i="112" s="1"/>
  <c r="N7" i="112"/>
  <c r="P7" i="112" s="1"/>
  <c r="M10" i="112"/>
  <c r="N11" i="112"/>
  <c r="M14" i="112"/>
  <c r="N15" i="112"/>
  <c r="P15" i="112" s="1"/>
  <c r="M18" i="112"/>
  <c r="N19" i="112"/>
  <c r="M22" i="112"/>
  <c r="N23" i="112"/>
  <c r="P23" i="112" s="1"/>
  <c r="M26" i="112"/>
  <c r="M30" i="112"/>
  <c r="M34" i="112"/>
  <c r="L34" i="111"/>
  <c r="F34" i="111"/>
  <c r="G34" i="111" s="1"/>
  <c r="L33" i="111"/>
  <c r="M33" i="111" s="1"/>
  <c r="F33" i="111"/>
  <c r="G33" i="111" s="1"/>
  <c r="L32" i="111"/>
  <c r="O32" i="111" s="1"/>
  <c r="F32" i="111"/>
  <c r="G32" i="111" s="1"/>
  <c r="L31" i="111"/>
  <c r="F31" i="111"/>
  <c r="G31" i="111" s="1"/>
  <c r="L30" i="111"/>
  <c r="F30" i="111"/>
  <c r="G30" i="111" s="1"/>
  <c r="L29" i="111"/>
  <c r="M29" i="111" s="1"/>
  <c r="F29" i="111"/>
  <c r="G29" i="111" s="1"/>
  <c r="L28" i="111"/>
  <c r="O28" i="111" s="1"/>
  <c r="F28" i="111"/>
  <c r="G28" i="111" s="1"/>
  <c r="L27" i="111"/>
  <c r="M27" i="111" s="1"/>
  <c r="F27" i="111"/>
  <c r="G27" i="111" s="1"/>
  <c r="L26" i="111"/>
  <c r="F26" i="111"/>
  <c r="G26" i="111" s="1"/>
  <c r="L25" i="111"/>
  <c r="M25" i="111" s="1"/>
  <c r="F25" i="111"/>
  <c r="G25" i="111" s="1"/>
  <c r="L24" i="111"/>
  <c r="O24" i="111" s="1"/>
  <c r="F24" i="111"/>
  <c r="G24" i="111" s="1"/>
  <c r="L23" i="111"/>
  <c r="O23" i="111" s="1"/>
  <c r="F23" i="111"/>
  <c r="G23" i="111" s="1"/>
  <c r="L22" i="111"/>
  <c r="F22" i="111"/>
  <c r="G22" i="111" s="1"/>
  <c r="L21" i="111"/>
  <c r="M21" i="111" s="1"/>
  <c r="F21" i="111"/>
  <c r="G21" i="111" s="1"/>
  <c r="L20" i="111"/>
  <c r="O20" i="111" s="1"/>
  <c r="F20" i="111"/>
  <c r="G20" i="111" s="1"/>
  <c r="L19" i="111"/>
  <c r="O19" i="111" s="1"/>
  <c r="F19" i="111"/>
  <c r="G19" i="111" s="1"/>
  <c r="L18" i="111"/>
  <c r="F18" i="111"/>
  <c r="G18" i="111" s="1"/>
  <c r="L17" i="111"/>
  <c r="O17" i="111" s="1"/>
  <c r="F17" i="111"/>
  <c r="G17" i="111" s="1"/>
  <c r="L16" i="111"/>
  <c r="O16" i="111" s="1"/>
  <c r="F16" i="111"/>
  <c r="G16" i="111" s="1"/>
  <c r="L15" i="111"/>
  <c r="O15" i="111" s="1"/>
  <c r="F15" i="111"/>
  <c r="G15" i="111" s="1"/>
  <c r="L14" i="111"/>
  <c r="F14" i="111"/>
  <c r="G14" i="111" s="1"/>
  <c r="L13" i="111"/>
  <c r="M13" i="111" s="1"/>
  <c r="F13" i="111"/>
  <c r="G13" i="111" s="1"/>
  <c r="L12" i="111"/>
  <c r="O12" i="111" s="1"/>
  <c r="F12" i="111"/>
  <c r="G12" i="111" s="1"/>
  <c r="L11" i="111"/>
  <c r="M11" i="111" s="1"/>
  <c r="F11" i="111"/>
  <c r="G11" i="111" s="1"/>
  <c r="L10" i="111"/>
  <c r="F10" i="111"/>
  <c r="G10" i="111" s="1"/>
  <c r="L9" i="111"/>
  <c r="F9" i="111"/>
  <c r="G9" i="111" s="1"/>
  <c r="L8" i="111"/>
  <c r="O8" i="111" s="1"/>
  <c r="F8" i="111"/>
  <c r="G8" i="111" s="1"/>
  <c r="L7" i="111"/>
  <c r="O7" i="111" s="1"/>
  <c r="F7" i="111"/>
  <c r="G7" i="111" s="1"/>
  <c r="L6" i="111"/>
  <c r="F6" i="111"/>
  <c r="G6" i="111" s="1"/>
  <c r="L5" i="111"/>
  <c r="M5" i="111" s="1"/>
  <c r="F5" i="111"/>
  <c r="G5" i="111" s="1"/>
  <c r="L4" i="111"/>
  <c r="O4" i="111" s="1"/>
  <c r="F4" i="111"/>
  <c r="A1" i="111"/>
  <c r="P17" i="112" l="1"/>
  <c r="P19" i="112"/>
  <c r="P29" i="112"/>
  <c r="P4" i="112"/>
  <c r="P11" i="112"/>
  <c r="P5" i="112"/>
  <c r="P34" i="112"/>
  <c r="P20" i="112"/>
  <c r="P33" i="112"/>
  <c r="P16" i="112"/>
  <c r="O11" i="111"/>
  <c r="O33" i="111"/>
  <c r="N27" i="111"/>
  <c r="P21" i="112"/>
  <c r="P30" i="112"/>
  <c r="O27" i="111"/>
  <c r="P12" i="112"/>
  <c r="O13" i="111"/>
  <c r="P13" i="112"/>
  <c r="P6" i="112"/>
  <c r="N4" i="111"/>
  <c r="N12" i="111"/>
  <c r="N17" i="111"/>
  <c r="N25" i="111"/>
  <c r="N26" i="111"/>
  <c r="N31" i="111"/>
  <c r="P22" i="112"/>
  <c r="P14" i="112"/>
  <c r="P25" i="112"/>
  <c r="N6" i="111"/>
  <c r="N10" i="111"/>
  <c r="N20" i="111"/>
  <c r="N5" i="111"/>
  <c r="N13" i="111"/>
  <c r="N14" i="111"/>
  <c r="M19" i="111"/>
  <c r="N22" i="111"/>
  <c r="O25" i="111"/>
  <c r="N30" i="111"/>
  <c r="P26" i="112"/>
  <c r="P18" i="112"/>
  <c r="P10" i="112"/>
  <c r="N9" i="111"/>
  <c r="N11" i="111"/>
  <c r="N18" i="111"/>
  <c r="N21" i="111"/>
  <c r="N29" i="111"/>
  <c r="N34" i="111"/>
  <c r="P28" i="112"/>
  <c r="P32" i="112"/>
  <c r="P24" i="112"/>
  <c r="F35" i="111"/>
  <c r="O9" i="111"/>
  <c r="O5" i="111"/>
  <c r="M15" i="111"/>
  <c r="N16" i="111"/>
  <c r="M17" i="111"/>
  <c r="P17" i="111" s="1"/>
  <c r="O21" i="111"/>
  <c r="O29" i="111"/>
  <c r="P29" i="111" s="1"/>
  <c r="M7" i="111"/>
  <c r="N8" i="111"/>
  <c r="M9" i="111"/>
  <c r="M23" i="111"/>
  <c r="M31" i="111"/>
  <c r="O31" i="111"/>
  <c r="M4" i="111"/>
  <c r="P4" i="111" s="1"/>
  <c r="O6" i="111"/>
  <c r="M8" i="111"/>
  <c r="O10" i="111"/>
  <c r="M12" i="111"/>
  <c r="P12" i="111" s="1"/>
  <c r="O14" i="111"/>
  <c r="M16" i="111"/>
  <c r="O18" i="111"/>
  <c r="M20" i="111"/>
  <c r="O22" i="111"/>
  <c r="M24" i="111"/>
  <c r="O26" i="111"/>
  <c r="M28" i="111"/>
  <c r="O30" i="111"/>
  <c r="M32" i="111"/>
  <c r="N33" i="111"/>
  <c r="O34" i="111"/>
  <c r="N24" i="111"/>
  <c r="N28" i="111"/>
  <c r="N32" i="111"/>
  <c r="G4" i="111"/>
  <c r="G35" i="111" s="1"/>
  <c r="M6" i="111"/>
  <c r="N7" i="111"/>
  <c r="P7" i="111" s="1"/>
  <c r="M10" i="111"/>
  <c r="M14" i="111"/>
  <c r="N15" i="111"/>
  <c r="M18" i="111"/>
  <c r="N19" i="111"/>
  <c r="P19" i="111" s="1"/>
  <c r="M22" i="111"/>
  <c r="N23" i="111"/>
  <c r="M26" i="111"/>
  <c r="M30" i="111"/>
  <c r="M34" i="111"/>
  <c r="F8" i="64"/>
  <c r="F9" i="64"/>
  <c r="F10" i="64"/>
  <c r="P33" i="111" l="1"/>
  <c r="P20" i="111"/>
  <c r="P21" i="111"/>
  <c r="P11" i="111"/>
  <c r="P6" i="111"/>
  <c r="P8" i="111"/>
  <c r="P27" i="111"/>
  <c r="P25" i="111"/>
  <c r="P23" i="111"/>
  <c r="P15" i="111"/>
  <c r="P5" i="111"/>
  <c r="P16" i="111"/>
  <c r="P31" i="111"/>
  <c r="P13" i="111"/>
  <c r="P32" i="111"/>
  <c r="P9" i="111"/>
  <c r="P22" i="111"/>
  <c r="P14" i="111"/>
  <c r="P30" i="111"/>
  <c r="P10" i="111"/>
  <c r="P26" i="111"/>
  <c r="P18" i="111"/>
  <c r="P34" i="111"/>
  <c r="P24" i="111"/>
  <c r="P28" i="111"/>
  <c r="F10" i="83"/>
  <c r="F11" i="83"/>
  <c r="F12" i="83"/>
  <c r="F13" i="83"/>
  <c r="F14" i="83"/>
  <c r="F15" i="83"/>
  <c r="F16" i="83"/>
  <c r="F17" i="83"/>
  <c r="F18" i="83"/>
  <c r="L34" i="109"/>
  <c r="F34" i="109"/>
  <c r="G34" i="109" s="1"/>
  <c r="L33" i="109"/>
  <c r="O33" i="109" s="1"/>
  <c r="F33" i="109"/>
  <c r="G33" i="109" s="1"/>
  <c r="L32" i="109"/>
  <c r="O32" i="109" s="1"/>
  <c r="F32" i="109"/>
  <c r="G32" i="109" s="1"/>
  <c r="L31" i="109"/>
  <c r="O31" i="109" s="1"/>
  <c r="F31" i="109"/>
  <c r="G31" i="109" s="1"/>
  <c r="L30" i="109"/>
  <c r="F30" i="109"/>
  <c r="G30" i="109" s="1"/>
  <c r="L29" i="109"/>
  <c r="O29" i="109" s="1"/>
  <c r="F29" i="109"/>
  <c r="G29" i="109" s="1"/>
  <c r="L28" i="109"/>
  <c r="O28" i="109" s="1"/>
  <c r="F28" i="109"/>
  <c r="G28" i="109" s="1"/>
  <c r="L27" i="109"/>
  <c r="O27" i="109" s="1"/>
  <c r="F27" i="109"/>
  <c r="G27" i="109" s="1"/>
  <c r="L26" i="109"/>
  <c r="F26" i="109"/>
  <c r="G26" i="109" s="1"/>
  <c r="L25" i="109"/>
  <c r="F25" i="109"/>
  <c r="G25" i="109" s="1"/>
  <c r="L24" i="109"/>
  <c r="O24" i="109" s="1"/>
  <c r="F24" i="109"/>
  <c r="G24" i="109" s="1"/>
  <c r="L23" i="109"/>
  <c r="O23" i="109" s="1"/>
  <c r="F23" i="109"/>
  <c r="G23" i="109" s="1"/>
  <c r="L22" i="109"/>
  <c r="F22" i="109"/>
  <c r="G22" i="109" s="1"/>
  <c r="L21" i="109"/>
  <c r="O21" i="109" s="1"/>
  <c r="F21" i="109"/>
  <c r="G21" i="109" s="1"/>
  <c r="L20" i="109"/>
  <c r="O20" i="109" s="1"/>
  <c r="F20" i="109"/>
  <c r="G20" i="109" s="1"/>
  <c r="L19" i="109"/>
  <c r="O19" i="109" s="1"/>
  <c r="F19" i="109"/>
  <c r="G19" i="109" s="1"/>
  <c r="L18" i="109"/>
  <c r="F18" i="109"/>
  <c r="G18" i="109" s="1"/>
  <c r="L17" i="109"/>
  <c r="F17" i="109"/>
  <c r="G17" i="109" s="1"/>
  <c r="L16" i="109"/>
  <c r="O16" i="109" s="1"/>
  <c r="F16" i="109"/>
  <c r="G16" i="109" s="1"/>
  <c r="L15" i="109"/>
  <c r="O15" i="109" s="1"/>
  <c r="F15" i="109"/>
  <c r="G15" i="109" s="1"/>
  <c r="L14" i="109"/>
  <c r="F14" i="109"/>
  <c r="G14" i="109" s="1"/>
  <c r="L13" i="109"/>
  <c r="F13" i="109"/>
  <c r="G13" i="109" s="1"/>
  <c r="L12" i="109"/>
  <c r="O12" i="109" s="1"/>
  <c r="F12" i="109"/>
  <c r="G12" i="109" s="1"/>
  <c r="L11" i="109"/>
  <c r="O11" i="109" s="1"/>
  <c r="F11" i="109"/>
  <c r="G11" i="109" s="1"/>
  <c r="L10" i="109"/>
  <c r="M10" i="109" s="1"/>
  <c r="F10" i="109"/>
  <c r="G10" i="109" s="1"/>
  <c r="L9" i="109"/>
  <c r="F9" i="109"/>
  <c r="G9" i="109" s="1"/>
  <c r="L8" i="109"/>
  <c r="O8" i="109" s="1"/>
  <c r="F8" i="109"/>
  <c r="G8" i="109" s="1"/>
  <c r="L7" i="109"/>
  <c r="M7" i="109" s="1"/>
  <c r="F7" i="109"/>
  <c r="G7" i="109" s="1"/>
  <c r="L6" i="109"/>
  <c r="M6" i="109" s="1"/>
  <c r="F6" i="109"/>
  <c r="G6" i="109" s="1"/>
  <c r="L5" i="109"/>
  <c r="F5" i="109"/>
  <c r="G5" i="109" s="1"/>
  <c r="L4" i="109"/>
  <c r="O4" i="109" s="1"/>
  <c r="F4" i="109"/>
  <c r="A1" i="109"/>
  <c r="N31" i="109" s="1"/>
  <c r="O7" i="109" l="1"/>
  <c r="N5" i="109"/>
  <c r="N13" i="109"/>
  <c r="N18" i="109"/>
  <c r="M21" i="109"/>
  <c r="N9" i="109"/>
  <c r="M15" i="109"/>
  <c r="N25" i="109"/>
  <c r="O9" i="109"/>
  <c r="N14" i="109"/>
  <c r="N17" i="109"/>
  <c r="M27" i="109"/>
  <c r="N8" i="109"/>
  <c r="N26" i="109"/>
  <c r="M11" i="109"/>
  <c r="N12" i="109"/>
  <c r="M13" i="109"/>
  <c r="M19" i="109"/>
  <c r="N20" i="109"/>
  <c r="M25" i="109"/>
  <c r="M33" i="109"/>
  <c r="N4" i="109"/>
  <c r="M5" i="109"/>
  <c r="O5" i="109"/>
  <c r="N7" i="109"/>
  <c r="P7" i="109" s="1"/>
  <c r="M9" i="109"/>
  <c r="O13" i="109"/>
  <c r="M17" i="109"/>
  <c r="M23" i="109"/>
  <c r="N24" i="109"/>
  <c r="O25" i="109"/>
  <c r="N29" i="109"/>
  <c r="N30" i="109"/>
  <c r="M31" i="109"/>
  <c r="P31" i="109" s="1"/>
  <c r="N16" i="109"/>
  <c r="O17" i="109"/>
  <c r="N21" i="109"/>
  <c r="P21" i="109" s="1"/>
  <c r="N22" i="109"/>
  <c r="M29" i="109"/>
  <c r="N33" i="109"/>
  <c r="N34" i="109"/>
  <c r="F35" i="109"/>
  <c r="N6" i="109"/>
  <c r="N10" i="109"/>
  <c r="M4" i="109"/>
  <c r="O6" i="109"/>
  <c r="M8" i="109"/>
  <c r="P8" i="109" s="1"/>
  <c r="O10" i="109"/>
  <c r="M12" i="109"/>
  <c r="O14" i="109"/>
  <c r="M16" i="109"/>
  <c r="P16" i="109" s="1"/>
  <c r="O18" i="109"/>
  <c r="M20" i="109"/>
  <c r="P20" i="109" s="1"/>
  <c r="O22" i="109"/>
  <c r="M24" i="109"/>
  <c r="O26" i="109"/>
  <c r="M28" i="109"/>
  <c r="O30" i="109"/>
  <c r="M32" i="109"/>
  <c r="O34" i="109"/>
  <c r="N28" i="109"/>
  <c r="N32" i="109"/>
  <c r="G4" i="109"/>
  <c r="G35" i="109" s="1"/>
  <c r="N11" i="109"/>
  <c r="M14" i="109"/>
  <c r="N15" i="109"/>
  <c r="M18" i="109"/>
  <c r="N19" i="109"/>
  <c r="P19" i="109" s="1"/>
  <c r="M22" i="109"/>
  <c r="N23" i="109"/>
  <c r="M26" i="109"/>
  <c r="N27" i="109"/>
  <c r="P27" i="109" s="1"/>
  <c r="M30" i="109"/>
  <c r="M34" i="109"/>
  <c r="P25" i="109" l="1"/>
  <c r="P15" i="109"/>
  <c r="P12" i="109"/>
  <c r="P29" i="109"/>
  <c r="P11" i="109"/>
  <c r="P17" i="109"/>
  <c r="P24" i="109"/>
  <c r="P33" i="109"/>
  <c r="P26" i="109"/>
  <c r="P18" i="109"/>
  <c r="P9" i="109"/>
  <c r="P34" i="109"/>
  <c r="P23" i="109"/>
  <c r="P4" i="109"/>
  <c r="P13" i="109"/>
  <c r="P10" i="109"/>
  <c r="P5" i="109"/>
  <c r="P6" i="109"/>
  <c r="P30" i="109"/>
  <c r="P22" i="109"/>
  <c r="P14" i="109"/>
  <c r="P28" i="109"/>
  <c r="P32" i="109"/>
  <c r="L34" i="105" l="1"/>
  <c r="F34" i="105"/>
  <c r="G34" i="105" s="1"/>
  <c r="L33" i="105"/>
  <c r="M33" i="105" s="1"/>
  <c r="F33" i="105"/>
  <c r="G33" i="105" s="1"/>
  <c r="L32" i="105"/>
  <c r="M32" i="105" s="1"/>
  <c r="F32" i="105"/>
  <c r="G32" i="105" s="1"/>
  <c r="L31" i="105"/>
  <c r="O31" i="105" s="1"/>
  <c r="F31" i="105"/>
  <c r="G31" i="105" s="1"/>
  <c r="L30" i="105"/>
  <c r="F30" i="105"/>
  <c r="G30" i="105" s="1"/>
  <c r="L29" i="105"/>
  <c r="M29" i="105" s="1"/>
  <c r="F29" i="105"/>
  <c r="G29" i="105" s="1"/>
  <c r="L28" i="105"/>
  <c r="M28" i="105" s="1"/>
  <c r="F28" i="105"/>
  <c r="G28" i="105" s="1"/>
  <c r="L27" i="105"/>
  <c r="O27" i="105" s="1"/>
  <c r="F27" i="105"/>
  <c r="G27" i="105" s="1"/>
  <c r="L26" i="105"/>
  <c r="F26" i="105"/>
  <c r="G26" i="105" s="1"/>
  <c r="L25" i="105"/>
  <c r="M25" i="105" s="1"/>
  <c r="F25" i="105"/>
  <c r="G25" i="105" s="1"/>
  <c r="L24" i="105"/>
  <c r="O24" i="105" s="1"/>
  <c r="F24" i="105"/>
  <c r="G24" i="105" s="1"/>
  <c r="L23" i="105"/>
  <c r="O23" i="105" s="1"/>
  <c r="F23" i="105"/>
  <c r="G23" i="105" s="1"/>
  <c r="L22" i="105"/>
  <c r="M22" i="105" s="1"/>
  <c r="F22" i="105"/>
  <c r="G22" i="105" s="1"/>
  <c r="L21" i="105"/>
  <c r="M21" i="105" s="1"/>
  <c r="F21" i="105"/>
  <c r="G21" i="105" s="1"/>
  <c r="L20" i="105"/>
  <c r="O20" i="105" s="1"/>
  <c r="F20" i="105"/>
  <c r="G20" i="105" s="1"/>
  <c r="L19" i="105"/>
  <c r="O19" i="105" s="1"/>
  <c r="F19" i="105"/>
  <c r="G19" i="105" s="1"/>
  <c r="L18" i="105"/>
  <c r="M18" i="105" s="1"/>
  <c r="F18" i="105"/>
  <c r="G18" i="105" s="1"/>
  <c r="L17" i="105"/>
  <c r="M17" i="105" s="1"/>
  <c r="F17" i="105"/>
  <c r="G17" i="105" s="1"/>
  <c r="L16" i="105"/>
  <c r="F16" i="105"/>
  <c r="G16" i="105" s="1"/>
  <c r="L15" i="105"/>
  <c r="O15" i="105" s="1"/>
  <c r="F15" i="105"/>
  <c r="G15" i="105" s="1"/>
  <c r="L14" i="105"/>
  <c r="M14" i="105" s="1"/>
  <c r="F14" i="105"/>
  <c r="G14" i="105" s="1"/>
  <c r="L13" i="105"/>
  <c r="M13" i="105" s="1"/>
  <c r="F13" i="105"/>
  <c r="G13" i="105" s="1"/>
  <c r="L12" i="105"/>
  <c r="F12" i="105"/>
  <c r="G12" i="105" s="1"/>
  <c r="L11" i="105"/>
  <c r="O11" i="105" s="1"/>
  <c r="F11" i="105"/>
  <c r="G11" i="105" s="1"/>
  <c r="L10" i="105"/>
  <c r="F10" i="105"/>
  <c r="G10" i="105" s="1"/>
  <c r="L9" i="105"/>
  <c r="M9" i="105" s="1"/>
  <c r="F9" i="105"/>
  <c r="G9" i="105" s="1"/>
  <c r="L8" i="105"/>
  <c r="M8" i="105" s="1"/>
  <c r="F8" i="105"/>
  <c r="G8" i="105" s="1"/>
  <c r="L7" i="105"/>
  <c r="O7" i="105" s="1"/>
  <c r="F7" i="105"/>
  <c r="G7" i="105" s="1"/>
  <c r="L6" i="105"/>
  <c r="M6" i="105" s="1"/>
  <c r="F6" i="105"/>
  <c r="G6" i="105" s="1"/>
  <c r="L5" i="105"/>
  <c r="M5" i="105" s="1"/>
  <c r="F5" i="105"/>
  <c r="L4" i="105"/>
  <c r="O4" i="105" s="1"/>
  <c r="F4" i="105"/>
  <c r="G4" i="105" s="1"/>
  <c r="A1" i="105"/>
  <c r="N31" i="105" l="1"/>
  <c r="M4" i="105"/>
  <c r="M24" i="105"/>
  <c r="O8" i="105"/>
  <c r="N10" i="105"/>
  <c r="N12" i="105"/>
  <c r="M20" i="105"/>
  <c r="N7" i="105"/>
  <c r="O14" i="105"/>
  <c r="O28" i="105"/>
  <c r="N6" i="105"/>
  <c r="N18" i="105"/>
  <c r="N22" i="105"/>
  <c r="N16" i="105"/>
  <c r="N26" i="105"/>
  <c r="N30" i="105"/>
  <c r="O32" i="105"/>
  <c r="N4" i="105"/>
  <c r="O6" i="105"/>
  <c r="P6" i="105" s="1"/>
  <c r="M10" i="105"/>
  <c r="N11" i="105"/>
  <c r="M12" i="105"/>
  <c r="M16" i="105"/>
  <c r="O18" i="105"/>
  <c r="O22" i="105"/>
  <c r="M26" i="105"/>
  <c r="M30" i="105"/>
  <c r="N34" i="105"/>
  <c r="N8" i="105"/>
  <c r="O10" i="105"/>
  <c r="O12" i="105"/>
  <c r="N14" i="105"/>
  <c r="O16" i="105"/>
  <c r="O26" i="105"/>
  <c r="O30" i="105"/>
  <c r="M34" i="105"/>
  <c r="F35" i="105"/>
  <c r="N9" i="105"/>
  <c r="N13" i="105"/>
  <c r="N21" i="105"/>
  <c r="N33" i="105"/>
  <c r="O34" i="105"/>
  <c r="N5" i="105"/>
  <c r="N17" i="105"/>
  <c r="N25" i="105"/>
  <c r="N29" i="105"/>
  <c r="G5" i="105"/>
  <c r="G35" i="105" s="1"/>
  <c r="O5" i="105"/>
  <c r="M7" i="105"/>
  <c r="O9" i="105"/>
  <c r="M11" i="105"/>
  <c r="O13" i="105"/>
  <c r="M15" i="105"/>
  <c r="O17" i="105"/>
  <c r="M19" i="105"/>
  <c r="N20" i="105"/>
  <c r="O21" i="105"/>
  <c r="M23" i="105"/>
  <c r="N24" i="105"/>
  <c r="O25" i="105"/>
  <c r="M27" i="105"/>
  <c r="N28" i="105"/>
  <c r="O29" i="105"/>
  <c r="M31" i="105"/>
  <c r="N32" i="105"/>
  <c r="O33" i="105"/>
  <c r="N19" i="105"/>
  <c r="N27" i="105"/>
  <c r="N15" i="105"/>
  <c r="N23" i="105"/>
  <c r="P9" i="105" l="1"/>
  <c r="P31" i="105"/>
  <c r="P8" i="105"/>
  <c r="P14" i="105"/>
  <c r="P28" i="105"/>
  <c r="P20" i="105"/>
  <c r="P24" i="105"/>
  <c r="P18" i="105"/>
  <c r="P4" i="105"/>
  <c r="P30" i="105"/>
  <c r="P26" i="105"/>
  <c r="P29" i="105"/>
  <c r="P34" i="105"/>
  <c r="P32" i="105"/>
  <c r="P7" i="105"/>
  <c r="P25" i="105"/>
  <c r="P22" i="105"/>
  <c r="P11" i="105"/>
  <c r="P17" i="105"/>
  <c r="P21" i="105"/>
  <c r="P12" i="105"/>
  <c r="P5" i="105"/>
  <c r="P13" i="105"/>
  <c r="P10" i="105"/>
  <c r="P33" i="105"/>
  <c r="P16" i="105"/>
  <c r="P19" i="105"/>
  <c r="P23" i="105"/>
  <c r="P27" i="105"/>
  <c r="P15" i="105"/>
  <c r="F34" i="64" l="1"/>
  <c r="G34" i="64" s="1"/>
  <c r="F33" i="64"/>
  <c r="G33" i="64" s="1"/>
  <c r="F32" i="64"/>
  <c r="G32" i="64" s="1"/>
  <c r="F31" i="64"/>
  <c r="G31" i="64" s="1"/>
  <c r="F30" i="64"/>
  <c r="G30" i="64" s="1"/>
  <c r="F29" i="64"/>
  <c r="G29" i="64" s="1"/>
  <c r="F28" i="64"/>
  <c r="G28" i="64" s="1"/>
  <c r="F27" i="64"/>
  <c r="G27" i="64" s="1"/>
  <c r="F26" i="64"/>
  <c r="G26" i="64" s="1"/>
  <c r="F25" i="64"/>
  <c r="G25" i="64" s="1"/>
  <c r="F24" i="64"/>
  <c r="G24" i="64" s="1"/>
  <c r="F23" i="64"/>
  <c r="G23" i="64" s="1"/>
  <c r="F22" i="64"/>
  <c r="G22" i="64" s="1"/>
  <c r="F21" i="64"/>
  <c r="G21" i="64" s="1"/>
  <c r="G20" i="64"/>
  <c r="F19" i="64"/>
  <c r="G19" i="64" s="1"/>
  <c r="F18" i="64"/>
  <c r="G18" i="64" s="1"/>
  <c r="F17" i="64"/>
  <c r="G17" i="64" s="1"/>
  <c r="F16" i="64"/>
  <c r="G16" i="64" s="1"/>
  <c r="F15" i="64"/>
  <c r="G15" i="64" s="1"/>
  <c r="F14" i="64"/>
  <c r="G14" i="64" s="1"/>
  <c r="F13" i="64"/>
  <c r="G13" i="64" s="1"/>
  <c r="F12" i="64"/>
  <c r="G12" i="64" s="1"/>
  <c r="F11" i="64"/>
  <c r="G11" i="64" s="1"/>
  <c r="G10" i="64"/>
  <c r="G9" i="64"/>
  <c r="G8" i="64"/>
  <c r="F7" i="64"/>
  <c r="G7" i="64" s="1"/>
  <c r="F6" i="64"/>
  <c r="G6" i="64" s="1"/>
  <c r="F5" i="64"/>
  <c r="G5" i="64" s="1"/>
  <c r="F4" i="64"/>
  <c r="G4" i="64" s="1"/>
  <c r="F34" i="66"/>
  <c r="G34" i="66" s="1"/>
  <c r="F33" i="66"/>
  <c r="G33" i="66" s="1"/>
  <c r="F32" i="66"/>
  <c r="G32" i="66" s="1"/>
  <c r="F31" i="66"/>
  <c r="G31" i="66" s="1"/>
  <c r="F30" i="66"/>
  <c r="G30" i="66" s="1"/>
  <c r="F29" i="66"/>
  <c r="G29" i="66" s="1"/>
  <c r="F28" i="66"/>
  <c r="G28" i="66" s="1"/>
  <c r="F27" i="66"/>
  <c r="G27" i="66" s="1"/>
  <c r="F26" i="66"/>
  <c r="G26" i="66" s="1"/>
  <c r="F25" i="66"/>
  <c r="G25" i="66" s="1"/>
  <c r="F24" i="66"/>
  <c r="G24" i="66" s="1"/>
  <c r="F23" i="66"/>
  <c r="G23" i="66" s="1"/>
  <c r="F22" i="66"/>
  <c r="G22" i="66" s="1"/>
  <c r="F21" i="66"/>
  <c r="G21" i="66" s="1"/>
  <c r="F20" i="66"/>
  <c r="G20" i="66" s="1"/>
  <c r="F19" i="66"/>
  <c r="G19" i="66" s="1"/>
  <c r="F18" i="66"/>
  <c r="G18" i="66" s="1"/>
  <c r="F17" i="66"/>
  <c r="G17" i="66" s="1"/>
  <c r="F16" i="66"/>
  <c r="G16" i="66" s="1"/>
  <c r="F15" i="66"/>
  <c r="G15" i="66" s="1"/>
  <c r="F14" i="66"/>
  <c r="G14" i="66" s="1"/>
  <c r="F13" i="66"/>
  <c r="G13" i="66" s="1"/>
  <c r="F12" i="66"/>
  <c r="G12" i="66" s="1"/>
  <c r="F11" i="66"/>
  <c r="G11" i="66" s="1"/>
  <c r="F10" i="66"/>
  <c r="G10" i="66" s="1"/>
  <c r="F9" i="66"/>
  <c r="G9" i="66" s="1"/>
  <c r="F8" i="66"/>
  <c r="G8" i="66" s="1"/>
  <c r="F7" i="66"/>
  <c r="G7" i="66" s="1"/>
  <c r="F6" i="66"/>
  <c r="G6" i="66" s="1"/>
  <c r="F5" i="66"/>
  <c r="G5" i="66" s="1"/>
  <c r="F4" i="66"/>
  <c r="G4" i="66" s="1"/>
  <c r="F34" i="67"/>
  <c r="G34" i="67" s="1"/>
  <c r="F33" i="67"/>
  <c r="G33" i="67" s="1"/>
  <c r="F32" i="67"/>
  <c r="G32" i="67" s="1"/>
  <c r="F31" i="67"/>
  <c r="G31" i="67" s="1"/>
  <c r="F30" i="67"/>
  <c r="G30" i="67" s="1"/>
  <c r="F29" i="67"/>
  <c r="G29" i="67" s="1"/>
  <c r="F28" i="67"/>
  <c r="G28" i="67" s="1"/>
  <c r="F27" i="67"/>
  <c r="G27" i="67" s="1"/>
  <c r="F26" i="67"/>
  <c r="G26" i="67" s="1"/>
  <c r="F25" i="67"/>
  <c r="G25" i="67" s="1"/>
  <c r="F24" i="67"/>
  <c r="G24" i="67" s="1"/>
  <c r="F23" i="67"/>
  <c r="G23" i="67" s="1"/>
  <c r="F22" i="67"/>
  <c r="G22" i="67" s="1"/>
  <c r="F21" i="67"/>
  <c r="G21" i="67" s="1"/>
  <c r="F20" i="67"/>
  <c r="G20" i="67" s="1"/>
  <c r="F19" i="67"/>
  <c r="G19" i="67" s="1"/>
  <c r="F18" i="67"/>
  <c r="G18" i="67" s="1"/>
  <c r="F17" i="67"/>
  <c r="G17" i="67" s="1"/>
  <c r="F16" i="67"/>
  <c r="G16" i="67" s="1"/>
  <c r="F15" i="67"/>
  <c r="G15" i="67" s="1"/>
  <c r="F14" i="67"/>
  <c r="G14" i="67" s="1"/>
  <c r="F13" i="67"/>
  <c r="G13" i="67" s="1"/>
  <c r="F12" i="67"/>
  <c r="G12" i="67" s="1"/>
  <c r="F11" i="67"/>
  <c r="G11" i="67" s="1"/>
  <c r="F10" i="67"/>
  <c r="G10" i="67" s="1"/>
  <c r="F9" i="67"/>
  <c r="G9" i="67" s="1"/>
  <c r="F8" i="67"/>
  <c r="G8" i="67" s="1"/>
  <c r="F7" i="67"/>
  <c r="G7" i="67" s="1"/>
  <c r="F6" i="67"/>
  <c r="G6" i="67" s="1"/>
  <c r="F5" i="67"/>
  <c r="G5" i="67" s="1"/>
  <c r="F4" i="67"/>
  <c r="G4" i="67" s="1"/>
  <c r="F34" i="77"/>
  <c r="G34" i="77" s="1"/>
  <c r="F33" i="77"/>
  <c r="G33" i="77" s="1"/>
  <c r="F32" i="77"/>
  <c r="G32" i="77" s="1"/>
  <c r="F31" i="77"/>
  <c r="G31" i="77" s="1"/>
  <c r="F30" i="77"/>
  <c r="G30" i="77" s="1"/>
  <c r="F29" i="77"/>
  <c r="G29" i="77" s="1"/>
  <c r="F28" i="77"/>
  <c r="G28" i="77" s="1"/>
  <c r="F27" i="77"/>
  <c r="G27" i="77" s="1"/>
  <c r="F26" i="77"/>
  <c r="G26" i="77" s="1"/>
  <c r="F25" i="77"/>
  <c r="G25" i="77" s="1"/>
  <c r="F24" i="77"/>
  <c r="G24" i="77" s="1"/>
  <c r="F23" i="77"/>
  <c r="G23" i="77" s="1"/>
  <c r="F22" i="77"/>
  <c r="G22" i="77" s="1"/>
  <c r="F21" i="77"/>
  <c r="G21" i="77" s="1"/>
  <c r="F20" i="77"/>
  <c r="G20" i="77" s="1"/>
  <c r="F19" i="77"/>
  <c r="G19" i="77" s="1"/>
  <c r="F18" i="77"/>
  <c r="G18" i="77" s="1"/>
  <c r="F17" i="77"/>
  <c r="G17" i="77" s="1"/>
  <c r="F16" i="77"/>
  <c r="G16" i="77" s="1"/>
  <c r="F15" i="77"/>
  <c r="G15" i="77" s="1"/>
  <c r="F14" i="77"/>
  <c r="G14" i="77" s="1"/>
  <c r="F13" i="77"/>
  <c r="G13" i="77" s="1"/>
  <c r="F12" i="77"/>
  <c r="G12" i="77" s="1"/>
  <c r="F11" i="77"/>
  <c r="G11" i="77" s="1"/>
  <c r="F10" i="77"/>
  <c r="G10" i="77" s="1"/>
  <c r="F9" i="77"/>
  <c r="G9" i="77" s="1"/>
  <c r="F8" i="77"/>
  <c r="G8" i="77" s="1"/>
  <c r="F7" i="77"/>
  <c r="G7" i="77" s="1"/>
  <c r="F6" i="77"/>
  <c r="G6" i="77" s="1"/>
  <c r="F5" i="77"/>
  <c r="G5" i="77" s="1"/>
  <c r="F4" i="77"/>
  <c r="G4" i="77" s="1"/>
  <c r="F34" i="78"/>
  <c r="G34" i="78" s="1"/>
  <c r="F33" i="78"/>
  <c r="G33" i="78" s="1"/>
  <c r="F32" i="78"/>
  <c r="G32" i="78" s="1"/>
  <c r="F31" i="78"/>
  <c r="G31" i="78" s="1"/>
  <c r="F30" i="78"/>
  <c r="G30" i="78" s="1"/>
  <c r="F29" i="78"/>
  <c r="G29" i="78" s="1"/>
  <c r="F28" i="78"/>
  <c r="G28" i="78" s="1"/>
  <c r="F27" i="78"/>
  <c r="G27" i="78" s="1"/>
  <c r="F26" i="78"/>
  <c r="G26" i="78" s="1"/>
  <c r="F25" i="78"/>
  <c r="G25" i="78" s="1"/>
  <c r="F24" i="78"/>
  <c r="G24" i="78" s="1"/>
  <c r="F23" i="78"/>
  <c r="G23" i="78" s="1"/>
  <c r="F22" i="78"/>
  <c r="G22" i="78" s="1"/>
  <c r="F21" i="78"/>
  <c r="G21" i="78" s="1"/>
  <c r="F20" i="78"/>
  <c r="G20" i="78" s="1"/>
  <c r="F19" i="78"/>
  <c r="G19" i="78" s="1"/>
  <c r="F18" i="78"/>
  <c r="G18" i="78" s="1"/>
  <c r="F17" i="78"/>
  <c r="G17" i="78" s="1"/>
  <c r="F16" i="78"/>
  <c r="G16" i="78" s="1"/>
  <c r="F15" i="78"/>
  <c r="G15" i="78" s="1"/>
  <c r="F14" i="78"/>
  <c r="G14" i="78" s="1"/>
  <c r="F13" i="78"/>
  <c r="G13" i="78" s="1"/>
  <c r="F12" i="78"/>
  <c r="G12" i="78" s="1"/>
  <c r="F11" i="78"/>
  <c r="G11" i="78" s="1"/>
  <c r="F10" i="78"/>
  <c r="G10" i="78" s="1"/>
  <c r="F9" i="78"/>
  <c r="G9" i="78" s="1"/>
  <c r="F8" i="78"/>
  <c r="G8" i="78" s="1"/>
  <c r="F7" i="78"/>
  <c r="G7" i="78" s="1"/>
  <c r="F6" i="78"/>
  <c r="G6" i="78" s="1"/>
  <c r="F5" i="78"/>
  <c r="G5" i="78" s="1"/>
  <c r="F4" i="78"/>
  <c r="G4" i="78" s="1"/>
  <c r="F34" i="83"/>
  <c r="G34" i="83" s="1"/>
  <c r="F33" i="83"/>
  <c r="G33" i="83" s="1"/>
  <c r="F32" i="83"/>
  <c r="G32" i="83" s="1"/>
  <c r="F31" i="83"/>
  <c r="G31" i="83" s="1"/>
  <c r="F30" i="83"/>
  <c r="G30" i="83" s="1"/>
  <c r="F29" i="83"/>
  <c r="G29" i="83" s="1"/>
  <c r="F28" i="83"/>
  <c r="G28" i="83" s="1"/>
  <c r="F27" i="83"/>
  <c r="G27" i="83" s="1"/>
  <c r="F26" i="83"/>
  <c r="G26" i="83" s="1"/>
  <c r="F25" i="83"/>
  <c r="G25" i="83" s="1"/>
  <c r="F24" i="83"/>
  <c r="G24" i="83" s="1"/>
  <c r="F23" i="83"/>
  <c r="G23" i="83" s="1"/>
  <c r="F22" i="83"/>
  <c r="G22" i="83" s="1"/>
  <c r="F21" i="83"/>
  <c r="G21" i="83" s="1"/>
  <c r="F20" i="83"/>
  <c r="G20" i="83" s="1"/>
  <c r="F19" i="83"/>
  <c r="G19" i="83" s="1"/>
  <c r="G18" i="83"/>
  <c r="G17" i="83"/>
  <c r="G16" i="83"/>
  <c r="G15" i="83"/>
  <c r="G14" i="83"/>
  <c r="G13" i="83"/>
  <c r="G12" i="83"/>
  <c r="G11" i="83"/>
  <c r="G10" i="83"/>
  <c r="F9" i="83"/>
  <c r="G9" i="83" s="1"/>
  <c r="F8" i="83"/>
  <c r="G8" i="83" s="1"/>
  <c r="F7" i="83"/>
  <c r="G7" i="83" s="1"/>
  <c r="F6" i="83"/>
  <c r="G6" i="83" s="1"/>
  <c r="F5" i="83"/>
  <c r="G5" i="83" s="1"/>
  <c r="F4" i="83"/>
  <c r="G4" i="83" s="1"/>
  <c r="F34" i="85"/>
  <c r="G34" i="85" s="1"/>
  <c r="F33" i="85"/>
  <c r="G33" i="85" s="1"/>
  <c r="F32" i="85"/>
  <c r="G32" i="85" s="1"/>
  <c r="F31" i="85"/>
  <c r="G31" i="85" s="1"/>
  <c r="F30" i="85"/>
  <c r="G30" i="85" s="1"/>
  <c r="F29" i="85"/>
  <c r="G29" i="85" s="1"/>
  <c r="F28" i="85"/>
  <c r="G28" i="85" s="1"/>
  <c r="F27" i="85"/>
  <c r="G27" i="85" s="1"/>
  <c r="F26" i="85"/>
  <c r="G26" i="85" s="1"/>
  <c r="F25" i="85"/>
  <c r="G25" i="85" s="1"/>
  <c r="F24" i="85"/>
  <c r="G24" i="85" s="1"/>
  <c r="F23" i="85"/>
  <c r="G23" i="85" s="1"/>
  <c r="F22" i="85"/>
  <c r="G22" i="85" s="1"/>
  <c r="F21" i="85"/>
  <c r="G21" i="85" s="1"/>
  <c r="F20" i="85"/>
  <c r="G20" i="85" s="1"/>
  <c r="F19" i="85"/>
  <c r="G19" i="85" s="1"/>
  <c r="F18" i="85"/>
  <c r="G18" i="85" s="1"/>
  <c r="F17" i="85"/>
  <c r="G17" i="85" s="1"/>
  <c r="F16" i="85"/>
  <c r="G16" i="85" s="1"/>
  <c r="F15" i="85"/>
  <c r="G15" i="85" s="1"/>
  <c r="F14" i="85"/>
  <c r="G14" i="85" s="1"/>
  <c r="F13" i="85"/>
  <c r="G13" i="85" s="1"/>
  <c r="F12" i="85"/>
  <c r="G12" i="85" s="1"/>
  <c r="F11" i="85"/>
  <c r="G11" i="85" s="1"/>
  <c r="F10" i="85"/>
  <c r="G10" i="85" s="1"/>
  <c r="F9" i="85"/>
  <c r="G9" i="85" s="1"/>
  <c r="F8" i="85"/>
  <c r="G8" i="85" s="1"/>
  <c r="F7" i="85"/>
  <c r="G7" i="85" s="1"/>
  <c r="F6" i="85"/>
  <c r="G6" i="85" s="1"/>
  <c r="F5" i="85"/>
  <c r="G5" i="85" s="1"/>
  <c r="F4" i="85"/>
  <c r="G4" i="85" s="1"/>
  <c r="F34" i="86"/>
  <c r="G34" i="86" s="1"/>
  <c r="F33" i="86"/>
  <c r="G33" i="86" s="1"/>
  <c r="F32" i="86"/>
  <c r="G32" i="86" s="1"/>
  <c r="F31" i="86"/>
  <c r="G31" i="86" s="1"/>
  <c r="F30" i="86"/>
  <c r="G30" i="86" s="1"/>
  <c r="F29" i="86"/>
  <c r="G29" i="86" s="1"/>
  <c r="F28" i="86"/>
  <c r="G28" i="86" s="1"/>
  <c r="F27" i="86"/>
  <c r="G27" i="86" s="1"/>
  <c r="F26" i="86"/>
  <c r="G26" i="86" s="1"/>
  <c r="F25" i="86"/>
  <c r="G25" i="86" s="1"/>
  <c r="F24" i="86"/>
  <c r="G24" i="86" s="1"/>
  <c r="F23" i="86"/>
  <c r="G23" i="86" s="1"/>
  <c r="F22" i="86"/>
  <c r="G22" i="86" s="1"/>
  <c r="F21" i="86"/>
  <c r="G21" i="86" s="1"/>
  <c r="F20" i="86"/>
  <c r="G20" i="86" s="1"/>
  <c r="F19" i="86"/>
  <c r="G19" i="86" s="1"/>
  <c r="F18" i="86"/>
  <c r="G18" i="86" s="1"/>
  <c r="F17" i="86"/>
  <c r="G17" i="86" s="1"/>
  <c r="F16" i="86"/>
  <c r="G16" i="86" s="1"/>
  <c r="F15" i="86"/>
  <c r="G15" i="86" s="1"/>
  <c r="F14" i="86"/>
  <c r="G14" i="86" s="1"/>
  <c r="F13" i="86"/>
  <c r="G13" i="86" s="1"/>
  <c r="F12" i="86"/>
  <c r="G12" i="86" s="1"/>
  <c r="F11" i="86"/>
  <c r="G11" i="86" s="1"/>
  <c r="F10" i="86"/>
  <c r="G10" i="86" s="1"/>
  <c r="F9" i="86"/>
  <c r="G9" i="86" s="1"/>
  <c r="F8" i="86"/>
  <c r="G8" i="86" s="1"/>
  <c r="F7" i="86"/>
  <c r="G7" i="86" s="1"/>
  <c r="F6" i="86"/>
  <c r="G6" i="86" s="1"/>
  <c r="F5" i="86"/>
  <c r="G5" i="86" s="1"/>
  <c r="F4" i="86"/>
  <c r="G4" i="86" s="1"/>
  <c r="A1" i="86" l="1"/>
  <c r="L34" i="101"/>
  <c r="F34" i="101"/>
  <c r="G34" i="101" s="1"/>
  <c r="L33" i="101"/>
  <c r="F33" i="101"/>
  <c r="G33" i="101" s="1"/>
  <c r="L32" i="101"/>
  <c r="O32" i="101" s="1"/>
  <c r="F32" i="101"/>
  <c r="G32" i="101" s="1"/>
  <c r="L31" i="101"/>
  <c r="O31" i="101" s="1"/>
  <c r="F31" i="101"/>
  <c r="G31" i="101" s="1"/>
  <c r="L30" i="101"/>
  <c r="F30" i="101"/>
  <c r="G30" i="101" s="1"/>
  <c r="L29" i="101"/>
  <c r="O29" i="101" s="1"/>
  <c r="G29" i="101"/>
  <c r="F29" i="101"/>
  <c r="L28" i="101"/>
  <c r="O28" i="101" s="1"/>
  <c r="F28" i="101"/>
  <c r="G28" i="101" s="1"/>
  <c r="L27" i="101"/>
  <c r="O27" i="101" s="1"/>
  <c r="F27" i="101"/>
  <c r="G27" i="101" s="1"/>
  <c r="L26" i="101"/>
  <c r="F26" i="101"/>
  <c r="G26" i="101" s="1"/>
  <c r="L25" i="101"/>
  <c r="O25" i="101" s="1"/>
  <c r="F25" i="101"/>
  <c r="G25" i="101" s="1"/>
  <c r="L24" i="101"/>
  <c r="O24" i="101" s="1"/>
  <c r="F24" i="101"/>
  <c r="G24" i="101" s="1"/>
  <c r="L23" i="101"/>
  <c r="O23" i="101" s="1"/>
  <c r="G23" i="101"/>
  <c r="F23" i="101"/>
  <c r="L22" i="101"/>
  <c r="F22" i="101"/>
  <c r="G22" i="101" s="1"/>
  <c r="L21" i="101"/>
  <c r="O21" i="101" s="1"/>
  <c r="F21" i="101"/>
  <c r="G21" i="101" s="1"/>
  <c r="L20" i="101"/>
  <c r="O20" i="101" s="1"/>
  <c r="F20" i="101"/>
  <c r="G20" i="101" s="1"/>
  <c r="L19" i="101"/>
  <c r="O19" i="101" s="1"/>
  <c r="F19" i="101"/>
  <c r="G19" i="101" s="1"/>
  <c r="L18" i="101"/>
  <c r="F18" i="101"/>
  <c r="G18" i="101" s="1"/>
  <c r="L17" i="101"/>
  <c r="O17" i="101" s="1"/>
  <c r="F17" i="101"/>
  <c r="G17" i="101" s="1"/>
  <c r="L16" i="101"/>
  <c r="O16" i="101" s="1"/>
  <c r="F16" i="101"/>
  <c r="G16" i="101" s="1"/>
  <c r="L15" i="101"/>
  <c r="O15" i="101" s="1"/>
  <c r="F15" i="101"/>
  <c r="G15" i="101" s="1"/>
  <c r="L14" i="101"/>
  <c r="F14" i="101"/>
  <c r="G14" i="101" s="1"/>
  <c r="L13" i="101"/>
  <c r="O13" i="101" s="1"/>
  <c r="G13" i="101"/>
  <c r="F13" i="101"/>
  <c r="L12" i="101"/>
  <c r="O12" i="101" s="1"/>
  <c r="F12" i="101"/>
  <c r="G12" i="101" s="1"/>
  <c r="L11" i="101"/>
  <c r="O11" i="101" s="1"/>
  <c r="F11" i="101"/>
  <c r="G11" i="101" s="1"/>
  <c r="L10" i="101"/>
  <c r="M10" i="101" s="1"/>
  <c r="F10" i="101"/>
  <c r="G10" i="101" s="1"/>
  <c r="L9" i="101"/>
  <c r="F9" i="101"/>
  <c r="G9" i="101" s="1"/>
  <c r="L8" i="101"/>
  <c r="O8" i="101" s="1"/>
  <c r="F8" i="101"/>
  <c r="G8" i="101" s="1"/>
  <c r="L7" i="101"/>
  <c r="O7" i="101" s="1"/>
  <c r="F7" i="101"/>
  <c r="G7" i="101" s="1"/>
  <c r="L6" i="101"/>
  <c r="F6" i="101"/>
  <c r="G6" i="101" s="1"/>
  <c r="L5" i="101"/>
  <c r="F5" i="101"/>
  <c r="G5" i="101" s="1"/>
  <c r="L4" i="101"/>
  <c r="O4" i="101" s="1"/>
  <c r="F4" i="101"/>
  <c r="A1" i="101"/>
  <c r="N31" i="101" l="1"/>
  <c r="N12" i="101"/>
  <c r="M13" i="101"/>
  <c r="M11" i="101"/>
  <c r="N5" i="101"/>
  <c r="O5" i="101"/>
  <c r="N20" i="101"/>
  <c r="M21" i="101"/>
  <c r="N4" i="101"/>
  <c r="N9" i="101"/>
  <c r="N18" i="101"/>
  <c r="M19" i="101"/>
  <c r="M27" i="101"/>
  <c r="M31" i="101"/>
  <c r="N6" i="101"/>
  <c r="N17" i="101"/>
  <c r="O9" i="101"/>
  <c r="M5" i="101"/>
  <c r="N13" i="101"/>
  <c r="N14" i="101"/>
  <c r="M15" i="101"/>
  <c r="N16" i="101"/>
  <c r="M17" i="101"/>
  <c r="M29" i="101"/>
  <c r="N25" i="101"/>
  <c r="N26" i="101"/>
  <c r="N33" i="101"/>
  <c r="N34" i="101"/>
  <c r="M7" i="101"/>
  <c r="N8" i="101"/>
  <c r="M9" i="101"/>
  <c r="N21" i="101"/>
  <c r="N22" i="101"/>
  <c r="M23" i="101"/>
  <c r="N24" i="101"/>
  <c r="M25" i="101"/>
  <c r="M33" i="101"/>
  <c r="N29" i="101"/>
  <c r="N30" i="101"/>
  <c r="O33" i="101"/>
  <c r="F35" i="101"/>
  <c r="N10" i="101"/>
  <c r="M4" i="101"/>
  <c r="O6" i="101"/>
  <c r="M8" i="101"/>
  <c r="O10" i="101"/>
  <c r="M12" i="101"/>
  <c r="O14" i="101"/>
  <c r="M16" i="101"/>
  <c r="O18" i="101"/>
  <c r="M20" i="101"/>
  <c r="O22" i="101"/>
  <c r="M24" i="101"/>
  <c r="O26" i="101"/>
  <c r="M28" i="101"/>
  <c r="O30" i="101"/>
  <c r="M32" i="101"/>
  <c r="O34" i="101"/>
  <c r="N28" i="101"/>
  <c r="N32" i="101"/>
  <c r="G4" i="101"/>
  <c r="G35" i="101" s="1"/>
  <c r="M6" i="101"/>
  <c r="N7" i="101"/>
  <c r="N11" i="101"/>
  <c r="P11" i="101" s="1"/>
  <c r="M14" i="101"/>
  <c r="N15" i="101"/>
  <c r="M18" i="101"/>
  <c r="N19" i="101"/>
  <c r="P19" i="101" s="1"/>
  <c r="M22" i="101"/>
  <c r="N23" i="101"/>
  <c r="M26" i="101"/>
  <c r="N27" i="101"/>
  <c r="M30" i="101"/>
  <c r="M34" i="101"/>
  <c r="P31" i="101" l="1"/>
  <c r="P34" i="101"/>
  <c r="P27" i="101"/>
  <c r="P25" i="101"/>
  <c r="P15" i="101"/>
  <c r="P13" i="101"/>
  <c r="P12" i="101"/>
  <c r="P23" i="101"/>
  <c r="P6" i="101"/>
  <c r="P33" i="101"/>
  <c r="P8" i="101"/>
  <c r="P9" i="101"/>
  <c r="P29" i="101"/>
  <c r="P21" i="101"/>
  <c r="P20" i="101"/>
  <c r="P4" i="101"/>
  <c r="P5" i="101"/>
  <c r="P7" i="101"/>
  <c r="P24" i="101"/>
  <c r="P16" i="101"/>
  <c r="P17" i="101"/>
  <c r="P10" i="101"/>
  <c r="P30" i="101"/>
  <c r="P22" i="101"/>
  <c r="P14" i="101"/>
  <c r="P32" i="101"/>
  <c r="P26" i="101"/>
  <c r="P18" i="101"/>
  <c r="P28" i="101"/>
  <c r="F4" i="24" l="1"/>
  <c r="F8" i="24" l="1"/>
  <c r="F9" i="24"/>
  <c r="F10" i="24"/>
  <c r="L34" i="89" l="1"/>
  <c r="M34" i="89" s="1"/>
  <c r="F34" i="89"/>
  <c r="G34" i="89" s="1"/>
  <c r="L33" i="89"/>
  <c r="O33" i="89" s="1"/>
  <c r="F33" i="89"/>
  <c r="G33" i="89" s="1"/>
  <c r="L32" i="89"/>
  <c r="M32" i="89" s="1"/>
  <c r="F32" i="89"/>
  <c r="G32" i="89" s="1"/>
  <c r="L31" i="89"/>
  <c r="M31" i="89" s="1"/>
  <c r="F31" i="89"/>
  <c r="G31" i="89" s="1"/>
  <c r="L30" i="89"/>
  <c r="O30" i="89" s="1"/>
  <c r="F30" i="89"/>
  <c r="G30" i="89" s="1"/>
  <c r="L29" i="89"/>
  <c r="O29" i="89" s="1"/>
  <c r="F29" i="89"/>
  <c r="G29" i="89" s="1"/>
  <c r="L28" i="89"/>
  <c r="M28" i="89" s="1"/>
  <c r="F28" i="89"/>
  <c r="G28" i="89" s="1"/>
  <c r="L27" i="89"/>
  <c r="M27" i="89" s="1"/>
  <c r="F27" i="89"/>
  <c r="G27" i="89" s="1"/>
  <c r="L26" i="89"/>
  <c r="O26" i="89" s="1"/>
  <c r="F26" i="89"/>
  <c r="G26" i="89" s="1"/>
  <c r="L25" i="89"/>
  <c r="O25" i="89" s="1"/>
  <c r="F25" i="89"/>
  <c r="G25" i="89" s="1"/>
  <c r="L24" i="89"/>
  <c r="M24" i="89" s="1"/>
  <c r="F24" i="89"/>
  <c r="G24" i="89" s="1"/>
  <c r="L23" i="89"/>
  <c r="M23" i="89" s="1"/>
  <c r="F23" i="89"/>
  <c r="G23" i="89" s="1"/>
  <c r="L22" i="89"/>
  <c r="O22" i="89" s="1"/>
  <c r="F22" i="89"/>
  <c r="G22" i="89" s="1"/>
  <c r="L21" i="89"/>
  <c r="O21" i="89" s="1"/>
  <c r="F21" i="89"/>
  <c r="G21" i="89" s="1"/>
  <c r="L20" i="89"/>
  <c r="M20" i="89" s="1"/>
  <c r="F20" i="89"/>
  <c r="G20" i="89" s="1"/>
  <c r="L19" i="89"/>
  <c r="M19" i="89" s="1"/>
  <c r="F19" i="89"/>
  <c r="G19" i="89" s="1"/>
  <c r="L18" i="89"/>
  <c r="O18" i="89" s="1"/>
  <c r="F18" i="89"/>
  <c r="G18" i="89" s="1"/>
  <c r="L17" i="89"/>
  <c r="O17" i="89" s="1"/>
  <c r="F17" i="89"/>
  <c r="G17" i="89" s="1"/>
  <c r="L16" i="89"/>
  <c r="M16" i="89" s="1"/>
  <c r="F16" i="89"/>
  <c r="G16" i="89" s="1"/>
  <c r="L15" i="89"/>
  <c r="M15" i="89" s="1"/>
  <c r="F15" i="89"/>
  <c r="G15" i="89" s="1"/>
  <c r="L14" i="89"/>
  <c r="O14" i="89" s="1"/>
  <c r="F14" i="89"/>
  <c r="G14" i="89" s="1"/>
  <c r="L13" i="89"/>
  <c r="O13" i="89" s="1"/>
  <c r="F13" i="89"/>
  <c r="G13" i="89" s="1"/>
  <c r="L12" i="89"/>
  <c r="M12" i="89" s="1"/>
  <c r="F12" i="89"/>
  <c r="G12" i="89" s="1"/>
  <c r="L11" i="89"/>
  <c r="M11" i="89" s="1"/>
  <c r="F11" i="89"/>
  <c r="G11" i="89" s="1"/>
  <c r="L10" i="89"/>
  <c r="O10" i="89" s="1"/>
  <c r="F10" i="89"/>
  <c r="G10" i="89" s="1"/>
  <c r="L9" i="89"/>
  <c r="O9" i="89" s="1"/>
  <c r="F9" i="89"/>
  <c r="G9" i="89" s="1"/>
  <c r="L8" i="89"/>
  <c r="M8" i="89" s="1"/>
  <c r="F8" i="89"/>
  <c r="G8" i="89" s="1"/>
  <c r="L7" i="89"/>
  <c r="M7" i="89" s="1"/>
  <c r="F7" i="89"/>
  <c r="G7" i="89" s="1"/>
  <c r="L6" i="89"/>
  <c r="O6" i="89" s="1"/>
  <c r="F6" i="89"/>
  <c r="G6" i="89" s="1"/>
  <c r="L5" i="89"/>
  <c r="O5" i="89" s="1"/>
  <c r="F5" i="89"/>
  <c r="G5" i="89" s="1"/>
  <c r="L4" i="89"/>
  <c r="M4" i="89" s="1"/>
  <c r="F4" i="89"/>
  <c r="A1" i="89"/>
  <c r="L34" i="64"/>
  <c r="O34" i="64" s="1"/>
  <c r="L33" i="64"/>
  <c r="L32" i="64"/>
  <c r="O32" i="64" s="1"/>
  <c r="L31" i="64"/>
  <c r="O31" i="64" s="1"/>
  <c r="L30" i="64"/>
  <c r="O30" i="64" s="1"/>
  <c r="L29" i="64"/>
  <c r="O29" i="64" s="1"/>
  <c r="L28" i="64"/>
  <c r="O28" i="64" s="1"/>
  <c r="L27" i="64"/>
  <c r="O27" i="64" s="1"/>
  <c r="L26" i="64"/>
  <c r="O26" i="64" s="1"/>
  <c r="L25" i="64"/>
  <c r="M25" i="64" s="1"/>
  <c r="L24" i="64"/>
  <c r="O24" i="64" s="1"/>
  <c r="L23" i="64"/>
  <c r="M23" i="64" s="1"/>
  <c r="L22" i="64"/>
  <c r="O22" i="64" s="1"/>
  <c r="L21" i="64"/>
  <c r="M21" i="64" s="1"/>
  <c r="L20" i="64"/>
  <c r="O20" i="64" s="1"/>
  <c r="L19" i="64"/>
  <c r="M19" i="64" s="1"/>
  <c r="L18" i="64"/>
  <c r="O18" i="64" s="1"/>
  <c r="L17" i="64"/>
  <c r="O17" i="64" s="1"/>
  <c r="L16" i="64"/>
  <c r="O16" i="64" s="1"/>
  <c r="L15" i="64"/>
  <c r="L14" i="64"/>
  <c r="M14" i="64" s="1"/>
  <c r="L13" i="64"/>
  <c r="O13" i="64" s="1"/>
  <c r="L12" i="64"/>
  <c r="O12" i="64" s="1"/>
  <c r="L11" i="64"/>
  <c r="O11" i="64" s="1"/>
  <c r="L10" i="64"/>
  <c r="O10" i="64" s="1"/>
  <c r="L9" i="64"/>
  <c r="O9" i="64" s="1"/>
  <c r="L8" i="64"/>
  <c r="M8" i="64" s="1"/>
  <c r="L7" i="64"/>
  <c r="O7" i="64" s="1"/>
  <c r="L6" i="64"/>
  <c r="O6" i="64" s="1"/>
  <c r="L5" i="64"/>
  <c r="L4" i="64"/>
  <c r="M4" i="64" s="1"/>
  <c r="A1" i="64"/>
  <c r="L34" i="66"/>
  <c r="O34" i="66" s="1"/>
  <c r="L33" i="66"/>
  <c r="M33" i="66" s="1"/>
  <c r="L32" i="66"/>
  <c r="M32" i="66" s="1"/>
  <c r="L31" i="66"/>
  <c r="O31" i="66" s="1"/>
  <c r="L30" i="66"/>
  <c r="O30" i="66" s="1"/>
  <c r="L29" i="66"/>
  <c r="M29" i="66" s="1"/>
  <c r="L28" i="66"/>
  <c r="M28" i="66" s="1"/>
  <c r="L27" i="66"/>
  <c r="O27" i="66" s="1"/>
  <c r="L26" i="66"/>
  <c r="O26" i="66" s="1"/>
  <c r="L25" i="66"/>
  <c r="M25" i="66" s="1"/>
  <c r="L24" i="66"/>
  <c r="M24" i="66" s="1"/>
  <c r="L23" i="66"/>
  <c r="O23" i="66" s="1"/>
  <c r="L22" i="66"/>
  <c r="O22" i="66" s="1"/>
  <c r="L21" i="66"/>
  <c r="M21" i="66" s="1"/>
  <c r="L20" i="66"/>
  <c r="L19" i="66"/>
  <c r="O19" i="66" s="1"/>
  <c r="L18" i="66"/>
  <c r="O18" i="66" s="1"/>
  <c r="L17" i="66"/>
  <c r="M17" i="66" s="1"/>
  <c r="L16" i="66"/>
  <c r="M16" i="66" s="1"/>
  <c r="L15" i="66"/>
  <c r="O15" i="66" s="1"/>
  <c r="L14" i="66"/>
  <c r="O14" i="66" s="1"/>
  <c r="L13" i="66"/>
  <c r="O13" i="66" s="1"/>
  <c r="L12" i="66"/>
  <c r="M12" i="66" s="1"/>
  <c r="L11" i="66"/>
  <c r="M11" i="66" s="1"/>
  <c r="L10" i="66"/>
  <c r="O10" i="66" s="1"/>
  <c r="L9" i="66"/>
  <c r="O9" i="66" s="1"/>
  <c r="L8" i="66"/>
  <c r="M8" i="66" s="1"/>
  <c r="L7" i="66"/>
  <c r="M7" i="66" s="1"/>
  <c r="L6" i="66"/>
  <c r="M6" i="66" s="1"/>
  <c r="L5" i="66"/>
  <c r="O5" i="66" s="1"/>
  <c r="L4" i="66"/>
  <c r="A1" i="66"/>
  <c r="N29" i="66" s="1"/>
  <c r="L34" i="67"/>
  <c r="O34" i="67" s="1"/>
  <c r="L33" i="67"/>
  <c r="M33" i="67" s="1"/>
  <c r="L32" i="67"/>
  <c r="M32" i="67" s="1"/>
  <c r="L31" i="67"/>
  <c r="O31" i="67" s="1"/>
  <c r="L30" i="67"/>
  <c r="M30" i="67" s="1"/>
  <c r="L29" i="67"/>
  <c r="O29" i="67" s="1"/>
  <c r="L28" i="67"/>
  <c r="O28" i="67" s="1"/>
  <c r="L27" i="67"/>
  <c r="M27" i="67" s="1"/>
  <c r="L26" i="67"/>
  <c r="O26" i="67" s="1"/>
  <c r="L25" i="67"/>
  <c r="O25" i="67" s="1"/>
  <c r="L24" i="67"/>
  <c r="O24" i="67" s="1"/>
  <c r="L23" i="67"/>
  <c r="O23" i="67" s="1"/>
  <c r="L22" i="67"/>
  <c r="M22" i="67" s="1"/>
  <c r="L21" i="67"/>
  <c r="O21" i="67" s="1"/>
  <c r="L20" i="67"/>
  <c r="O20" i="67" s="1"/>
  <c r="L19" i="67"/>
  <c r="O19" i="67" s="1"/>
  <c r="L18" i="67"/>
  <c r="M18" i="67" s="1"/>
  <c r="L17" i="67"/>
  <c r="O17" i="67" s="1"/>
  <c r="L16" i="67"/>
  <c r="O16" i="67" s="1"/>
  <c r="L15" i="67"/>
  <c r="O15" i="67" s="1"/>
  <c r="L14" i="67"/>
  <c r="O14" i="67" s="1"/>
  <c r="L13" i="67"/>
  <c r="O13" i="67" s="1"/>
  <c r="L12" i="67"/>
  <c r="O12" i="67" s="1"/>
  <c r="L11" i="67"/>
  <c r="O11" i="67" s="1"/>
  <c r="L10" i="67"/>
  <c r="O10" i="67" s="1"/>
  <c r="L9" i="67"/>
  <c r="O9" i="67" s="1"/>
  <c r="L8" i="67"/>
  <c r="O8" i="67" s="1"/>
  <c r="L7" i="67"/>
  <c r="M7" i="67" s="1"/>
  <c r="L6" i="67"/>
  <c r="O6" i="67" s="1"/>
  <c r="L5" i="67"/>
  <c r="O5" i="67" s="1"/>
  <c r="L4" i="67"/>
  <c r="O4" i="67" s="1"/>
  <c r="A1" i="67"/>
  <c r="L34" i="74"/>
  <c r="O34" i="74" s="1"/>
  <c r="F34" i="74"/>
  <c r="G34" i="74" s="1"/>
  <c r="L33" i="74"/>
  <c r="O33" i="74" s="1"/>
  <c r="F33" i="74"/>
  <c r="G33" i="74" s="1"/>
  <c r="L32" i="74"/>
  <c r="F32" i="74"/>
  <c r="G32" i="74" s="1"/>
  <c r="L31" i="74"/>
  <c r="F31" i="74"/>
  <c r="G31" i="74" s="1"/>
  <c r="L30" i="74"/>
  <c r="O30" i="74" s="1"/>
  <c r="F30" i="74"/>
  <c r="G30" i="74" s="1"/>
  <c r="L29" i="74"/>
  <c r="F29" i="74"/>
  <c r="G29" i="74" s="1"/>
  <c r="L28" i="74"/>
  <c r="O28" i="74" s="1"/>
  <c r="F28" i="74"/>
  <c r="G28" i="74" s="1"/>
  <c r="L27" i="74"/>
  <c r="O27" i="74" s="1"/>
  <c r="F27" i="74"/>
  <c r="G27" i="74" s="1"/>
  <c r="L26" i="74"/>
  <c r="M26" i="74" s="1"/>
  <c r="F26" i="74"/>
  <c r="G26" i="74" s="1"/>
  <c r="L25" i="74"/>
  <c r="O25" i="74" s="1"/>
  <c r="F25" i="74"/>
  <c r="G25" i="74" s="1"/>
  <c r="L24" i="74"/>
  <c r="F24" i="74"/>
  <c r="G24" i="74" s="1"/>
  <c r="L23" i="74"/>
  <c r="O23" i="74" s="1"/>
  <c r="F23" i="74"/>
  <c r="G23" i="74" s="1"/>
  <c r="L22" i="74"/>
  <c r="M22" i="74" s="1"/>
  <c r="F22" i="74"/>
  <c r="G22" i="74" s="1"/>
  <c r="L21" i="74"/>
  <c r="F21" i="74"/>
  <c r="G21" i="74" s="1"/>
  <c r="L20" i="74"/>
  <c r="O20" i="74" s="1"/>
  <c r="F20" i="74"/>
  <c r="G20" i="74" s="1"/>
  <c r="L19" i="74"/>
  <c r="O19" i="74" s="1"/>
  <c r="F19" i="74"/>
  <c r="G19" i="74" s="1"/>
  <c r="L18" i="74"/>
  <c r="O18" i="74" s="1"/>
  <c r="F18" i="74"/>
  <c r="G18" i="74" s="1"/>
  <c r="L17" i="74"/>
  <c r="O17" i="74" s="1"/>
  <c r="F17" i="74"/>
  <c r="G17" i="74" s="1"/>
  <c r="L16" i="74"/>
  <c r="F16" i="74"/>
  <c r="G16" i="74" s="1"/>
  <c r="L15" i="74"/>
  <c r="F15" i="74"/>
  <c r="G15" i="74" s="1"/>
  <c r="L14" i="74"/>
  <c r="O14" i="74" s="1"/>
  <c r="F14" i="74"/>
  <c r="G14" i="74" s="1"/>
  <c r="L13" i="74"/>
  <c r="F13" i="74"/>
  <c r="G13" i="74" s="1"/>
  <c r="L12" i="74"/>
  <c r="O12" i="74" s="1"/>
  <c r="F12" i="74"/>
  <c r="G12" i="74" s="1"/>
  <c r="L11" i="74"/>
  <c r="M11" i="74" s="1"/>
  <c r="F11" i="74"/>
  <c r="G11" i="74" s="1"/>
  <c r="L10" i="74"/>
  <c r="M10" i="74" s="1"/>
  <c r="F10" i="74"/>
  <c r="G10" i="74" s="1"/>
  <c r="L9" i="74"/>
  <c r="O9" i="74" s="1"/>
  <c r="F9" i="74"/>
  <c r="G9" i="74" s="1"/>
  <c r="L8" i="74"/>
  <c r="F8" i="74"/>
  <c r="G8" i="74" s="1"/>
  <c r="L7" i="74"/>
  <c r="O7" i="74" s="1"/>
  <c r="F7" i="74"/>
  <c r="G7" i="74" s="1"/>
  <c r="L6" i="74"/>
  <c r="M6" i="74" s="1"/>
  <c r="F6" i="74"/>
  <c r="G6" i="74" s="1"/>
  <c r="L5" i="74"/>
  <c r="F5" i="74"/>
  <c r="G5" i="74" s="1"/>
  <c r="L4" i="74"/>
  <c r="O4" i="74" s="1"/>
  <c r="F4" i="74"/>
  <c r="G4" i="74" s="1"/>
  <c r="A1" i="74"/>
  <c r="L34" i="77"/>
  <c r="O34" i="77" s="1"/>
  <c r="L33" i="77"/>
  <c r="M33" i="77" s="1"/>
  <c r="L32" i="77"/>
  <c r="M32" i="77" s="1"/>
  <c r="L31" i="77"/>
  <c r="M31" i="77" s="1"/>
  <c r="L30" i="77"/>
  <c r="M30" i="77" s="1"/>
  <c r="L29" i="77"/>
  <c r="M29" i="77" s="1"/>
  <c r="L28" i="77"/>
  <c r="M28" i="77" s="1"/>
  <c r="L27" i="77"/>
  <c r="O27" i="77" s="1"/>
  <c r="L26" i="77"/>
  <c r="L25" i="77"/>
  <c r="L24" i="77"/>
  <c r="L23" i="77"/>
  <c r="M23" i="77" s="1"/>
  <c r="L22" i="77"/>
  <c r="M22" i="77" s="1"/>
  <c r="L21" i="77"/>
  <c r="M21" i="77" s="1"/>
  <c r="L20" i="77"/>
  <c r="M20" i="77" s="1"/>
  <c r="L19" i="77"/>
  <c r="L18" i="77"/>
  <c r="L17" i="77"/>
  <c r="L16" i="77"/>
  <c r="L15" i="77"/>
  <c r="M15" i="77" s="1"/>
  <c r="L14" i="77"/>
  <c r="M14" i="77" s="1"/>
  <c r="L13" i="77"/>
  <c r="M13" i="77" s="1"/>
  <c r="L12" i="77"/>
  <c r="M12" i="77" s="1"/>
  <c r="L11" i="77"/>
  <c r="L10" i="77"/>
  <c r="L9" i="77"/>
  <c r="L8" i="77"/>
  <c r="L7" i="77"/>
  <c r="M7" i="77" s="1"/>
  <c r="L6" i="77"/>
  <c r="M6" i="77" s="1"/>
  <c r="L5" i="77"/>
  <c r="M5" i="77" s="1"/>
  <c r="L4" i="77"/>
  <c r="M4" i="77" s="1"/>
  <c r="A1" i="77"/>
  <c r="L34" i="78"/>
  <c r="O34" i="78" s="1"/>
  <c r="L33" i="78"/>
  <c r="L32" i="78"/>
  <c r="L31" i="78"/>
  <c r="O31" i="78" s="1"/>
  <c r="L30" i="78"/>
  <c r="O30" i="78" s="1"/>
  <c r="L29" i="78"/>
  <c r="L28" i="78"/>
  <c r="L27" i="78"/>
  <c r="O27" i="78" s="1"/>
  <c r="L26" i="78"/>
  <c r="O26" i="78" s="1"/>
  <c r="L25" i="78"/>
  <c r="L24" i="78"/>
  <c r="L23" i="78"/>
  <c r="L22" i="78"/>
  <c r="L21" i="78"/>
  <c r="L20" i="78"/>
  <c r="L19" i="78"/>
  <c r="L18" i="78"/>
  <c r="O18" i="78" s="1"/>
  <c r="L17" i="78"/>
  <c r="L16" i="78"/>
  <c r="L15" i="78"/>
  <c r="O15" i="78" s="1"/>
  <c r="L14" i="78"/>
  <c r="M14" i="78" s="1"/>
  <c r="L13" i="78"/>
  <c r="L12" i="78"/>
  <c r="L11" i="78"/>
  <c r="L10" i="78"/>
  <c r="O10" i="78" s="1"/>
  <c r="L9" i="78"/>
  <c r="L8" i="78"/>
  <c r="L7" i="78"/>
  <c r="M7" i="78" s="1"/>
  <c r="L6" i="78"/>
  <c r="L5" i="78"/>
  <c r="L4" i="78"/>
  <c r="A1" i="78"/>
  <c r="L34" i="83"/>
  <c r="O34" i="83" s="1"/>
  <c r="L33" i="83"/>
  <c r="L32" i="83"/>
  <c r="L31" i="83"/>
  <c r="O31" i="83" s="1"/>
  <c r="L30" i="83"/>
  <c r="M30" i="83" s="1"/>
  <c r="L29" i="83"/>
  <c r="M29" i="83" s="1"/>
  <c r="L28" i="83"/>
  <c r="O28" i="83" s="1"/>
  <c r="L27" i="83"/>
  <c r="L26" i="83"/>
  <c r="L25" i="83"/>
  <c r="O25" i="83" s="1"/>
  <c r="L24" i="83"/>
  <c r="L23" i="83"/>
  <c r="O23" i="83" s="1"/>
  <c r="L22" i="83"/>
  <c r="M22" i="83" s="1"/>
  <c r="L21" i="83"/>
  <c r="O21" i="83" s="1"/>
  <c r="L20" i="83"/>
  <c r="O20" i="83" s="1"/>
  <c r="L19" i="83"/>
  <c r="L18" i="83"/>
  <c r="O18" i="83" s="1"/>
  <c r="L17" i="83"/>
  <c r="M17" i="83" s="1"/>
  <c r="L16" i="83"/>
  <c r="L15" i="83"/>
  <c r="O15" i="83" s="1"/>
  <c r="L14" i="83"/>
  <c r="M14" i="83" s="1"/>
  <c r="L13" i="83"/>
  <c r="O13" i="83" s="1"/>
  <c r="L12" i="83"/>
  <c r="O12" i="83" s="1"/>
  <c r="L11" i="83"/>
  <c r="L10" i="83"/>
  <c r="O10" i="83" s="1"/>
  <c r="L9" i="83"/>
  <c r="M9" i="83" s="1"/>
  <c r="L8" i="83"/>
  <c r="L7" i="83"/>
  <c r="O7" i="83" s="1"/>
  <c r="L6" i="83"/>
  <c r="L5" i="83"/>
  <c r="O5" i="83" s="1"/>
  <c r="L4" i="83"/>
  <c r="O4" i="83" s="1"/>
  <c r="A1" i="83"/>
  <c r="L34" i="85"/>
  <c r="L33" i="85"/>
  <c r="L32" i="85"/>
  <c r="O32" i="85" s="1"/>
  <c r="L31" i="85"/>
  <c r="O31" i="85" s="1"/>
  <c r="L30" i="85"/>
  <c r="O30" i="85" s="1"/>
  <c r="L29" i="85"/>
  <c r="L28" i="85"/>
  <c r="L27" i="85"/>
  <c r="L26" i="85"/>
  <c r="L25" i="85"/>
  <c r="L24" i="85"/>
  <c r="O24" i="85" s="1"/>
  <c r="L23" i="85"/>
  <c r="M23" i="85" s="1"/>
  <c r="L22" i="85"/>
  <c r="O22" i="85" s="1"/>
  <c r="L21" i="85"/>
  <c r="M21" i="85" s="1"/>
  <c r="L20" i="85"/>
  <c r="L19" i="85"/>
  <c r="L18" i="85"/>
  <c r="L17" i="85"/>
  <c r="L16" i="85"/>
  <c r="O16" i="85" s="1"/>
  <c r="L15" i="85"/>
  <c r="O15" i="85" s="1"/>
  <c r="L14" i="85"/>
  <c r="O14" i="85" s="1"/>
  <c r="L13" i="85"/>
  <c r="L12" i="85"/>
  <c r="L11" i="85"/>
  <c r="L10" i="85"/>
  <c r="L9" i="85"/>
  <c r="L8" i="85"/>
  <c r="O8" i="85" s="1"/>
  <c r="L7" i="85"/>
  <c r="M7" i="85" s="1"/>
  <c r="L6" i="85"/>
  <c r="O6" i="85" s="1"/>
  <c r="L5" i="85"/>
  <c r="M5" i="85" s="1"/>
  <c r="L4" i="85"/>
  <c r="A1" i="85"/>
  <c r="L34" i="86"/>
  <c r="L33" i="86"/>
  <c r="L32" i="86"/>
  <c r="L31" i="86"/>
  <c r="M31" i="86" s="1"/>
  <c r="L30" i="86"/>
  <c r="M30" i="86" s="1"/>
  <c r="L29" i="86"/>
  <c r="L28" i="86"/>
  <c r="L27" i="86"/>
  <c r="L26" i="86"/>
  <c r="O26" i="86" s="1"/>
  <c r="L25" i="86"/>
  <c r="L24" i="86"/>
  <c r="L23" i="86"/>
  <c r="M23" i="86" s="1"/>
  <c r="L22" i="86"/>
  <c r="M22" i="86" s="1"/>
  <c r="L21" i="86"/>
  <c r="L20" i="86"/>
  <c r="L19" i="86"/>
  <c r="O19" i="86" s="1"/>
  <c r="L18" i="86"/>
  <c r="O18" i="86" s="1"/>
  <c r="L17" i="86"/>
  <c r="L16" i="86"/>
  <c r="L15" i="86"/>
  <c r="M15" i="86" s="1"/>
  <c r="L14" i="86"/>
  <c r="M14" i="86" s="1"/>
  <c r="L13" i="86"/>
  <c r="L12" i="86"/>
  <c r="L11" i="86"/>
  <c r="O11" i="86" s="1"/>
  <c r="L10" i="86"/>
  <c r="O10" i="86" s="1"/>
  <c r="L9" i="86"/>
  <c r="L8" i="86"/>
  <c r="L7" i="86"/>
  <c r="M7" i="86" s="1"/>
  <c r="L6" i="86"/>
  <c r="O6" i="86" s="1"/>
  <c r="L5" i="86"/>
  <c r="L4" i="86"/>
  <c r="L34" i="24"/>
  <c r="M34" i="24" s="1"/>
  <c r="F34" i="24"/>
  <c r="G34" i="24" s="1"/>
  <c r="L33" i="24"/>
  <c r="O33" i="24" s="1"/>
  <c r="F33" i="24"/>
  <c r="G33" i="24" s="1"/>
  <c r="L32" i="24"/>
  <c r="M32" i="24" s="1"/>
  <c r="F32" i="24"/>
  <c r="G32" i="24" s="1"/>
  <c r="L31" i="24"/>
  <c r="M31" i="24" s="1"/>
  <c r="F31" i="24"/>
  <c r="G31" i="24" s="1"/>
  <c r="L30" i="24"/>
  <c r="M30" i="24" s="1"/>
  <c r="F30" i="24"/>
  <c r="G30" i="24" s="1"/>
  <c r="L29" i="24"/>
  <c r="M29" i="24" s="1"/>
  <c r="F29" i="24"/>
  <c r="G29" i="24" s="1"/>
  <c r="L28" i="24"/>
  <c r="O28" i="24" s="1"/>
  <c r="F28" i="24"/>
  <c r="G28" i="24" s="1"/>
  <c r="L27" i="24"/>
  <c r="F27" i="24"/>
  <c r="G27" i="24" s="1"/>
  <c r="L26" i="24"/>
  <c r="O26" i="24" s="1"/>
  <c r="F26" i="24"/>
  <c r="G26" i="24" s="1"/>
  <c r="L25" i="24"/>
  <c r="M25" i="24" s="1"/>
  <c r="F25" i="24"/>
  <c r="G25" i="24" s="1"/>
  <c r="L24" i="24"/>
  <c r="M24" i="24" s="1"/>
  <c r="F24" i="24"/>
  <c r="G24" i="24" s="1"/>
  <c r="L23" i="24"/>
  <c r="M23" i="24" s="1"/>
  <c r="F23" i="24"/>
  <c r="G23" i="24" s="1"/>
  <c r="L22" i="24"/>
  <c r="M22" i="24" s="1"/>
  <c r="F22" i="24"/>
  <c r="G22" i="24" s="1"/>
  <c r="L21" i="24"/>
  <c r="M21" i="24" s="1"/>
  <c r="F21" i="24"/>
  <c r="G21" i="24" s="1"/>
  <c r="L20" i="24"/>
  <c r="M20" i="24" s="1"/>
  <c r="F20" i="24"/>
  <c r="G20" i="24" s="1"/>
  <c r="L19" i="24"/>
  <c r="O19" i="24" s="1"/>
  <c r="F19" i="24"/>
  <c r="G19" i="24" s="1"/>
  <c r="L18" i="24"/>
  <c r="F18" i="24"/>
  <c r="G18" i="24" s="1"/>
  <c r="L17" i="24"/>
  <c r="O17" i="24" s="1"/>
  <c r="F17" i="24"/>
  <c r="G17" i="24" s="1"/>
  <c r="L16" i="24"/>
  <c r="F16" i="24"/>
  <c r="G16" i="24" s="1"/>
  <c r="L15" i="24"/>
  <c r="F15" i="24"/>
  <c r="G15" i="24" s="1"/>
  <c r="L14" i="24"/>
  <c r="F14" i="24"/>
  <c r="G14" i="24" s="1"/>
  <c r="L13" i="24"/>
  <c r="F13" i="24"/>
  <c r="G13" i="24" s="1"/>
  <c r="L12" i="24"/>
  <c r="O12" i="24" s="1"/>
  <c r="F12" i="24"/>
  <c r="G12" i="24" s="1"/>
  <c r="L11" i="24"/>
  <c r="M11" i="24" s="1"/>
  <c r="F11" i="24"/>
  <c r="G11" i="24" s="1"/>
  <c r="L10" i="24"/>
  <c r="O10" i="24" s="1"/>
  <c r="G10" i="24"/>
  <c r="L9" i="24"/>
  <c r="G9" i="24"/>
  <c r="L8" i="24"/>
  <c r="M8" i="24" s="1"/>
  <c r="G8" i="24"/>
  <c r="L7" i="24"/>
  <c r="M7" i="24" s="1"/>
  <c r="F7" i="24"/>
  <c r="G7" i="24" s="1"/>
  <c r="L6" i="24"/>
  <c r="M6" i="24" s="1"/>
  <c r="F6" i="24"/>
  <c r="G6" i="24" s="1"/>
  <c r="L5" i="24"/>
  <c r="M5" i="24" s="1"/>
  <c r="F5" i="24"/>
  <c r="G5" i="24" s="1"/>
  <c r="L4" i="24"/>
  <c r="A1" i="24"/>
  <c r="N33" i="74" l="1"/>
  <c r="O8" i="64"/>
  <c r="N33" i="89"/>
  <c r="O31" i="24"/>
  <c r="M4" i="67"/>
  <c r="M31" i="66"/>
  <c r="M11" i="86"/>
  <c r="O6" i="24"/>
  <c r="N4" i="77"/>
  <c r="O23" i="24"/>
  <c r="O31" i="86"/>
  <c r="O9" i="83"/>
  <c r="M27" i="78"/>
  <c r="O15" i="77"/>
  <c r="M13" i="66"/>
  <c r="M30" i="89"/>
  <c r="O29" i="24"/>
  <c r="N30" i="78"/>
  <c r="M18" i="74"/>
  <c r="O18" i="67"/>
  <c r="O21" i="24"/>
  <c r="N4" i="86"/>
  <c r="M19" i="86"/>
  <c r="P19" i="86" s="1"/>
  <c r="N23" i="85"/>
  <c r="O29" i="77"/>
  <c r="O24" i="24"/>
  <c r="O32" i="24"/>
  <c r="N29" i="86"/>
  <c r="M25" i="83"/>
  <c r="O23" i="77"/>
  <c r="M27" i="74"/>
  <c r="M15" i="67"/>
  <c r="O21" i="66"/>
  <c r="M18" i="64"/>
  <c r="N20" i="86"/>
  <c r="O22" i="24"/>
  <c r="O30" i="24"/>
  <c r="O14" i="78"/>
  <c r="M31" i="78"/>
  <c r="O7" i="77"/>
  <c r="O31" i="77"/>
  <c r="M31" i="67"/>
  <c r="N12" i="86"/>
  <c r="N4" i="24"/>
  <c r="N25" i="86"/>
  <c r="N32" i="86"/>
  <c r="N4" i="78"/>
  <c r="N8" i="74"/>
  <c r="N20" i="74"/>
  <c r="O16" i="66"/>
  <c r="M34" i="66"/>
  <c r="M6" i="64"/>
  <c r="M5" i="83"/>
  <c r="O29" i="83"/>
  <c r="M30" i="78"/>
  <c r="O5" i="77"/>
  <c r="O21" i="77"/>
  <c r="O33" i="77"/>
  <c r="N5" i="74"/>
  <c r="M19" i="74"/>
  <c r="N24" i="74"/>
  <c r="M33" i="74"/>
  <c r="P33" i="74" s="1"/>
  <c r="N32" i="24"/>
  <c r="O8" i="24"/>
  <c r="N8" i="86"/>
  <c r="N16" i="86"/>
  <c r="N24" i="86"/>
  <c r="N11" i="83"/>
  <c r="N21" i="74"/>
  <c r="O7" i="67"/>
  <c r="M23" i="67"/>
  <c r="O24" i="66"/>
  <c r="P24" i="66" s="1"/>
  <c r="M27" i="64"/>
  <c r="M25" i="89"/>
  <c r="N5" i="86"/>
  <c r="M10" i="86"/>
  <c r="N13" i="86"/>
  <c r="M18" i="86"/>
  <c r="N21" i="86"/>
  <c r="O17" i="83"/>
  <c r="M26" i="78"/>
  <c r="M34" i="78"/>
  <c r="O13" i="77"/>
  <c r="N4" i="74"/>
  <c r="O5" i="24"/>
  <c r="M6" i="86"/>
  <c r="N9" i="86"/>
  <c r="N17" i="86"/>
  <c r="O30" i="86"/>
  <c r="N4" i="85"/>
  <c r="M4" i="85"/>
  <c r="O6" i="83"/>
  <c r="M6" i="83"/>
  <c r="M33" i="83"/>
  <c r="O33" i="83"/>
  <c r="O7" i="24"/>
  <c r="O30" i="83"/>
  <c r="O6" i="78"/>
  <c r="M6" i="78"/>
  <c r="O34" i="85"/>
  <c r="M34" i="85"/>
  <c r="O26" i="83"/>
  <c r="M26" i="83"/>
  <c r="N27" i="86"/>
  <c r="N34" i="86"/>
  <c r="N24" i="83"/>
  <c r="N27" i="83"/>
  <c r="N7" i="78"/>
  <c r="N12" i="78"/>
  <c r="N21" i="78"/>
  <c r="O4" i="77"/>
  <c r="O12" i="77"/>
  <c r="O20" i="77"/>
  <c r="O28" i="77"/>
  <c r="O32" i="77"/>
  <c r="N7" i="74"/>
  <c r="N13" i="74"/>
  <c r="N15" i="74"/>
  <c r="O22" i="74"/>
  <c r="N28" i="74"/>
  <c r="N32" i="74"/>
  <c r="M6" i="67"/>
  <c r="M28" i="67"/>
  <c r="N5" i="66"/>
  <c r="O6" i="66"/>
  <c r="M15" i="66"/>
  <c r="M18" i="66"/>
  <c r="M23" i="66"/>
  <c r="N10" i="64"/>
  <c r="O14" i="64"/>
  <c r="O25" i="64"/>
  <c r="M28" i="64"/>
  <c r="M31" i="64"/>
  <c r="O28" i="89"/>
  <c r="M33" i="89"/>
  <c r="N4" i="66"/>
  <c r="N28" i="86"/>
  <c r="N33" i="86"/>
  <c r="N16" i="83"/>
  <c r="N13" i="78"/>
  <c r="N20" i="78"/>
  <c r="O6" i="77"/>
  <c r="O14" i="77"/>
  <c r="O22" i="77"/>
  <c r="O30" i="77"/>
  <c r="O6" i="74"/>
  <c r="N12" i="74"/>
  <c r="N16" i="74"/>
  <c r="N23" i="74"/>
  <c r="N29" i="74"/>
  <c r="N31" i="74"/>
  <c r="M12" i="67"/>
  <c r="M20" i="67"/>
  <c r="O32" i="67"/>
  <c r="O8" i="66"/>
  <c r="O32" i="66"/>
  <c r="M12" i="64"/>
  <c r="O15" i="89"/>
  <c r="N6" i="66"/>
  <c r="N9" i="24"/>
  <c r="N18" i="24"/>
  <c r="N34" i="24"/>
  <c r="N26" i="86"/>
  <c r="N7" i="86"/>
  <c r="N14" i="86"/>
  <c r="N15" i="86"/>
  <c r="N22" i="86"/>
  <c r="N23" i="86"/>
  <c r="M26" i="86"/>
  <c r="M27" i="86"/>
  <c r="O5" i="85"/>
  <c r="N8" i="85"/>
  <c r="M8" i="85"/>
  <c r="N11" i="85"/>
  <c r="N14" i="85"/>
  <c r="M14" i="85"/>
  <c r="N18" i="85"/>
  <c r="O21" i="85"/>
  <c r="N24" i="85"/>
  <c r="M24" i="85"/>
  <c r="N27" i="85"/>
  <c r="N30" i="85"/>
  <c r="M30" i="85"/>
  <c r="N21" i="83"/>
  <c r="M21" i="83"/>
  <c r="O22" i="83"/>
  <c r="O22" i="78"/>
  <c r="M22" i="78"/>
  <c r="N13" i="24"/>
  <c r="N15" i="24"/>
  <c r="N16" i="24"/>
  <c r="O27" i="86"/>
  <c r="N13" i="85"/>
  <c r="M13" i="85"/>
  <c r="N17" i="85"/>
  <c r="N20" i="85"/>
  <c r="N29" i="85"/>
  <c r="M29" i="85"/>
  <c r="N33" i="85"/>
  <c r="N11" i="78"/>
  <c r="M11" i="78"/>
  <c r="N19" i="78"/>
  <c r="M19" i="78"/>
  <c r="N14" i="24"/>
  <c r="M13" i="24"/>
  <c r="M14" i="24"/>
  <c r="M15" i="24"/>
  <c r="M16" i="24"/>
  <c r="N22" i="24"/>
  <c r="N24" i="24"/>
  <c r="N27" i="24"/>
  <c r="N29" i="24"/>
  <c r="N31" i="24"/>
  <c r="P31" i="24" s="1"/>
  <c r="O34" i="24"/>
  <c r="O7" i="86"/>
  <c r="N10" i="86"/>
  <c r="P10" i="86" s="1"/>
  <c r="N11" i="86"/>
  <c r="O14" i="86"/>
  <c r="O15" i="86"/>
  <c r="N19" i="86"/>
  <c r="O22" i="86"/>
  <c r="O23" i="86"/>
  <c r="N30" i="86"/>
  <c r="N31" i="86"/>
  <c r="P31" i="86" s="1"/>
  <c r="M33" i="86"/>
  <c r="N6" i="85"/>
  <c r="M6" i="85"/>
  <c r="O7" i="85"/>
  <c r="N10" i="85"/>
  <c r="O13" i="85"/>
  <c r="N16" i="85"/>
  <c r="M16" i="85"/>
  <c r="N19" i="85"/>
  <c r="N22" i="85"/>
  <c r="M22" i="85"/>
  <c r="O23" i="85"/>
  <c r="N26" i="85"/>
  <c r="O29" i="85"/>
  <c r="N32" i="85"/>
  <c r="M32" i="85"/>
  <c r="N13" i="83"/>
  <c r="M13" i="83"/>
  <c r="O14" i="83"/>
  <c r="N10" i="78"/>
  <c r="M10" i="78"/>
  <c r="O11" i="78"/>
  <c r="N18" i="78"/>
  <c r="M18" i="78"/>
  <c r="O19" i="78"/>
  <c r="N23" i="78"/>
  <c r="O23" i="78"/>
  <c r="M23" i="78"/>
  <c r="N6" i="24"/>
  <c r="N8" i="24"/>
  <c r="N10" i="24"/>
  <c r="O13" i="24"/>
  <c r="O14" i="24"/>
  <c r="O15" i="24"/>
  <c r="O16" i="24"/>
  <c r="O33" i="86"/>
  <c r="N9" i="85"/>
  <c r="N12" i="85"/>
  <c r="N15" i="85"/>
  <c r="M15" i="85"/>
  <c r="N25" i="85"/>
  <c r="N28" i="85"/>
  <c r="N31" i="85"/>
  <c r="M31" i="85"/>
  <c r="N10" i="83"/>
  <c r="M10" i="83"/>
  <c r="N18" i="83"/>
  <c r="M18" i="83"/>
  <c r="N15" i="78"/>
  <c r="M15" i="78"/>
  <c r="N8" i="83"/>
  <c r="N19" i="83"/>
  <c r="N29" i="83"/>
  <c r="N29" i="78"/>
  <c r="M7" i="74"/>
  <c r="N10" i="74"/>
  <c r="N11" i="74"/>
  <c r="N17" i="74"/>
  <c r="M23" i="74"/>
  <c r="N26" i="74"/>
  <c r="N17" i="77"/>
  <c r="N19" i="77"/>
  <c r="O4" i="85"/>
  <c r="N34" i="85"/>
  <c r="N33" i="83"/>
  <c r="N5" i="83"/>
  <c r="N26" i="83"/>
  <c r="N32" i="83"/>
  <c r="N5" i="78"/>
  <c r="O7" i="78"/>
  <c r="N26" i="78"/>
  <c r="N27" i="78"/>
  <c r="N28" i="78"/>
  <c r="N31" i="78"/>
  <c r="N34" i="78"/>
  <c r="N9" i="74"/>
  <c r="O10" i="74"/>
  <c r="O11" i="74"/>
  <c r="M14" i="74"/>
  <c r="M15" i="74"/>
  <c r="N18" i="74"/>
  <c r="P18" i="74" s="1"/>
  <c r="N19" i="74"/>
  <c r="P19" i="74" s="1"/>
  <c r="N25" i="74"/>
  <c r="O26" i="74"/>
  <c r="M30" i="74"/>
  <c r="M31" i="74"/>
  <c r="N16" i="77"/>
  <c r="N18" i="77"/>
  <c r="O15" i="74"/>
  <c r="O31" i="74"/>
  <c r="N33" i="67"/>
  <c r="N4" i="67"/>
  <c r="M17" i="67"/>
  <c r="M19" i="67"/>
  <c r="O22" i="67"/>
  <c r="O27" i="67"/>
  <c r="M5" i="66"/>
  <c r="N8" i="66"/>
  <c r="O11" i="66"/>
  <c r="O29" i="66"/>
  <c r="O4" i="64"/>
  <c r="M34" i="64"/>
  <c r="O4" i="89"/>
  <c r="M9" i="89"/>
  <c r="O12" i="89"/>
  <c r="N18" i="89"/>
  <c r="N21" i="89"/>
  <c r="M22" i="89"/>
  <c r="O23" i="89"/>
  <c r="M9" i="67"/>
  <c r="M10" i="67"/>
  <c r="M11" i="67"/>
  <c r="M14" i="67"/>
  <c r="M24" i="67"/>
  <c r="M25" i="67"/>
  <c r="M29" i="67"/>
  <c r="O30" i="67"/>
  <c r="M10" i="66"/>
  <c r="M26" i="66"/>
  <c r="M10" i="64"/>
  <c r="M16" i="64"/>
  <c r="O21" i="64"/>
  <c r="M29" i="64"/>
  <c r="N5" i="89"/>
  <c r="M6" i="89"/>
  <c r="O7" i="89"/>
  <c r="N10" i="89"/>
  <c r="N13" i="89"/>
  <c r="M14" i="89"/>
  <c r="M17" i="89"/>
  <c r="O20" i="89"/>
  <c r="O31" i="89"/>
  <c r="O34" i="89"/>
  <c r="N11" i="66"/>
  <c r="N26" i="89"/>
  <c r="N29" i="89"/>
  <c r="F35" i="89"/>
  <c r="F35" i="66"/>
  <c r="G35" i="66"/>
  <c r="F35" i="67"/>
  <c r="G35" i="67"/>
  <c r="F35" i="74"/>
  <c r="F35" i="77"/>
  <c r="G35" i="77"/>
  <c r="F35" i="78"/>
  <c r="G35" i="78"/>
  <c r="F35" i="83"/>
  <c r="G35" i="85"/>
  <c r="F35" i="86"/>
  <c r="F35" i="24"/>
  <c r="N11" i="24"/>
  <c r="N20" i="24"/>
  <c r="N25" i="24"/>
  <c r="O4" i="24"/>
  <c r="O9" i="24"/>
  <c r="M10" i="24"/>
  <c r="O11" i="24"/>
  <c r="M12" i="24"/>
  <c r="M17" i="24"/>
  <c r="O18" i="24"/>
  <c r="M19" i="24"/>
  <c r="O20" i="24"/>
  <c r="O25" i="24"/>
  <c r="M26" i="24"/>
  <c r="O27" i="24"/>
  <c r="M28" i="24"/>
  <c r="M33" i="24"/>
  <c r="M4" i="86"/>
  <c r="O4" i="86"/>
  <c r="O5" i="86"/>
  <c r="M5" i="86"/>
  <c r="M12" i="86"/>
  <c r="O12" i="86"/>
  <c r="O13" i="86"/>
  <c r="M13" i="86"/>
  <c r="M20" i="86"/>
  <c r="O20" i="86"/>
  <c r="O21" i="86"/>
  <c r="M21" i="86"/>
  <c r="M28" i="86"/>
  <c r="O28" i="86"/>
  <c r="O29" i="86"/>
  <c r="M29" i="86"/>
  <c r="M34" i="86"/>
  <c r="O34" i="86"/>
  <c r="M17" i="85"/>
  <c r="O17" i="85"/>
  <c r="O18" i="85"/>
  <c r="M18" i="85"/>
  <c r="M19" i="85"/>
  <c r="O19" i="85"/>
  <c r="O20" i="85"/>
  <c r="M20" i="85"/>
  <c r="M33" i="85"/>
  <c r="O33" i="85"/>
  <c r="N28" i="24"/>
  <c r="N12" i="24"/>
  <c r="N17" i="24"/>
  <c r="N19" i="24"/>
  <c r="N26" i="24"/>
  <c r="N33" i="24"/>
  <c r="M4" i="24"/>
  <c r="N5" i="24"/>
  <c r="N7" i="24"/>
  <c r="M9" i="24"/>
  <c r="M18" i="24"/>
  <c r="N21" i="24"/>
  <c r="N23" i="24"/>
  <c r="P23" i="24" s="1"/>
  <c r="M27" i="24"/>
  <c r="N30" i="24"/>
  <c r="O8" i="86"/>
  <c r="M8" i="86"/>
  <c r="M9" i="86"/>
  <c r="O9" i="86"/>
  <c r="O16" i="86"/>
  <c r="M16" i="86"/>
  <c r="M17" i="86"/>
  <c r="O17" i="86"/>
  <c r="O24" i="86"/>
  <c r="M24" i="86"/>
  <c r="M25" i="86"/>
  <c r="O25" i="86"/>
  <c r="O32" i="86"/>
  <c r="M32" i="86"/>
  <c r="O9" i="85"/>
  <c r="M9" i="85"/>
  <c r="M10" i="85"/>
  <c r="O10" i="85"/>
  <c r="O11" i="85"/>
  <c r="M11" i="85"/>
  <c r="M12" i="85"/>
  <c r="O12" i="85"/>
  <c r="P24" i="85"/>
  <c r="O25" i="85"/>
  <c r="M25" i="85"/>
  <c r="M26" i="85"/>
  <c r="O26" i="85"/>
  <c r="O27" i="85"/>
  <c r="M27" i="85"/>
  <c r="M28" i="85"/>
  <c r="O28" i="85"/>
  <c r="N6" i="86"/>
  <c r="P6" i="86" s="1"/>
  <c r="N5" i="85"/>
  <c r="P5" i="85" s="1"/>
  <c r="N7" i="85"/>
  <c r="N21" i="85"/>
  <c r="P21" i="85" s="1"/>
  <c r="M4" i="83"/>
  <c r="M7" i="83"/>
  <c r="O8" i="83"/>
  <c r="O11" i="83"/>
  <c r="M12" i="83"/>
  <c r="M15" i="83"/>
  <c r="O16" i="83"/>
  <c r="O19" i="83"/>
  <c r="M20" i="83"/>
  <c r="M23" i="83"/>
  <c r="O24" i="83"/>
  <c r="O27" i="83"/>
  <c r="M28" i="83"/>
  <c r="M31" i="83"/>
  <c r="O32" i="83"/>
  <c r="M34" i="83"/>
  <c r="N5" i="77"/>
  <c r="N6" i="77"/>
  <c r="P6" i="77" s="1"/>
  <c r="N7" i="77"/>
  <c r="N20" i="77"/>
  <c r="N21" i="77"/>
  <c r="N22" i="77"/>
  <c r="N23" i="77"/>
  <c r="N4" i="83"/>
  <c r="N7" i="83"/>
  <c r="N12" i="83"/>
  <c r="N15" i="83"/>
  <c r="N20" i="83"/>
  <c r="N23" i="83"/>
  <c r="N28" i="83"/>
  <c r="N31" i="83"/>
  <c r="N34" i="83"/>
  <c r="O8" i="78"/>
  <c r="M8" i="78"/>
  <c r="M9" i="78"/>
  <c r="O9" i="78"/>
  <c r="O16" i="78"/>
  <c r="M16" i="78"/>
  <c r="M17" i="78"/>
  <c r="O17" i="78"/>
  <c r="O24" i="78"/>
  <c r="M24" i="78"/>
  <c r="M25" i="78"/>
  <c r="O25" i="78"/>
  <c r="O32" i="78"/>
  <c r="M32" i="78"/>
  <c r="M33" i="78"/>
  <c r="O33" i="78"/>
  <c r="M8" i="77"/>
  <c r="O8" i="77"/>
  <c r="O9" i="77"/>
  <c r="M9" i="77"/>
  <c r="M10" i="77"/>
  <c r="O10" i="77"/>
  <c r="O11" i="77"/>
  <c r="M11" i="77"/>
  <c r="M24" i="77"/>
  <c r="O24" i="77"/>
  <c r="O25" i="77"/>
  <c r="M25" i="77"/>
  <c r="M26" i="77"/>
  <c r="O26" i="77"/>
  <c r="N28" i="77"/>
  <c r="P28" i="77" s="1"/>
  <c r="N29" i="77"/>
  <c r="N30" i="77"/>
  <c r="N31" i="77"/>
  <c r="N32" i="77"/>
  <c r="P32" i="77" s="1"/>
  <c r="N33" i="77"/>
  <c r="N18" i="86"/>
  <c r="P18" i="86" s="1"/>
  <c r="N6" i="83"/>
  <c r="M8" i="83"/>
  <c r="N9" i="83"/>
  <c r="M11" i="83"/>
  <c r="N14" i="83"/>
  <c r="M16" i="83"/>
  <c r="N17" i="83"/>
  <c r="M19" i="83"/>
  <c r="N22" i="83"/>
  <c r="P22" i="83" s="1"/>
  <c r="M24" i="83"/>
  <c r="N25" i="83"/>
  <c r="M27" i="83"/>
  <c r="N30" i="83"/>
  <c r="M32" i="83"/>
  <c r="N8" i="78"/>
  <c r="N9" i="78"/>
  <c r="N16" i="78"/>
  <c r="N17" i="78"/>
  <c r="N24" i="78"/>
  <c r="N25" i="78"/>
  <c r="N32" i="78"/>
  <c r="N33" i="78"/>
  <c r="N8" i="77"/>
  <c r="N9" i="77"/>
  <c r="N10" i="77"/>
  <c r="N11" i="77"/>
  <c r="N12" i="77"/>
  <c r="N13" i="77"/>
  <c r="N14" i="77"/>
  <c r="N15" i="77"/>
  <c r="P15" i="77" s="1"/>
  <c r="N24" i="77"/>
  <c r="N25" i="77"/>
  <c r="N26" i="77"/>
  <c r="N27" i="77"/>
  <c r="M4" i="78"/>
  <c r="O4" i="78"/>
  <c r="O5" i="78"/>
  <c r="M5" i="78"/>
  <c r="M12" i="78"/>
  <c r="O12" i="78"/>
  <c r="O13" i="78"/>
  <c r="M13" i="78"/>
  <c r="M20" i="78"/>
  <c r="O20" i="78"/>
  <c r="O21" i="78"/>
  <c r="M21" i="78"/>
  <c r="M28" i="78"/>
  <c r="O28" i="78"/>
  <c r="O29" i="78"/>
  <c r="M29" i="78"/>
  <c r="O16" i="77"/>
  <c r="M16" i="77"/>
  <c r="M17" i="77"/>
  <c r="O17" i="77"/>
  <c r="O18" i="77"/>
  <c r="M18" i="77"/>
  <c r="M19" i="77"/>
  <c r="O19" i="77"/>
  <c r="N34" i="77"/>
  <c r="N6" i="78"/>
  <c r="P6" i="78" s="1"/>
  <c r="N14" i="78"/>
  <c r="P14" i="78" s="1"/>
  <c r="N22" i="78"/>
  <c r="M27" i="77"/>
  <c r="M34" i="77"/>
  <c r="M4" i="74"/>
  <c r="P4" i="74" s="1"/>
  <c r="O5" i="74"/>
  <c r="O8" i="74"/>
  <c r="M9" i="74"/>
  <c r="M12" i="74"/>
  <c r="P12" i="74" s="1"/>
  <c r="O13" i="74"/>
  <c r="O16" i="74"/>
  <c r="M17" i="74"/>
  <c r="M20" i="74"/>
  <c r="O21" i="74"/>
  <c r="O24" i="74"/>
  <c r="M25" i="74"/>
  <c r="P25" i="74" s="1"/>
  <c r="M28" i="74"/>
  <c r="O29" i="74"/>
  <c r="O32" i="74"/>
  <c r="M34" i="74"/>
  <c r="N34" i="74"/>
  <c r="M5" i="74"/>
  <c r="N6" i="74"/>
  <c r="P6" i="74" s="1"/>
  <c r="M8" i="74"/>
  <c r="M13" i="74"/>
  <c r="N14" i="74"/>
  <c r="M16" i="74"/>
  <c r="M21" i="74"/>
  <c r="N22" i="74"/>
  <c r="M24" i="74"/>
  <c r="N27" i="74"/>
  <c r="M29" i="74"/>
  <c r="N30" i="74"/>
  <c r="M32" i="74"/>
  <c r="M5" i="67"/>
  <c r="N6" i="67"/>
  <c r="P6" i="67" s="1"/>
  <c r="M8" i="67"/>
  <c r="N11" i="67"/>
  <c r="P11" i="67" s="1"/>
  <c r="M13" i="67"/>
  <c r="N14" i="67"/>
  <c r="M16" i="67"/>
  <c r="N19" i="67"/>
  <c r="M21" i="67"/>
  <c r="N23" i="67"/>
  <c r="M26" i="67"/>
  <c r="N31" i="67"/>
  <c r="P31" i="67" s="1"/>
  <c r="O33" i="67"/>
  <c r="N34" i="67"/>
  <c r="M4" i="66"/>
  <c r="N13" i="66"/>
  <c r="N18" i="66"/>
  <c r="O20" i="66"/>
  <c r="N20" i="66"/>
  <c r="N24" i="66"/>
  <c r="N34" i="66"/>
  <c r="P34" i="66" s="1"/>
  <c r="O5" i="64"/>
  <c r="N5" i="64"/>
  <c r="N8" i="64"/>
  <c r="N11" i="64"/>
  <c r="N5" i="67"/>
  <c r="N8" i="67"/>
  <c r="N13" i="67"/>
  <c r="N16" i="67"/>
  <c r="N21" i="67"/>
  <c r="N25" i="67"/>
  <c r="N26" i="67"/>
  <c r="N27" i="67"/>
  <c r="N29" i="67"/>
  <c r="P29" i="67" s="1"/>
  <c r="M34" i="67"/>
  <c r="O4" i="66"/>
  <c r="N10" i="66"/>
  <c r="O12" i="66"/>
  <c r="N12" i="66"/>
  <c r="N15" i="66"/>
  <c r="P15" i="66" s="1"/>
  <c r="O17" i="66"/>
  <c r="N17" i="66"/>
  <c r="M20" i="66"/>
  <c r="N21" i="66"/>
  <c r="N22" i="66"/>
  <c r="M22" i="66"/>
  <c r="N27" i="66"/>
  <c r="M27" i="66"/>
  <c r="N31" i="66"/>
  <c r="P31" i="66" s="1"/>
  <c r="O33" i="66"/>
  <c r="N33" i="66"/>
  <c r="N4" i="64"/>
  <c r="M5" i="64"/>
  <c r="N7" i="67"/>
  <c r="P7" i="67" s="1"/>
  <c r="N10" i="67"/>
  <c r="N15" i="67"/>
  <c r="P15" i="67" s="1"/>
  <c r="N18" i="67"/>
  <c r="P18" i="67" s="1"/>
  <c r="N22" i="67"/>
  <c r="N24" i="67"/>
  <c r="N28" i="67"/>
  <c r="P28" i="67" s="1"/>
  <c r="N30" i="67"/>
  <c r="N32" i="67"/>
  <c r="O7" i="66"/>
  <c r="N7" i="66"/>
  <c r="P8" i="66"/>
  <c r="N16" i="66"/>
  <c r="N26" i="66"/>
  <c r="O28" i="66"/>
  <c r="N28" i="66"/>
  <c r="P29" i="66"/>
  <c r="N32" i="66"/>
  <c r="P32" i="66" s="1"/>
  <c r="N34" i="64"/>
  <c r="N18" i="64"/>
  <c r="P18" i="64" s="1"/>
  <c r="N14" i="64"/>
  <c r="N12" i="64"/>
  <c r="N27" i="64"/>
  <c r="N25" i="64"/>
  <c r="P25" i="64" s="1"/>
  <c r="N24" i="64"/>
  <c r="N21" i="64"/>
  <c r="P21" i="64" s="1"/>
  <c r="N20" i="64"/>
  <c r="N31" i="64"/>
  <c r="N29" i="64"/>
  <c r="N16" i="64"/>
  <c r="N7" i="64"/>
  <c r="M7" i="64"/>
  <c r="N15" i="64"/>
  <c r="M15" i="64"/>
  <c r="O15" i="64"/>
  <c r="N9" i="67"/>
  <c r="P9" i="67" s="1"/>
  <c r="N12" i="67"/>
  <c r="P12" i="67" s="1"/>
  <c r="N17" i="67"/>
  <c r="N20" i="67"/>
  <c r="N9" i="66"/>
  <c r="M9" i="66"/>
  <c r="N14" i="66"/>
  <c r="M14" i="66"/>
  <c r="N19" i="66"/>
  <c r="M19" i="66"/>
  <c r="N23" i="66"/>
  <c r="O25" i="66"/>
  <c r="N25" i="66"/>
  <c r="N30" i="66"/>
  <c r="M30" i="66"/>
  <c r="N6" i="64"/>
  <c r="P6" i="64" s="1"/>
  <c r="N9" i="64"/>
  <c r="M9" i="64"/>
  <c r="N13" i="64"/>
  <c r="M11" i="64"/>
  <c r="M13" i="64"/>
  <c r="N17" i="64"/>
  <c r="N19" i="64"/>
  <c r="N22" i="64"/>
  <c r="N23" i="64"/>
  <c r="M26" i="64"/>
  <c r="O33" i="64"/>
  <c r="N33" i="64"/>
  <c r="M17" i="64"/>
  <c r="O19" i="64"/>
  <c r="M20" i="64"/>
  <c r="O23" i="64"/>
  <c r="M24" i="64"/>
  <c r="N28" i="64"/>
  <c r="P28" i="64" s="1"/>
  <c r="M33" i="64"/>
  <c r="M22" i="64"/>
  <c r="N26" i="64"/>
  <c r="N30" i="64"/>
  <c r="M30" i="64"/>
  <c r="N32" i="64"/>
  <c r="M32" i="64"/>
  <c r="M5" i="89"/>
  <c r="P5" i="89" s="1"/>
  <c r="N8" i="89"/>
  <c r="M10" i="89"/>
  <c r="N11" i="89"/>
  <c r="M13" i="89"/>
  <c r="P13" i="89" s="1"/>
  <c r="N16" i="89"/>
  <c r="M18" i="89"/>
  <c r="P18" i="89" s="1"/>
  <c r="N19" i="89"/>
  <c r="M21" i="89"/>
  <c r="P21" i="89" s="1"/>
  <c r="N24" i="89"/>
  <c r="M26" i="89"/>
  <c r="N27" i="89"/>
  <c r="M29" i="89"/>
  <c r="N32" i="89"/>
  <c r="O8" i="89"/>
  <c r="O11" i="89"/>
  <c r="O16" i="89"/>
  <c r="O19" i="89"/>
  <c r="O24" i="89"/>
  <c r="O27" i="89"/>
  <c r="O32" i="89"/>
  <c r="N4" i="89"/>
  <c r="N7" i="89"/>
  <c r="N12" i="89"/>
  <c r="N15" i="89"/>
  <c r="P15" i="89" s="1"/>
  <c r="N20" i="89"/>
  <c r="P20" i="89" s="1"/>
  <c r="N23" i="89"/>
  <c r="N28" i="89"/>
  <c r="P28" i="89" s="1"/>
  <c r="N31" i="89"/>
  <c r="P31" i="89" s="1"/>
  <c r="N34" i="89"/>
  <c r="N6" i="89"/>
  <c r="N9" i="89"/>
  <c r="P9" i="89" s="1"/>
  <c r="N14" i="89"/>
  <c r="N17" i="89"/>
  <c r="P17" i="89" s="1"/>
  <c r="N22" i="89"/>
  <c r="P22" i="89" s="1"/>
  <c r="N25" i="89"/>
  <c r="P25" i="89" s="1"/>
  <c r="N30" i="89"/>
  <c r="P30" i="89" s="1"/>
  <c r="G4" i="89"/>
  <c r="G35" i="89" s="1"/>
  <c r="G35" i="74"/>
  <c r="G35" i="83"/>
  <c r="F35" i="85"/>
  <c r="G35" i="86"/>
  <c r="G4" i="24"/>
  <c r="G35" i="24" s="1"/>
  <c r="F35" i="64"/>
  <c r="G35" i="64"/>
  <c r="P8" i="24" l="1"/>
  <c r="P7" i="89"/>
  <c r="P27" i="67"/>
  <c r="P17" i="83"/>
  <c r="P32" i="24"/>
  <c r="P14" i="77"/>
  <c r="P27" i="74"/>
  <c r="P26" i="89"/>
  <c r="P22" i="74"/>
  <c r="P31" i="85"/>
  <c r="P23" i="67"/>
  <c r="P18" i="66"/>
  <c r="P31" i="78"/>
  <c r="P13" i="66"/>
  <c r="P11" i="86"/>
  <c r="P34" i="78"/>
  <c r="P4" i="85"/>
  <c r="P30" i="24"/>
  <c r="P23" i="89"/>
  <c r="P31" i="64"/>
  <c r="P30" i="67"/>
  <c r="P29" i="77"/>
  <c r="P8" i="64"/>
  <c r="P14" i="64"/>
  <c r="P7" i="85"/>
  <c r="P4" i="24"/>
  <c r="P9" i="74"/>
  <c r="P7" i="74"/>
  <c r="P20" i="67"/>
  <c r="P27" i="64"/>
  <c r="P21" i="66"/>
  <c r="P27" i="78"/>
  <c r="P8" i="85"/>
  <c r="P12" i="64"/>
  <c r="P30" i="74"/>
  <c r="P20" i="74"/>
  <c r="P30" i="83"/>
  <c r="P31" i="77"/>
  <c r="P26" i="78"/>
  <c r="P23" i="74"/>
  <c r="P30" i="86"/>
  <c r="P14" i="89"/>
  <c r="P12" i="89"/>
  <c r="P21" i="77"/>
  <c r="P21" i="24"/>
  <c r="P5" i="24"/>
  <c r="P11" i="66"/>
  <c r="P5" i="83"/>
  <c r="P14" i="86"/>
  <c r="P4" i="67"/>
  <c r="P30" i="77"/>
  <c r="P20" i="77"/>
  <c r="P23" i="77"/>
  <c r="P23" i="86"/>
  <c r="P7" i="86"/>
  <c r="P6" i="66"/>
  <c r="P4" i="77"/>
  <c r="P23" i="66"/>
  <c r="P14" i="83"/>
  <c r="P6" i="83"/>
  <c r="P7" i="77"/>
  <c r="P7" i="78"/>
  <c r="P22" i="85"/>
  <c r="P6" i="89"/>
  <c r="P34" i="89"/>
  <c r="P4" i="89"/>
  <c r="P16" i="66"/>
  <c r="P14" i="74"/>
  <c r="P22" i="78"/>
  <c r="P13" i="77"/>
  <c r="P22" i="77"/>
  <c r="P5" i="66"/>
  <c r="P32" i="67"/>
  <c r="P22" i="67"/>
  <c r="P28" i="74"/>
  <c r="P12" i="77"/>
  <c r="P25" i="83"/>
  <c r="P9" i="83"/>
  <c r="P33" i="77"/>
  <c r="P6" i="85"/>
  <c r="P15" i="85"/>
  <c r="P34" i="85"/>
  <c r="P30" i="78"/>
  <c r="P22" i="86"/>
  <c r="P17" i="67"/>
  <c r="P26" i="66"/>
  <c r="P17" i="74"/>
  <c r="P22" i="24"/>
  <c r="P33" i="89"/>
  <c r="P10" i="67"/>
  <c r="P7" i="24"/>
  <c r="P15" i="74"/>
  <c r="P31" i="74"/>
  <c r="P23" i="85"/>
  <c r="P32" i="83"/>
  <c r="P24" i="83"/>
  <c r="P16" i="83"/>
  <c r="P8" i="83"/>
  <c r="P20" i="64"/>
  <c r="P26" i="86"/>
  <c r="P16" i="64"/>
  <c r="P6" i="24"/>
  <c r="P34" i="24"/>
  <c r="P24" i="24"/>
  <c r="P29" i="24"/>
  <c r="P29" i="85"/>
  <c r="P13" i="85"/>
  <c r="P27" i="86"/>
  <c r="P15" i="86"/>
  <c r="P29" i="89"/>
  <c r="P10" i="89"/>
  <c r="P18" i="24"/>
  <c r="P27" i="77"/>
  <c r="P34" i="64"/>
  <c r="P10" i="64"/>
  <c r="P29" i="64"/>
  <c r="P25" i="67"/>
  <c r="P19" i="67"/>
  <c r="P14" i="67"/>
  <c r="P24" i="64"/>
  <c r="P11" i="64"/>
  <c r="P24" i="67"/>
  <c r="P33" i="67"/>
  <c r="P5" i="77"/>
  <c r="P33" i="86"/>
  <c r="P10" i="24"/>
  <c r="P27" i="24"/>
  <c r="P9" i="24"/>
  <c r="P33" i="83"/>
  <c r="P26" i="83"/>
  <c r="P32" i="85"/>
  <c r="P16" i="85"/>
  <c r="P30" i="85"/>
  <c r="P14" i="85"/>
  <c r="P32" i="74"/>
  <c r="P24" i="74"/>
  <c r="P4" i="64"/>
  <c r="P10" i="66"/>
  <c r="P29" i="83"/>
  <c r="P27" i="83"/>
  <c r="P19" i="83"/>
  <c r="P11" i="83"/>
  <c r="P13" i="74"/>
  <c r="P11" i="74"/>
  <c r="P5" i="74"/>
  <c r="P27" i="85"/>
  <c r="P25" i="85"/>
  <c r="P29" i="74"/>
  <c r="P21" i="74"/>
  <c r="P12" i="66"/>
  <c r="P16" i="74"/>
  <c r="P13" i="64"/>
  <c r="P34" i="67"/>
  <c r="P17" i="64"/>
  <c r="P8" i="74"/>
  <c r="P21" i="83"/>
  <c r="P28" i="66"/>
  <c r="P16" i="89"/>
  <c r="P8" i="89"/>
  <c r="P30" i="64"/>
  <c r="P29" i="78"/>
  <c r="P21" i="78"/>
  <c r="P13" i="78"/>
  <c r="P5" i="78"/>
  <c r="P5" i="86"/>
  <c r="P11" i="24"/>
  <c r="P26" i="74"/>
  <c r="P10" i="74"/>
  <c r="P10" i="78"/>
  <c r="P13" i="83"/>
  <c r="P11" i="89"/>
  <c r="P32" i="64"/>
  <c r="P34" i="74"/>
  <c r="P34" i="77"/>
  <c r="P18" i="77"/>
  <c r="P16" i="77"/>
  <c r="P13" i="86"/>
  <c r="P25" i="24"/>
  <c r="P15" i="78"/>
  <c r="P4" i="66"/>
  <c r="P24" i="89"/>
  <c r="P25" i="66"/>
  <c r="P19" i="66"/>
  <c r="P22" i="66"/>
  <c r="P17" i="66"/>
  <c r="P25" i="86"/>
  <c r="P9" i="86"/>
  <c r="P34" i="86"/>
  <c r="P21" i="86"/>
  <c r="P18" i="83"/>
  <c r="P23" i="78"/>
  <c r="P18" i="78"/>
  <c r="P14" i="24"/>
  <c r="P27" i="89"/>
  <c r="P13" i="24"/>
  <c r="P19" i="78"/>
  <c r="P19" i="89"/>
  <c r="P32" i="89"/>
  <c r="P30" i="66"/>
  <c r="P9" i="66"/>
  <c r="P7" i="66"/>
  <c r="P31" i="83"/>
  <c r="P15" i="83"/>
  <c r="P11" i="85"/>
  <c r="P9" i="85"/>
  <c r="P17" i="86"/>
  <c r="P33" i="85"/>
  <c r="P19" i="85"/>
  <c r="P17" i="85"/>
  <c r="P29" i="86"/>
  <c r="P20" i="24"/>
  <c r="P10" i="83"/>
  <c r="P16" i="24"/>
  <c r="P15" i="24"/>
  <c r="P11" i="78"/>
  <c r="P33" i="64"/>
  <c r="P23" i="64"/>
  <c r="P14" i="66"/>
  <c r="P15" i="64"/>
  <c r="P5" i="64"/>
  <c r="P20" i="66"/>
  <c r="P26" i="67"/>
  <c r="P16" i="67"/>
  <c r="P8" i="67"/>
  <c r="P28" i="78"/>
  <c r="P20" i="78"/>
  <c r="P12" i="78"/>
  <c r="P4" i="78"/>
  <c r="P32" i="78"/>
  <c r="P24" i="78"/>
  <c r="P17" i="78"/>
  <c r="P28" i="83"/>
  <c r="P20" i="83"/>
  <c r="P12" i="83"/>
  <c r="P4" i="83"/>
  <c r="P28" i="85"/>
  <c r="P26" i="85"/>
  <c r="P12" i="85"/>
  <c r="P10" i="85"/>
  <c r="P32" i="86"/>
  <c r="P16" i="86"/>
  <c r="P28" i="86"/>
  <c r="P12" i="86"/>
  <c r="P19" i="24"/>
  <c r="P26" i="77"/>
  <c r="P24" i="77"/>
  <c r="P10" i="77"/>
  <c r="P8" i="77"/>
  <c r="P16" i="78"/>
  <c r="P9" i="78"/>
  <c r="P34" i="83"/>
  <c r="P26" i="24"/>
  <c r="P22" i="64"/>
  <c r="P19" i="64"/>
  <c r="P9" i="64"/>
  <c r="P7" i="64"/>
  <c r="P33" i="66"/>
  <c r="P27" i="66"/>
  <c r="P21" i="67"/>
  <c r="P13" i="67"/>
  <c r="P5" i="67"/>
  <c r="P19" i="77"/>
  <c r="P17" i="77"/>
  <c r="P25" i="77"/>
  <c r="P11" i="77"/>
  <c r="P9" i="77"/>
  <c r="P8" i="78"/>
  <c r="P24" i="86"/>
  <c r="P8" i="86"/>
  <c r="P20" i="85"/>
  <c r="P18" i="85"/>
  <c r="P20" i="86"/>
  <c r="P4" i="86"/>
  <c r="P33" i="24"/>
  <c r="P17" i="24"/>
  <c r="P26" i="64"/>
  <c r="P33" i="78"/>
  <c r="P25" i="78"/>
  <c r="P23" i="83"/>
  <c r="P7" i="83"/>
  <c r="P28" i="24"/>
  <c r="P12" i="24"/>
</calcChain>
</file>

<file path=xl/sharedStrings.xml><?xml version="1.0" encoding="utf-8"?>
<sst xmlns="http://schemas.openxmlformats.org/spreadsheetml/2006/main" count="353" uniqueCount="44">
  <si>
    <t>Período de trabalho</t>
  </si>
  <si>
    <t xml:space="preserve">Dia </t>
  </si>
  <si>
    <t>Hora de Entrada</t>
  </si>
  <si>
    <t>Almoço</t>
  </si>
  <si>
    <t>Hora de Saída</t>
  </si>
  <si>
    <t>Horas trabalhadas</t>
  </si>
  <si>
    <t>Hora extra</t>
  </si>
  <si>
    <t>Motivo</t>
  </si>
  <si>
    <t>Saída</t>
  </si>
  <si>
    <t>Retorno</t>
  </si>
  <si>
    <t>TOTAL do mês</t>
  </si>
  <si>
    <t>Ano</t>
  </si>
  <si>
    <t>Mês</t>
  </si>
  <si>
    <t>Ano Novo</t>
  </si>
  <si>
    <t>Carnaval</t>
  </si>
  <si>
    <t>Paixão de Cristo</t>
  </si>
  <si>
    <t>Tiradentes</t>
  </si>
  <si>
    <t>Dia do Trabalho</t>
  </si>
  <si>
    <t>Corpus Christi</t>
  </si>
  <si>
    <t>Assunção de Nossa Senhora</t>
  </si>
  <si>
    <t>Independência do Brasil</t>
  </si>
  <si>
    <t>Nossa Senhora Aparecida</t>
  </si>
  <si>
    <t>Finados</t>
  </si>
  <si>
    <t>Proclamação da República</t>
  </si>
  <si>
    <t>Imaculada Conceição (BH)</t>
  </si>
  <si>
    <t>Natal</t>
  </si>
  <si>
    <t>Dia</t>
  </si>
  <si>
    <t>Útil</t>
  </si>
  <si>
    <t>Check Mês</t>
  </si>
  <si>
    <t>Feriado</t>
  </si>
  <si>
    <t>Resultato</t>
  </si>
  <si>
    <t>Semana Santa</t>
  </si>
  <si>
    <t>Férias</t>
  </si>
  <si>
    <t>Atestado</t>
  </si>
  <si>
    <t>Liberado Ariane</t>
  </si>
  <si>
    <t>Amadoria</t>
  </si>
  <si>
    <t>Médico</t>
  </si>
  <si>
    <t>Liberado</t>
  </si>
  <si>
    <t>Encerramento</t>
  </si>
  <si>
    <t>atestado</t>
  </si>
  <si>
    <t>amadoria</t>
  </si>
  <si>
    <t>encerramento</t>
  </si>
  <si>
    <t>Graciliano</t>
  </si>
  <si>
    <t>IPVA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</si>
</sst>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:mm;@"/>
    <numFmt numFmtId="165" formatCode="[$-416]mmmm&quot; de &quot;yyyy"/>
    <numFmt numFmtId="166" formatCode="[$-416]d\ \ mmmm\,\ yyyy;@"/>
    <numFmt numFmtId="167" formatCode="dd/mm/yy;@"/>
    <numFmt numFmtId="168" formatCode="[hh]:mm"/>
    <numFmt numFmtId="169" formatCode="[h]:mm:ss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164" fontId="1" fillId="0" borderId="4" xfId="0" applyNumberFormat="1" applyFont="1" applyFill="1" applyBorder="1" applyAlignment="1" applyProtection="1">
      <alignment horizontal="center"/>
      <protection locked="0"/>
    </xf>
    <xf numFmtId="164" fontId="1" fillId="0" borderId="4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 wrapText="1"/>
      <protection locked="0"/>
    </xf>
    <xf numFmtId="168" fontId="3" fillId="2" borderId="1" xfId="0" applyNumberFormat="1" applyFont="1" applyFill="1" applyBorder="1" applyAlignment="1" applyProtection="1">
      <alignment horizontal="center"/>
    </xf>
    <xf numFmtId="164" fontId="3" fillId="2" borderId="1" xfId="0" applyNumberFormat="1" applyFont="1" applyFill="1" applyBorder="1" applyAlignment="1" applyProtection="1">
      <alignment horizontal="center"/>
    </xf>
    <xf numFmtId="20" fontId="3" fillId="2" borderId="1" xfId="0" applyNumberFormat="1" applyFont="1" applyFill="1" applyBorder="1" applyAlignment="1" applyProtection="1">
      <alignment horizontal="center"/>
      <protection locked="0"/>
    </xf>
    <xf numFmtId="165" fontId="3" fillId="2" borderId="1" xfId="0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0" fillId="0" borderId="0" xfId="0" applyProtection="1"/>
    <xf numFmtId="0" fontId="2" fillId="0" borderId="6" xfId="0" applyFont="1" applyBorder="1" applyAlignment="1" applyProtection="1">
      <alignment horizontal="center" vertical="center"/>
    </xf>
    <xf numFmtId="167" fontId="0" fillId="0" borderId="0" xfId="0" applyNumberFormat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1" fillId="0" borderId="0" xfId="0" applyFont="1" applyFill="1" applyProtection="1"/>
    <xf numFmtId="164" fontId="1" fillId="0" borderId="9" xfId="0" applyNumberFormat="1" applyFont="1" applyFill="1" applyBorder="1" applyAlignment="1" applyProtection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0" borderId="0" xfId="0" applyNumberFormat="1" applyProtection="1">
      <protection locked="0"/>
    </xf>
    <xf numFmtId="16" fontId="0" fillId="0" borderId="0" xfId="0" applyNumberFormat="1" applyProtection="1">
      <protection locked="0"/>
    </xf>
    <xf numFmtId="169" fontId="3" fillId="2" borderId="1" xfId="0" applyNumberFormat="1" applyFont="1" applyFill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</cellXfs>
  <cellStyles count="1">
    <cellStyle name="Normal" xfId="0" builtinId="0"/>
  </cellStyles>
  <dxfs count="62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opLeftCell="A7" workbookViewId="0">
      <selection activeCell="B22" sqref="B22"/>
    </sheetView>
  </sheetViews>
  <sheetFormatPr defaultRowHeight="15" x14ac:dyDescent="0.25"/>
  <cols>
    <col min="1" max="1" width="18.28515625" bestFit="1" customWidth="1"/>
    <col min="2" max="2" width="26" bestFit="1" customWidth="1"/>
  </cols>
  <sheetData>
    <row r="1" spans="1:2" x14ac:dyDescent="0.25">
      <c r="A1" s="1" t="s">
        <v>11</v>
      </c>
      <c r="B1" s="18">
        <v>2018</v>
      </c>
    </row>
    <row r="2" spans="1:2" x14ac:dyDescent="0.25">
      <c r="A2" s="1" t="s">
        <v>12</v>
      </c>
      <c r="B2" s="18">
        <v>12</v>
      </c>
    </row>
    <row r="3" spans="1:2" x14ac:dyDescent="0.25">
      <c r="B3" s="19"/>
    </row>
    <row r="4" spans="1:2" x14ac:dyDescent="0.25">
      <c r="A4" s="20">
        <v>41639</v>
      </c>
      <c r="B4" s="19" t="s">
        <v>13</v>
      </c>
    </row>
    <row r="5" spans="1:2" x14ac:dyDescent="0.25">
      <c r="A5" s="20">
        <v>41681</v>
      </c>
      <c r="B5" s="19" t="s">
        <v>14</v>
      </c>
    </row>
    <row r="6" spans="1:2" x14ac:dyDescent="0.25">
      <c r="A6" s="20">
        <v>41682</v>
      </c>
      <c r="B6" s="19" t="s">
        <v>14</v>
      </c>
    </row>
    <row r="7" spans="1:2" x14ac:dyDescent="0.25">
      <c r="A7" s="20">
        <v>41727</v>
      </c>
      <c r="B7" s="19" t="s">
        <v>31</v>
      </c>
    </row>
    <row r="8" spans="1:2" x14ac:dyDescent="0.25">
      <c r="A8" s="20">
        <v>41742</v>
      </c>
      <c r="B8" s="19" t="s">
        <v>15</v>
      </c>
    </row>
    <row r="9" spans="1:2" x14ac:dyDescent="0.25">
      <c r="A9" s="20">
        <v>41749</v>
      </c>
      <c r="B9" s="19" t="s">
        <v>16</v>
      </c>
    </row>
    <row r="10" spans="1:2" x14ac:dyDescent="0.25">
      <c r="A10" s="20">
        <v>41759</v>
      </c>
      <c r="B10" s="19" t="s">
        <v>17</v>
      </c>
    </row>
    <row r="11" spans="1:2" x14ac:dyDescent="0.25">
      <c r="A11" s="20">
        <v>41789</v>
      </c>
      <c r="B11" s="19" t="s">
        <v>18</v>
      </c>
    </row>
    <row r="12" spans="1:2" x14ac:dyDescent="0.25">
      <c r="A12" s="20">
        <v>41865</v>
      </c>
      <c r="B12" s="19" t="s">
        <v>19</v>
      </c>
    </row>
    <row r="13" spans="1:2" x14ac:dyDescent="0.25">
      <c r="A13" s="20">
        <v>41888</v>
      </c>
      <c r="B13" s="19" t="s">
        <v>20</v>
      </c>
    </row>
    <row r="14" spans="1:2" x14ac:dyDescent="0.25">
      <c r="A14" s="20">
        <v>41923</v>
      </c>
      <c r="B14" s="19" t="s">
        <v>21</v>
      </c>
    </row>
    <row r="15" spans="1:2" x14ac:dyDescent="0.25">
      <c r="A15" s="20">
        <v>41944</v>
      </c>
      <c r="B15" s="19" t="s">
        <v>22</v>
      </c>
    </row>
    <row r="16" spans="1:2" x14ac:dyDescent="0.25">
      <c r="A16" s="20">
        <v>41957</v>
      </c>
      <c r="B16" s="19" t="s">
        <v>23</v>
      </c>
    </row>
    <row r="17" spans="1:2" x14ac:dyDescent="0.25">
      <c r="A17" s="20">
        <v>41980</v>
      </c>
      <c r="B17" s="19" t="s">
        <v>24</v>
      </c>
    </row>
    <row r="18" spans="1:2" x14ac:dyDescent="0.25">
      <c r="A18" s="20">
        <v>41997</v>
      </c>
      <c r="B18" s="19" t="s">
        <v>25</v>
      </c>
    </row>
    <row r="19" spans="1:2" x14ac:dyDescent="0.25">
      <c r="A19" s="20"/>
      <c r="B19" s="19"/>
    </row>
    <row r="20" spans="1:2" x14ac:dyDescent="0.25">
      <c r="A20" s="20"/>
      <c r="B20" s="19"/>
    </row>
    <row r="21" spans="1:2" x14ac:dyDescent="0.25">
      <c r="A21" s="20"/>
      <c r="B21" s="19"/>
    </row>
    <row r="22" spans="1:2" x14ac:dyDescent="0.25">
      <c r="A22" s="20"/>
      <c r="B22" s="19"/>
    </row>
    <row r="23" spans="1:2" x14ac:dyDescent="0.25">
      <c r="A23" s="20"/>
      <c r="B23" s="19"/>
    </row>
    <row r="24" spans="1:2" x14ac:dyDescent="0.25">
      <c r="A24" s="20"/>
      <c r="B24" s="19"/>
    </row>
    <row r="25" spans="1:2" x14ac:dyDescent="0.25">
      <c r="A25" s="20"/>
      <c r="B25" s="19"/>
    </row>
    <row r="26" spans="1:2" x14ac:dyDescent="0.25">
      <c r="A26" s="20"/>
      <c r="B26" s="19"/>
    </row>
    <row r="27" spans="1:2" x14ac:dyDescent="0.25">
      <c r="A27" s="19"/>
      <c r="B27" s="19"/>
    </row>
    <row r="28" spans="1:2" x14ac:dyDescent="0.25">
      <c r="A28" s="19"/>
      <c r="B28" s="19"/>
    </row>
    <row r="29" spans="1:2" x14ac:dyDescent="0.25">
      <c r="A29" s="21"/>
      <c r="B29" s="19"/>
    </row>
    <row r="30" spans="1:2" x14ac:dyDescent="0.25">
      <c r="A30" s="19"/>
      <c r="B30" s="19"/>
    </row>
    <row r="31" spans="1:2" x14ac:dyDescent="0.25">
      <c r="A31" s="19"/>
      <c r="B31" s="19"/>
    </row>
    <row r="32" spans="1:2" x14ac:dyDescent="0.25">
      <c r="A32" s="19"/>
      <c r="B32" s="19"/>
    </row>
    <row r="33" spans="1:2" x14ac:dyDescent="0.25">
      <c r="A33" s="19"/>
      <c r="B33" s="19"/>
    </row>
    <row r="34" spans="1:2" x14ac:dyDescent="0.25">
      <c r="A34" s="19"/>
      <c r="B34" s="19"/>
    </row>
    <row r="35" spans="1:2" x14ac:dyDescent="0.25">
      <c r="A35" s="19"/>
      <c r="B35" s="19"/>
    </row>
    <row r="36" spans="1:2" x14ac:dyDescent="0.25">
      <c r="A36" s="19"/>
      <c r="B36" s="19"/>
    </row>
    <row r="37" spans="1:2" x14ac:dyDescent="0.25">
      <c r="A37" s="19"/>
      <c r="B37" s="19"/>
    </row>
    <row r="38" spans="1:2" x14ac:dyDescent="0.25">
      <c r="A38" s="19"/>
      <c r="B38" s="19"/>
    </row>
    <row r="39" spans="1:2" x14ac:dyDescent="0.25">
      <c r="A39" s="19"/>
      <c r="B39" s="1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P35"/>
  <sheetViews>
    <sheetView topLeftCell="A19" workbookViewId="0">
      <selection activeCell="B29" sqref="B29:E31"/>
    </sheetView>
  </sheetViews>
  <sheetFormatPr defaultRowHeight="15" x14ac:dyDescent="0.25"/>
  <cols>
    <col min="1" max="1" width="17.5703125" style="10" bestFit="1" customWidth="1"/>
    <col min="2" max="2" width="15.140625" style="10" bestFit="1" customWidth="1"/>
    <col min="3" max="4" width="9.140625" style="10"/>
    <col min="5" max="5" width="13.140625" style="10" bestFit="1" customWidth="1"/>
    <col min="6" max="6" width="16.85546875" style="10" bestFit="1" customWidth="1"/>
    <col min="7" max="7" width="10.140625" style="10" bestFit="1" customWidth="1"/>
    <col min="8" max="8" width="15.7109375" style="10" customWidth="1"/>
    <col min="9" max="9" width="9.140625" style="10"/>
    <col min="10" max="10" width="12.42578125" style="10" bestFit="1" customWidth="1"/>
    <col min="11" max="11" width="9.140625" style="10" customWidth="1"/>
    <col min="12" max="13" width="9.140625" style="10" hidden="1" customWidth="1"/>
    <col min="14" max="14" width="10.42578125" style="10" hidden="1" customWidth="1"/>
    <col min="15" max="16" width="9.140625" style="10" hidden="1" customWidth="1"/>
    <col min="17" max="17" width="9.140625" style="10" customWidth="1"/>
    <col min="18" max="16384" width="9.140625" style="10"/>
  </cols>
  <sheetData>
    <row r="1" spans="1:16" x14ac:dyDescent="0.25">
      <c r="A1" s="8">
        <f>DATE(Detalhes!B1,Detalhes!B2,1)</f>
        <v>41973</v>
      </c>
      <c r="B1" s="27" t="s">
        <v>0</v>
      </c>
      <c r="C1" s="28"/>
      <c r="D1" s="28"/>
      <c r="E1" s="29"/>
      <c r="F1" s="7">
        <v>0.3666666666666667</v>
      </c>
      <c r="G1" s="9"/>
      <c r="H1" s="9"/>
    </row>
    <row r="2" spans="1:16" x14ac:dyDescent="0.25">
      <c r="A2" s="23" t="s">
        <v>1</v>
      </c>
      <c r="B2" s="23" t="s">
        <v>2</v>
      </c>
      <c r="C2" s="30" t="s">
        <v>3</v>
      </c>
      <c r="D2" s="31"/>
      <c r="E2" s="23" t="s">
        <v>4</v>
      </c>
      <c r="F2" s="23" t="s">
        <v>5</v>
      </c>
      <c r="G2" s="23" t="s">
        <v>6</v>
      </c>
      <c r="H2" s="25" t="s">
        <v>7</v>
      </c>
    </row>
    <row r="3" spans="1:16" ht="15.75" thickBot="1" x14ac:dyDescent="0.3">
      <c r="A3" s="24"/>
      <c r="B3" s="24"/>
      <c r="C3" s="11" t="s">
        <v>8</v>
      </c>
      <c r="D3" s="11" t="s">
        <v>9</v>
      </c>
      <c r="E3" s="24"/>
      <c r="F3" s="24"/>
      <c r="G3" s="24"/>
      <c r="H3" s="26"/>
      <c r="L3" s="12" t="s">
        <v>26</v>
      </c>
      <c r="M3" s="13" t="s">
        <v>27</v>
      </c>
      <c r="N3" s="13" t="s">
        <v>28</v>
      </c>
      <c r="O3" s="13" t="s">
        <v>29</v>
      </c>
      <c r="P3" s="13" t="s">
        <v>30</v>
      </c>
    </row>
    <row r="4" spans="1:16" x14ac:dyDescent="0.25">
      <c r="A4" s="14">
        <v>1</v>
      </c>
      <c r="B4" s="2"/>
      <c r="C4" s="2"/>
      <c r="D4" s="2"/>
      <c r="E4" s="2"/>
      <c r="F4" s="3" t="str">
        <f>IF(ISBLANK(E4),"",E4-(D4-C4)-B4)</f>
        <v/>
      </c>
      <c r="G4" s="3" t="str">
        <f>IF(ISNUMBER(F4),F4-$F$1,"")</f>
        <v/>
      </c>
      <c r="H4" s="4"/>
      <c r="L4" s="12">
        <f>DATE(Detalhes!$B$1,Detalhes!$B$2,A4)</f>
        <v>41973</v>
      </c>
      <c r="M4" s="13">
        <f>IF(WEEKDAY(L4,2)&gt;5,1,0)</f>
        <v>1</v>
      </c>
      <c r="N4" s="13">
        <f>IF(MONTH(L4)=MONTH($A$1),0,1)</f>
        <v>0</v>
      </c>
      <c r="O4" s="13">
        <f>IFERROR(MATCH(L4,Detalhes!$A$4:$A$56,0),0)</f>
        <v>0</v>
      </c>
      <c r="P4" s="10">
        <f t="shared" ref="P4:P34" si="0">IF(OR(M4,N4,O4),1,0)</f>
        <v>1</v>
      </c>
    </row>
    <row r="5" spans="1:16" x14ac:dyDescent="0.25">
      <c r="A5" s="14">
        <v>2</v>
      </c>
      <c r="B5" s="2"/>
      <c r="C5" s="2"/>
      <c r="D5" s="2"/>
      <c r="E5" s="2"/>
      <c r="F5" s="3" t="str">
        <f t="shared" ref="F5:F34" si="1">IF(ISBLANK(E5),"",E5-(D5-C5)-B5)</f>
        <v/>
      </c>
      <c r="G5" s="3" t="str">
        <f t="shared" ref="G5:G34" si="2">IF(ISNUMBER(F5),F5-$F$1,"")</f>
        <v/>
      </c>
      <c r="H5" s="4"/>
      <c r="L5" s="12">
        <f>DATE(Detalhes!$B$1,Detalhes!$B$2,A5)</f>
        <v>41974</v>
      </c>
      <c r="M5" s="13">
        <f t="shared" ref="M5:M34" si="3">IF(WEEKDAY(L5,2)&gt;5,1,0)</f>
        <v>1</v>
      </c>
      <c r="N5" s="13">
        <f t="shared" ref="N5:N34" si="4">IF(MONTH(L5)=MONTH($A$1),0,1)</f>
        <v>0</v>
      </c>
      <c r="O5" s="13">
        <f>IFERROR(MATCH(L5,Detalhes!$A$4:$A$56,0),0)</f>
        <v>0</v>
      </c>
      <c r="P5" s="10">
        <f t="shared" si="0"/>
        <v>1</v>
      </c>
    </row>
    <row r="6" spans="1:16" x14ac:dyDescent="0.25">
      <c r="A6" s="14">
        <v>3</v>
      </c>
      <c r="B6" s="2">
        <v>0.33611111111111108</v>
      </c>
      <c r="C6" s="2">
        <v>0.50902777777777775</v>
      </c>
      <c r="D6" s="2">
        <v>0.5541666666666667</v>
      </c>
      <c r="E6" s="2">
        <v>0.7583333333333333</v>
      </c>
      <c r="F6" s="3">
        <f t="shared" si="1"/>
        <v>0.37708333333333327</v>
      </c>
      <c r="G6" s="3">
        <f t="shared" si="2"/>
        <v>1.0416666666666574E-2</v>
      </c>
      <c r="H6" s="4"/>
      <c r="L6" s="12">
        <f>DATE(Detalhes!$B$1,Detalhes!$B$2,A6)</f>
        <v>41975</v>
      </c>
      <c r="M6" s="13">
        <f t="shared" si="3"/>
        <v>0</v>
      </c>
      <c r="N6" s="13">
        <f t="shared" si="4"/>
        <v>0</v>
      </c>
      <c r="O6" s="13">
        <f>IFERROR(MATCH(L6,Detalhes!$A$4:$A$56,0),0)</f>
        <v>0</v>
      </c>
      <c r="P6" s="10">
        <f t="shared" si="0"/>
        <v>0</v>
      </c>
    </row>
    <row r="7" spans="1:16" x14ac:dyDescent="0.25">
      <c r="A7" s="14">
        <v>4</v>
      </c>
      <c r="B7" s="2">
        <v>0.3354166666666667</v>
      </c>
      <c r="C7" s="2">
        <v>0.56319444444444444</v>
      </c>
      <c r="D7" s="2">
        <v>0.60902777777777783</v>
      </c>
      <c r="E7" s="2">
        <v>0.77986111111111101</v>
      </c>
      <c r="F7" s="3">
        <f t="shared" si="1"/>
        <v>0.39861111111111092</v>
      </c>
      <c r="G7" s="3">
        <f t="shared" si="2"/>
        <v>3.194444444444422E-2</v>
      </c>
      <c r="H7" s="4"/>
      <c r="L7" s="12">
        <f>DATE(Detalhes!$B$1,Detalhes!$B$2,A7)</f>
        <v>41976</v>
      </c>
      <c r="M7" s="13">
        <f t="shared" si="3"/>
        <v>0</v>
      </c>
      <c r="N7" s="13">
        <f t="shared" si="4"/>
        <v>0</v>
      </c>
      <c r="O7" s="13">
        <f>IFERROR(MATCH(L7,Detalhes!$A$4:$A$56,0),0)</f>
        <v>0</v>
      </c>
      <c r="P7" s="10">
        <f t="shared" si="0"/>
        <v>0</v>
      </c>
    </row>
    <row r="8" spans="1:16" x14ac:dyDescent="0.25">
      <c r="A8" s="14">
        <v>5</v>
      </c>
      <c r="B8" s="2">
        <v>0.33055555555555555</v>
      </c>
      <c r="C8" s="2">
        <v>0.50763888888888886</v>
      </c>
      <c r="D8" s="2">
        <v>0.55625000000000002</v>
      </c>
      <c r="E8" s="2">
        <v>0.75</v>
      </c>
      <c r="F8" s="3">
        <f t="shared" si="1"/>
        <v>0.37083333333333329</v>
      </c>
      <c r="G8" s="3">
        <f t="shared" si="2"/>
        <v>4.1666666666665964E-3</v>
      </c>
      <c r="H8" s="4"/>
      <c r="L8" s="12">
        <f>DATE(Detalhes!$B$1,Detalhes!$B$2,A8)</f>
        <v>41977</v>
      </c>
      <c r="M8" s="13">
        <f t="shared" si="3"/>
        <v>0</v>
      </c>
      <c r="N8" s="13">
        <f t="shared" si="4"/>
        <v>0</v>
      </c>
      <c r="O8" s="13">
        <f>IFERROR(MATCH(L8,Detalhes!$A$4:$A$56,0),0)</f>
        <v>0</v>
      </c>
      <c r="P8" s="10">
        <f t="shared" si="0"/>
        <v>0</v>
      </c>
    </row>
    <row r="9" spans="1:16" x14ac:dyDescent="0.25">
      <c r="A9" s="14">
        <v>6</v>
      </c>
      <c r="B9" s="2">
        <v>0.33124999999999999</v>
      </c>
      <c r="C9" s="2">
        <v>0.58402777777777781</v>
      </c>
      <c r="D9" s="2">
        <v>0.63611111111111118</v>
      </c>
      <c r="E9" s="2">
        <v>0.77986111111111101</v>
      </c>
      <c r="F9" s="3">
        <f t="shared" si="1"/>
        <v>0.39652777777777765</v>
      </c>
      <c r="G9" s="3">
        <f t="shared" si="2"/>
        <v>2.986111111111095E-2</v>
      </c>
      <c r="H9" s="4"/>
      <c r="L9" s="12">
        <f>DATE(Detalhes!$B$1,Detalhes!$B$2,A9)</f>
        <v>41978</v>
      </c>
      <c r="M9" s="13">
        <f t="shared" si="3"/>
        <v>0</v>
      </c>
      <c r="N9" s="13">
        <f t="shared" si="4"/>
        <v>0</v>
      </c>
      <c r="O9" s="13">
        <f>IFERROR(MATCH(L9,Detalhes!$A$4:$A$56,0),0)</f>
        <v>0</v>
      </c>
      <c r="P9" s="10">
        <f t="shared" si="0"/>
        <v>0</v>
      </c>
    </row>
    <row r="10" spans="1:16" x14ac:dyDescent="0.25">
      <c r="A10" s="14">
        <v>7</v>
      </c>
      <c r="B10" s="2">
        <v>0.35625000000000001</v>
      </c>
      <c r="C10" s="2">
        <v>0.5541666666666667</v>
      </c>
      <c r="D10" s="2">
        <v>0.59097222222222223</v>
      </c>
      <c r="E10" s="2">
        <v>0.73541666666666661</v>
      </c>
      <c r="F10" s="3">
        <f t="shared" si="1"/>
        <v>0.34236111111111106</v>
      </c>
      <c r="G10" s="3">
        <f t="shared" si="2"/>
        <v>-2.4305555555555636E-2</v>
      </c>
      <c r="H10" s="4"/>
      <c r="L10" s="12">
        <f>DATE(Detalhes!$B$1,Detalhes!$B$2,A10)</f>
        <v>41979</v>
      </c>
      <c r="M10" s="13">
        <f t="shared" si="3"/>
        <v>0</v>
      </c>
      <c r="N10" s="13">
        <f t="shared" si="4"/>
        <v>0</v>
      </c>
      <c r="O10" s="13">
        <f>IFERROR(MATCH(L10,Detalhes!$A$4:$A$56,0),0)</f>
        <v>0</v>
      </c>
      <c r="P10" s="10">
        <f t="shared" si="0"/>
        <v>0</v>
      </c>
    </row>
    <row r="11" spans="1:16" x14ac:dyDescent="0.25">
      <c r="A11" s="14">
        <v>8</v>
      </c>
      <c r="B11" s="2"/>
      <c r="C11" s="2"/>
      <c r="D11" s="2"/>
      <c r="E11" s="2"/>
      <c r="F11" s="3" t="str">
        <f t="shared" si="1"/>
        <v/>
      </c>
      <c r="G11" s="3" t="str">
        <f t="shared" si="2"/>
        <v/>
      </c>
      <c r="H11" s="4"/>
      <c r="L11" s="12">
        <f>DATE(Detalhes!$B$1,Detalhes!$B$2,A11)</f>
        <v>41980</v>
      </c>
      <c r="M11" s="13">
        <f t="shared" si="3"/>
        <v>1</v>
      </c>
      <c r="N11" s="13">
        <f t="shared" si="4"/>
        <v>0</v>
      </c>
      <c r="O11" s="13">
        <f>IFERROR(MATCH(L11,Detalhes!$A$4:$A$56,0),0)</f>
        <v>14</v>
      </c>
      <c r="P11" s="10">
        <f t="shared" si="0"/>
        <v>1</v>
      </c>
    </row>
    <row r="12" spans="1:16" x14ac:dyDescent="0.25">
      <c r="A12" s="14">
        <v>9</v>
      </c>
      <c r="B12" s="2"/>
      <c r="C12" s="2"/>
      <c r="D12" s="2"/>
      <c r="E12" s="2"/>
      <c r="F12" s="3" t="str">
        <f t="shared" si="1"/>
        <v/>
      </c>
      <c r="G12" s="3" t="str">
        <f t="shared" si="2"/>
        <v/>
      </c>
      <c r="H12" s="4"/>
      <c r="L12" s="12">
        <f>DATE(Detalhes!$B$1,Detalhes!$B$2,A12)</f>
        <v>41981</v>
      </c>
      <c r="M12" s="13">
        <f t="shared" si="3"/>
        <v>1</v>
      </c>
      <c r="N12" s="13">
        <f t="shared" si="4"/>
        <v>0</v>
      </c>
      <c r="O12" s="13">
        <f>IFERROR(MATCH(L12,Detalhes!$A$4:$A$56,0),0)</f>
        <v>0</v>
      </c>
      <c r="P12" s="10">
        <f t="shared" si="0"/>
        <v>1</v>
      </c>
    </row>
    <row r="13" spans="1:16" x14ac:dyDescent="0.25">
      <c r="A13" s="14">
        <v>10</v>
      </c>
      <c r="B13" s="2">
        <v>0.33680555555555558</v>
      </c>
      <c r="C13" s="2">
        <v>0.5229166666666667</v>
      </c>
      <c r="D13" s="2">
        <v>0.55833333333333335</v>
      </c>
      <c r="E13" s="2">
        <v>0.76527777777777783</v>
      </c>
      <c r="F13" s="3">
        <f t="shared" si="1"/>
        <v>0.3930555555555556</v>
      </c>
      <c r="G13" s="3">
        <f t="shared" si="2"/>
        <v>2.6388888888888906E-2</v>
      </c>
      <c r="H13" s="4"/>
      <c r="L13" s="12">
        <f>DATE(Detalhes!$B$1,Detalhes!$B$2,A13)</f>
        <v>41982</v>
      </c>
      <c r="M13" s="13">
        <f t="shared" si="3"/>
        <v>0</v>
      </c>
      <c r="N13" s="13">
        <f t="shared" si="4"/>
        <v>0</v>
      </c>
      <c r="O13" s="13">
        <f>IFERROR(MATCH(L13,Detalhes!$A$4:$A$56,0),0)</f>
        <v>0</v>
      </c>
      <c r="P13" s="10">
        <f t="shared" si="0"/>
        <v>0</v>
      </c>
    </row>
    <row r="14" spans="1:16" x14ac:dyDescent="0.25">
      <c r="A14" s="14">
        <v>11</v>
      </c>
      <c r="B14" s="2">
        <v>0.34375</v>
      </c>
      <c r="C14" s="2">
        <v>0.52500000000000002</v>
      </c>
      <c r="D14" s="2">
        <v>0.56111111111111112</v>
      </c>
      <c r="E14" s="2">
        <v>0.7631944444444444</v>
      </c>
      <c r="F14" s="3">
        <f t="shared" si="1"/>
        <v>0.3833333333333333</v>
      </c>
      <c r="G14" s="3">
        <f t="shared" si="2"/>
        <v>1.6666666666666607E-2</v>
      </c>
      <c r="H14" s="4"/>
      <c r="L14" s="12">
        <f>DATE(Detalhes!$B$1,Detalhes!$B$2,A14)</f>
        <v>41983</v>
      </c>
      <c r="M14" s="13">
        <f t="shared" si="3"/>
        <v>0</v>
      </c>
      <c r="N14" s="13">
        <f t="shared" si="4"/>
        <v>0</v>
      </c>
      <c r="O14" s="13">
        <f>IFERROR(MATCH(L14,Detalhes!$A$4:$A$56,0),0)</f>
        <v>0</v>
      </c>
      <c r="P14" s="10">
        <f t="shared" si="0"/>
        <v>0</v>
      </c>
    </row>
    <row r="15" spans="1:16" x14ac:dyDescent="0.25">
      <c r="A15" s="14">
        <v>12</v>
      </c>
      <c r="B15" s="2">
        <v>0.3354166666666667</v>
      </c>
      <c r="C15" s="2">
        <v>0.53402777777777777</v>
      </c>
      <c r="D15" s="2">
        <v>0.56736111111111109</v>
      </c>
      <c r="E15" s="2">
        <v>0.76666666666666661</v>
      </c>
      <c r="F15" s="3">
        <f t="shared" si="1"/>
        <v>0.39791666666666659</v>
      </c>
      <c r="G15" s="3">
        <f t="shared" si="2"/>
        <v>3.1249999999999889E-2</v>
      </c>
      <c r="H15" s="4"/>
      <c r="L15" s="12">
        <f>DATE(Detalhes!$B$1,Detalhes!$B$2,A15)</f>
        <v>41984</v>
      </c>
      <c r="M15" s="13">
        <f t="shared" si="3"/>
        <v>0</v>
      </c>
      <c r="N15" s="13">
        <f t="shared" si="4"/>
        <v>0</v>
      </c>
      <c r="O15" s="13">
        <f>IFERROR(MATCH(L15,Detalhes!$A$4:$A$56,0),0)</f>
        <v>0</v>
      </c>
      <c r="P15" s="10">
        <f t="shared" si="0"/>
        <v>0</v>
      </c>
    </row>
    <row r="16" spans="1:16" x14ac:dyDescent="0.25">
      <c r="A16" s="14">
        <v>13</v>
      </c>
      <c r="B16" s="2">
        <v>0.34513888888888888</v>
      </c>
      <c r="C16" s="2">
        <v>0.57916666666666672</v>
      </c>
      <c r="D16" s="2">
        <v>0.62083333333333335</v>
      </c>
      <c r="E16" s="2">
        <v>0.75624999999999998</v>
      </c>
      <c r="F16" s="3">
        <f t="shared" si="1"/>
        <v>0.36944444444444446</v>
      </c>
      <c r="G16" s="3">
        <f t="shared" si="2"/>
        <v>2.7777777777777679E-3</v>
      </c>
      <c r="H16" s="4"/>
      <c r="L16" s="12">
        <f>DATE(Detalhes!$B$1,Detalhes!$B$2,A16)</f>
        <v>41985</v>
      </c>
      <c r="M16" s="13">
        <f t="shared" si="3"/>
        <v>0</v>
      </c>
      <c r="N16" s="13">
        <f t="shared" si="4"/>
        <v>0</v>
      </c>
      <c r="O16" s="13">
        <f>IFERROR(MATCH(L16,Detalhes!$A$4:$A$56,0),0)</f>
        <v>0</v>
      </c>
      <c r="P16" s="10">
        <f t="shared" si="0"/>
        <v>0</v>
      </c>
    </row>
    <row r="17" spans="1:16" x14ac:dyDescent="0.25">
      <c r="A17" s="14">
        <v>14</v>
      </c>
      <c r="B17" s="2">
        <v>0.34722222222222227</v>
      </c>
      <c r="C17" s="2">
        <v>0.51874999999999993</v>
      </c>
      <c r="D17" s="2">
        <v>0.55277777777777781</v>
      </c>
      <c r="E17" s="2">
        <v>0.72777777777777775</v>
      </c>
      <c r="F17" s="3">
        <f t="shared" si="1"/>
        <v>0.3465277777777776</v>
      </c>
      <c r="G17" s="3">
        <f t="shared" si="2"/>
        <v>-2.0138888888889095E-2</v>
      </c>
      <c r="H17" s="4"/>
      <c r="L17" s="12">
        <f>DATE(Detalhes!$B$1,Detalhes!$B$2,A17)</f>
        <v>41986</v>
      </c>
      <c r="M17" s="13">
        <f t="shared" si="3"/>
        <v>0</v>
      </c>
      <c r="N17" s="13">
        <f t="shared" si="4"/>
        <v>0</v>
      </c>
      <c r="O17" s="13">
        <f>IFERROR(MATCH(L17,Detalhes!$A$4:$A$56,0),0)</f>
        <v>0</v>
      </c>
      <c r="P17" s="10">
        <f t="shared" si="0"/>
        <v>0</v>
      </c>
    </row>
    <row r="18" spans="1:16" x14ac:dyDescent="0.25">
      <c r="A18" s="14">
        <v>15</v>
      </c>
      <c r="B18" s="2"/>
      <c r="C18" s="2"/>
      <c r="D18" s="2"/>
      <c r="E18" s="2"/>
      <c r="F18" s="3" t="str">
        <f t="shared" si="1"/>
        <v/>
      </c>
      <c r="G18" s="3" t="str">
        <f t="shared" si="2"/>
        <v/>
      </c>
      <c r="H18" s="4"/>
      <c r="L18" s="12">
        <f>DATE(Detalhes!$B$1,Detalhes!$B$2,A18)</f>
        <v>41987</v>
      </c>
      <c r="M18" s="13">
        <f t="shared" si="3"/>
        <v>1</v>
      </c>
      <c r="N18" s="13">
        <f t="shared" si="4"/>
        <v>0</v>
      </c>
      <c r="O18" s="13">
        <f>IFERROR(MATCH(L18,Detalhes!$A$4:$A$56,0),0)</f>
        <v>0</v>
      </c>
      <c r="P18" s="10">
        <f t="shared" si="0"/>
        <v>1</v>
      </c>
    </row>
    <row r="19" spans="1:16" x14ac:dyDescent="0.25">
      <c r="A19" s="14">
        <v>16</v>
      </c>
      <c r="B19" s="2"/>
      <c r="C19" s="2"/>
      <c r="D19" s="2"/>
      <c r="E19" s="2"/>
      <c r="F19" s="3" t="str">
        <f t="shared" si="1"/>
        <v/>
      </c>
      <c r="G19" s="3" t="str">
        <f t="shared" si="2"/>
        <v/>
      </c>
      <c r="H19" s="4"/>
      <c r="L19" s="12">
        <f>DATE(Detalhes!$B$1,Detalhes!$B$2,A19)</f>
        <v>41988</v>
      </c>
      <c r="M19" s="13">
        <f t="shared" si="3"/>
        <v>1</v>
      </c>
      <c r="N19" s="13">
        <f t="shared" si="4"/>
        <v>0</v>
      </c>
      <c r="O19" s="13">
        <f>IFERROR(MATCH(L19,Detalhes!$A$4:$A$56,0),0)</f>
        <v>0</v>
      </c>
      <c r="P19" s="10">
        <f t="shared" si="0"/>
        <v>1</v>
      </c>
    </row>
    <row r="20" spans="1:16" x14ac:dyDescent="0.25">
      <c r="A20" s="14">
        <v>17</v>
      </c>
      <c r="B20" s="2">
        <v>0.3430555555555555</v>
      </c>
      <c r="C20" s="2">
        <v>0.57986111111111105</v>
      </c>
      <c r="D20" s="2">
        <v>0.53402777777777777</v>
      </c>
      <c r="E20" s="2">
        <v>0.77777777777777779</v>
      </c>
      <c r="F20" s="3">
        <f t="shared" si="1"/>
        <v>0.48055555555555557</v>
      </c>
      <c r="G20" s="3">
        <f t="shared" si="2"/>
        <v>0.11388888888888887</v>
      </c>
      <c r="H20" s="4"/>
      <c r="L20" s="12">
        <f>DATE(Detalhes!$B$1,Detalhes!$B$2,A20)</f>
        <v>41989</v>
      </c>
      <c r="M20" s="13">
        <f t="shared" si="3"/>
        <v>0</v>
      </c>
      <c r="N20" s="13">
        <f t="shared" si="4"/>
        <v>0</v>
      </c>
      <c r="O20" s="13">
        <f>IFERROR(MATCH(L20,Detalhes!$A$4:$A$56,0),0)</f>
        <v>0</v>
      </c>
      <c r="P20" s="10">
        <f t="shared" si="0"/>
        <v>0</v>
      </c>
    </row>
    <row r="21" spans="1:16" x14ac:dyDescent="0.25">
      <c r="A21" s="14">
        <v>18</v>
      </c>
      <c r="B21" s="2">
        <v>0.35416666666666669</v>
      </c>
      <c r="C21" s="2">
        <v>0.51388888888888895</v>
      </c>
      <c r="D21" s="2">
        <v>0.55138888888888882</v>
      </c>
      <c r="E21" s="2">
        <v>0.77361111111111114</v>
      </c>
      <c r="F21" s="3">
        <f t="shared" si="1"/>
        <v>0.38194444444444459</v>
      </c>
      <c r="G21" s="3">
        <f t="shared" si="2"/>
        <v>1.527777777777789E-2</v>
      </c>
      <c r="H21" s="4"/>
      <c r="L21" s="12">
        <f>DATE(Detalhes!$B$1,Detalhes!$B$2,A21)</f>
        <v>41990</v>
      </c>
      <c r="M21" s="13">
        <f t="shared" si="3"/>
        <v>0</v>
      </c>
      <c r="N21" s="13">
        <f t="shared" si="4"/>
        <v>0</v>
      </c>
      <c r="O21" s="13">
        <f>IFERROR(MATCH(L21,Detalhes!$A$4:$A$56,0),0)</f>
        <v>0</v>
      </c>
      <c r="P21" s="10">
        <f t="shared" si="0"/>
        <v>0</v>
      </c>
    </row>
    <row r="22" spans="1:16" x14ac:dyDescent="0.25">
      <c r="A22" s="14">
        <v>19</v>
      </c>
      <c r="B22" s="2">
        <v>0.34583333333333338</v>
      </c>
      <c r="C22" s="2">
        <v>0.52152777777777781</v>
      </c>
      <c r="D22" s="2">
        <v>0.55208333333333337</v>
      </c>
      <c r="E22" s="2">
        <v>0.76041666666666663</v>
      </c>
      <c r="F22" s="3">
        <f t="shared" si="1"/>
        <v>0.38402777777777769</v>
      </c>
      <c r="G22" s="3">
        <f t="shared" si="2"/>
        <v>1.7361111111110994E-2</v>
      </c>
      <c r="H22" s="4"/>
      <c r="L22" s="12">
        <f>DATE(Detalhes!$B$1,Detalhes!$B$2,A22)</f>
        <v>41991</v>
      </c>
      <c r="M22" s="13">
        <f t="shared" si="3"/>
        <v>0</v>
      </c>
      <c r="N22" s="13">
        <f t="shared" si="4"/>
        <v>0</v>
      </c>
      <c r="O22" s="13">
        <f>IFERROR(MATCH(L22,Detalhes!$A$4:$A$56,0),0)</f>
        <v>0</v>
      </c>
      <c r="P22" s="10">
        <f t="shared" si="0"/>
        <v>0</v>
      </c>
    </row>
    <row r="23" spans="1:16" x14ac:dyDescent="0.25">
      <c r="A23" s="14">
        <v>20</v>
      </c>
      <c r="B23" s="2">
        <v>0.34652777777777777</v>
      </c>
      <c r="C23" s="2">
        <v>0.5</v>
      </c>
      <c r="D23" s="2">
        <v>0.54166666666666663</v>
      </c>
      <c r="E23" s="2">
        <v>0.75</v>
      </c>
      <c r="F23" s="3">
        <f t="shared" si="1"/>
        <v>0.3618055555555556</v>
      </c>
      <c r="G23" s="3">
        <f t="shared" si="2"/>
        <v>-4.8611111111110938E-3</v>
      </c>
      <c r="H23" s="4" t="s">
        <v>35</v>
      </c>
      <c r="L23" s="12">
        <f>DATE(Detalhes!$B$1,Detalhes!$B$2,A23)</f>
        <v>41992</v>
      </c>
      <c r="M23" s="13">
        <f t="shared" si="3"/>
        <v>0</v>
      </c>
      <c r="N23" s="13">
        <f t="shared" si="4"/>
        <v>0</v>
      </c>
      <c r="O23" s="13">
        <f>IFERROR(MATCH(L23,Detalhes!$A$4:$A$56,0),0)</f>
        <v>0</v>
      </c>
      <c r="P23" s="10">
        <f t="shared" si="0"/>
        <v>0</v>
      </c>
    </row>
    <row r="24" spans="1:16" x14ac:dyDescent="0.25">
      <c r="A24" s="14">
        <v>21</v>
      </c>
      <c r="B24" s="2">
        <v>0.35555555555555557</v>
      </c>
      <c r="C24" s="2">
        <v>0.52777777777777779</v>
      </c>
      <c r="D24" s="2">
        <v>0.55138888888888882</v>
      </c>
      <c r="E24" s="2">
        <v>0.56527777777777777</v>
      </c>
      <c r="F24" s="3">
        <f t="shared" si="1"/>
        <v>0.18611111111111117</v>
      </c>
      <c r="G24" s="3">
        <f t="shared" si="2"/>
        <v>-0.18055555555555552</v>
      </c>
      <c r="H24" s="4"/>
      <c r="L24" s="12">
        <f>DATE(Detalhes!$B$1,Detalhes!$B$2,A24)</f>
        <v>41993</v>
      </c>
      <c r="M24" s="13">
        <f t="shared" si="3"/>
        <v>0</v>
      </c>
      <c r="N24" s="13">
        <f t="shared" si="4"/>
        <v>0</v>
      </c>
      <c r="O24" s="13">
        <f>IFERROR(MATCH(L24,Detalhes!$A$4:$A$56,0),0)</f>
        <v>0</v>
      </c>
      <c r="P24" s="10">
        <f t="shared" si="0"/>
        <v>0</v>
      </c>
    </row>
    <row r="25" spans="1:16" x14ac:dyDescent="0.25">
      <c r="A25" s="14">
        <v>22</v>
      </c>
      <c r="B25" s="2"/>
      <c r="C25" s="2"/>
      <c r="D25" s="2"/>
      <c r="E25" s="2"/>
      <c r="F25" s="3" t="str">
        <f t="shared" si="1"/>
        <v/>
      </c>
      <c r="G25" s="3" t="str">
        <f t="shared" si="2"/>
        <v/>
      </c>
      <c r="H25" s="4"/>
      <c r="L25" s="12">
        <f>DATE(Detalhes!$B$1,Detalhes!$B$2,A25)</f>
        <v>41994</v>
      </c>
      <c r="M25" s="13">
        <f t="shared" si="3"/>
        <v>1</v>
      </c>
      <c r="N25" s="13">
        <f t="shared" si="4"/>
        <v>0</v>
      </c>
      <c r="O25" s="13">
        <f>IFERROR(MATCH(L25,Detalhes!$A$4:$A$56,0),0)</f>
        <v>0</v>
      </c>
      <c r="P25" s="10">
        <f t="shared" si="0"/>
        <v>1</v>
      </c>
    </row>
    <row r="26" spans="1:16" x14ac:dyDescent="0.25">
      <c r="A26" s="14">
        <v>23</v>
      </c>
      <c r="B26" s="2"/>
      <c r="C26" s="2"/>
      <c r="D26" s="2"/>
      <c r="E26" s="2"/>
      <c r="F26" s="3" t="str">
        <f t="shared" si="1"/>
        <v/>
      </c>
      <c r="G26" s="3" t="str">
        <f t="shared" si="2"/>
        <v/>
      </c>
      <c r="H26" s="4"/>
      <c r="L26" s="12">
        <f>DATE(Detalhes!$B$1,Detalhes!$B$2,A26)</f>
        <v>41995</v>
      </c>
      <c r="M26" s="13">
        <f t="shared" si="3"/>
        <v>1</v>
      </c>
      <c r="N26" s="13">
        <f t="shared" si="4"/>
        <v>0</v>
      </c>
      <c r="O26" s="13">
        <f>IFERROR(MATCH(L26,Detalhes!$A$4:$A$56,0),0)</f>
        <v>0</v>
      </c>
      <c r="P26" s="10">
        <f t="shared" si="0"/>
        <v>1</v>
      </c>
    </row>
    <row r="27" spans="1:16" x14ac:dyDescent="0.25">
      <c r="A27" s="14">
        <v>24</v>
      </c>
      <c r="B27" s="2">
        <v>0.33333333333333331</v>
      </c>
      <c r="C27" s="2"/>
      <c r="D27" s="2"/>
      <c r="E27" s="2">
        <v>0.3666666666666667</v>
      </c>
      <c r="F27" s="3">
        <f t="shared" si="1"/>
        <v>3.3333333333333381E-2</v>
      </c>
      <c r="G27" s="3">
        <f t="shared" si="2"/>
        <v>-0.33333333333333331</v>
      </c>
      <c r="H27" s="4"/>
      <c r="L27" s="12">
        <f>DATE(Detalhes!$B$1,Detalhes!$B$2,A27)</f>
        <v>41996</v>
      </c>
      <c r="M27" s="13">
        <f t="shared" si="3"/>
        <v>0</v>
      </c>
      <c r="N27" s="13">
        <f t="shared" si="4"/>
        <v>0</v>
      </c>
      <c r="O27" s="13">
        <f>IFERROR(MATCH(L27,Detalhes!$A$4:$A$56,0),0)</f>
        <v>0</v>
      </c>
      <c r="P27" s="10">
        <f t="shared" si="0"/>
        <v>0</v>
      </c>
    </row>
    <row r="28" spans="1:16" x14ac:dyDescent="0.25">
      <c r="A28" s="14">
        <v>25</v>
      </c>
      <c r="B28" s="2"/>
      <c r="C28" s="2"/>
      <c r="D28" s="2"/>
      <c r="E28" s="2"/>
      <c r="F28" s="3" t="str">
        <f t="shared" si="1"/>
        <v/>
      </c>
      <c r="G28" s="3" t="str">
        <f t="shared" si="2"/>
        <v/>
      </c>
      <c r="H28" s="4"/>
      <c r="L28" s="12">
        <f>DATE(Detalhes!$B$1,Detalhes!$B$2,A28)</f>
        <v>41997</v>
      </c>
      <c r="M28" s="13">
        <f t="shared" si="3"/>
        <v>0</v>
      </c>
      <c r="N28" s="13">
        <f t="shared" si="4"/>
        <v>0</v>
      </c>
      <c r="O28" s="13">
        <f>IFERROR(MATCH(L28,Detalhes!$A$4:$A$56,0),0)</f>
        <v>15</v>
      </c>
      <c r="P28" s="10">
        <f t="shared" si="0"/>
        <v>1</v>
      </c>
    </row>
    <row r="29" spans="1:16" x14ac:dyDescent="0.25">
      <c r="A29" s="14">
        <v>26</v>
      </c>
      <c r="B29" s="2">
        <v>0.33333333333333331</v>
      </c>
      <c r="C29" s="2"/>
      <c r="D29" s="2"/>
      <c r="E29" s="2">
        <v>0.3666666666666667</v>
      </c>
      <c r="F29" s="3">
        <f t="shared" si="1"/>
        <v>3.3333333333333381E-2</v>
      </c>
      <c r="G29" s="3">
        <f t="shared" si="2"/>
        <v>-0.33333333333333331</v>
      </c>
      <c r="H29" s="4"/>
      <c r="L29" s="12">
        <f>DATE(Detalhes!$B$1,Detalhes!$B$2,A29)</f>
        <v>41998</v>
      </c>
      <c r="M29" s="13">
        <f t="shared" si="3"/>
        <v>0</v>
      </c>
      <c r="N29" s="13">
        <f t="shared" si="4"/>
        <v>0</v>
      </c>
      <c r="O29" s="13">
        <f>IFERROR(MATCH(L29,Detalhes!$A$4:$A$56,0),0)</f>
        <v>0</v>
      </c>
      <c r="P29" s="10">
        <f t="shared" si="0"/>
        <v>0</v>
      </c>
    </row>
    <row r="30" spans="1:16" x14ac:dyDescent="0.25">
      <c r="A30" s="14">
        <v>27</v>
      </c>
      <c r="B30" s="2">
        <v>0.33333333333333331</v>
      </c>
      <c r="C30" s="2"/>
      <c r="D30" s="2"/>
      <c r="E30" s="2">
        <v>0.3666666666666667</v>
      </c>
      <c r="F30" s="3">
        <f t="shared" si="1"/>
        <v>3.3333333333333381E-2</v>
      </c>
      <c r="G30" s="3">
        <f t="shared" si="2"/>
        <v>-0.33333333333333331</v>
      </c>
      <c r="H30" s="4"/>
      <c r="L30" s="12">
        <f>DATE(Detalhes!$B$1,Detalhes!$B$2,A30)</f>
        <v>41999</v>
      </c>
      <c r="M30" s="13">
        <f t="shared" si="3"/>
        <v>0</v>
      </c>
      <c r="N30" s="13">
        <f t="shared" si="4"/>
        <v>0</v>
      </c>
      <c r="O30" s="13">
        <f>IFERROR(MATCH(L30,Detalhes!$A$4:$A$56,0),0)</f>
        <v>0</v>
      </c>
      <c r="P30" s="10">
        <f t="shared" si="0"/>
        <v>0</v>
      </c>
    </row>
    <row r="31" spans="1:16" x14ac:dyDescent="0.25">
      <c r="A31" s="14">
        <v>28</v>
      </c>
      <c r="B31" s="2">
        <v>0.33333333333333331</v>
      </c>
      <c r="C31" s="2"/>
      <c r="D31" s="2"/>
      <c r="E31" s="2">
        <v>0.3666666666666667</v>
      </c>
      <c r="F31" s="3">
        <f t="shared" si="1"/>
        <v>3.3333333333333381E-2</v>
      </c>
      <c r="G31" s="3">
        <f t="shared" si="2"/>
        <v>-0.33333333333333331</v>
      </c>
      <c r="H31" s="4"/>
      <c r="L31" s="12">
        <f>DATE(Detalhes!$B$1,Detalhes!$B$2,A31)</f>
        <v>42000</v>
      </c>
      <c r="M31" s="13">
        <f t="shared" si="3"/>
        <v>0</v>
      </c>
      <c r="N31" s="13">
        <f t="shared" si="4"/>
        <v>0</v>
      </c>
      <c r="O31" s="13">
        <f>IFERROR(MATCH(L31,Detalhes!$A$4:$A$56,0),0)</f>
        <v>0</v>
      </c>
      <c r="P31" s="10">
        <f t="shared" si="0"/>
        <v>0</v>
      </c>
    </row>
    <row r="32" spans="1:16" x14ac:dyDescent="0.25">
      <c r="A32" s="14">
        <v>29</v>
      </c>
      <c r="B32" s="2"/>
      <c r="C32" s="2"/>
      <c r="D32" s="2"/>
      <c r="E32" s="2"/>
      <c r="F32" s="3" t="str">
        <f t="shared" si="1"/>
        <v/>
      </c>
      <c r="G32" s="3" t="str">
        <f t="shared" si="2"/>
        <v/>
      </c>
      <c r="H32" s="4"/>
      <c r="L32" s="12">
        <f>DATE(Detalhes!$B$1,Detalhes!$B$2,A32)</f>
        <v>42001</v>
      </c>
      <c r="M32" s="13">
        <f t="shared" si="3"/>
        <v>1</v>
      </c>
      <c r="N32" s="13">
        <f t="shared" si="4"/>
        <v>0</v>
      </c>
      <c r="O32" s="13">
        <f>IFERROR(MATCH(L32,Detalhes!$A$4:$A$56,0),0)</f>
        <v>0</v>
      </c>
      <c r="P32" s="10">
        <f t="shared" si="0"/>
        <v>1</v>
      </c>
    </row>
    <row r="33" spans="1:16" x14ac:dyDescent="0.25">
      <c r="A33" s="14">
        <v>30</v>
      </c>
      <c r="B33" s="2"/>
      <c r="C33" s="2"/>
      <c r="D33" s="2"/>
      <c r="E33" s="2"/>
      <c r="F33" s="3" t="str">
        <f t="shared" si="1"/>
        <v/>
      </c>
      <c r="G33" s="3" t="str">
        <f t="shared" si="2"/>
        <v/>
      </c>
      <c r="H33" s="4"/>
      <c r="L33" s="12">
        <f>DATE(Detalhes!$B$1,Detalhes!$B$2,A33)</f>
        <v>42002</v>
      </c>
      <c r="M33" s="13">
        <f t="shared" si="3"/>
        <v>1</v>
      </c>
      <c r="N33" s="13">
        <f t="shared" si="4"/>
        <v>0</v>
      </c>
      <c r="O33" s="13">
        <f>IFERROR(MATCH(L33,Detalhes!$A$4:$A$56,0),0)</f>
        <v>0</v>
      </c>
      <c r="P33" s="10">
        <f t="shared" si="0"/>
        <v>1</v>
      </c>
    </row>
    <row r="34" spans="1:16" x14ac:dyDescent="0.25">
      <c r="A34" s="14">
        <v>31</v>
      </c>
      <c r="B34" s="2">
        <v>0.33333333333333331</v>
      </c>
      <c r="C34" s="2"/>
      <c r="D34" s="2"/>
      <c r="E34" s="2">
        <v>0.3666666666666667</v>
      </c>
      <c r="F34" s="3">
        <f t="shared" si="1"/>
        <v>3.3333333333333381E-2</v>
      </c>
      <c r="G34" s="3">
        <f t="shared" si="2"/>
        <v>-0.33333333333333331</v>
      </c>
      <c r="H34" s="4"/>
      <c r="L34" s="12">
        <f>DATE(Detalhes!$B$1,Detalhes!$B$2,A34)</f>
        <v>42003</v>
      </c>
      <c r="M34" s="13">
        <f t="shared" si="3"/>
        <v>0</v>
      </c>
      <c r="N34" s="13">
        <f t="shared" si="4"/>
        <v>0</v>
      </c>
      <c r="O34" s="13">
        <f>IFERROR(MATCH(L34,Detalhes!$A$4:$A$56,0),0)</f>
        <v>0</v>
      </c>
      <c r="P34" s="10">
        <f t="shared" si="0"/>
        <v>0</v>
      </c>
    </row>
    <row r="35" spans="1:16" x14ac:dyDescent="0.25">
      <c r="A35" s="15" t="s">
        <v>10</v>
      </c>
      <c r="B35" s="16"/>
      <c r="C35" s="17"/>
      <c r="D35" s="17"/>
      <c r="E35" s="16"/>
      <c r="F35" s="5">
        <f>SUM(F4:F34)</f>
        <v>5.7368055555555548</v>
      </c>
      <c r="G35" s="22">
        <f>SUM(G4:G34)</f>
        <v>-1.5965277777777784</v>
      </c>
      <c r="H35" s="16"/>
    </row>
  </sheetData>
  <sheetProtection sheet="1" formatCells="0" formatColumns="0" formatRows="0" insertColumns="0" insertRows="0" insertHyperlinks="0" deleteColumns="0" deleteRows="0" sort="0" autoFilter="0" pivotTables="0"/>
  <mergeCells count="8">
    <mergeCell ref="G2:G3"/>
    <mergeCell ref="H2:H3"/>
    <mergeCell ref="B1:E1"/>
    <mergeCell ref="A2:A3"/>
    <mergeCell ref="B2:B3"/>
    <mergeCell ref="C2:D2"/>
    <mergeCell ref="E2:E3"/>
    <mergeCell ref="F2:F3"/>
  </mergeCells>
  <conditionalFormatting sqref="A4:H4">
    <cfRule type="expression" dxfId="394" priority="29">
      <formula>$P$4&gt;0</formula>
    </cfRule>
  </conditionalFormatting>
  <conditionalFormatting sqref="A5:H5">
    <cfRule type="expression" dxfId="393" priority="28">
      <formula>$P$5&gt;0</formula>
    </cfRule>
  </conditionalFormatting>
  <conditionalFormatting sqref="A6:D6 F6:H6">
    <cfRule type="expression" dxfId="392" priority="27">
      <formula>$P$6&gt;0</formula>
    </cfRule>
  </conditionalFormatting>
  <conditionalFormatting sqref="A7:D7 F7:H7">
    <cfRule type="expression" dxfId="391" priority="26">
      <formula>$P$7&gt;0</formula>
    </cfRule>
  </conditionalFormatting>
  <conditionalFormatting sqref="A8:D8 F8:H8">
    <cfRule type="expression" dxfId="390" priority="25">
      <formula>$P$8&gt;0</formula>
    </cfRule>
  </conditionalFormatting>
  <conditionalFormatting sqref="A9:D9 F9:H9">
    <cfRule type="expression" dxfId="389" priority="24">
      <formula>$P$9&gt;0</formula>
    </cfRule>
  </conditionalFormatting>
  <conditionalFormatting sqref="A10:D10 F10:H10">
    <cfRule type="expression" dxfId="388" priority="23">
      <formula>$P$10&gt;0</formula>
    </cfRule>
  </conditionalFormatting>
  <conditionalFormatting sqref="A11:D11 F11:H11">
    <cfRule type="expression" dxfId="387" priority="22">
      <formula>$P$11&gt;0</formula>
    </cfRule>
  </conditionalFormatting>
  <conditionalFormatting sqref="A12:D12 F12:H12">
    <cfRule type="expression" dxfId="386" priority="21">
      <formula>$P$12&gt;0</formula>
    </cfRule>
  </conditionalFormatting>
  <conditionalFormatting sqref="A13:D13 F13:H13">
    <cfRule type="expression" dxfId="385" priority="20">
      <formula>$P$13&gt;0</formula>
    </cfRule>
  </conditionalFormatting>
  <conditionalFormatting sqref="A14:D14 F14:H14">
    <cfRule type="expression" dxfId="384" priority="19">
      <formula>$P$14&gt;0</formula>
    </cfRule>
  </conditionalFormatting>
  <conditionalFormatting sqref="A15:D28 F15:H29 F32:H34 A32:D33 A34 A29">
    <cfRule type="expression" dxfId="383" priority="18">
      <formula>$P15&gt;0</formula>
    </cfRule>
  </conditionalFormatting>
  <conditionalFormatting sqref="E6">
    <cfRule type="expression" dxfId="382" priority="17">
      <formula>$P$6&gt;0</formula>
    </cfRule>
  </conditionalFormatting>
  <conditionalFormatting sqref="E7">
    <cfRule type="expression" dxfId="381" priority="16">
      <formula>$P$7&gt;0</formula>
    </cfRule>
  </conditionalFormatting>
  <conditionalFormatting sqref="E8">
    <cfRule type="expression" dxfId="380" priority="15">
      <formula>$P$8&gt;0</formula>
    </cfRule>
  </conditionalFormatting>
  <conditionalFormatting sqref="E9">
    <cfRule type="expression" dxfId="379" priority="14">
      <formula>$P$9&gt;0</formula>
    </cfRule>
  </conditionalFormatting>
  <conditionalFormatting sqref="E10">
    <cfRule type="expression" dxfId="378" priority="13">
      <formula>$P$10&gt;0</formula>
    </cfRule>
  </conditionalFormatting>
  <conditionalFormatting sqref="E11">
    <cfRule type="expression" dxfId="377" priority="12">
      <formula>$P$11&gt;0</formula>
    </cfRule>
  </conditionalFormatting>
  <conditionalFormatting sqref="E12">
    <cfRule type="expression" dxfId="376" priority="11">
      <formula>$P$12&gt;0</formula>
    </cfRule>
  </conditionalFormatting>
  <conditionalFormatting sqref="E13">
    <cfRule type="expression" dxfId="375" priority="10">
      <formula>$P$13&gt;0</formula>
    </cfRule>
  </conditionalFormatting>
  <conditionalFormatting sqref="E14">
    <cfRule type="expression" dxfId="374" priority="9">
      <formula>$P$14&gt;0</formula>
    </cfRule>
  </conditionalFormatting>
  <conditionalFormatting sqref="E15:E28 E32:E33">
    <cfRule type="expression" dxfId="373" priority="8">
      <formula>$P15&gt;0</formula>
    </cfRule>
  </conditionalFormatting>
  <conditionalFormatting sqref="F30:H31 A30:A31">
    <cfRule type="expression" dxfId="372" priority="7">
      <formula>$P30&gt;0</formula>
    </cfRule>
  </conditionalFormatting>
  <conditionalFormatting sqref="B34:D34">
    <cfRule type="expression" dxfId="41" priority="4">
      <formula>$P34&gt;0</formula>
    </cfRule>
  </conditionalFormatting>
  <conditionalFormatting sqref="E34">
    <cfRule type="expression" dxfId="40" priority="3">
      <formula>$P34&gt;0</formula>
    </cfRule>
  </conditionalFormatting>
  <conditionalFormatting sqref="B29:D31">
    <cfRule type="expression" dxfId="39" priority="2">
      <formula>$P29&gt;0</formula>
    </cfRule>
  </conditionalFormatting>
  <conditionalFormatting sqref="E29:E31">
    <cfRule type="expression" dxfId="38" priority="1">
      <formula>$P29&gt;0</formula>
    </cfRule>
  </conditionalFormatting>
  <pageMargins left="0.51181102362204722" right="0.51181102362204722" top="0.78740157480314965" bottom="0.78740157480314965" header="0.31496062992125984" footer="0.31496062992125984"/>
  <pageSetup paperSize="9" scale="88" fitToHeight="0" orientation="portrait" horizontalDpi="0" verticalDpi="0" r:id="rId1"/>
  <headerFooter>
    <oddFooter>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P35"/>
  <sheetViews>
    <sheetView topLeftCell="A19" workbookViewId="0">
      <selection activeCell="B29" sqref="B29:E31"/>
    </sheetView>
  </sheetViews>
  <sheetFormatPr defaultRowHeight="15" x14ac:dyDescent="0.25"/>
  <cols>
    <col min="1" max="1" width="17.5703125" style="10" bestFit="1" customWidth="1"/>
    <col min="2" max="2" width="15.140625" style="10" bestFit="1" customWidth="1"/>
    <col min="3" max="4" width="9.140625" style="10"/>
    <col min="5" max="5" width="13.140625" style="10" bestFit="1" customWidth="1"/>
    <col min="6" max="6" width="16.85546875" style="10" bestFit="1" customWidth="1"/>
    <col min="7" max="7" width="10.140625" style="10" bestFit="1" customWidth="1"/>
    <col min="8" max="8" width="15.7109375" style="10" customWidth="1"/>
    <col min="9" max="9" width="9.140625" style="10"/>
    <col min="10" max="10" width="12.42578125" style="10" bestFit="1" customWidth="1"/>
    <col min="11" max="11" width="9.140625" style="10" customWidth="1"/>
    <col min="12" max="13" width="9.140625" style="10" hidden="1" customWidth="1"/>
    <col min="14" max="14" width="10.42578125" style="10" hidden="1" customWidth="1"/>
    <col min="15" max="16" width="9.140625" style="10" hidden="1" customWidth="1"/>
    <col min="17" max="17" width="9.140625" style="10" customWidth="1"/>
    <col min="18" max="16384" width="9.140625" style="10"/>
  </cols>
  <sheetData>
    <row r="1" spans="1:16" x14ac:dyDescent="0.25">
      <c r="A1" s="8">
        <f>DATE(Detalhes!B1,Detalhes!B2,1)</f>
        <v>41973</v>
      </c>
      <c r="B1" s="27" t="s">
        <v>0</v>
      </c>
      <c r="C1" s="28"/>
      <c r="D1" s="28"/>
      <c r="E1" s="29"/>
      <c r="F1" s="7">
        <v>0.3666666666666667</v>
      </c>
      <c r="G1" s="9"/>
      <c r="H1" s="9"/>
    </row>
    <row r="2" spans="1:16" x14ac:dyDescent="0.25">
      <c r="A2" s="23" t="s">
        <v>1</v>
      </c>
      <c r="B2" s="23" t="s">
        <v>2</v>
      </c>
      <c r="C2" s="30" t="s">
        <v>3</v>
      </c>
      <c r="D2" s="31"/>
      <c r="E2" s="23" t="s">
        <v>4</v>
      </c>
      <c r="F2" s="23" t="s">
        <v>5</v>
      </c>
      <c r="G2" s="23" t="s">
        <v>6</v>
      </c>
      <c r="H2" s="25" t="s">
        <v>7</v>
      </c>
    </row>
    <row r="3" spans="1:16" ht="15.75" thickBot="1" x14ac:dyDescent="0.3">
      <c r="A3" s="24"/>
      <c r="B3" s="24"/>
      <c r="C3" s="11" t="s">
        <v>8</v>
      </c>
      <c r="D3" s="11" t="s">
        <v>9</v>
      </c>
      <c r="E3" s="24"/>
      <c r="F3" s="24"/>
      <c r="G3" s="24"/>
      <c r="H3" s="26"/>
      <c r="L3" s="12" t="s">
        <v>26</v>
      </c>
      <c r="M3" s="13" t="s">
        <v>27</v>
      </c>
      <c r="N3" s="13" t="s">
        <v>28</v>
      </c>
      <c r="O3" s="13" t="s">
        <v>29</v>
      </c>
      <c r="P3" s="13" t="s">
        <v>30</v>
      </c>
    </row>
    <row r="4" spans="1:16" x14ac:dyDescent="0.25">
      <c r="A4" s="14">
        <v>1</v>
      </c>
      <c r="B4" s="2"/>
      <c r="C4" s="2"/>
      <c r="D4" s="2"/>
      <c r="E4" s="2"/>
      <c r="F4" s="3" t="str">
        <f>IF(ISBLANK(E4),"",E4-(D4-C4)-B4)</f>
        <v/>
      </c>
      <c r="G4" s="3" t="str">
        <f>IF(ISNUMBER(F4),F4-$F$1,"")</f>
        <v/>
      </c>
      <c r="H4" s="4"/>
      <c r="L4" s="12">
        <f>DATE(Detalhes!$B$1,Detalhes!$B$2,A4)</f>
        <v>41973</v>
      </c>
      <c r="M4" s="13">
        <f>IF(WEEKDAY(L4,2)&gt;5,1,0)</f>
        <v>1</v>
      </c>
      <c r="N4" s="13">
        <f>IF(MONTH(L4)=MONTH($A$1),0,1)</f>
        <v>0</v>
      </c>
      <c r="O4" s="13">
        <f>IFERROR(MATCH(L4,Detalhes!$A$4:$A$56,0),0)</f>
        <v>0</v>
      </c>
      <c r="P4" s="10">
        <f t="shared" ref="P4:P34" si="0">IF(OR(M4,N4,O4),1,0)</f>
        <v>1</v>
      </c>
    </row>
    <row r="5" spans="1:16" x14ac:dyDescent="0.25">
      <c r="A5" s="14">
        <v>2</v>
      </c>
      <c r="B5" s="2"/>
      <c r="C5" s="2"/>
      <c r="D5" s="2"/>
      <c r="E5" s="2"/>
      <c r="F5" s="3" t="str">
        <f t="shared" ref="F5:F34" si="1">IF(ISBLANK(E5),"",E5-(D5-C5)-B5)</f>
        <v/>
      </c>
      <c r="G5" s="3" t="str">
        <f t="shared" ref="G5:G34" si="2">IF(ISNUMBER(F5),F5-$F$1,"")</f>
        <v/>
      </c>
      <c r="H5" s="4"/>
      <c r="L5" s="12">
        <f>DATE(Detalhes!$B$1,Detalhes!$B$2,A5)</f>
        <v>41974</v>
      </c>
      <c r="M5" s="13">
        <f t="shared" ref="M5:M34" si="3">IF(WEEKDAY(L5,2)&gt;5,1,0)</f>
        <v>1</v>
      </c>
      <c r="N5" s="13">
        <f t="shared" ref="N5:N34" si="4">IF(MONTH(L5)=MONTH($A$1),0,1)</f>
        <v>0</v>
      </c>
      <c r="O5" s="13">
        <f>IFERROR(MATCH(L5,Detalhes!$A$4:$A$56,0),0)</f>
        <v>0</v>
      </c>
      <c r="P5" s="10">
        <f t="shared" si="0"/>
        <v>1</v>
      </c>
    </row>
    <row r="6" spans="1:16" x14ac:dyDescent="0.25">
      <c r="A6" s="14">
        <v>3</v>
      </c>
      <c r="B6" s="2">
        <v>0.34583333333333338</v>
      </c>
      <c r="C6" s="2">
        <v>0.51944444444444449</v>
      </c>
      <c r="D6" s="2">
        <v>0.53611111111111109</v>
      </c>
      <c r="E6" s="2">
        <v>0.75347222222222221</v>
      </c>
      <c r="F6" s="3">
        <f t="shared" si="1"/>
        <v>0.39097222222222222</v>
      </c>
      <c r="G6" s="3">
        <f t="shared" si="2"/>
        <v>2.4305555555555525E-2</v>
      </c>
      <c r="H6" s="4"/>
      <c r="L6" s="12">
        <f>DATE(Detalhes!$B$1,Detalhes!$B$2,A6)</f>
        <v>41975</v>
      </c>
      <c r="M6" s="13">
        <f t="shared" si="3"/>
        <v>0</v>
      </c>
      <c r="N6" s="13">
        <f t="shared" si="4"/>
        <v>0</v>
      </c>
      <c r="O6" s="13">
        <f>IFERROR(MATCH(L6,Detalhes!$A$4:$A$56,0),0)</f>
        <v>0</v>
      </c>
      <c r="P6" s="10">
        <f t="shared" si="0"/>
        <v>0</v>
      </c>
    </row>
    <row r="7" spans="1:16" x14ac:dyDescent="0.25">
      <c r="A7" s="14">
        <v>4</v>
      </c>
      <c r="B7" s="2">
        <v>0.3527777777777778</v>
      </c>
      <c r="C7" s="2">
        <v>0.5625</v>
      </c>
      <c r="D7" s="2">
        <v>0.5854166666666667</v>
      </c>
      <c r="E7" s="2">
        <v>0.75902777777777775</v>
      </c>
      <c r="F7" s="3">
        <f t="shared" si="1"/>
        <v>0.38333333333333325</v>
      </c>
      <c r="G7" s="3">
        <f t="shared" si="2"/>
        <v>1.6666666666666552E-2</v>
      </c>
      <c r="H7" s="4"/>
      <c r="L7" s="12">
        <f>DATE(Detalhes!$B$1,Detalhes!$B$2,A7)</f>
        <v>41976</v>
      </c>
      <c r="M7" s="13">
        <f t="shared" si="3"/>
        <v>0</v>
      </c>
      <c r="N7" s="13">
        <f t="shared" si="4"/>
        <v>0</v>
      </c>
      <c r="O7" s="13">
        <f>IFERROR(MATCH(L7,Detalhes!$A$4:$A$56,0),0)</f>
        <v>0</v>
      </c>
      <c r="P7" s="10">
        <f t="shared" si="0"/>
        <v>0</v>
      </c>
    </row>
    <row r="8" spans="1:16" x14ac:dyDescent="0.25">
      <c r="A8" s="14">
        <v>5</v>
      </c>
      <c r="B8" s="2">
        <v>0.4548611111111111</v>
      </c>
      <c r="C8" s="2">
        <v>0.60972222222222217</v>
      </c>
      <c r="D8" s="2">
        <v>0.62430555555555556</v>
      </c>
      <c r="E8" s="2">
        <v>0.75069444444444444</v>
      </c>
      <c r="F8" s="3">
        <f t="shared" si="1"/>
        <v>0.28124999999999994</v>
      </c>
      <c r="G8" s="3">
        <f t="shared" si="2"/>
        <v>-8.5416666666666752E-2</v>
      </c>
      <c r="H8" s="4"/>
      <c r="L8" s="12">
        <f>DATE(Detalhes!$B$1,Detalhes!$B$2,A8)</f>
        <v>41977</v>
      </c>
      <c r="M8" s="13">
        <f t="shared" si="3"/>
        <v>0</v>
      </c>
      <c r="N8" s="13">
        <f t="shared" si="4"/>
        <v>0</v>
      </c>
      <c r="O8" s="13">
        <f>IFERROR(MATCH(L8,Detalhes!$A$4:$A$56,0),0)</f>
        <v>0</v>
      </c>
      <c r="P8" s="10">
        <f t="shared" si="0"/>
        <v>0</v>
      </c>
    </row>
    <row r="9" spans="1:16" x14ac:dyDescent="0.25">
      <c r="A9" s="14">
        <v>6</v>
      </c>
      <c r="B9" s="2">
        <v>0.33749999999999997</v>
      </c>
      <c r="C9" s="2">
        <v>0.54583333333333328</v>
      </c>
      <c r="D9" s="2">
        <v>0.5625</v>
      </c>
      <c r="E9" s="2">
        <v>0.75208333333333333</v>
      </c>
      <c r="F9" s="3">
        <f t="shared" si="1"/>
        <v>0.39791666666666664</v>
      </c>
      <c r="G9" s="3">
        <f t="shared" si="2"/>
        <v>3.1249999999999944E-2</v>
      </c>
      <c r="H9" s="4"/>
      <c r="L9" s="12">
        <f>DATE(Detalhes!$B$1,Detalhes!$B$2,A9)</f>
        <v>41978</v>
      </c>
      <c r="M9" s="13">
        <f t="shared" si="3"/>
        <v>0</v>
      </c>
      <c r="N9" s="13">
        <f t="shared" si="4"/>
        <v>0</v>
      </c>
      <c r="O9" s="13">
        <f>IFERROR(MATCH(L9,Detalhes!$A$4:$A$56,0),0)</f>
        <v>0</v>
      </c>
      <c r="P9" s="10">
        <f t="shared" si="0"/>
        <v>0</v>
      </c>
    </row>
    <row r="10" spans="1:16" x14ac:dyDescent="0.25">
      <c r="A10" s="14">
        <v>7</v>
      </c>
      <c r="B10" s="2">
        <v>0.34097222222222223</v>
      </c>
      <c r="C10" s="2">
        <v>0.52083333333333337</v>
      </c>
      <c r="D10" s="2">
        <v>0.53402777777777777</v>
      </c>
      <c r="E10" s="2">
        <v>0.72152777777777777</v>
      </c>
      <c r="F10" s="3">
        <f t="shared" si="1"/>
        <v>0.36736111111111114</v>
      </c>
      <c r="G10" s="3">
        <f t="shared" si="2"/>
        <v>6.9444444444444198E-4</v>
      </c>
      <c r="H10" s="4"/>
      <c r="L10" s="12">
        <f>DATE(Detalhes!$B$1,Detalhes!$B$2,A10)</f>
        <v>41979</v>
      </c>
      <c r="M10" s="13">
        <f t="shared" si="3"/>
        <v>0</v>
      </c>
      <c r="N10" s="13">
        <f t="shared" si="4"/>
        <v>0</v>
      </c>
      <c r="O10" s="13">
        <f>IFERROR(MATCH(L10,Detalhes!$A$4:$A$56,0),0)</f>
        <v>0</v>
      </c>
      <c r="P10" s="10">
        <f t="shared" si="0"/>
        <v>0</v>
      </c>
    </row>
    <row r="11" spans="1:16" x14ac:dyDescent="0.25">
      <c r="A11" s="14">
        <v>8</v>
      </c>
      <c r="B11" s="2"/>
      <c r="C11" s="2"/>
      <c r="D11" s="2"/>
      <c r="E11" s="2"/>
      <c r="F11" s="3" t="str">
        <f t="shared" si="1"/>
        <v/>
      </c>
      <c r="G11" s="3" t="str">
        <f t="shared" si="2"/>
        <v/>
      </c>
      <c r="H11" s="4"/>
      <c r="L11" s="12">
        <f>DATE(Detalhes!$B$1,Detalhes!$B$2,A11)</f>
        <v>41980</v>
      </c>
      <c r="M11" s="13">
        <f t="shared" si="3"/>
        <v>1</v>
      </c>
      <c r="N11" s="13">
        <f t="shared" si="4"/>
        <v>0</v>
      </c>
      <c r="O11" s="13">
        <f>IFERROR(MATCH(L11,Detalhes!$A$4:$A$56,0),0)</f>
        <v>14</v>
      </c>
      <c r="P11" s="10">
        <f t="shared" si="0"/>
        <v>1</v>
      </c>
    </row>
    <row r="12" spans="1:16" x14ac:dyDescent="0.25">
      <c r="A12" s="14">
        <v>9</v>
      </c>
      <c r="B12" s="2"/>
      <c r="C12" s="2"/>
      <c r="D12" s="2"/>
      <c r="E12" s="2"/>
      <c r="F12" s="3" t="str">
        <f t="shared" si="1"/>
        <v/>
      </c>
      <c r="G12" s="3" t="str">
        <f t="shared" si="2"/>
        <v/>
      </c>
      <c r="H12" s="4"/>
      <c r="L12" s="12">
        <f>DATE(Detalhes!$B$1,Detalhes!$B$2,A12)</f>
        <v>41981</v>
      </c>
      <c r="M12" s="13">
        <f t="shared" si="3"/>
        <v>1</v>
      </c>
      <c r="N12" s="13">
        <f t="shared" si="4"/>
        <v>0</v>
      </c>
      <c r="O12" s="13">
        <f>IFERROR(MATCH(L12,Detalhes!$A$4:$A$56,0),0)</f>
        <v>0</v>
      </c>
      <c r="P12" s="10">
        <f t="shared" si="0"/>
        <v>1</v>
      </c>
    </row>
    <row r="13" spans="1:16" x14ac:dyDescent="0.25">
      <c r="A13" s="14">
        <v>10</v>
      </c>
      <c r="B13" s="2">
        <v>0.36388888888888887</v>
      </c>
      <c r="C13" s="2">
        <v>0.50763888888888886</v>
      </c>
      <c r="D13" s="2">
        <v>0.52013888888888882</v>
      </c>
      <c r="E13" s="2">
        <v>0.75069444444444444</v>
      </c>
      <c r="F13" s="3">
        <f t="shared" si="1"/>
        <v>0.37430555555555561</v>
      </c>
      <c r="G13" s="3">
        <f t="shared" si="2"/>
        <v>7.6388888888889173E-3</v>
      </c>
      <c r="H13" s="4"/>
      <c r="L13" s="12">
        <f>DATE(Detalhes!$B$1,Detalhes!$B$2,A13)</f>
        <v>41982</v>
      </c>
      <c r="M13" s="13">
        <f t="shared" si="3"/>
        <v>0</v>
      </c>
      <c r="N13" s="13">
        <f t="shared" si="4"/>
        <v>0</v>
      </c>
      <c r="O13" s="13">
        <f>IFERROR(MATCH(L13,Detalhes!$A$4:$A$56,0),0)</f>
        <v>0</v>
      </c>
      <c r="P13" s="10">
        <f t="shared" si="0"/>
        <v>0</v>
      </c>
    </row>
    <row r="14" spans="1:16" x14ac:dyDescent="0.25">
      <c r="A14" s="14">
        <v>11</v>
      </c>
      <c r="B14" s="2">
        <v>0.34236111111111112</v>
      </c>
      <c r="C14" s="2">
        <v>0.50138888888888888</v>
      </c>
      <c r="D14" s="2">
        <v>0.52777777777777779</v>
      </c>
      <c r="E14" s="2">
        <v>0.75208333333333333</v>
      </c>
      <c r="F14" s="3">
        <f t="shared" si="1"/>
        <v>0.3833333333333333</v>
      </c>
      <c r="G14" s="3">
        <f t="shared" si="2"/>
        <v>1.6666666666666607E-2</v>
      </c>
      <c r="H14" s="4"/>
      <c r="L14" s="12">
        <f>DATE(Detalhes!$B$1,Detalhes!$B$2,A14)</f>
        <v>41983</v>
      </c>
      <c r="M14" s="13">
        <f t="shared" si="3"/>
        <v>0</v>
      </c>
      <c r="N14" s="13">
        <f t="shared" si="4"/>
        <v>0</v>
      </c>
      <c r="O14" s="13">
        <f>IFERROR(MATCH(L14,Detalhes!$A$4:$A$56,0),0)</f>
        <v>0</v>
      </c>
      <c r="P14" s="10">
        <f t="shared" si="0"/>
        <v>0</v>
      </c>
    </row>
    <row r="15" spans="1:16" x14ac:dyDescent="0.25">
      <c r="A15" s="14">
        <v>12</v>
      </c>
      <c r="B15" s="2">
        <v>0.34166666666666662</v>
      </c>
      <c r="C15" s="2">
        <v>0.54305555555555551</v>
      </c>
      <c r="D15" s="2">
        <v>0.56111111111111112</v>
      </c>
      <c r="E15" s="2">
        <v>0.77916666666666667</v>
      </c>
      <c r="F15" s="3">
        <f t="shared" si="1"/>
        <v>0.41944444444444445</v>
      </c>
      <c r="G15" s="3">
        <f t="shared" si="2"/>
        <v>5.2777777777777757E-2</v>
      </c>
      <c r="H15" s="4"/>
      <c r="L15" s="12">
        <f>DATE(Detalhes!$B$1,Detalhes!$B$2,A15)</f>
        <v>41984</v>
      </c>
      <c r="M15" s="13">
        <f t="shared" si="3"/>
        <v>0</v>
      </c>
      <c r="N15" s="13">
        <f t="shared" si="4"/>
        <v>0</v>
      </c>
      <c r="O15" s="13">
        <f>IFERROR(MATCH(L15,Detalhes!$A$4:$A$56,0),0)</f>
        <v>0</v>
      </c>
      <c r="P15" s="10">
        <f t="shared" si="0"/>
        <v>0</v>
      </c>
    </row>
    <row r="16" spans="1:16" x14ac:dyDescent="0.25">
      <c r="A16" s="14">
        <v>13</v>
      </c>
      <c r="B16" s="2">
        <v>0.34097222222222223</v>
      </c>
      <c r="C16" s="2">
        <v>0.48125000000000001</v>
      </c>
      <c r="D16" s="2">
        <v>0.4993055555555555</v>
      </c>
      <c r="E16" s="2">
        <v>0.75</v>
      </c>
      <c r="F16" s="3">
        <f t="shared" si="1"/>
        <v>0.39097222222222228</v>
      </c>
      <c r="G16" s="3">
        <f t="shared" si="2"/>
        <v>2.430555555555558E-2</v>
      </c>
      <c r="H16" s="4"/>
      <c r="L16" s="12">
        <f>DATE(Detalhes!$B$1,Detalhes!$B$2,A16)</f>
        <v>41985</v>
      </c>
      <c r="M16" s="13">
        <f t="shared" si="3"/>
        <v>0</v>
      </c>
      <c r="N16" s="13">
        <f t="shared" si="4"/>
        <v>0</v>
      </c>
      <c r="O16" s="13">
        <f>IFERROR(MATCH(L16,Detalhes!$A$4:$A$56,0),0)</f>
        <v>0</v>
      </c>
      <c r="P16" s="10">
        <f t="shared" si="0"/>
        <v>0</v>
      </c>
    </row>
    <row r="17" spans="1:16" x14ac:dyDescent="0.25">
      <c r="A17" s="14">
        <v>14</v>
      </c>
      <c r="B17" s="2">
        <v>0.3576388888888889</v>
      </c>
      <c r="C17" s="2">
        <v>0.4916666666666667</v>
      </c>
      <c r="D17" s="2">
        <v>0.50208333333333333</v>
      </c>
      <c r="E17" s="2">
        <v>0.74513888888888891</v>
      </c>
      <c r="F17" s="3">
        <f t="shared" si="1"/>
        <v>0.37708333333333338</v>
      </c>
      <c r="G17" s="3">
        <f t="shared" si="2"/>
        <v>1.0416666666666685E-2</v>
      </c>
      <c r="H17" s="4"/>
      <c r="L17" s="12">
        <f>DATE(Detalhes!$B$1,Detalhes!$B$2,A17)</f>
        <v>41986</v>
      </c>
      <c r="M17" s="13">
        <f t="shared" si="3"/>
        <v>0</v>
      </c>
      <c r="N17" s="13">
        <f t="shared" si="4"/>
        <v>0</v>
      </c>
      <c r="O17" s="13">
        <f>IFERROR(MATCH(L17,Detalhes!$A$4:$A$56,0),0)</f>
        <v>0</v>
      </c>
      <c r="P17" s="10">
        <f t="shared" si="0"/>
        <v>0</v>
      </c>
    </row>
    <row r="18" spans="1:16" x14ac:dyDescent="0.25">
      <c r="A18" s="14">
        <v>15</v>
      </c>
      <c r="B18" s="2"/>
      <c r="C18" s="2"/>
      <c r="D18" s="2"/>
      <c r="E18" s="2"/>
      <c r="F18" s="3" t="str">
        <f t="shared" si="1"/>
        <v/>
      </c>
      <c r="G18" s="3" t="str">
        <f t="shared" si="2"/>
        <v/>
      </c>
      <c r="H18" s="4"/>
      <c r="L18" s="12">
        <f>DATE(Detalhes!$B$1,Detalhes!$B$2,A18)</f>
        <v>41987</v>
      </c>
      <c r="M18" s="13">
        <f t="shared" si="3"/>
        <v>1</v>
      </c>
      <c r="N18" s="13">
        <f t="shared" si="4"/>
        <v>0</v>
      </c>
      <c r="O18" s="13">
        <f>IFERROR(MATCH(L18,Detalhes!$A$4:$A$56,0),0)</f>
        <v>0</v>
      </c>
      <c r="P18" s="10">
        <f t="shared" si="0"/>
        <v>1</v>
      </c>
    </row>
    <row r="19" spans="1:16" x14ac:dyDescent="0.25">
      <c r="A19" s="14">
        <v>16</v>
      </c>
      <c r="B19" s="2"/>
      <c r="C19" s="2"/>
      <c r="D19" s="2"/>
      <c r="E19" s="2"/>
      <c r="F19" s="3" t="str">
        <f t="shared" si="1"/>
        <v/>
      </c>
      <c r="G19" s="3" t="str">
        <f t="shared" si="2"/>
        <v/>
      </c>
      <c r="H19" s="4"/>
      <c r="L19" s="12">
        <f>DATE(Detalhes!$B$1,Detalhes!$B$2,A19)</f>
        <v>41988</v>
      </c>
      <c r="M19" s="13">
        <f t="shared" si="3"/>
        <v>1</v>
      </c>
      <c r="N19" s="13">
        <f t="shared" si="4"/>
        <v>0</v>
      </c>
      <c r="O19" s="13">
        <f>IFERROR(MATCH(L19,Detalhes!$A$4:$A$56,0),0)</f>
        <v>0</v>
      </c>
      <c r="P19" s="10">
        <f t="shared" si="0"/>
        <v>1</v>
      </c>
    </row>
    <row r="20" spans="1:16" x14ac:dyDescent="0.25">
      <c r="A20" s="14">
        <v>17</v>
      </c>
      <c r="B20" s="2">
        <v>0.3520833333333333</v>
      </c>
      <c r="C20" s="2">
        <v>0.49444444444444446</v>
      </c>
      <c r="D20" s="2">
        <v>0.51527777777777783</v>
      </c>
      <c r="E20" s="2">
        <v>0.76527777777777783</v>
      </c>
      <c r="F20" s="3">
        <f t="shared" si="1"/>
        <v>0.39236111111111116</v>
      </c>
      <c r="G20" s="3">
        <f t="shared" si="2"/>
        <v>2.5694444444444464E-2</v>
      </c>
      <c r="H20" s="4"/>
      <c r="L20" s="12">
        <f>DATE(Detalhes!$B$1,Detalhes!$B$2,A20)</f>
        <v>41989</v>
      </c>
      <c r="M20" s="13">
        <f t="shared" si="3"/>
        <v>0</v>
      </c>
      <c r="N20" s="13">
        <f t="shared" si="4"/>
        <v>0</v>
      </c>
      <c r="O20" s="13">
        <f>IFERROR(MATCH(L20,Detalhes!$A$4:$A$56,0),0)</f>
        <v>0</v>
      </c>
      <c r="P20" s="10">
        <f t="shared" si="0"/>
        <v>0</v>
      </c>
    </row>
    <row r="21" spans="1:16" x14ac:dyDescent="0.25">
      <c r="A21" s="14">
        <v>18</v>
      </c>
      <c r="B21" s="2">
        <v>0.34375</v>
      </c>
      <c r="C21" s="2">
        <v>0.48888888888888887</v>
      </c>
      <c r="D21" s="2">
        <v>0.51180555555555551</v>
      </c>
      <c r="E21" s="2">
        <v>0.75208333333333333</v>
      </c>
      <c r="F21" s="3">
        <f t="shared" si="1"/>
        <v>0.38541666666666674</v>
      </c>
      <c r="G21" s="3">
        <f t="shared" si="2"/>
        <v>1.8750000000000044E-2</v>
      </c>
      <c r="H21" s="4"/>
      <c r="L21" s="12">
        <f>DATE(Detalhes!$B$1,Detalhes!$B$2,A21)</f>
        <v>41990</v>
      </c>
      <c r="M21" s="13">
        <f t="shared" si="3"/>
        <v>0</v>
      </c>
      <c r="N21" s="13">
        <f t="shared" si="4"/>
        <v>0</v>
      </c>
      <c r="O21" s="13">
        <f>IFERROR(MATCH(L21,Detalhes!$A$4:$A$56,0),0)</f>
        <v>0</v>
      </c>
      <c r="P21" s="10">
        <f t="shared" si="0"/>
        <v>0</v>
      </c>
    </row>
    <row r="22" spans="1:16" x14ac:dyDescent="0.25">
      <c r="A22" s="14">
        <v>19</v>
      </c>
      <c r="B22" s="2">
        <v>0.34027777777777773</v>
      </c>
      <c r="C22" s="2">
        <v>0.51874999999999993</v>
      </c>
      <c r="D22" s="2">
        <v>0.53749999999999998</v>
      </c>
      <c r="E22" s="2">
        <v>0.76250000000000007</v>
      </c>
      <c r="F22" s="3">
        <f t="shared" si="1"/>
        <v>0.40347222222222229</v>
      </c>
      <c r="G22" s="3">
        <f t="shared" si="2"/>
        <v>3.6805555555555591E-2</v>
      </c>
      <c r="H22" s="4"/>
      <c r="L22" s="12">
        <f>DATE(Detalhes!$B$1,Detalhes!$B$2,A22)</f>
        <v>41991</v>
      </c>
      <c r="M22" s="13">
        <f t="shared" si="3"/>
        <v>0</v>
      </c>
      <c r="N22" s="13">
        <f t="shared" si="4"/>
        <v>0</v>
      </c>
      <c r="O22" s="13">
        <f>IFERROR(MATCH(L22,Detalhes!$A$4:$A$56,0),0)</f>
        <v>0</v>
      </c>
      <c r="P22" s="10">
        <f t="shared" si="0"/>
        <v>0</v>
      </c>
    </row>
    <row r="23" spans="1:16" x14ac:dyDescent="0.25">
      <c r="A23" s="14">
        <v>20</v>
      </c>
      <c r="B23" s="2">
        <v>0.34791666666666665</v>
      </c>
      <c r="C23" s="2">
        <v>0.50624999999999998</v>
      </c>
      <c r="D23" s="2">
        <v>0.54791666666666672</v>
      </c>
      <c r="E23" s="2">
        <v>0.75</v>
      </c>
      <c r="F23" s="3">
        <f>IF(ISBLANK(E23),"",E23-(D23-C23)-B23)</f>
        <v>0.36041666666666661</v>
      </c>
      <c r="G23" s="3">
        <f t="shared" si="2"/>
        <v>-6.2500000000000888E-3</v>
      </c>
      <c r="H23" s="4" t="s">
        <v>35</v>
      </c>
      <c r="L23" s="12">
        <f>DATE(Detalhes!$B$1,Detalhes!$B$2,A23)</f>
        <v>41992</v>
      </c>
      <c r="M23" s="13">
        <f t="shared" si="3"/>
        <v>0</v>
      </c>
      <c r="N23" s="13">
        <f t="shared" si="4"/>
        <v>0</v>
      </c>
      <c r="O23" s="13">
        <f>IFERROR(MATCH(L23,Detalhes!$A$4:$A$56,0),0)</f>
        <v>0</v>
      </c>
      <c r="P23" s="10">
        <f t="shared" si="0"/>
        <v>0</v>
      </c>
    </row>
    <row r="24" spans="1:16" x14ac:dyDescent="0.25">
      <c r="A24" s="14">
        <v>21</v>
      </c>
      <c r="B24" s="2">
        <v>0.34722222222222227</v>
      </c>
      <c r="C24" s="2">
        <v>0.52847222222222223</v>
      </c>
      <c r="D24" s="2">
        <v>0.55069444444444449</v>
      </c>
      <c r="E24" s="2">
        <v>0.75</v>
      </c>
      <c r="F24" s="3">
        <f>IF(ISBLANK(E24),"",E24-(D24-C24)-B24)</f>
        <v>0.38055555555555548</v>
      </c>
      <c r="G24" s="3">
        <f t="shared" si="2"/>
        <v>1.3888888888888784E-2</v>
      </c>
      <c r="H24" s="4" t="s">
        <v>36</v>
      </c>
      <c r="L24" s="12">
        <f>DATE(Detalhes!$B$1,Detalhes!$B$2,A24)</f>
        <v>41993</v>
      </c>
      <c r="M24" s="13">
        <f t="shared" si="3"/>
        <v>0</v>
      </c>
      <c r="N24" s="13">
        <f t="shared" si="4"/>
        <v>0</v>
      </c>
      <c r="O24" s="13">
        <f>IFERROR(MATCH(L24,Detalhes!$A$4:$A$56,0),0)</f>
        <v>0</v>
      </c>
      <c r="P24" s="10">
        <f t="shared" si="0"/>
        <v>0</v>
      </c>
    </row>
    <row r="25" spans="1:16" x14ac:dyDescent="0.25">
      <c r="A25" s="14">
        <v>22</v>
      </c>
      <c r="B25" s="2"/>
      <c r="C25" s="2"/>
      <c r="D25" s="2"/>
      <c r="E25" s="2"/>
      <c r="F25" s="3" t="str">
        <f>IF(ISBLANK(E25),"",E25-(D25-C25)-B25)</f>
        <v/>
      </c>
      <c r="G25" s="3" t="str">
        <f t="shared" si="2"/>
        <v/>
      </c>
      <c r="H25" s="4"/>
      <c r="L25" s="12">
        <f>DATE(Detalhes!$B$1,Detalhes!$B$2,A25)</f>
        <v>41994</v>
      </c>
      <c r="M25" s="13">
        <f t="shared" si="3"/>
        <v>1</v>
      </c>
      <c r="N25" s="13">
        <f t="shared" si="4"/>
        <v>0</v>
      </c>
      <c r="O25" s="13">
        <f>IFERROR(MATCH(L25,Detalhes!$A$4:$A$56,0),0)</f>
        <v>0</v>
      </c>
      <c r="P25" s="10">
        <f t="shared" si="0"/>
        <v>1</v>
      </c>
    </row>
    <row r="26" spans="1:16" x14ac:dyDescent="0.25">
      <c r="A26" s="14">
        <v>23</v>
      </c>
      <c r="B26" s="2"/>
      <c r="C26" s="2"/>
      <c r="D26" s="2"/>
      <c r="E26" s="2"/>
      <c r="F26" s="3" t="str">
        <f>IF(ISBLANK(E26),"",E26-(D26-C26)-B26)</f>
        <v/>
      </c>
      <c r="G26" s="3" t="str">
        <f t="shared" si="2"/>
        <v/>
      </c>
      <c r="H26" s="4"/>
      <c r="L26" s="12">
        <f>DATE(Detalhes!$B$1,Detalhes!$B$2,A26)</f>
        <v>41995</v>
      </c>
      <c r="M26" s="13">
        <f t="shared" si="3"/>
        <v>1</v>
      </c>
      <c r="N26" s="13">
        <f t="shared" si="4"/>
        <v>0</v>
      </c>
      <c r="O26" s="13">
        <f>IFERROR(MATCH(L26,Detalhes!$A$4:$A$56,0),0)</f>
        <v>0</v>
      </c>
      <c r="P26" s="10">
        <f t="shared" si="0"/>
        <v>1</v>
      </c>
    </row>
    <row r="27" spans="1:16" x14ac:dyDescent="0.25">
      <c r="A27" s="14">
        <v>24</v>
      </c>
      <c r="B27" s="2">
        <v>0.33333333333333331</v>
      </c>
      <c r="C27" s="2"/>
      <c r="D27" s="2"/>
      <c r="E27" s="2">
        <v>0.3666666666666667</v>
      </c>
      <c r="F27" s="3">
        <f>IF(ISBLANK(E27),"",E27-(D27-C27)-B27)</f>
        <v>3.3333333333333381E-2</v>
      </c>
      <c r="G27" s="3">
        <f t="shared" si="2"/>
        <v>-0.33333333333333331</v>
      </c>
      <c r="H27" s="4"/>
      <c r="L27" s="12">
        <f>DATE(Detalhes!$B$1,Detalhes!$B$2,A27)</f>
        <v>41996</v>
      </c>
      <c r="M27" s="13">
        <f t="shared" si="3"/>
        <v>0</v>
      </c>
      <c r="N27" s="13">
        <f t="shared" si="4"/>
        <v>0</v>
      </c>
      <c r="O27" s="13">
        <f>IFERROR(MATCH(L27,Detalhes!$A$4:$A$56,0),0)</f>
        <v>0</v>
      </c>
      <c r="P27" s="10">
        <f t="shared" si="0"/>
        <v>0</v>
      </c>
    </row>
    <row r="28" spans="1:16" x14ac:dyDescent="0.25">
      <c r="A28" s="14">
        <v>25</v>
      </c>
      <c r="B28" s="2"/>
      <c r="C28" s="2"/>
      <c r="D28" s="2"/>
      <c r="E28" s="2"/>
      <c r="F28" s="3" t="str">
        <f t="shared" si="1"/>
        <v/>
      </c>
      <c r="G28" s="3" t="str">
        <f t="shared" si="2"/>
        <v/>
      </c>
      <c r="H28" s="4"/>
      <c r="L28" s="12">
        <f>DATE(Detalhes!$B$1,Detalhes!$B$2,A28)</f>
        <v>41997</v>
      </c>
      <c r="M28" s="13">
        <f t="shared" si="3"/>
        <v>0</v>
      </c>
      <c r="N28" s="13">
        <f t="shared" si="4"/>
        <v>0</v>
      </c>
      <c r="O28" s="13">
        <f>IFERROR(MATCH(L28,Detalhes!$A$4:$A$56,0),0)</f>
        <v>15</v>
      </c>
      <c r="P28" s="10">
        <f t="shared" si="0"/>
        <v>1</v>
      </c>
    </row>
    <row r="29" spans="1:16" x14ac:dyDescent="0.25">
      <c r="A29" s="14">
        <v>26</v>
      </c>
      <c r="B29" s="2">
        <v>0.33333333333333331</v>
      </c>
      <c r="C29" s="2"/>
      <c r="D29" s="2"/>
      <c r="E29" s="2">
        <v>0.3666666666666667</v>
      </c>
      <c r="F29" s="3">
        <f t="shared" si="1"/>
        <v>3.3333333333333381E-2</v>
      </c>
      <c r="G29" s="3">
        <f t="shared" si="2"/>
        <v>-0.33333333333333331</v>
      </c>
      <c r="H29" s="4"/>
      <c r="L29" s="12">
        <f>DATE(Detalhes!$B$1,Detalhes!$B$2,A29)</f>
        <v>41998</v>
      </c>
      <c r="M29" s="13">
        <f t="shared" si="3"/>
        <v>0</v>
      </c>
      <c r="N29" s="13">
        <f t="shared" si="4"/>
        <v>0</v>
      </c>
      <c r="O29" s="13">
        <f>IFERROR(MATCH(L29,Detalhes!$A$4:$A$56,0),0)</f>
        <v>0</v>
      </c>
      <c r="P29" s="10">
        <f t="shared" si="0"/>
        <v>0</v>
      </c>
    </row>
    <row r="30" spans="1:16" x14ac:dyDescent="0.25">
      <c r="A30" s="14">
        <v>27</v>
      </c>
      <c r="B30" s="2">
        <v>0.33333333333333331</v>
      </c>
      <c r="C30" s="2"/>
      <c r="D30" s="2"/>
      <c r="E30" s="2">
        <v>0.3666666666666667</v>
      </c>
      <c r="F30" s="3">
        <f t="shared" si="1"/>
        <v>3.3333333333333381E-2</v>
      </c>
      <c r="G30" s="3">
        <f t="shared" si="2"/>
        <v>-0.33333333333333331</v>
      </c>
      <c r="H30" s="4"/>
      <c r="L30" s="12">
        <f>DATE(Detalhes!$B$1,Detalhes!$B$2,A30)</f>
        <v>41999</v>
      </c>
      <c r="M30" s="13">
        <f t="shared" si="3"/>
        <v>0</v>
      </c>
      <c r="N30" s="13">
        <f t="shared" si="4"/>
        <v>0</v>
      </c>
      <c r="O30" s="13">
        <f>IFERROR(MATCH(L30,Detalhes!$A$4:$A$56,0),0)</f>
        <v>0</v>
      </c>
      <c r="P30" s="10">
        <f t="shared" si="0"/>
        <v>0</v>
      </c>
    </row>
    <row r="31" spans="1:16" x14ac:dyDescent="0.25">
      <c r="A31" s="14">
        <v>28</v>
      </c>
      <c r="B31" s="2">
        <v>0.33333333333333331</v>
      </c>
      <c r="C31" s="2"/>
      <c r="D31" s="2"/>
      <c r="E31" s="2">
        <v>0.3666666666666667</v>
      </c>
      <c r="F31" s="3">
        <f t="shared" si="1"/>
        <v>3.3333333333333381E-2</v>
      </c>
      <c r="G31" s="3">
        <f t="shared" si="2"/>
        <v>-0.33333333333333331</v>
      </c>
      <c r="H31" s="4"/>
      <c r="L31" s="12">
        <f>DATE(Detalhes!$B$1,Detalhes!$B$2,A31)</f>
        <v>42000</v>
      </c>
      <c r="M31" s="13">
        <f t="shared" si="3"/>
        <v>0</v>
      </c>
      <c r="N31" s="13">
        <f t="shared" si="4"/>
        <v>0</v>
      </c>
      <c r="O31" s="13">
        <f>IFERROR(MATCH(L31,Detalhes!$A$4:$A$56,0),0)</f>
        <v>0</v>
      </c>
      <c r="P31" s="10">
        <f t="shared" si="0"/>
        <v>0</v>
      </c>
    </row>
    <row r="32" spans="1:16" x14ac:dyDescent="0.25">
      <c r="A32" s="14">
        <v>29</v>
      </c>
      <c r="B32" s="2"/>
      <c r="C32" s="2"/>
      <c r="D32" s="2"/>
      <c r="E32" s="2"/>
      <c r="F32" s="3" t="str">
        <f t="shared" si="1"/>
        <v/>
      </c>
      <c r="G32" s="3" t="str">
        <f t="shared" si="2"/>
        <v/>
      </c>
      <c r="H32" s="4"/>
      <c r="L32" s="12">
        <f>DATE(Detalhes!$B$1,Detalhes!$B$2,A32)</f>
        <v>42001</v>
      </c>
      <c r="M32" s="13">
        <f t="shared" si="3"/>
        <v>1</v>
      </c>
      <c r="N32" s="13">
        <f t="shared" si="4"/>
        <v>0</v>
      </c>
      <c r="O32" s="13">
        <f>IFERROR(MATCH(L32,Detalhes!$A$4:$A$56,0),0)</f>
        <v>0</v>
      </c>
      <c r="P32" s="10">
        <f t="shared" si="0"/>
        <v>1</v>
      </c>
    </row>
    <row r="33" spans="1:16" x14ac:dyDescent="0.25">
      <c r="A33" s="14">
        <v>30</v>
      </c>
      <c r="B33" s="2"/>
      <c r="C33" s="2"/>
      <c r="D33" s="2"/>
      <c r="E33" s="2"/>
      <c r="F33" s="3" t="str">
        <f t="shared" si="1"/>
        <v/>
      </c>
      <c r="G33" s="3" t="str">
        <f t="shared" si="2"/>
        <v/>
      </c>
      <c r="H33" s="4"/>
      <c r="L33" s="12">
        <f>DATE(Detalhes!$B$1,Detalhes!$B$2,A33)</f>
        <v>42002</v>
      </c>
      <c r="M33" s="13">
        <f t="shared" si="3"/>
        <v>1</v>
      </c>
      <c r="N33" s="13">
        <f t="shared" si="4"/>
        <v>0</v>
      </c>
      <c r="O33" s="13">
        <f>IFERROR(MATCH(L33,Detalhes!$A$4:$A$56,0),0)</f>
        <v>0</v>
      </c>
      <c r="P33" s="10">
        <f t="shared" si="0"/>
        <v>1</v>
      </c>
    </row>
    <row r="34" spans="1:16" x14ac:dyDescent="0.25">
      <c r="A34" s="14">
        <v>31</v>
      </c>
      <c r="B34" s="2">
        <v>0.33333333333333331</v>
      </c>
      <c r="C34" s="2"/>
      <c r="D34" s="2"/>
      <c r="E34" s="2">
        <v>0.3666666666666667</v>
      </c>
      <c r="F34" s="3">
        <f t="shared" si="1"/>
        <v>3.3333333333333381E-2</v>
      </c>
      <c r="G34" s="3">
        <f t="shared" si="2"/>
        <v>-0.33333333333333331</v>
      </c>
      <c r="H34" s="4"/>
      <c r="L34" s="12">
        <f>DATE(Detalhes!$B$1,Detalhes!$B$2,A34)</f>
        <v>42003</v>
      </c>
      <c r="M34" s="13">
        <f t="shared" si="3"/>
        <v>0</v>
      </c>
      <c r="N34" s="13">
        <f t="shared" si="4"/>
        <v>0</v>
      </c>
      <c r="O34" s="13">
        <f>IFERROR(MATCH(L34,Detalhes!$A$4:$A$56,0),0)</f>
        <v>0</v>
      </c>
      <c r="P34" s="10">
        <f t="shared" si="0"/>
        <v>0</v>
      </c>
    </row>
    <row r="35" spans="1:16" x14ac:dyDescent="0.25">
      <c r="A35" s="15" t="s">
        <v>10</v>
      </c>
      <c r="B35" s="16"/>
      <c r="C35" s="17"/>
      <c r="D35" s="17"/>
      <c r="E35" s="16"/>
      <c r="F35" s="5">
        <f>SUM(F4:F34)</f>
        <v>5.8548611111111111</v>
      </c>
      <c r="G35" s="22">
        <f>SUM(G4:G34)</f>
        <v>-1.4784722222222224</v>
      </c>
      <c r="H35" s="16"/>
    </row>
  </sheetData>
  <sheetProtection sheet="1" formatCells="0" formatColumns="0" formatRows="0" insertColumns="0" insertRows="0" insertHyperlinks="0" deleteColumns="0" deleteRows="0" sort="0" autoFilter="0" pivotTables="0"/>
  <mergeCells count="8">
    <mergeCell ref="G2:G3"/>
    <mergeCell ref="H2:H3"/>
    <mergeCell ref="B1:E1"/>
    <mergeCell ref="A2:A3"/>
    <mergeCell ref="B2:B3"/>
    <mergeCell ref="C2:D2"/>
    <mergeCell ref="E2:E3"/>
    <mergeCell ref="F2:F3"/>
  </mergeCells>
  <conditionalFormatting sqref="A4:H4">
    <cfRule type="expression" dxfId="369" priority="58">
      <formula>$P$4&gt;0</formula>
    </cfRule>
  </conditionalFormatting>
  <conditionalFormatting sqref="A5 E5:H5">
    <cfRule type="expression" dxfId="368" priority="57">
      <formula>$P$5&gt;0</formula>
    </cfRule>
  </conditionalFormatting>
  <conditionalFormatting sqref="A6 F6:H6">
    <cfRule type="expression" dxfId="367" priority="56">
      <formula>$P$6&gt;0</formula>
    </cfRule>
  </conditionalFormatting>
  <conditionalFormatting sqref="A7 F7:H7">
    <cfRule type="expression" dxfId="366" priority="55">
      <formula>$P$7&gt;0</formula>
    </cfRule>
  </conditionalFormatting>
  <conditionalFormatting sqref="A8 F8:H8">
    <cfRule type="expression" dxfId="365" priority="54">
      <formula>$P$8&gt;0</formula>
    </cfRule>
  </conditionalFormatting>
  <conditionalFormatting sqref="A9:B9 F9:H9">
    <cfRule type="expression" dxfId="364" priority="53">
      <formula>$P$9&gt;0</formula>
    </cfRule>
  </conditionalFormatting>
  <conditionalFormatting sqref="A10:B10 F10:H10">
    <cfRule type="expression" dxfId="363" priority="52">
      <formula>$P$10&gt;0</formula>
    </cfRule>
  </conditionalFormatting>
  <conditionalFormatting sqref="A11 F11:H11">
    <cfRule type="expression" dxfId="362" priority="51">
      <formula>$P$11&gt;0</formula>
    </cfRule>
  </conditionalFormatting>
  <conditionalFormatting sqref="A12 F12:H12">
    <cfRule type="expression" dxfId="361" priority="50">
      <formula>$P$12&gt;0</formula>
    </cfRule>
  </conditionalFormatting>
  <conditionalFormatting sqref="A13 F13:H13">
    <cfRule type="expression" dxfId="360" priority="49">
      <formula>$P$13&gt;0</formula>
    </cfRule>
  </conditionalFormatting>
  <conditionalFormatting sqref="A14 F14:H14">
    <cfRule type="expression" dxfId="359" priority="48">
      <formula>$P$14&gt;0</formula>
    </cfRule>
  </conditionalFormatting>
  <conditionalFormatting sqref="A16:B16 F15:H34 A15 A17:A34">
    <cfRule type="expression" dxfId="358" priority="47">
      <formula>$P15&gt;0</formula>
    </cfRule>
  </conditionalFormatting>
  <conditionalFormatting sqref="E6">
    <cfRule type="expression" dxfId="357" priority="46">
      <formula>$P$6&gt;0</formula>
    </cfRule>
  </conditionalFormatting>
  <conditionalFormatting sqref="E7">
    <cfRule type="expression" dxfId="356" priority="45">
      <formula>$P$7&gt;0</formula>
    </cfRule>
  </conditionalFormatting>
  <conditionalFormatting sqref="E8">
    <cfRule type="expression" dxfId="355" priority="44">
      <formula>$P$8&gt;0</formula>
    </cfRule>
  </conditionalFormatting>
  <conditionalFormatting sqref="E9">
    <cfRule type="expression" dxfId="354" priority="43">
      <formula>$P$9&gt;0</formula>
    </cfRule>
  </conditionalFormatting>
  <conditionalFormatting sqref="E10">
    <cfRule type="expression" dxfId="353" priority="42">
      <formula>$P$10&gt;0</formula>
    </cfRule>
  </conditionalFormatting>
  <conditionalFormatting sqref="E11">
    <cfRule type="expression" dxfId="352" priority="41">
      <formula>$P$11&gt;0</formula>
    </cfRule>
  </conditionalFormatting>
  <conditionalFormatting sqref="E12">
    <cfRule type="expression" dxfId="351" priority="40">
      <formula>$P$12&gt;0</formula>
    </cfRule>
  </conditionalFormatting>
  <conditionalFormatting sqref="E13">
    <cfRule type="expression" dxfId="350" priority="39">
      <formula>$P$13&gt;0</formula>
    </cfRule>
  </conditionalFormatting>
  <conditionalFormatting sqref="E14">
    <cfRule type="expression" dxfId="349" priority="38">
      <formula>$P$14&gt;0</formula>
    </cfRule>
  </conditionalFormatting>
  <conditionalFormatting sqref="E15:E28 E33">
    <cfRule type="expression" dxfId="348" priority="37">
      <formula>$P15&gt;0</formula>
    </cfRule>
  </conditionalFormatting>
  <conditionalFormatting sqref="E32">
    <cfRule type="expression" dxfId="347" priority="36">
      <formula>$P32&gt;0</formula>
    </cfRule>
  </conditionalFormatting>
  <conditionalFormatting sqref="B5">
    <cfRule type="expression" dxfId="346" priority="35">
      <formula>$P$5&gt;0</formula>
    </cfRule>
  </conditionalFormatting>
  <conditionalFormatting sqref="B6">
    <cfRule type="expression" dxfId="345" priority="34">
      <formula>$P$6&gt;0</formula>
    </cfRule>
  </conditionalFormatting>
  <conditionalFormatting sqref="B7">
    <cfRule type="expression" dxfId="344" priority="33">
      <formula>$P$7&gt;0</formula>
    </cfRule>
  </conditionalFormatting>
  <conditionalFormatting sqref="B8">
    <cfRule type="expression" dxfId="343" priority="32">
      <formula>$P$8&gt;0</formula>
    </cfRule>
  </conditionalFormatting>
  <conditionalFormatting sqref="B11">
    <cfRule type="expression" dxfId="342" priority="31">
      <formula>$P$11&gt;0</formula>
    </cfRule>
  </conditionalFormatting>
  <conditionalFormatting sqref="B12">
    <cfRule type="expression" dxfId="341" priority="30">
      <formula>$P$12&gt;0</formula>
    </cfRule>
  </conditionalFormatting>
  <conditionalFormatting sqref="B13">
    <cfRule type="expression" dxfId="340" priority="29">
      <formula>$P$13&gt;0</formula>
    </cfRule>
  </conditionalFormatting>
  <conditionalFormatting sqref="B14">
    <cfRule type="expression" dxfId="339" priority="28">
      <formula>$P$14&gt;0</formula>
    </cfRule>
  </conditionalFormatting>
  <conditionalFormatting sqref="B15">
    <cfRule type="expression" dxfId="338" priority="27">
      <formula>$P15&gt;0</formula>
    </cfRule>
  </conditionalFormatting>
  <conditionalFormatting sqref="B33:D33 B32">
    <cfRule type="expression" dxfId="337" priority="26">
      <formula>$P32&gt;0</formula>
    </cfRule>
  </conditionalFormatting>
  <conditionalFormatting sqref="B17:B28">
    <cfRule type="expression" dxfId="336" priority="25">
      <formula>$P17&gt;0</formula>
    </cfRule>
  </conditionalFormatting>
  <conditionalFormatting sqref="C5:D7">
    <cfRule type="expression" dxfId="334" priority="21">
      <formula>$P5&gt;0</formula>
    </cfRule>
  </conditionalFormatting>
  <conditionalFormatting sqref="C10:D10">
    <cfRule type="expression" dxfId="333" priority="20">
      <formula>$P10&gt;0</formula>
    </cfRule>
  </conditionalFormatting>
  <conditionalFormatting sqref="C17:D17">
    <cfRule type="expression" dxfId="332" priority="19">
      <formula>$P17&gt;0</formula>
    </cfRule>
  </conditionalFormatting>
  <conditionalFormatting sqref="C26:D26">
    <cfRule type="expression" dxfId="331" priority="18">
      <formula>$P26&gt;0</formula>
    </cfRule>
  </conditionalFormatting>
  <conditionalFormatting sqref="C32:D32">
    <cfRule type="expression" dxfId="330" priority="16">
      <formula>$P32&gt;0</formula>
    </cfRule>
  </conditionalFormatting>
  <conditionalFormatting sqref="C11:D14">
    <cfRule type="expression" dxfId="329" priority="15">
      <formula>$P11&gt;0</formula>
    </cfRule>
  </conditionalFormatting>
  <conditionalFormatting sqref="C18:D20">
    <cfRule type="expression" dxfId="328" priority="14">
      <formula>$P18&gt;0</formula>
    </cfRule>
  </conditionalFormatting>
  <conditionalFormatting sqref="C27:D27">
    <cfRule type="expression" dxfId="327" priority="12">
      <formula>$P27&gt;0</formula>
    </cfRule>
  </conditionalFormatting>
  <conditionalFormatting sqref="C28:D28">
    <cfRule type="expression" dxfId="325" priority="10">
      <formula>$P28&gt;0</formula>
    </cfRule>
  </conditionalFormatting>
  <conditionalFormatting sqref="C21:D25">
    <cfRule type="expression" dxfId="324" priority="9">
      <formula>$P21&gt;0</formula>
    </cfRule>
  </conditionalFormatting>
  <conditionalFormatting sqref="C15:D16">
    <cfRule type="expression" dxfId="323" priority="8">
      <formula>$P15&gt;0</formula>
    </cfRule>
  </conditionalFormatting>
  <conditionalFormatting sqref="C8:D9">
    <cfRule type="expression" dxfId="322" priority="7">
      <formula>$P8&gt;0</formula>
    </cfRule>
  </conditionalFormatting>
  <conditionalFormatting sqref="E34">
    <cfRule type="expression" dxfId="37" priority="6">
      <formula>$P34&gt;0</formula>
    </cfRule>
  </conditionalFormatting>
  <conditionalFormatting sqref="B34">
    <cfRule type="expression" dxfId="36" priority="5">
      <formula>$P34&gt;0</formula>
    </cfRule>
  </conditionalFormatting>
  <conditionalFormatting sqref="C34:D34">
    <cfRule type="expression" dxfId="35" priority="4">
      <formula>$P34&gt;0</formula>
    </cfRule>
  </conditionalFormatting>
  <conditionalFormatting sqref="E29:E31">
    <cfRule type="expression" dxfId="34" priority="3">
      <formula>$P29&gt;0</formula>
    </cfRule>
  </conditionalFormatting>
  <conditionalFormatting sqref="B29:B31">
    <cfRule type="expression" dxfId="33" priority="2">
      <formula>$P29&gt;0</formula>
    </cfRule>
  </conditionalFormatting>
  <conditionalFormatting sqref="C29:D31">
    <cfRule type="expression" dxfId="32" priority="1">
      <formula>$P29&gt;0</formula>
    </cfRule>
  </conditionalFormatting>
  <pageMargins left="0.51181102362204722" right="0.51181102362204722" top="0.78740157480314965" bottom="0.78740157480314965" header="0.31496062992125984" footer="0.31496062992125984"/>
  <pageSetup paperSize="9" scale="88" fitToHeight="0" orientation="portrait" horizontalDpi="0" verticalDpi="0" r:id="rId1"/>
  <headerFooter>
    <oddFooter>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P35"/>
  <sheetViews>
    <sheetView topLeftCell="A16" workbookViewId="0">
      <selection activeCell="B29" sqref="B29:E31"/>
    </sheetView>
  </sheetViews>
  <sheetFormatPr defaultRowHeight="15" x14ac:dyDescent="0.25"/>
  <cols>
    <col min="1" max="1" width="17.5703125" style="10" bestFit="1" customWidth="1"/>
    <col min="2" max="2" width="15.140625" style="10" bestFit="1" customWidth="1"/>
    <col min="3" max="4" width="9.140625" style="10"/>
    <col min="5" max="5" width="13.140625" style="10" bestFit="1" customWidth="1"/>
    <col min="6" max="6" width="16.85546875" style="10" bestFit="1" customWidth="1"/>
    <col min="7" max="7" width="10.140625" style="10" bestFit="1" customWidth="1"/>
    <col min="8" max="8" width="15.7109375" style="10" customWidth="1"/>
    <col min="9" max="9" width="9.140625" style="10"/>
    <col min="10" max="10" width="12.42578125" style="10" bestFit="1" customWidth="1"/>
    <col min="11" max="11" width="9.140625" style="10" customWidth="1"/>
    <col min="12" max="13" width="9.140625" style="10" hidden="1" customWidth="1"/>
    <col min="14" max="14" width="10.42578125" style="10" hidden="1" customWidth="1"/>
    <col min="15" max="16" width="9.140625" style="10" hidden="1" customWidth="1"/>
    <col min="17" max="17" width="9.140625" style="10" customWidth="1"/>
    <col min="18" max="16384" width="9.140625" style="10"/>
  </cols>
  <sheetData>
    <row r="1" spans="1:16" x14ac:dyDescent="0.25">
      <c r="A1" s="8">
        <f>DATE(Detalhes!B1,Detalhes!B2,1)</f>
        <v>41973</v>
      </c>
      <c r="B1" s="27" t="s">
        <v>0</v>
      </c>
      <c r="C1" s="28"/>
      <c r="D1" s="28"/>
      <c r="E1" s="29"/>
      <c r="F1" s="7">
        <v>0.3666666666666667</v>
      </c>
      <c r="G1" s="9"/>
      <c r="H1" s="9"/>
    </row>
    <row r="2" spans="1:16" x14ac:dyDescent="0.25">
      <c r="A2" s="23" t="s">
        <v>1</v>
      </c>
      <c r="B2" s="23" t="s">
        <v>2</v>
      </c>
      <c r="C2" s="30" t="s">
        <v>3</v>
      </c>
      <c r="D2" s="31"/>
      <c r="E2" s="23" t="s">
        <v>4</v>
      </c>
      <c r="F2" s="23" t="s">
        <v>5</v>
      </c>
      <c r="G2" s="23" t="s">
        <v>6</v>
      </c>
      <c r="H2" s="25" t="s">
        <v>7</v>
      </c>
    </row>
    <row r="3" spans="1:16" ht="15.75" thickBot="1" x14ac:dyDescent="0.3">
      <c r="A3" s="24"/>
      <c r="B3" s="24"/>
      <c r="C3" s="11" t="s">
        <v>8</v>
      </c>
      <c r="D3" s="11" t="s">
        <v>9</v>
      </c>
      <c r="E3" s="24"/>
      <c r="F3" s="24"/>
      <c r="G3" s="24"/>
      <c r="H3" s="26"/>
      <c r="L3" s="12" t="s">
        <v>26</v>
      </c>
      <c r="M3" s="13" t="s">
        <v>27</v>
      </c>
      <c r="N3" s="13" t="s">
        <v>28</v>
      </c>
      <c r="O3" s="13" t="s">
        <v>29</v>
      </c>
      <c r="P3" s="13" t="s">
        <v>30</v>
      </c>
    </row>
    <row r="4" spans="1:16" x14ac:dyDescent="0.25">
      <c r="A4" s="14">
        <v>1</v>
      </c>
      <c r="B4" s="2"/>
      <c r="C4" s="2"/>
      <c r="D4" s="2"/>
      <c r="E4" s="2"/>
      <c r="F4" s="3" t="str">
        <f>IF(ISBLANK(E4),"",E4-(D4-C4)-B4)</f>
        <v/>
      </c>
      <c r="G4" s="3" t="str">
        <f>IF(ISNUMBER(F4),F4-$F$1,"")</f>
        <v/>
      </c>
      <c r="H4" s="4"/>
      <c r="L4" s="12">
        <f>DATE(Detalhes!$B$1,Detalhes!$B$2,A4)</f>
        <v>41973</v>
      </c>
      <c r="M4" s="13">
        <f>IF(WEEKDAY(L4,2)&gt;5,1,0)</f>
        <v>1</v>
      </c>
      <c r="N4" s="13">
        <f>IF(MONTH(L4)=MONTH($A$1),0,1)</f>
        <v>0</v>
      </c>
      <c r="O4" s="13">
        <f>IFERROR(MATCH(L4,Detalhes!$A$4:$A$56,0),0)</f>
        <v>0</v>
      </c>
      <c r="P4" s="10">
        <f t="shared" ref="P4:P34" si="0">IF(OR(M4,N4,O4),1,0)</f>
        <v>1</v>
      </c>
    </row>
    <row r="5" spans="1:16" x14ac:dyDescent="0.25">
      <c r="A5" s="14">
        <v>2</v>
      </c>
      <c r="B5" s="2"/>
      <c r="C5" s="2"/>
      <c r="D5" s="2"/>
      <c r="E5" s="2"/>
      <c r="F5" s="3" t="str">
        <f t="shared" ref="F5:F34" si="1">IF(ISBLANK(E5),"",E5-(D5-C5)-B5)</f>
        <v/>
      </c>
      <c r="G5" s="3" t="str">
        <f t="shared" ref="G5:G34" si="2">IF(ISNUMBER(F5),F5-$F$1,"")</f>
        <v/>
      </c>
      <c r="H5" s="4"/>
      <c r="L5" s="12">
        <f>DATE(Detalhes!$B$1,Detalhes!$B$2,A5)</f>
        <v>41974</v>
      </c>
      <c r="M5" s="13">
        <f t="shared" ref="M5:M34" si="3">IF(WEEKDAY(L5,2)&gt;5,1,0)</f>
        <v>1</v>
      </c>
      <c r="N5" s="13">
        <f t="shared" ref="N5:N34" si="4">IF(MONTH(L5)=MONTH($A$1),0,1)</f>
        <v>0</v>
      </c>
      <c r="O5" s="13">
        <f>IFERROR(MATCH(L5,Detalhes!$A$4:$A$56,0),0)</f>
        <v>0</v>
      </c>
      <c r="P5" s="10">
        <f t="shared" si="0"/>
        <v>1</v>
      </c>
    </row>
    <row r="6" spans="1:16" x14ac:dyDescent="0.25">
      <c r="A6" s="14">
        <v>3</v>
      </c>
      <c r="B6" s="2">
        <v>0.35416666666666669</v>
      </c>
      <c r="C6" s="2">
        <v>0.48402777777777778</v>
      </c>
      <c r="D6" s="2">
        <v>0.52708333333333335</v>
      </c>
      <c r="E6" s="2">
        <v>0.75347222222222221</v>
      </c>
      <c r="F6" s="3">
        <f t="shared" si="1"/>
        <v>0.35625000000000001</v>
      </c>
      <c r="G6" s="3">
        <f t="shared" si="2"/>
        <v>-1.0416666666666685E-2</v>
      </c>
      <c r="H6" s="4"/>
      <c r="L6" s="12">
        <f>DATE(Detalhes!$B$1,Detalhes!$B$2,A6)</f>
        <v>41975</v>
      </c>
      <c r="M6" s="13">
        <f t="shared" si="3"/>
        <v>0</v>
      </c>
      <c r="N6" s="13">
        <f t="shared" si="4"/>
        <v>0</v>
      </c>
      <c r="O6" s="13">
        <f>IFERROR(MATCH(L6,Detalhes!$A$4:$A$56,0),0)</f>
        <v>0</v>
      </c>
      <c r="P6" s="10">
        <f t="shared" si="0"/>
        <v>0</v>
      </c>
    </row>
    <row r="7" spans="1:16" x14ac:dyDescent="0.25">
      <c r="A7" s="14">
        <v>4</v>
      </c>
      <c r="B7" s="2">
        <v>0.33611111111111108</v>
      </c>
      <c r="C7" s="2">
        <v>0.53472222222222221</v>
      </c>
      <c r="D7" s="2">
        <v>0.57708333333333328</v>
      </c>
      <c r="E7" s="2">
        <v>0.75902777777777775</v>
      </c>
      <c r="F7" s="3">
        <f t="shared" si="1"/>
        <v>0.38055555555555559</v>
      </c>
      <c r="G7" s="3">
        <f t="shared" si="2"/>
        <v>1.3888888888888895E-2</v>
      </c>
      <c r="H7" s="4"/>
      <c r="L7" s="12">
        <f>DATE(Detalhes!$B$1,Detalhes!$B$2,A7)</f>
        <v>41976</v>
      </c>
      <c r="M7" s="13">
        <f t="shared" si="3"/>
        <v>0</v>
      </c>
      <c r="N7" s="13">
        <f t="shared" si="4"/>
        <v>0</v>
      </c>
      <c r="O7" s="13">
        <f>IFERROR(MATCH(L7,Detalhes!$A$4:$A$56,0),0)</f>
        <v>0</v>
      </c>
      <c r="P7" s="10">
        <f t="shared" si="0"/>
        <v>0</v>
      </c>
    </row>
    <row r="8" spans="1:16" x14ac:dyDescent="0.25">
      <c r="A8" s="14">
        <v>5</v>
      </c>
      <c r="B8" s="2"/>
      <c r="C8" s="2"/>
      <c r="D8" s="2"/>
      <c r="E8" s="2"/>
      <c r="F8" s="3" t="str">
        <f t="shared" si="1"/>
        <v/>
      </c>
      <c r="G8" s="3" t="str">
        <f t="shared" si="2"/>
        <v/>
      </c>
      <c r="H8" s="4" t="s">
        <v>33</v>
      </c>
      <c r="L8" s="12">
        <f>DATE(Detalhes!$B$1,Detalhes!$B$2,A8)</f>
        <v>41977</v>
      </c>
      <c r="M8" s="13">
        <f t="shared" si="3"/>
        <v>0</v>
      </c>
      <c r="N8" s="13">
        <f t="shared" si="4"/>
        <v>0</v>
      </c>
      <c r="O8" s="13">
        <f>IFERROR(MATCH(L8,Detalhes!$A$4:$A$56,0),0)</f>
        <v>0</v>
      </c>
      <c r="P8" s="10">
        <f t="shared" si="0"/>
        <v>0</v>
      </c>
    </row>
    <row r="9" spans="1:16" x14ac:dyDescent="0.25">
      <c r="A9" s="14">
        <v>6</v>
      </c>
      <c r="B9" s="2"/>
      <c r="C9" s="2"/>
      <c r="D9" s="2"/>
      <c r="E9" s="2"/>
      <c r="F9" s="3" t="str">
        <f t="shared" si="1"/>
        <v/>
      </c>
      <c r="G9" s="3" t="str">
        <f t="shared" si="2"/>
        <v/>
      </c>
      <c r="H9" s="4" t="s">
        <v>33</v>
      </c>
      <c r="L9" s="12">
        <f>DATE(Detalhes!$B$1,Detalhes!$B$2,A9)</f>
        <v>41978</v>
      </c>
      <c r="M9" s="13">
        <f t="shared" si="3"/>
        <v>0</v>
      </c>
      <c r="N9" s="13">
        <f t="shared" si="4"/>
        <v>0</v>
      </c>
      <c r="O9" s="13">
        <f>IFERROR(MATCH(L9,Detalhes!$A$4:$A$56,0),0)</f>
        <v>0</v>
      </c>
      <c r="P9" s="10">
        <f t="shared" si="0"/>
        <v>0</v>
      </c>
    </row>
    <row r="10" spans="1:16" x14ac:dyDescent="0.25">
      <c r="A10" s="14">
        <v>7</v>
      </c>
      <c r="B10" s="2"/>
      <c r="C10" s="2"/>
      <c r="D10" s="2"/>
      <c r="E10" s="2"/>
      <c r="F10" s="3" t="str">
        <f t="shared" si="1"/>
        <v/>
      </c>
      <c r="G10" s="3" t="str">
        <f t="shared" si="2"/>
        <v/>
      </c>
      <c r="H10" s="4" t="s">
        <v>33</v>
      </c>
      <c r="L10" s="12">
        <f>DATE(Detalhes!$B$1,Detalhes!$B$2,A10)</f>
        <v>41979</v>
      </c>
      <c r="M10" s="13">
        <f t="shared" si="3"/>
        <v>0</v>
      </c>
      <c r="N10" s="13">
        <f t="shared" si="4"/>
        <v>0</v>
      </c>
      <c r="O10" s="13">
        <f>IFERROR(MATCH(L10,Detalhes!$A$4:$A$56,0),0)</f>
        <v>0</v>
      </c>
      <c r="P10" s="10">
        <f t="shared" si="0"/>
        <v>0</v>
      </c>
    </row>
    <row r="11" spans="1:16" x14ac:dyDescent="0.25">
      <c r="A11" s="14">
        <v>8</v>
      </c>
      <c r="B11" s="2"/>
      <c r="C11" s="2"/>
      <c r="D11" s="2"/>
      <c r="E11" s="2"/>
      <c r="F11" s="3" t="str">
        <f t="shared" si="1"/>
        <v/>
      </c>
      <c r="G11" s="3" t="str">
        <f t="shared" si="2"/>
        <v/>
      </c>
      <c r="H11" s="4"/>
      <c r="L11" s="12">
        <f>DATE(Detalhes!$B$1,Detalhes!$B$2,A11)</f>
        <v>41980</v>
      </c>
      <c r="M11" s="13">
        <f t="shared" si="3"/>
        <v>1</v>
      </c>
      <c r="N11" s="13">
        <f t="shared" si="4"/>
        <v>0</v>
      </c>
      <c r="O11" s="13">
        <f>IFERROR(MATCH(L11,Detalhes!$A$4:$A$56,0),0)</f>
        <v>14</v>
      </c>
      <c r="P11" s="10">
        <f t="shared" si="0"/>
        <v>1</v>
      </c>
    </row>
    <row r="12" spans="1:16" x14ac:dyDescent="0.25">
      <c r="A12" s="14">
        <v>9</v>
      </c>
      <c r="B12" s="2"/>
      <c r="C12" s="2"/>
      <c r="D12" s="2"/>
      <c r="E12" s="2"/>
      <c r="F12" s="3" t="str">
        <f t="shared" si="1"/>
        <v/>
      </c>
      <c r="G12" s="3" t="str">
        <f t="shared" si="2"/>
        <v/>
      </c>
      <c r="H12" s="4"/>
      <c r="L12" s="12">
        <f>DATE(Detalhes!$B$1,Detalhes!$B$2,A12)</f>
        <v>41981</v>
      </c>
      <c r="M12" s="13">
        <f t="shared" si="3"/>
        <v>1</v>
      </c>
      <c r="N12" s="13">
        <f t="shared" si="4"/>
        <v>0</v>
      </c>
      <c r="O12" s="13">
        <f>IFERROR(MATCH(L12,Detalhes!$A$4:$A$56,0),0)</f>
        <v>0</v>
      </c>
      <c r="P12" s="10">
        <f t="shared" si="0"/>
        <v>1</v>
      </c>
    </row>
    <row r="13" spans="1:16" x14ac:dyDescent="0.25">
      <c r="A13" s="14">
        <v>10</v>
      </c>
      <c r="B13" s="2"/>
      <c r="C13" s="2"/>
      <c r="D13" s="2"/>
      <c r="E13" s="2"/>
      <c r="F13" s="3" t="str">
        <f t="shared" si="1"/>
        <v/>
      </c>
      <c r="G13" s="3" t="str">
        <f t="shared" si="2"/>
        <v/>
      </c>
      <c r="H13" s="4" t="s">
        <v>33</v>
      </c>
      <c r="L13" s="12">
        <f>DATE(Detalhes!$B$1,Detalhes!$B$2,A13)</f>
        <v>41982</v>
      </c>
      <c r="M13" s="13">
        <f t="shared" si="3"/>
        <v>0</v>
      </c>
      <c r="N13" s="13">
        <f t="shared" si="4"/>
        <v>0</v>
      </c>
      <c r="O13" s="13">
        <f>IFERROR(MATCH(L13,Detalhes!$A$4:$A$56,0),0)</f>
        <v>0</v>
      </c>
      <c r="P13" s="10">
        <f t="shared" si="0"/>
        <v>0</v>
      </c>
    </row>
    <row r="14" spans="1:16" x14ac:dyDescent="0.25">
      <c r="A14" s="14">
        <v>11</v>
      </c>
      <c r="B14" s="2"/>
      <c r="C14" s="2"/>
      <c r="D14" s="2"/>
      <c r="E14" s="2"/>
      <c r="F14" s="3" t="str">
        <f t="shared" si="1"/>
        <v/>
      </c>
      <c r="G14" s="3" t="str">
        <f t="shared" si="2"/>
        <v/>
      </c>
      <c r="H14" s="4" t="s">
        <v>33</v>
      </c>
      <c r="L14" s="12">
        <f>DATE(Detalhes!$B$1,Detalhes!$B$2,A14)</f>
        <v>41983</v>
      </c>
      <c r="M14" s="13">
        <f t="shared" si="3"/>
        <v>0</v>
      </c>
      <c r="N14" s="13">
        <f t="shared" si="4"/>
        <v>0</v>
      </c>
      <c r="O14" s="13">
        <f>IFERROR(MATCH(L14,Detalhes!$A$4:$A$56,0),0)</f>
        <v>0</v>
      </c>
      <c r="P14" s="10">
        <f t="shared" si="0"/>
        <v>0</v>
      </c>
    </row>
    <row r="15" spans="1:16" x14ac:dyDescent="0.25">
      <c r="A15" s="14">
        <v>12</v>
      </c>
      <c r="B15" s="2"/>
      <c r="C15" s="2"/>
      <c r="D15" s="2"/>
      <c r="E15" s="2"/>
      <c r="F15" s="3" t="str">
        <f t="shared" si="1"/>
        <v/>
      </c>
      <c r="G15" s="3" t="str">
        <f t="shared" si="2"/>
        <v/>
      </c>
      <c r="H15" s="4" t="s">
        <v>33</v>
      </c>
      <c r="L15" s="12">
        <f>DATE(Detalhes!$B$1,Detalhes!$B$2,A15)</f>
        <v>41984</v>
      </c>
      <c r="M15" s="13">
        <f t="shared" si="3"/>
        <v>0</v>
      </c>
      <c r="N15" s="13">
        <f t="shared" si="4"/>
        <v>0</v>
      </c>
      <c r="O15" s="13">
        <f>IFERROR(MATCH(L15,Detalhes!$A$4:$A$56,0),0)</f>
        <v>0</v>
      </c>
      <c r="P15" s="10">
        <f t="shared" si="0"/>
        <v>0</v>
      </c>
    </row>
    <row r="16" spans="1:16" x14ac:dyDescent="0.25">
      <c r="A16" s="14">
        <v>13</v>
      </c>
      <c r="B16" s="2"/>
      <c r="C16" s="2"/>
      <c r="D16" s="2"/>
      <c r="E16" s="2"/>
      <c r="F16" s="3" t="str">
        <f t="shared" si="1"/>
        <v/>
      </c>
      <c r="G16" s="3" t="str">
        <f t="shared" si="2"/>
        <v/>
      </c>
      <c r="H16" s="4" t="s">
        <v>33</v>
      </c>
      <c r="L16" s="12">
        <f>DATE(Detalhes!$B$1,Detalhes!$B$2,A16)</f>
        <v>41985</v>
      </c>
      <c r="M16" s="13">
        <f t="shared" si="3"/>
        <v>0</v>
      </c>
      <c r="N16" s="13">
        <f t="shared" si="4"/>
        <v>0</v>
      </c>
      <c r="O16" s="13">
        <f>IFERROR(MATCH(L16,Detalhes!$A$4:$A$56,0),0)</f>
        <v>0</v>
      </c>
      <c r="P16" s="10">
        <f t="shared" si="0"/>
        <v>0</v>
      </c>
    </row>
    <row r="17" spans="1:16" x14ac:dyDescent="0.25">
      <c r="A17" s="14">
        <v>14</v>
      </c>
      <c r="B17" s="2"/>
      <c r="C17" s="2"/>
      <c r="D17" s="2"/>
      <c r="E17" s="2"/>
      <c r="F17" s="3" t="str">
        <f t="shared" si="1"/>
        <v/>
      </c>
      <c r="G17" s="3" t="str">
        <f t="shared" si="2"/>
        <v/>
      </c>
      <c r="H17" s="4" t="s">
        <v>33</v>
      </c>
      <c r="L17" s="12">
        <f>DATE(Detalhes!$B$1,Detalhes!$B$2,A17)</f>
        <v>41986</v>
      </c>
      <c r="M17" s="13">
        <f t="shared" si="3"/>
        <v>0</v>
      </c>
      <c r="N17" s="13">
        <f t="shared" si="4"/>
        <v>0</v>
      </c>
      <c r="O17" s="13">
        <f>IFERROR(MATCH(L17,Detalhes!$A$4:$A$56,0),0)</f>
        <v>0</v>
      </c>
      <c r="P17" s="10">
        <f t="shared" si="0"/>
        <v>0</v>
      </c>
    </row>
    <row r="18" spans="1:16" x14ac:dyDescent="0.25">
      <c r="A18" s="14">
        <v>15</v>
      </c>
      <c r="B18" s="2"/>
      <c r="C18" s="2"/>
      <c r="D18" s="2"/>
      <c r="E18" s="2"/>
      <c r="F18" s="3" t="str">
        <f t="shared" si="1"/>
        <v/>
      </c>
      <c r="G18" s="3" t="str">
        <f t="shared" si="2"/>
        <v/>
      </c>
      <c r="H18" s="4"/>
      <c r="L18" s="12">
        <f>DATE(Detalhes!$B$1,Detalhes!$B$2,A18)</f>
        <v>41987</v>
      </c>
      <c r="M18" s="13">
        <f t="shared" si="3"/>
        <v>1</v>
      </c>
      <c r="N18" s="13">
        <f t="shared" si="4"/>
        <v>0</v>
      </c>
      <c r="O18" s="13">
        <f>IFERROR(MATCH(L18,Detalhes!$A$4:$A$56,0),0)</f>
        <v>0</v>
      </c>
      <c r="P18" s="10">
        <f t="shared" si="0"/>
        <v>1</v>
      </c>
    </row>
    <row r="19" spans="1:16" x14ac:dyDescent="0.25">
      <c r="A19" s="14">
        <v>16</v>
      </c>
      <c r="B19" s="2"/>
      <c r="C19" s="2"/>
      <c r="D19" s="2"/>
      <c r="E19" s="2"/>
      <c r="F19" s="3" t="str">
        <f t="shared" si="1"/>
        <v/>
      </c>
      <c r="G19" s="3" t="str">
        <f t="shared" si="2"/>
        <v/>
      </c>
      <c r="H19" s="4"/>
      <c r="L19" s="12">
        <f>DATE(Detalhes!$B$1,Detalhes!$B$2,A19)</f>
        <v>41988</v>
      </c>
      <c r="M19" s="13">
        <f t="shared" si="3"/>
        <v>1</v>
      </c>
      <c r="N19" s="13">
        <f t="shared" si="4"/>
        <v>0</v>
      </c>
      <c r="O19" s="13">
        <f>IFERROR(MATCH(L19,Detalhes!$A$4:$A$56,0),0)</f>
        <v>0</v>
      </c>
      <c r="P19" s="10">
        <f t="shared" si="0"/>
        <v>1</v>
      </c>
    </row>
    <row r="20" spans="1:16" x14ac:dyDescent="0.25">
      <c r="A20" s="14">
        <v>17</v>
      </c>
      <c r="B20" s="2">
        <v>0.34791666666666665</v>
      </c>
      <c r="C20" s="2">
        <v>0.53749999999999998</v>
      </c>
      <c r="D20" s="2">
        <v>0.57500000000000007</v>
      </c>
      <c r="E20" s="2">
        <v>0.75486111111111109</v>
      </c>
      <c r="F20" s="3">
        <f t="shared" si="1"/>
        <v>0.36944444444444435</v>
      </c>
      <c r="G20" s="3">
        <f t="shared" si="2"/>
        <v>2.7777777777776569E-3</v>
      </c>
      <c r="H20" s="4"/>
      <c r="L20" s="12">
        <f>DATE(Detalhes!$B$1,Detalhes!$B$2,A20)</f>
        <v>41989</v>
      </c>
      <c r="M20" s="13">
        <f t="shared" si="3"/>
        <v>0</v>
      </c>
      <c r="N20" s="13">
        <f t="shared" si="4"/>
        <v>0</v>
      </c>
      <c r="O20" s="13">
        <f>IFERROR(MATCH(L20,Detalhes!$A$4:$A$56,0),0)</f>
        <v>0</v>
      </c>
      <c r="P20" s="10">
        <f t="shared" si="0"/>
        <v>0</v>
      </c>
    </row>
    <row r="21" spans="1:16" x14ac:dyDescent="0.25">
      <c r="A21" s="14">
        <v>18</v>
      </c>
      <c r="B21" s="2">
        <v>0.35138888888888892</v>
      </c>
      <c r="C21" s="2">
        <v>0.55625000000000002</v>
      </c>
      <c r="D21" s="2">
        <v>0.59791666666666665</v>
      </c>
      <c r="E21" s="2">
        <v>0.74930555555555556</v>
      </c>
      <c r="F21" s="3">
        <f t="shared" si="1"/>
        <v>0.35625000000000001</v>
      </c>
      <c r="G21" s="3">
        <f t="shared" si="2"/>
        <v>-1.0416666666666685E-2</v>
      </c>
      <c r="H21" s="4"/>
      <c r="L21" s="12">
        <f>DATE(Detalhes!$B$1,Detalhes!$B$2,A21)</f>
        <v>41990</v>
      </c>
      <c r="M21" s="13">
        <f t="shared" si="3"/>
        <v>0</v>
      </c>
      <c r="N21" s="13">
        <f t="shared" si="4"/>
        <v>0</v>
      </c>
      <c r="O21" s="13">
        <f>IFERROR(MATCH(L21,Detalhes!$A$4:$A$56,0),0)</f>
        <v>0</v>
      </c>
      <c r="P21" s="10">
        <f t="shared" si="0"/>
        <v>0</v>
      </c>
    </row>
    <row r="22" spans="1:16" x14ac:dyDescent="0.25">
      <c r="A22" s="14">
        <v>19</v>
      </c>
      <c r="B22" s="2">
        <v>0.34652777777777777</v>
      </c>
      <c r="C22" s="2">
        <v>0.51874999999999993</v>
      </c>
      <c r="D22" s="2">
        <v>0.57777777777777783</v>
      </c>
      <c r="E22" s="2">
        <v>0.75694444444444453</v>
      </c>
      <c r="F22" s="3">
        <f t="shared" si="1"/>
        <v>0.35138888888888886</v>
      </c>
      <c r="G22" s="3">
        <f t="shared" si="2"/>
        <v>-1.5277777777777835E-2</v>
      </c>
      <c r="H22" s="4"/>
      <c r="L22" s="12">
        <f>DATE(Detalhes!$B$1,Detalhes!$B$2,A22)</f>
        <v>41991</v>
      </c>
      <c r="M22" s="13">
        <f t="shared" si="3"/>
        <v>0</v>
      </c>
      <c r="N22" s="13">
        <f t="shared" si="4"/>
        <v>0</v>
      </c>
      <c r="O22" s="13">
        <f>IFERROR(MATCH(L22,Detalhes!$A$4:$A$56,0),0)</f>
        <v>0</v>
      </c>
      <c r="P22" s="10">
        <f t="shared" si="0"/>
        <v>0</v>
      </c>
    </row>
    <row r="23" spans="1:16" x14ac:dyDescent="0.25">
      <c r="A23" s="14">
        <v>20</v>
      </c>
      <c r="B23" s="2">
        <v>0.3298611111111111</v>
      </c>
      <c r="C23" s="2">
        <v>0.53263888888888888</v>
      </c>
      <c r="D23" s="2">
        <v>0.54861111111111105</v>
      </c>
      <c r="E23" s="2">
        <v>0.73958333333333337</v>
      </c>
      <c r="F23" s="3">
        <f t="shared" si="1"/>
        <v>0.3937500000000001</v>
      </c>
      <c r="G23" s="3">
        <f t="shared" si="2"/>
        <v>2.7083333333333404E-2</v>
      </c>
      <c r="H23" s="4" t="s">
        <v>35</v>
      </c>
      <c r="L23" s="12">
        <f>DATE(Detalhes!$B$1,Detalhes!$B$2,A23)</f>
        <v>41992</v>
      </c>
      <c r="M23" s="13">
        <f t="shared" si="3"/>
        <v>0</v>
      </c>
      <c r="N23" s="13">
        <f t="shared" si="4"/>
        <v>0</v>
      </c>
      <c r="O23" s="13">
        <f>IFERROR(MATCH(L23,Detalhes!$A$4:$A$56,0),0)</f>
        <v>0</v>
      </c>
      <c r="P23" s="10">
        <f t="shared" si="0"/>
        <v>0</v>
      </c>
    </row>
    <row r="24" spans="1:16" x14ac:dyDescent="0.25">
      <c r="A24" s="14">
        <v>21</v>
      </c>
      <c r="B24" s="2">
        <v>0.35000000000000003</v>
      </c>
      <c r="C24" s="2">
        <v>0.5</v>
      </c>
      <c r="D24" s="2">
        <v>0.54166666666666663</v>
      </c>
      <c r="E24" s="2">
        <v>0.75</v>
      </c>
      <c r="F24" s="3">
        <f t="shared" si="1"/>
        <v>0.35833333333333334</v>
      </c>
      <c r="G24" s="3">
        <f t="shared" si="2"/>
        <v>-8.3333333333333592E-3</v>
      </c>
      <c r="H24" s="4" t="s">
        <v>34</v>
      </c>
      <c r="L24" s="12">
        <f>DATE(Detalhes!$B$1,Detalhes!$B$2,A24)</f>
        <v>41993</v>
      </c>
      <c r="M24" s="13">
        <f t="shared" si="3"/>
        <v>0</v>
      </c>
      <c r="N24" s="13">
        <f t="shared" si="4"/>
        <v>0</v>
      </c>
      <c r="O24" s="13">
        <f>IFERROR(MATCH(L24,Detalhes!$A$4:$A$56,0),0)</f>
        <v>0</v>
      </c>
      <c r="P24" s="10">
        <f t="shared" si="0"/>
        <v>0</v>
      </c>
    </row>
    <row r="25" spans="1:16" x14ac:dyDescent="0.25">
      <c r="A25" s="14">
        <v>22</v>
      </c>
      <c r="B25" s="2"/>
      <c r="C25" s="2"/>
      <c r="D25" s="2"/>
      <c r="E25" s="2"/>
      <c r="F25" s="3" t="str">
        <f t="shared" si="1"/>
        <v/>
      </c>
      <c r="G25" s="3" t="str">
        <f t="shared" si="2"/>
        <v/>
      </c>
      <c r="H25" s="4"/>
      <c r="L25" s="12">
        <f>DATE(Detalhes!$B$1,Detalhes!$B$2,A25)</f>
        <v>41994</v>
      </c>
      <c r="M25" s="13">
        <f t="shared" si="3"/>
        <v>1</v>
      </c>
      <c r="N25" s="13">
        <f t="shared" si="4"/>
        <v>0</v>
      </c>
      <c r="O25" s="13">
        <f>IFERROR(MATCH(L25,Detalhes!$A$4:$A$56,0),0)</f>
        <v>0</v>
      </c>
      <c r="P25" s="10">
        <f t="shared" si="0"/>
        <v>1</v>
      </c>
    </row>
    <row r="26" spans="1:16" x14ac:dyDescent="0.25">
      <c r="A26" s="14">
        <v>23</v>
      </c>
      <c r="B26" s="2"/>
      <c r="C26" s="2"/>
      <c r="D26" s="2"/>
      <c r="E26" s="2"/>
      <c r="F26" s="3" t="str">
        <f t="shared" si="1"/>
        <v/>
      </c>
      <c r="G26" s="3" t="str">
        <f t="shared" si="2"/>
        <v/>
      </c>
      <c r="H26" s="4"/>
      <c r="L26" s="12">
        <f>DATE(Detalhes!$B$1,Detalhes!$B$2,A26)</f>
        <v>41995</v>
      </c>
      <c r="M26" s="13">
        <f t="shared" si="3"/>
        <v>1</v>
      </c>
      <c r="N26" s="13">
        <f t="shared" si="4"/>
        <v>0</v>
      </c>
      <c r="O26" s="13">
        <f>IFERROR(MATCH(L26,Detalhes!$A$4:$A$56,0),0)</f>
        <v>0</v>
      </c>
      <c r="P26" s="10">
        <f t="shared" si="0"/>
        <v>1</v>
      </c>
    </row>
    <row r="27" spans="1:16" x14ac:dyDescent="0.25">
      <c r="A27" s="14">
        <v>24</v>
      </c>
      <c r="B27" s="2">
        <v>0.33333333333333331</v>
      </c>
      <c r="C27" s="2"/>
      <c r="D27" s="2"/>
      <c r="E27" s="2">
        <v>0.3666666666666667</v>
      </c>
      <c r="F27" s="3">
        <f t="shared" si="1"/>
        <v>3.3333333333333381E-2</v>
      </c>
      <c r="G27" s="3">
        <f t="shared" si="2"/>
        <v>-0.33333333333333331</v>
      </c>
      <c r="H27" s="4"/>
      <c r="L27" s="12">
        <f>DATE(Detalhes!$B$1,Detalhes!$B$2,A27)</f>
        <v>41996</v>
      </c>
      <c r="M27" s="13">
        <f t="shared" si="3"/>
        <v>0</v>
      </c>
      <c r="N27" s="13">
        <f t="shared" si="4"/>
        <v>0</v>
      </c>
      <c r="O27" s="13">
        <f>IFERROR(MATCH(L27,Detalhes!$A$4:$A$56,0),0)</f>
        <v>0</v>
      </c>
      <c r="P27" s="10">
        <f t="shared" si="0"/>
        <v>0</v>
      </c>
    </row>
    <row r="28" spans="1:16" x14ac:dyDescent="0.25">
      <c r="A28" s="14">
        <v>25</v>
      </c>
      <c r="B28" s="2"/>
      <c r="C28" s="2"/>
      <c r="D28" s="2"/>
      <c r="E28" s="2"/>
      <c r="F28" s="3" t="str">
        <f t="shared" si="1"/>
        <v/>
      </c>
      <c r="G28" s="3" t="str">
        <f t="shared" si="2"/>
        <v/>
      </c>
      <c r="H28" s="4"/>
      <c r="L28" s="12">
        <f>DATE(Detalhes!$B$1,Detalhes!$B$2,A28)</f>
        <v>41997</v>
      </c>
      <c r="M28" s="13">
        <f t="shared" si="3"/>
        <v>0</v>
      </c>
      <c r="N28" s="13">
        <f t="shared" si="4"/>
        <v>0</v>
      </c>
      <c r="O28" s="13">
        <f>IFERROR(MATCH(L28,Detalhes!$A$4:$A$56,0),0)</f>
        <v>15</v>
      </c>
      <c r="P28" s="10">
        <f t="shared" si="0"/>
        <v>1</v>
      </c>
    </row>
    <row r="29" spans="1:16" x14ac:dyDescent="0.25">
      <c r="A29" s="14">
        <v>26</v>
      </c>
      <c r="B29" s="2">
        <v>0.33333333333333331</v>
      </c>
      <c r="C29" s="2"/>
      <c r="D29" s="2"/>
      <c r="E29" s="2">
        <v>0.3666666666666667</v>
      </c>
      <c r="F29" s="3">
        <f t="shared" si="1"/>
        <v>3.3333333333333381E-2</v>
      </c>
      <c r="G29" s="3">
        <f t="shared" si="2"/>
        <v>-0.33333333333333331</v>
      </c>
      <c r="H29" s="4"/>
      <c r="L29" s="12">
        <f>DATE(Detalhes!$B$1,Detalhes!$B$2,A29)</f>
        <v>41998</v>
      </c>
      <c r="M29" s="13">
        <f t="shared" si="3"/>
        <v>0</v>
      </c>
      <c r="N29" s="13">
        <f t="shared" si="4"/>
        <v>0</v>
      </c>
      <c r="O29" s="13">
        <f>IFERROR(MATCH(L29,Detalhes!$A$4:$A$56,0),0)</f>
        <v>0</v>
      </c>
      <c r="P29" s="10">
        <f t="shared" si="0"/>
        <v>0</v>
      </c>
    </row>
    <row r="30" spans="1:16" x14ac:dyDescent="0.25">
      <c r="A30" s="14">
        <v>27</v>
      </c>
      <c r="B30" s="2">
        <v>0.33333333333333331</v>
      </c>
      <c r="C30" s="2"/>
      <c r="D30" s="2"/>
      <c r="E30" s="2">
        <v>0.3666666666666667</v>
      </c>
      <c r="F30" s="3">
        <f t="shared" si="1"/>
        <v>3.3333333333333381E-2</v>
      </c>
      <c r="G30" s="3">
        <f t="shared" si="2"/>
        <v>-0.33333333333333331</v>
      </c>
      <c r="H30" s="4"/>
      <c r="L30" s="12">
        <f>DATE(Detalhes!$B$1,Detalhes!$B$2,A30)</f>
        <v>41999</v>
      </c>
      <c r="M30" s="13">
        <f t="shared" si="3"/>
        <v>0</v>
      </c>
      <c r="N30" s="13">
        <f t="shared" si="4"/>
        <v>0</v>
      </c>
      <c r="O30" s="13">
        <f>IFERROR(MATCH(L30,Detalhes!$A$4:$A$56,0),0)</f>
        <v>0</v>
      </c>
      <c r="P30" s="10">
        <f t="shared" si="0"/>
        <v>0</v>
      </c>
    </row>
    <row r="31" spans="1:16" x14ac:dyDescent="0.25">
      <c r="A31" s="14">
        <v>28</v>
      </c>
      <c r="B31" s="2">
        <v>0.33333333333333331</v>
      </c>
      <c r="C31" s="2"/>
      <c r="D31" s="2"/>
      <c r="E31" s="2">
        <v>0.3666666666666667</v>
      </c>
      <c r="F31" s="3">
        <f t="shared" si="1"/>
        <v>3.3333333333333381E-2</v>
      </c>
      <c r="G31" s="3">
        <f t="shared" si="2"/>
        <v>-0.33333333333333331</v>
      </c>
      <c r="H31" s="4"/>
      <c r="L31" s="12">
        <f>DATE(Detalhes!$B$1,Detalhes!$B$2,A31)</f>
        <v>42000</v>
      </c>
      <c r="M31" s="13">
        <f t="shared" si="3"/>
        <v>0</v>
      </c>
      <c r="N31" s="13">
        <f t="shared" si="4"/>
        <v>0</v>
      </c>
      <c r="O31" s="13">
        <f>IFERROR(MATCH(L31,Detalhes!$A$4:$A$56,0),0)</f>
        <v>0</v>
      </c>
      <c r="P31" s="10">
        <f t="shared" si="0"/>
        <v>0</v>
      </c>
    </row>
    <row r="32" spans="1:16" x14ac:dyDescent="0.25">
      <c r="A32" s="14">
        <v>29</v>
      </c>
      <c r="B32" s="2"/>
      <c r="C32" s="2"/>
      <c r="D32" s="2"/>
      <c r="E32" s="2"/>
      <c r="F32" s="3" t="str">
        <f t="shared" si="1"/>
        <v/>
      </c>
      <c r="G32" s="3" t="str">
        <f t="shared" si="2"/>
        <v/>
      </c>
      <c r="H32" s="4"/>
      <c r="L32" s="12">
        <f>DATE(Detalhes!$B$1,Detalhes!$B$2,A32)</f>
        <v>42001</v>
      </c>
      <c r="M32" s="13">
        <f t="shared" si="3"/>
        <v>1</v>
      </c>
      <c r="N32" s="13">
        <f t="shared" si="4"/>
        <v>0</v>
      </c>
      <c r="O32" s="13">
        <f>IFERROR(MATCH(L32,Detalhes!$A$4:$A$56,0),0)</f>
        <v>0</v>
      </c>
      <c r="P32" s="10">
        <f t="shared" si="0"/>
        <v>1</v>
      </c>
    </row>
    <row r="33" spans="1:16" x14ac:dyDescent="0.25">
      <c r="A33" s="14">
        <v>30</v>
      </c>
      <c r="B33" s="2"/>
      <c r="C33" s="2"/>
      <c r="D33" s="2"/>
      <c r="E33" s="2"/>
      <c r="F33" s="3" t="str">
        <f t="shared" si="1"/>
        <v/>
      </c>
      <c r="G33" s="3" t="str">
        <f t="shared" si="2"/>
        <v/>
      </c>
      <c r="H33" s="4"/>
      <c r="L33" s="12">
        <f>DATE(Detalhes!$B$1,Detalhes!$B$2,A33)</f>
        <v>42002</v>
      </c>
      <c r="M33" s="13">
        <f t="shared" si="3"/>
        <v>1</v>
      </c>
      <c r="N33" s="13">
        <f t="shared" si="4"/>
        <v>0</v>
      </c>
      <c r="O33" s="13">
        <f>IFERROR(MATCH(L33,Detalhes!$A$4:$A$56,0),0)</f>
        <v>0</v>
      </c>
      <c r="P33" s="10">
        <f t="shared" si="0"/>
        <v>1</v>
      </c>
    </row>
    <row r="34" spans="1:16" x14ac:dyDescent="0.25">
      <c r="A34" s="14">
        <v>31</v>
      </c>
      <c r="B34" s="2">
        <v>0.33333333333333331</v>
      </c>
      <c r="C34" s="2"/>
      <c r="D34" s="2"/>
      <c r="E34" s="2">
        <v>0.3666666666666667</v>
      </c>
      <c r="F34" s="3">
        <f t="shared" si="1"/>
        <v>3.3333333333333381E-2</v>
      </c>
      <c r="G34" s="3">
        <f t="shared" si="2"/>
        <v>-0.33333333333333331</v>
      </c>
      <c r="H34" s="4"/>
      <c r="L34" s="12">
        <f>DATE(Detalhes!$B$1,Detalhes!$B$2,A34)</f>
        <v>42003</v>
      </c>
      <c r="M34" s="13">
        <f t="shared" si="3"/>
        <v>0</v>
      </c>
      <c r="N34" s="13">
        <f t="shared" si="4"/>
        <v>0</v>
      </c>
      <c r="O34" s="13">
        <f>IFERROR(MATCH(L34,Detalhes!$A$4:$A$56,0),0)</f>
        <v>0</v>
      </c>
      <c r="P34" s="10">
        <f t="shared" si="0"/>
        <v>0</v>
      </c>
    </row>
    <row r="35" spans="1:16" x14ac:dyDescent="0.25">
      <c r="A35" s="15" t="s">
        <v>10</v>
      </c>
      <c r="B35" s="16"/>
      <c r="C35" s="17"/>
      <c r="D35" s="17"/>
      <c r="E35" s="16"/>
      <c r="F35" s="5">
        <f>SUM(F4:F34)</f>
        <v>2.7326388888888884</v>
      </c>
      <c r="G35" s="22">
        <f>SUM(G4:G34)</f>
        <v>-1.6673611111111111</v>
      </c>
      <c r="H35" s="16"/>
    </row>
  </sheetData>
  <sheetProtection sheet="1" formatCells="0" formatColumns="0" formatRows="0" insertColumns="0" insertRows="0" insertHyperlinks="0" deleteColumns="0" deleteRows="0" sort="0" autoFilter="0" pivotTables="0"/>
  <mergeCells count="8">
    <mergeCell ref="G2:G3"/>
    <mergeCell ref="H2:H3"/>
    <mergeCell ref="B1:E1"/>
    <mergeCell ref="A2:A3"/>
    <mergeCell ref="B2:B3"/>
    <mergeCell ref="C2:D2"/>
    <mergeCell ref="E2:E3"/>
    <mergeCell ref="F2:F3"/>
  </mergeCells>
  <conditionalFormatting sqref="A4:H4">
    <cfRule type="expression" dxfId="321" priority="59">
      <formula>$P$4&gt;0</formula>
    </cfRule>
  </conditionalFormatting>
  <conditionalFormatting sqref="A5 E5:H5">
    <cfRule type="expression" dxfId="320" priority="58">
      <formula>$P$5&gt;0</formula>
    </cfRule>
  </conditionalFormatting>
  <conditionalFormatting sqref="A6 F6:H6">
    <cfRule type="expression" dxfId="319" priority="57">
      <formula>$P$6&gt;0</formula>
    </cfRule>
  </conditionalFormatting>
  <conditionalFormatting sqref="A7 F7:H7">
    <cfRule type="expression" dxfId="318" priority="56">
      <formula>$P$7&gt;0</formula>
    </cfRule>
  </conditionalFormatting>
  <conditionalFormatting sqref="A8 F8:H8">
    <cfRule type="expression" dxfId="317" priority="55">
      <formula>$P$8&gt;0</formula>
    </cfRule>
  </conditionalFormatting>
  <conditionalFormatting sqref="A9:B9 F9:G9">
    <cfRule type="expression" dxfId="316" priority="54">
      <formula>$P$9&gt;0</formula>
    </cfRule>
  </conditionalFormatting>
  <conditionalFormatting sqref="A10:B10 F10:G10">
    <cfRule type="expression" dxfId="315" priority="53">
      <formula>$P$10&gt;0</formula>
    </cfRule>
  </conditionalFormatting>
  <conditionalFormatting sqref="A11 F11:H11">
    <cfRule type="expression" dxfId="314" priority="52">
      <formula>$P$11&gt;0</formula>
    </cfRule>
  </conditionalFormatting>
  <conditionalFormatting sqref="A12 F12:H12">
    <cfRule type="expression" dxfId="313" priority="51">
      <formula>$P$12&gt;0</formula>
    </cfRule>
  </conditionalFormatting>
  <conditionalFormatting sqref="A13 F13:G13">
    <cfRule type="expression" dxfId="312" priority="50">
      <formula>$P$13&gt;0</formula>
    </cfRule>
  </conditionalFormatting>
  <conditionalFormatting sqref="A14 F14:G14">
    <cfRule type="expression" dxfId="311" priority="49">
      <formula>$P$14&gt;0</formula>
    </cfRule>
  </conditionalFormatting>
  <conditionalFormatting sqref="A16:B16 F18:H34 A15 A17:A34 F15:G17">
    <cfRule type="expression" dxfId="310" priority="48">
      <formula>$P15&gt;0</formula>
    </cfRule>
  </conditionalFormatting>
  <conditionalFormatting sqref="E6">
    <cfRule type="expression" dxfId="309" priority="47">
      <formula>$P$6&gt;0</formula>
    </cfRule>
  </conditionalFormatting>
  <conditionalFormatting sqref="E7">
    <cfRule type="expression" dxfId="308" priority="46">
      <formula>$P$7&gt;0</formula>
    </cfRule>
  </conditionalFormatting>
  <conditionalFormatting sqref="E8">
    <cfRule type="expression" dxfId="307" priority="45">
      <formula>$P$8&gt;0</formula>
    </cfRule>
  </conditionalFormatting>
  <conditionalFormatting sqref="E9">
    <cfRule type="expression" dxfId="306" priority="44">
      <formula>$P$9&gt;0</formula>
    </cfRule>
  </conditionalFormatting>
  <conditionalFormatting sqref="E10">
    <cfRule type="expression" dxfId="305" priority="43">
      <formula>$P$10&gt;0</formula>
    </cfRule>
  </conditionalFormatting>
  <conditionalFormatting sqref="E11">
    <cfRule type="expression" dxfId="304" priority="42">
      <formula>$P$11&gt;0</formula>
    </cfRule>
  </conditionalFormatting>
  <conditionalFormatting sqref="E12">
    <cfRule type="expression" dxfId="303" priority="41">
      <formula>$P$12&gt;0</formula>
    </cfRule>
  </conditionalFormatting>
  <conditionalFormatting sqref="E13">
    <cfRule type="expression" dxfId="302" priority="40">
      <formula>$P$13&gt;0</formula>
    </cfRule>
  </conditionalFormatting>
  <conditionalFormatting sqref="E14">
    <cfRule type="expression" dxfId="301" priority="39">
      <formula>$P$14&gt;0</formula>
    </cfRule>
  </conditionalFormatting>
  <conditionalFormatting sqref="E15:E28 E33">
    <cfRule type="expression" dxfId="300" priority="38">
      <formula>$P15&gt;0</formula>
    </cfRule>
  </conditionalFormatting>
  <conditionalFormatting sqref="E32">
    <cfRule type="expression" dxfId="299" priority="37">
      <formula>$P32&gt;0</formula>
    </cfRule>
  </conditionalFormatting>
  <conditionalFormatting sqref="B5">
    <cfRule type="expression" dxfId="298" priority="36">
      <formula>$P$5&gt;0</formula>
    </cfRule>
  </conditionalFormatting>
  <conditionalFormatting sqref="B6">
    <cfRule type="expression" dxfId="297" priority="35">
      <formula>$P$6&gt;0</formula>
    </cfRule>
  </conditionalFormatting>
  <conditionalFormatting sqref="B7">
    <cfRule type="expression" dxfId="296" priority="34">
      <formula>$P$7&gt;0</formula>
    </cfRule>
  </conditionalFormatting>
  <conditionalFormatting sqref="B8">
    <cfRule type="expression" dxfId="295" priority="33">
      <formula>$P$8&gt;0</formula>
    </cfRule>
  </conditionalFormatting>
  <conditionalFormatting sqref="B11">
    <cfRule type="expression" dxfId="294" priority="32">
      <formula>$P$11&gt;0</formula>
    </cfRule>
  </conditionalFormatting>
  <conditionalFormatting sqref="B12">
    <cfRule type="expression" dxfId="293" priority="31">
      <formula>$P$12&gt;0</formula>
    </cfRule>
  </conditionalFormatting>
  <conditionalFormatting sqref="B13">
    <cfRule type="expression" dxfId="292" priority="30">
      <formula>$P$13&gt;0</formula>
    </cfRule>
  </conditionalFormatting>
  <conditionalFormatting sqref="B14">
    <cfRule type="expression" dxfId="291" priority="29">
      <formula>$P$14&gt;0</formula>
    </cfRule>
  </conditionalFormatting>
  <conditionalFormatting sqref="B15">
    <cfRule type="expression" dxfId="290" priority="28">
      <formula>$P15&gt;0</formula>
    </cfRule>
  </conditionalFormatting>
  <conditionalFormatting sqref="B32:B33">
    <cfRule type="expression" dxfId="289" priority="27">
      <formula>$P32&gt;0</formula>
    </cfRule>
  </conditionalFormatting>
  <conditionalFormatting sqref="B17:B28">
    <cfRule type="expression" dxfId="288" priority="26">
      <formula>$P17&gt;0</formula>
    </cfRule>
  </conditionalFormatting>
  <conditionalFormatting sqref="C22:D23">
    <cfRule type="expression" dxfId="286" priority="24">
      <formula>$P22&gt;0</formula>
    </cfRule>
  </conditionalFormatting>
  <conditionalFormatting sqref="C15:D16">
    <cfRule type="expression" dxfId="285" priority="23">
      <formula>$P15&gt;0</formula>
    </cfRule>
  </conditionalFormatting>
  <conditionalFormatting sqref="C5:D9">
    <cfRule type="expression" dxfId="284" priority="22">
      <formula>$P5&gt;0</formula>
    </cfRule>
  </conditionalFormatting>
  <conditionalFormatting sqref="C10:D10">
    <cfRule type="expression" dxfId="283" priority="21">
      <formula>$P10&gt;0</formula>
    </cfRule>
  </conditionalFormatting>
  <conditionalFormatting sqref="C17:D17">
    <cfRule type="expression" dxfId="282" priority="20">
      <formula>$P17&gt;0</formula>
    </cfRule>
  </conditionalFormatting>
  <conditionalFormatting sqref="C26:D26">
    <cfRule type="expression" dxfId="281" priority="19">
      <formula>$P26&gt;0</formula>
    </cfRule>
  </conditionalFormatting>
  <conditionalFormatting sqref="C12:D13">
    <cfRule type="expression" dxfId="280" priority="16">
      <formula>$P12&gt;0</formula>
    </cfRule>
  </conditionalFormatting>
  <conditionalFormatting sqref="C20:D21">
    <cfRule type="expression" dxfId="279" priority="15">
      <formula>$P20&gt;0</formula>
    </cfRule>
  </conditionalFormatting>
  <conditionalFormatting sqref="C24:D25">
    <cfRule type="expression" dxfId="278" priority="14">
      <formula>$P24&gt;0</formula>
    </cfRule>
  </conditionalFormatting>
  <conditionalFormatting sqref="C27:D28">
    <cfRule type="expression" dxfId="277" priority="13">
      <formula>$P27&gt;0</formula>
    </cfRule>
  </conditionalFormatting>
  <conditionalFormatting sqref="C11:D11">
    <cfRule type="expression" dxfId="276" priority="12">
      <formula>$P11&gt;0</formula>
    </cfRule>
  </conditionalFormatting>
  <conditionalFormatting sqref="C14:D14">
    <cfRule type="expression" dxfId="275" priority="11">
      <formula>$P14&gt;0</formula>
    </cfRule>
  </conditionalFormatting>
  <conditionalFormatting sqref="C18:D19">
    <cfRule type="expression" dxfId="274" priority="10">
      <formula>$P18&gt;0</formula>
    </cfRule>
  </conditionalFormatting>
  <conditionalFormatting sqref="C32:D33">
    <cfRule type="expression" dxfId="273" priority="9">
      <formula>$P32&gt;0</formula>
    </cfRule>
  </conditionalFormatting>
  <conditionalFormatting sqref="H9:H10">
    <cfRule type="expression" dxfId="272" priority="8">
      <formula>$P$8&gt;0</formula>
    </cfRule>
  </conditionalFormatting>
  <conditionalFormatting sqref="H13:H17">
    <cfRule type="expression" dxfId="271" priority="7">
      <formula>$P$8&gt;0</formula>
    </cfRule>
  </conditionalFormatting>
  <conditionalFormatting sqref="E34">
    <cfRule type="expression" dxfId="31" priority="6">
      <formula>$P34&gt;0</formula>
    </cfRule>
  </conditionalFormatting>
  <conditionalFormatting sqref="B34">
    <cfRule type="expression" dxfId="30" priority="5">
      <formula>$P34&gt;0</formula>
    </cfRule>
  </conditionalFormatting>
  <conditionalFormatting sqref="C34:D34">
    <cfRule type="expression" dxfId="29" priority="4">
      <formula>$P34&gt;0</formula>
    </cfRule>
  </conditionalFormatting>
  <conditionalFormatting sqref="E29:E31">
    <cfRule type="expression" dxfId="28" priority="3">
      <formula>$P29&gt;0</formula>
    </cfRule>
  </conditionalFormatting>
  <conditionalFormatting sqref="B29:B31">
    <cfRule type="expression" dxfId="27" priority="2">
      <formula>$P29&gt;0</formula>
    </cfRule>
  </conditionalFormatting>
  <conditionalFormatting sqref="C29:D31">
    <cfRule type="expression" dxfId="26" priority="1">
      <formula>$P29&gt;0</formula>
    </cfRule>
  </conditionalFormatting>
  <pageMargins left="0.51181102362204722" right="0.51181102362204722" top="0.78740157480314965" bottom="0.78740157480314965" header="0.31496062992125984" footer="0.31496062992125984"/>
  <pageSetup paperSize="9" scale="88" fitToHeight="0" orientation="portrait" horizontalDpi="0" verticalDpi="0" r:id="rId1"/>
  <headerFooter>
    <oddFooter>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P35"/>
  <sheetViews>
    <sheetView topLeftCell="A16" workbookViewId="0">
      <selection activeCell="B29" sqref="B29:E31"/>
    </sheetView>
  </sheetViews>
  <sheetFormatPr defaultRowHeight="15" x14ac:dyDescent="0.25"/>
  <cols>
    <col min="1" max="1" width="17.5703125" style="10" bestFit="1" customWidth="1"/>
    <col min="2" max="2" width="15.140625" style="10" bestFit="1" customWidth="1"/>
    <col min="3" max="4" width="9.140625" style="10"/>
    <col min="5" max="5" width="13.140625" style="10" bestFit="1" customWidth="1"/>
    <col min="6" max="6" width="16.85546875" style="10" bestFit="1" customWidth="1"/>
    <col min="7" max="7" width="10.140625" style="10" bestFit="1" customWidth="1"/>
    <col min="8" max="8" width="15.7109375" style="10" customWidth="1"/>
    <col min="9" max="9" width="9.140625" style="10"/>
    <col min="10" max="10" width="12.42578125" style="10" bestFit="1" customWidth="1"/>
    <col min="11" max="11" width="9.140625" style="10" customWidth="1"/>
    <col min="12" max="13" width="9.140625" style="10" hidden="1" customWidth="1"/>
    <col min="14" max="14" width="10.42578125" style="10" hidden="1" customWidth="1"/>
    <col min="15" max="16" width="9.140625" style="10" hidden="1" customWidth="1"/>
    <col min="17" max="17" width="9.140625" style="10" customWidth="1"/>
    <col min="18" max="16384" width="9.140625" style="10"/>
  </cols>
  <sheetData>
    <row r="1" spans="1:16" x14ac:dyDescent="0.25">
      <c r="A1" s="8">
        <f>DATE(Detalhes!B1,Detalhes!B2,1)</f>
        <v>41973</v>
      </c>
      <c r="B1" s="27" t="s">
        <v>0</v>
      </c>
      <c r="C1" s="28"/>
      <c r="D1" s="28"/>
      <c r="E1" s="29"/>
      <c r="F1" s="7">
        <v>0.3666666666666667</v>
      </c>
      <c r="G1" s="9"/>
      <c r="H1" s="9"/>
    </row>
    <row r="2" spans="1:16" x14ac:dyDescent="0.25">
      <c r="A2" s="23" t="s">
        <v>1</v>
      </c>
      <c r="B2" s="23" t="s">
        <v>2</v>
      </c>
      <c r="C2" s="30" t="s">
        <v>3</v>
      </c>
      <c r="D2" s="31"/>
      <c r="E2" s="23" t="s">
        <v>4</v>
      </c>
      <c r="F2" s="23" t="s">
        <v>5</v>
      </c>
      <c r="G2" s="23" t="s">
        <v>6</v>
      </c>
      <c r="H2" s="25" t="s">
        <v>7</v>
      </c>
    </row>
    <row r="3" spans="1:16" ht="15.75" thickBot="1" x14ac:dyDescent="0.3">
      <c r="A3" s="24"/>
      <c r="B3" s="24"/>
      <c r="C3" s="11" t="s">
        <v>8</v>
      </c>
      <c r="D3" s="11" t="s">
        <v>9</v>
      </c>
      <c r="E3" s="24"/>
      <c r="F3" s="24"/>
      <c r="G3" s="24"/>
      <c r="H3" s="26"/>
      <c r="L3" s="12" t="s">
        <v>26</v>
      </c>
      <c r="M3" s="13" t="s">
        <v>27</v>
      </c>
      <c r="N3" s="13" t="s">
        <v>28</v>
      </c>
      <c r="O3" s="13" t="s">
        <v>29</v>
      </c>
      <c r="P3" s="13" t="s">
        <v>30</v>
      </c>
    </row>
    <row r="4" spans="1:16" x14ac:dyDescent="0.25">
      <c r="A4" s="14">
        <v>1</v>
      </c>
      <c r="B4" s="2"/>
      <c r="C4" s="2"/>
      <c r="D4" s="2"/>
      <c r="E4" s="2"/>
      <c r="F4" s="3" t="str">
        <f>IF(ISBLANK(E4),"",E4-(D4-C4)-B4)</f>
        <v/>
      </c>
      <c r="G4" s="3" t="str">
        <f>IF(ISNUMBER(F4),F4-$F$1,"")</f>
        <v/>
      </c>
      <c r="H4" s="4"/>
      <c r="L4" s="12">
        <f>DATE(Detalhes!$B$1,Detalhes!$B$2,A4)</f>
        <v>41973</v>
      </c>
      <c r="M4" s="13">
        <f>IF(WEEKDAY(L4,2)&gt;5,1,0)</f>
        <v>1</v>
      </c>
      <c r="N4" s="13">
        <f>IF(MONTH(L4)=MONTH($A$1),0,1)</f>
        <v>0</v>
      </c>
      <c r="O4" s="13">
        <f>IFERROR(MATCH(L4,Detalhes!$A$4:$A$56,0),0)</f>
        <v>0</v>
      </c>
      <c r="P4" s="10">
        <f t="shared" ref="P4:P34" si="0">IF(OR(M4,N4,O4),1,0)</f>
        <v>1</v>
      </c>
    </row>
    <row r="5" spans="1:16" x14ac:dyDescent="0.25">
      <c r="A5" s="14">
        <v>2</v>
      </c>
      <c r="B5" s="2"/>
      <c r="C5" s="2"/>
      <c r="D5" s="2"/>
      <c r="E5" s="2"/>
      <c r="F5" s="3" t="str">
        <f t="shared" ref="F5:F34" si="1">IF(ISBLANK(E5),"",E5-(D5-C5)-B5)</f>
        <v/>
      </c>
      <c r="G5" s="3" t="str">
        <f t="shared" ref="G5:G34" si="2">IF(ISNUMBER(F5),F5-$F$1,"")</f>
        <v/>
      </c>
      <c r="H5" s="4"/>
      <c r="L5" s="12">
        <f>DATE(Detalhes!$B$1,Detalhes!$B$2,A5)</f>
        <v>41974</v>
      </c>
      <c r="M5" s="13">
        <f t="shared" ref="M5:M34" si="3">IF(WEEKDAY(L5,2)&gt;5,1,0)</f>
        <v>1</v>
      </c>
      <c r="N5" s="13">
        <f t="shared" ref="N5:N34" si="4">IF(MONTH(L5)=MONTH($A$1),0,1)</f>
        <v>0</v>
      </c>
      <c r="O5" s="13">
        <f>IFERROR(MATCH(L5,Detalhes!$A$4:$A$56,0),0)</f>
        <v>0</v>
      </c>
      <c r="P5" s="10">
        <f t="shared" si="0"/>
        <v>1</v>
      </c>
    </row>
    <row r="6" spans="1:16" x14ac:dyDescent="0.25">
      <c r="A6" s="14">
        <v>3</v>
      </c>
      <c r="B6" s="2">
        <v>0.2986111111111111</v>
      </c>
      <c r="C6" s="2">
        <v>0.53402777777777777</v>
      </c>
      <c r="D6" s="2">
        <v>0.57500000000000007</v>
      </c>
      <c r="E6" s="2">
        <v>0.71111111111111114</v>
      </c>
      <c r="F6" s="3">
        <f t="shared" si="1"/>
        <v>0.37152777777777773</v>
      </c>
      <c r="G6" s="3">
        <f t="shared" si="2"/>
        <v>4.8611111111110383E-3</v>
      </c>
      <c r="H6" s="4"/>
      <c r="L6" s="12">
        <f>DATE(Detalhes!$B$1,Detalhes!$B$2,A6)</f>
        <v>41975</v>
      </c>
      <c r="M6" s="13">
        <f t="shared" si="3"/>
        <v>0</v>
      </c>
      <c r="N6" s="13">
        <f t="shared" si="4"/>
        <v>0</v>
      </c>
      <c r="O6" s="13">
        <f>IFERROR(MATCH(L6,Detalhes!$A$4:$A$56,0),0)</f>
        <v>0</v>
      </c>
      <c r="P6" s="10">
        <f t="shared" si="0"/>
        <v>0</v>
      </c>
    </row>
    <row r="7" spans="1:16" x14ac:dyDescent="0.25">
      <c r="A7" s="14">
        <v>4</v>
      </c>
      <c r="B7" s="2">
        <v>0.29930555555555555</v>
      </c>
      <c r="C7" s="2">
        <v>0.48958333333333331</v>
      </c>
      <c r="D7" s="2">
        <v>0.53125</v>
      </c>
      <c r="E7" s="2">
        <v>0.70833333333333337</v>
      </c>
      <c r="F7" s="3">
        <f t="shared" si="1"/>
        <v>0.36736111111111119</v>
      </c>
      <c r="G7" s="3">
        <f t="shared" si="2"/>
        <v>6.9444444444449749E-4</v>
      </c>
      <c r="H7" s="4" t="s">
        <v>39</v>
      </c>
      <c r="L7" s="12">
        <f>DATE(Detalhes!$B$1,Detalhes!$B$2,A7)</f>
        <v>41976</v>
      </c>
      <c r="M7" s="13">
        <f t="shared" si="3"/>
        <v>0</v>
      </c>
      <c r="N7" s="13">
        <f t="shared" si="4"/>
        <v>0</v>
      </c>
      <c r="O7" s="13">
        <f>IFERROR(MATCH(L7,Detalhes!$A$4:$A$56,0),0)</f>
        <v>0</v>
      </c>
      <c r="P7" s="10">
        <f t="shared" si="0"/>
        <v>0</v>
      </c>
    </row>
    <row r="8" spans="1:16" x14ac:dyDescent="0.25">
      <c r="A8" s="14">
        <v>5</v>
      </c>
      <c r="B8" s="2">
        <v>0.29583333333333334</v>
      </c>
      <c r="C8" s="2">
        <v>0.49027777777777781</v>
      </c>
      <c r="D8" s="2">
        <v>0.53125</v>
      </c>
      <c r="E8" s="2">
        <v>0.71250000000000002</v>
      </c>
      <c r="F8" s="3">
        <f t="shared" si="1"/>
        <v>0.3756944444444445</v>
      </c>
      <c r="G8" s="3">
        <f t="shared" si="2"/>
        <v>9.0277777777778012E-3</v>
      </c>
      <c r="H8" s="4"/>
      <c r="L8" s="12">
        <f>DATE(Detalhes!$B$1,Detalhes!$B$2,A8)</f>
        <v>41977</v>
      </c>
      <c r="M8" s="13">
        <f t="shared" si="3"/>
        <v>0</v>
      </c>
      <c r="N8" s="13">
        <f t="shared" si="4"/>
        <v>0</v>
      </c>
      <c r="O8" s="13">
        <f>IFERROR(MATCH(L8,Detalhes!$A$4:$A$56,0),0)</f>
        <v>0</v>
      </c>
      <c r="P8" s="10">
        <f t="shared" si="0"/>
        <v>0</v>
      </c>
    </row>
    <row r="9" spans="1:16" x14ac:dyDescent="0.25">
      <c r="A9" s="14">
        <v>6</v>
      </c>
      <c r="B9" s="2">
        <v>0.2986111111111111</v>
      </c>
      <c r="C9" s="2">
        <v>0.48958333333333331</v>
      </c>
      <c r="D9" s="2">
        <v>0.53125</v>
      </c>
      <c r="E9" s="2">
        <v>0.70833333333333337</v>
      </c>
      <c r="F9" s="3">
        <f t="shared" si="1"/>
        <v>0.36805555555555564</v>
      </c>
      <c r="G9" s="3">
        <f t="shared" si="2"/>
        <v>1.3888888888889395E-3</v>
      </c>
      <c r="H9" s="4" t="s">
        <v>39</v>
      </c>
      <c r="L9" s="12">
        <f>DATE(Detalhes!$B$1,Detalhes!$B$2,A9)</f>
        <v>41978</v>
      </c>
      <c r="M9" s="13">
        <f t="shared" si="3"/>
        <v>0</v>
      </c>
      <c r="N9" s="13">
        <f t="shared" si="4"/>
        <v>0</v>
      </c>
      <c r="O9" s="13">
        <f>IFERROR(MATCH(L9,Detalhes!$A$4:$A$56,0),0)</f>
        <v>0</v>
      </c>
      <c r="P9" s="10">
        <f t="shared" si="0"/>
        <v>0</v>
      </c>
    </row>
    <row r="10" spans="1:16" x14ac:dyDescent="0.25">
      <c r="A10" s="14">
        <v>7</v>
      </c>
      <c r="B10" s="2">
        <v>0.29930555555555555</v>
      </c>
      <c r="C10" s="2">
        <v>0.48958333333333331</v>
      </c>
      <c r="D10" s="2">
        <v>0.53125</v>
      </c>
      <c r="E10" s="2">
        <v>0.67638888888888893</v>
      </c>
      <c r="F10" s="3">
        <f t="shared" si="1"/>
        <v>0.33541666666666664</v>
      </c>
      <c r="G10" s="3">
        <f t="shared" si="2"/>
        <v>-3.1250000000000056E-2</v>
      </c>
      <c r="H10" s="4"/>
      <c r="L10" s="12">
        <f>DATE(Detalhes!$B$1,Detalhes!$B$2,A10)</f>
        <v>41979</v>
      </c>
      <c r="M10" s="13">
        <f t="shared" si="3"/>
        <v>0</v>
      </c>
      <c r="N10" s="13">
        <f t="shared" si="4"/>
        <v>0</v>
      </c>
      <c r="O10" s="13">
        <f>IFERROR(MATCH(L10,Detalhes!$A$4:$A$56,0),0)</f>
        <v>0</v>
      </c>
      <c r="P10" s="10">
        <f t="shared" si="0"/>
        <v>0</v>
      </c>
    </row>
    <row r="11" spans="1:16" x14ac:dyDescent="0.25">
      <c r="A11" s="14">
        <v>8</v>
      </c>
      <c r="B11" s="2"/>
      <c r="C11" s="2"/>
      <c r="D11" s="2"/>
      <c r="E11" s="2"/>
      <c r="F11" s="3" t="str">
        <f t="shared" si="1"/>
        <v/>
      </c>
      <c r="G11" s="3" t="str">
        <f t="shared" si="2"/>
        <v/>
      </c>
      <c r="H11" s="4"/>
      <c r="L11" s="12">
        <f>DATE(Detalhes!$B$1,Detalhes!$B$2,A11)</f>
        <v>41980</v>
      </c>
      <c r="M11" s="13">
        <f t="shared" si="3"/>
        <v>1</v>
      </c>
      <c r="N11" s="13">
        <f t="shared" si="4"/>
        <v>0</v>
      </c>
      <c r="O11" s="13">
        <f>IFERROR(MATCH(L11,Detalhes!$A$4:$A$56,0),0)</f>
        <v>14</v>
      </c>
      <c r="P11" s="10">
        <f t="shared" si="0"/>
        <v>1</v>
      </c>
    </row>
    <row r="12" spans="1:16" x14ac:dyDescent="0.25">
      <c r="A12" s="14">
        <v>9</v>
      </c>
      <c r="B12" s="2"/>
      <c r="C12" s="2"/>
      <c r="D12" s="2"/>
      <c r="E12" s="2"/>
      <c r="F12" s="3" t="str">
        <f t="shared" si="1"/>
        <v/>
      </c>
      <c r="G12" s="3" t="str">
        <f t="shared" si="2"/>
        <v/>
      </c>
      <c r="H12" s="4"/>
      <c r="L12" s="12">
        <f>DATE(Detalhes!$B$1,Detalhes!$B$2,A12)</f>
        <v>41981</v>
      </c>
      <c r="M12" s="13">
        <f t="shared" si="3"/>
        <v>1</v>
      </c>
      <c r="N12" s="13">
        <f t="shared" si="4"/>
        <v>0</v>
      </c>
      <c r="O12" s="13">
        <f>IFERROR(MATCH(L12,Detalhes!$A$4:$A$56,0),0)</f>
        <v>0</v>
      </c>
      <c r="P12" s="10">
        <f t="shared" si="0"/>
        <v>1</v>
      </c>
    </row>
    <row r="13" spans="1:16" x14ac:dyDescent="0.25">
      <c r="A13" s="14">
        <v>10</v>
      </c>
      <c r="B13" s="2">
        <v>0.2951388888888889</v>
      </c>
      <c r="C13" s="2">
        <v>0.49027777777777781</v>
      </c>
      <c r="D13" s="2">
        <v>0.53125</v>
      </c>
      <c r="E13" s="2">
        <v>0.71736111111111101</v>
      </c>
      <c r="F13" s="3">
        <f t="shared" si="1"/>
        <v>0.38124999999999992</v>
      </c>
      <c r="G13" s="3">
        <f t="shared" si="2"/>
        <v>1.4583333333333226E-2</v>
      </c>
      <c r="H13" s="4"/>
      <c r="L13" s="12">
        <f>DATE(Detalhes!$B$1,Detalhes!$B$2,A13)</f>
        <v>41982</v>
      </c>
      <c r="M13" s="13">
        <f t="shared" si="3"/>
        <v>0</v>
      </c>
      <c r="N13" s="13">
        <f t="shared" si="4"/>
        <v>0</v>
      </c>
      <c r="O13" s="13">
        <f>IFERROR(MATCH(L13,Detalhes!$A$4:$A$56,0),0)</f>
        <v>0</v>
      </c>
      <c r="P13" s="10">
        <f t="shared" si="0"/>
        <v>0</v>
      </c>
    </row>
    <row r="14" spans="1:16" x14ac:dyDescent="0.25">
      <c r="A14" s="14">
        <v>11</v>
      </c>
      <c r="B14" s="2">
        <v>0.29930555555555555</v>
      </c>
      <c r="C14" s="2">
        <v>0.49027777777777781</v>
      </c>
      <c r="D14" s="2">
        <v>0.53125</v>
      </c>
      <c r="E14" s="2">
        <v>0.71597222222222223</v>
      </c>
      <c r="F14" s="3">
        <f t="shared" si="1"/>
        <v>0.3756944444444445</v>
      </c>
      <c r="G14" s="3">
        <f t="shared" si="2"/>
        <v>9.0277777777778012E-3</v>
      </c>
      <c r="H14" s="4"/>
      <c r="L14" s="12">
        <f>DATE(Detalhes!$B$1,Detalhes!$B$2,A14)</f>
        <v>41983</v>
      </c>
      <c r="M14" s="13">
        <f t="shared" si="3"/>
        <v>0</v>
      </c>
      <c r="N14" s="13">
        <f t="shared" si="4"/>
        <v>0</v>
      </c>
      <c r="O14" s="13">
        <f>IFERROR(MATCH(L14,Detalhes!$A$4:$A$56,0),0)</f>
        <v>0</v>
      </c>
      <c r="P14" s="10">
        <f t="shared" si="0"/>
        <v>0</v>
      </c>
    </row>
    <row r="15" spans="1:16" x14ac:dyDescent="0.25">
      <c r="A15" s="14">
        <v>12</v>
      </c>
      <c r="B15" s="2">
        <v>0.29791666666666666</v>
      </c>
      <c r="C15" s="2">
        <v>0.49027777777777781</v>
      </c>
      <c r="D15" s="2">
        <v>0.53125</v>
      </c>
      <c r="E15" s="2">
        <v>0.71458333333333324</v>
      </c>
      <c r="F15" s="3">
        <f t="shared" si="1"/>
        <v>0.37569444444444439</v>
      </c>
      <c r="G15" s="3">
        <f t="shared" si="2"/>
        <v>9.0277777777776902E-3</v>
      </c>
      <c r="H15" s="4"/>
      <c r="L15" s="12">
        <f>DATE(Detalhes!$B$1,Detalhes!$B$2,A15)</f>
        <v>41984</v>
      </c>
      <c r="M15" s="13">
        <f t="shared" si="3"/>
        <v>0</v>
      </c>
      <c r="N15" s="13">
        <f t="shared" si="4"/>
        <v>0</v>
      </c>
      <c r="O15" s="13">
        <f>IFERROR(MATCH(L15,Detalhes!$A$4:$A$56,0),0)</f>
        <v>0</v>
      </c>
      <c r="P15" s="10">
        <f t="shared" si="0"/>
        <v>0</v>
      </c>
    </row>
    <row r="16" spans="1:16" x14ac:dyDescent="0.25">
      <c r="A16" s="14">
        <v>13</v>
      </c>
      <c r="B16" s="2">
        <v>0.30763888888888891</v>
      </c>
      <c r="C16" s="2">
        <v>0.4916666666666667</v>
      </c>
      <c r="D16" s="2">
        <v>0.53333333333333333</v>
      </c>
      <c r="E16" s="2">
        <v>0.71805555555555556</v>
      </c>
      <c r="F16" s="3">
        <f t="shared" si="1"/>
        <v>0.36875000000000002</v>
      </c>
      <c r="G16" s="3">
        <f t="shared" si="2"/>
        <v>2.0833333333333259E-3</v>
      </c>
      <c r="H16" s="4"/>
      <c r="L16" s="12">
        <f>DATE(Detalhes!$B$1,Detalhes!$B$2,A16)</f>
        <v>41985</v>
      </c>
      <c r="M16" s="13">
        <f t="shared" si="3"/>
        <v>0</v>
      </c>
      <c r="N16" s="13">
        <f t="shared" si="4"/>
        <v>0</v>
      </c>
      <c r="O16" s="13">
        <f>IFERROR(MATCH(L16,Detalhes!$A$4:$A$56,0),0)</f>
        <v>0</v>
      </c>
      <c r="P16" s="10">
        <f t="shared" si="0"/>
        <v>0</v>
      </c>
    </row>
    <row r="17" spans="1:16" x14ac:dyDescent="0.25">
      <c r="A17" s="14">
        <v>14</v>
      </c>
      <c r="B17" s="2">
        <v>0.28958333333333336</v>
      </c>
      <c r="C17" s="2">
        <v>0.46319444444444446</v>
      </c>
      <c r="D17" s="2">
        <v>0.50486111111111109</v>
      </c>
      <c r="E17" s="2">
        <v>0.68263888888888891</v>
      </c>
      <c r="F17" s="3">
        <f t="shared" si="1"/>
        <v>0.35138888888888892</v>
      </c>
      <c r="G17" s="3">
        <f t="shared" si="2"/>
        <v>-1.5277777777777779E-2</v>
      </c>
      <c r="H17" s="4"/>
      <c r="L17" s="12">
        <f>DATE(Detalhes!$B$1,Detalhes!$B$2,A17)</f>
        <v>41986</v>
      </c>
      <c r="M17" s="13">
        <f t="shared" si="3"/>
        <v>0</v>
      </c>
      <c r="N17" s="13">
        <f t="shared" si="4"/>
        <v>0</v>
      </c>
      <c r="O17" s="13">
        <f>IFERROR(MATCH(L17,Detalhes!$A$4:$A$56,0),0)</f>
        <v>0</v>
      </c>
      <c r="P17" s="10">
        <f t="shared" si="0"/>
        <v>0</v>
      </c>
    </row>
    <row r="18" spans="1:16" x14ac:dyDescent="0.25">
      <c r="A18" s="14">
        <v>15</v>
      </c>
      <c r="B18" s="2"/>
      <c r="C18" s="2"/>
      <c r="D18" s="2"/>
      <c r="E18" s="2"/>
      <c r="F18" s="3" t="str">
        <f t="shared" si="1"/>
        <v/>
      </c>
      <c r="G18" s="3" t="str">
        <f t="shared" si="2"/>
        <v/>
      </c>
      <c r="H18" s="4"/>
      <c r="L18" s="12">
        <f>DATE(Detalhes!$B$1,Detalhes!$B$2,A18)</f>
        <v>41987</v>
      </c>
      <c r="M18" s="13">
        <f t="shared" si="3"/>
        <v>1</v>
      </c>
      <c r="N18" s="13">
        <f t="shared" si="4"/>
        <v>0</v>
      </c>
      <c r="O18" s="13">
        <f>IFERROR(MATCH(L18,Detalhes!$A$4:$A$56,0),0)</f>
        <v>0</v>
      </c>
      <c r="P18" s="10">
        <f t="shared" si="0"/>
        <v>1</v>
      </c>
    </row>
    <row r="19" spans="1:16" x14ac:dyDescent="0.25">
      <c r="A19" s="14">
        <v>16</v>
      </c>
      <c r="B19" s="2"/>
      <c r="C19" s="2"/>
      <c r="D19" s="2"/>
      <c r="E19" s="2"/>
      <c r="F19" s="3" t="str">
        <f t="shared" si="1"/>
        <v/>
      </c>
      <c r="G19" s="3" t="str">
        <f t="shared" si="2"/>
        <v/>
      </c>
      <c r="H19" s="4"/>
      <c r="L19" s="12">
        <f>DATE(Detalhes!$B$1,Detalhes!$B$2,A19)</f>
        <v>41988</v>
      </c>
      <c r="M19" s="13">
        <f t="shared" si="3"/>
        <v>1</v>
      </c>
      <c r="N19" s="13">
        <f t="shared" si="4"/>
        <v>0</v>
      </c>
      <c r="O19" s="13">
        <f>IFERROR(MATCH(L19,Detalhes!$A$4:$A$56,0),0)</f>
        <v>0</v>
      </c>
      <c r="P19" s="10">
        <f t="shared" si="0"/>
        <v>1</v>
      </c>
    </row>
    <row r="20" spans="1:16" x14ac:dyDescent="0.25">
      <c r="A20" s="14">
        <v>17</v>
      </c>
      <c r="B20" s="2">
        <v>0.2951388888888889</v>
      </c>
      <c r="C20" s="2">
        <v>0.4909722222222222</v>
      </c>
      <c r="D20" s="2">
        <v>0.53194444444444444</v>
      </c>
      <c r="E20" s="2">
        <v>0.71180555555555547</v>
      </c>
      <c r="F20" s="3">
        <f t="shared" si="1"/>
        <v>0.37569444444444428</v>
      </c>
      <c r="G20" s="3">
        <f t="shared" si="2"/>
        <v>9.0277777777775792E-3</v>
      </c>
      <c r="H20" s="4"/>
      <c r="L20" s="12">
        <f>DATE(Detalhes!$B$1,Detalhes!$B$2,A20)</f>
        <v>41989</v>
      </c>
      <c r="M20" s="13">
        <f t="shared" si="3"/>
        <v>0</v>
      </c>
      <c r="N20" s="13">
        <f t="shared" si="4"/>
        <v>0</v>
      </c>
      <c r="O20" s="13">
        <f>IFERROR(MATCH(L20,Detalhes!$A$4:$A$56,0),0)</f>
        <v>0</v>
      </c>
      <c r="P20" s="10">
        <f t="shared" si="0"/>
        <v>0</v>
      </c>
    </row>
    <row r="21" spans="1:16" x14ac:dyDescent="0.25">
      <c r="A21" s="14">
        <v>18</v>
      </c>
      <c r="B21" s="2">
        <v>0.30277777777777776</v>
      </c>
      <c r="C21" s="2">
        <v>0.5</v>
      </c>
      <c r="D21" s="2">
        <v>0.54166666666666663</v>
      </c>
      <c r="E21" s="2">
        <v>0.70833333333333337</v>
      </c>
      <c r="F21" s="3">
        <f t="shared" si="1"/>
        <v>0.36388888888888898</v>
      </c>
      <c r="G21" s="3">
        <f t="shared" si="2"/>
        <v>-2.7777777777777124E-3</v>
      </c>
      <c r="H21" s="4" t="s">
        <v>39</v>
      </c>
      <c r="L21" s="12">
        <f>DATE(Detalhes!$B$1,Detalhes!$B$2,A21)</f>
        <v>41990</v>
      </c>
      <c r="M21" s="13">
        <f t="shared" si="3"/>
        <v>0</v>
      </c>
      <c r="N21" s="13">
        <f t="shared" si="4"/>
        <v>0</v>
      </c>
      <c r="O21" s="13">
        <f>IFERROR(MATCH(L21,Detalhes!$A$4:$A$56,0),0)</f>
        <v>0</v>
      </c>
      <c r="P21" s="10">
        <f t="shared" si="0"/>
        <v>0</v>
      </c>
    </row>
    <row r="22" spans="1:16" x14ac:dyDescent="0.25">
      <c r="A22" s="14">
        <v>19</v>
      </c>
      <c r="B22" s="2"/>
      <c r="C22" s="2"/>
      <c r="D22" s="2"/>
      <c r="E22" s="2"/>
      <c r="F22" s="3" t="str">
        <f t="shared" si="1"/>
        <v/>
      </c>
      <c r="G22" s="3" t="str">
        <f t="shared" si="2"/>
        <v/>
      </c>
      <c r="H22" s="4" t="s">
        <v>39</v>
      </c>
      <c r="L22" s="12">
        <f>DATE(Detalhes!$B$1,Detalhes!$B$2,A22)</f>
        <v>41991</v>
      </c>
      <c r="M22" s="13">
        <f t="shared" si="3"/>
        <v>0</v>
      </c>
      <c r="N22" s="13">
        <f t="shared" si="4"/>
        <v>0</v>
      </c>
      <c r="O22" s="13">
        <f>IFERROR(MATCH(L22,Detalhes!$A$4:$A$56,0),0)</f>
        <v>0</v>
      </c>
      <c r="P22" s="10">
        <f t="shared" si="0"/>
        <v>0</v>
      </c>
    </row>
    <row r="23" spans="1:16" x14ac:dyDescent="0.25">
      <c r="A23" s="14">
        <v>20</v>
      </c>
      <c r="B23" s="2">
        <v>0.2951388888888889</v>
      </c>
      <c r="C23" s="2">
        <v>0.48819444444444443</v>
      </c>
      <c r="D23" s="2">
        <v>0.52777777777777779</v>
      </c>
      <c r="E23" s="2">
        <v>0.73611111111111116</v>
      </c>
      <c r="F23" s="3">
        <f t="shared" si="1"/>
        <v>0.40138888888888896</v>
      </c>
      <c r="G23" s="3">
        <f t="shared" si="2"/>
        <v>3.4722222222222265E-2</v>
      </c>
      <c r="H23" s="4" t="s">
        <v>40</v>
      </c>
      <c r="L23" s="12">
        <f>DATE(Detalhes!$B$1,Detalhes!$B$2,A23)</f>
        <v>41992</v>
      </c>
      <c r="M23" s="13">
        <f t="shared" si="3"/>
        <v>0</v>
      </c>
      <c r="N23" s="13">
        <f t="shared" si="4"/>
        <v>0</v>
      </c>
      <c r="O23" s="13">
        <f>IFERROR(MATCH(L23,Detalhes!$A$4:$A$56,0),0)</f>
        <v>0</v>
      </c>
      <c r="P23" s="10">
        <f t="shared" si="0"/>
        <v>0</v>
      </c>
    </row>
    <row r="24" spans="1:16" x14ac:dyDescent="0.25">
      <c r="A24" s="14">
        <v>21</v>
      </c>
      <c r="B24" s="2">
        <v>0.2986111111111111</v>
      </c>
      <c r="C24" s="2">
        <v>0.5</v>
      </c>
      <c r="D24" s="2">
        <v>0.54166666666666663</v>
      </c>
      <c r="E24" s="2">
        <v>0.66666666666666663</v>
      </c>
      <c r="F24" s="3">
        <f t="shared" si="1"/>
        <v>0.3263888888888889</v>
      </c>
      <c r="G24" s="3">
        <f t="shared" si="2"/>
        <v>-4.0277777777777801E-2</v>
      </c>
      <c r="H24" s="4" t="s">
        <v>41</v>
      </c>
      <c r="L24" s="12">
        <f>DATE(Detalhes!$B$1,Detalhes!$B$2,A24)</f>
        <v>41993</v>
      </c>
      <c r="M24" s="13">
        <f t="shared" si="3"/>
        <v>0</v>
      </c>
      <c r="N24" s="13">
        <f t="shared" si="4"/>
        <v>0</v>
      </c>
      <c r="O24" s="13">
        <f>IFERROR(MATCH(L24,Detalhes!$A$4:$A$56,0),0)</f>
        <v>0</v>
      </c>
      <c r="P24" s="10">
        <f t="shared" si="0"/>
        <v>0</v>
      </c>
    </row>
    <row r="25" spans="1:16" x14ac:dyDescent="0.25">
      <c r="A25" s="14">
        <v>22</v>
      </c>
      <c r="B25" s="2"/>
      <c r="C25" s="2"/>
      <c r="D25" s="2"/>
      <c r="E25" s="2"/>
      <c r="F25" s="3" t="str">
        <f t="shared" si="1"/>
        <v/>
      </c>
      <c r="G25" s="3" t="str">
        <f t="shared" si="2"/>
        <v/>
      </c>
      <c r="H25" s="4"/>
      <c r="L25" s="12">
        <f>DATE(Detalhes!$B$1,Detalhes!$B$2,A25)</f>
        <v>41994</v>
      </c>
      <c r="M25" s="13">
        <f t="shared" si="3"/>
        <v>1</v>
      </c>
      <c r="N25" s="13">
        <f t="shared" si="4"/>
        <v>0</v>
      </c>
      <c r="O25" s="13">
        <f>IFERROR(MATCH(L25,Detalhes!$A$4:$A$56,0),0)</f>
        <v>0</v>
      </c>
      <c r="P25" s="10">
        <f t="shared" si="0"/>
        <v>1</v>
      </c>
    </row>
    <row r="26" spans="1:16" x14ac:dyDescent="0.25">
      <c r="A26" s="14">
        <v>23</v>
      </c>
      <c r="B26" s="2"/>
      <c r="C26" s="2"/>
      <c r="D26" s="2"/>
      <c r="E26" s="2"/>
      <c r="F26" s="3" t="str">
        <f t="shared" si="1"/>
        <v/>
      </c>
      <c r="G26" s="3" t="str">
        <f t="shared" si="2"/>
        <v/>
      </c>
      <c r="H26" s="4"/>
      <c r="L26" s="12">
        <f>DATE(Detalhes!$B$1,Detalhes!$B$2,A26)</f>
        <v>41995</v>
      </c>
      <c r="M26" s="13">
        <f t="shared" si="3"/>
        <v>1</v>
      </c>
      <c r="N26" s="13">
        <f t="shared" si="4"/>
        <v>0</v>
      </c>
      <c r="O26" s="13">
        <f>IFERROR(MATCH(L26,Detalhes!$A$4:$A$56,0),0)</f>
        <v>0</v>
      </c>
      <c r="P26" s="10">
        <f t="shared" si="0"/>
        <v>1</v>
      </c>
    </row>
    <row r="27" spans="1:16" x14ac:dyDescent="0.25">
      <c r="A27" s="14">
        <v>24</v>
      </c>
      <c r="B27" s="2">
        <v>0.33333333333333331</v>
      </c>
      <c r="C27" s="2"/>
      <c r="D27" s="2"/>
      <c r="E27" s="2">
        <v>0.3666666666666667</v>
      </c>
      <c r="F27" s="3">
        <f t="shared" si="1"/>
        <v>3.3333333333333381E-2</v>
      </c>
      <c r="G27" s="3">
        <f t="shared" si="2"/>
        <v>-0.33333333333333331</v>
      </c>
      <c r="H27" s="4"/>
      <c r="L27" s="12">
        <f>DATE(Detalhes!$B$1,Detalhes!$B$2,A27)</f>
        <v>41996</v>
      </c>
      <c r="M27" s="13">
        <f t="shared" si="3"/>
        <v>0</v>
      </c>
      <c r="N27" s="13">
        <f t="shared" si="4"/>
        <v>0</v>
      </c>
      <c r="O27" s="13">
        <f>IFERROR(MATCH(L27,Detalhes!$A$4:$A$56,0),0)</f>
        <v>0</v>
      </c>
      <c r="P27" s="10">
        <f t="shared" si="0"/>
        <v>0</v>
      </c>
    </row>
    <row r="28" spans="1:16" x14ac:dyDescent="0.25">
      <c r="A28" s="14">
        <v>25</v>
      </c>
      <c r="B28" s="2"/>
      <c r="C28" s="2"/>
      <c r="D28" s="2"/>
      <c r="E28" s="2"/>
      <c r="F28" s="3" t="str">
        <f t="shared" si="1"/>
        <v/>
      </c>
      <c r="G28" s="3" t="str">
        <f t="shared" si="2"/>
        <v/>
      </c>
      <c r="H28" s="4"/>
      <c r="L28" s="12">
        <f>DATE(Detalhes!$B$1,Detalhes!$B$2,A28)</f>
        <v>41997</v>
      </c>
      <c r="M28" s="13">
        <f t="shared" si="3"/>
        <v>0</v>
      </c>
      <c r="N28" s="13">
        <f t="shared" si="4"/>
        <v>0</v>
      </c>
      <c r="O28" s="13">
        <f>IFERROR(MATCH(L28,Detalhes!$A$4:$A$56,0),0)</f>
        <v>15</v>
      </c>
      <c r="P28" s="10">
        <f t="shared" si="0"/>
        <v>1</v>
      </c>
    </row>
    <row r="29" spans="1:16" x14ac:dyDescent="0.25">
      <c r="A29" s="14">
        <v>26</v>
      </c>
      <c r="B29" s="2">
        <v>0.33333333333333331</v>
      </c>
      <c r="C29" s="2"/>
      <c r="D29" s="2"/>
      <c r="E29" s="2">
        <v>0.3666666666666667</v>
      </c>
      <c r="F29" s="3">
        <f t="shared" si="1"/>
        <v>3.3333333333333381E-2</v>
      </c>
      <c r="G29" s="3">
        <f t="shared" si="2"/>
        <v>-0.33333333333333331</v>
      </c>
      <c r="H29" s="4"/>
      <c r="L29" s="12">
        <f>DATE(Detalhes!$B$1,Detalhes!$B$2,A29)</f>
        <v>41998</v>
      </c>
      <c r="M29" s="13">
        <f t="shared" si="3"/>
        <v>0</v>
      </c>
      <c r="N29" s="13">
        <f t="shared" si="4"/>
        <v>0</v>
      </c>
      <c r="O29" s="13">
        <f>IFERROR(MATCH(L29,Detalhes!$A$4:$A$56,0),0)</f>
        <v>0</v>
      </c>
      <c r="P29" s="10">
        <f t="shared" si="0"/>
        <v>0</v>
      </c>
    </row>
    <row r="30" spans="1:16" x14ac:dyDescent="0.25">
      <c r="A30" s="14">
        <v>27</v>
      </c>
      <c r="B30" s="2">
        <v>0.33333333333333331</v>
      </c>
      <c r="C30" s="2"/>
      <c r="D30" s="2"/>
      <c r="E30" s="2">
        <v>0.3666666666666667</v>
      </c>
      <c r="F30" s="3">
        <f t="shared" si="1"/>
        <v>3.3333333333333381E-2</v>
      </c>
      <c r="G30" s="3">
        <f t="shared" si="2"/>
        <v>-0.33333333333333331</v>
      </c>
      <c r="H30" s="4"/>
      <c r="L30" s="12">
        <f>DATE(Detalhes!$B$1,Detalhes!$B$2,A30)</f>
        <v>41999</v>
      </c>
      <c r="M30" s="13">
        <f t="shared" si="3"/>
        <v>0</v>
      </c>
      <c r="N30" s="13">
        <f t="shared" si="4"/>
        <v>0</v>
      </c>
      <c r="O30" s="13">
        <f>IFERROR(MATCH(L30,Detalhes!$A$4:$A$56,0),0)</f>
        <v>0</v>
      </c>
      <c r="P30" s="10">
        <f t="shared" si="0"/>
        <v>0</v>
      </c>
    </row>
    <row r="31" spans="1:16" x14ac:dyDescent="0.25">
      <c r="A31" s="14">
        <v>28</v>
      </c>
      <c r="B31" s="2">
        <v>0.33333333333333331</v>
      </c>
      <c r="C31" s="2"/>
      <c r="D31" s="2"/>
      <c r="E31" s="2">
        <v>0.3666666666666667</v>
      </c>
      <c r="F31" s="3">
        <f t="shared" si="1"/>
        <v>3.3333333333333381E-2</v>
      </c>
      <c r="G31" s="3">
        <f t="shared" si="2"/>
        <v>-0.33333333333333331</v>
      </c>
      <c r="H31" s="4"/>
      <c r="L31" s="12">
        <f>DATE(Detalhes!$B$1,Detalhes!$B$2,A31)</f>
        <v>42000</v>
      </c>
      <c r="M31" s="13">
        <f t="shared" si="3"/>
        <v>0</v>
      </c>
      <c r="N31" s="13">
        <f t="shared" si="4"/>
        <v>0</v>
      </c>
      <c r="O31" s="13">
        <f>IFERROR(MATCH(L31,Detalhes!$A$4:$A$56,0),0)</f>
        <v>0</v>
      </c>
      <c r="P31" s="10">
        <f t="shared" si="0"/>
        <v>0</v>
      </c>
    </row>
    <row r="32" spans="1:16" x14ac:dyDescent="0.25">
      <c r="A32" s="14">
        <v>29</v>
      </c>
      <c r="B32" s="2"/>
      <c r="C32" s="2"/>
      <c r="D32" s="2"/>
      <c r="E32" s="2"/>
      <c r="F32" s="3" t="str">
        <f t="shared" si="1"/>
        <v/>
      </c>
      <c r="G32" s="3" t="str">
        <f t="shared" si="2"/>
        <v/>
      </c>
      <c r="H32" s="4"/>
      <c r="L32" s="12">
        <f>DATE(Detalhes!$B$1,Detalhes!$B$2,A32)</f>
        <v>42001</v>
      </c>
      <c r="M32" s="13">
        <f t="shared" si="3"/>
        <v>1</v>
      </c>
      <c r="N32" s="13">
        <f t="shared" si="4"/>
        <v>0</v>
      </c>
      <c r="O32" s="13">
        <f>IFERROR(MATCH(L32,Detalhes!$A$4:$A$56,0),0)</f>
        <v>0</v>
      </c>
      <c r="P32" s="10">
        <f t="shared" si="0"/>
        <v>1</v>
      </c>
    </row>
    <row r="33" spans="1:16" x14ac:dyDescent="0.25">
      <c r="A33" s="14">
        <v>30</v>
      </c>
      <c r="B33" s="2"/>
      <c r="C33" s="2"/>
      <c r="D33" s="2"/>
      <c r="E33" s="2"/>
      <c r="F33" s="3" t="str">
        <f t="shared" si="1"/>
        <v/>
      </c>
      <c r="G33" s="3" t="str">
        <f t="shared" si="2"/>
        <v/>
      </c>
      <c r="H33" s="4"/>
      <c r="L33" s="12">
        <f>DATE(Detalhes!$B$1,Detalhes!$B$2,A33)</f>
        <v>42002</v>
      </c>
      <c r="M33" s="13">
        <f t="shared" si="3"/>
        <v>1</v>
      </c>
      <c r="N33" s="13">
        <f t="shared" si="4"/>
        <v>0</v>
      </c>
      <c r="O33" s="13">
        <f>IFERROR(MATCH(L33,Detalhes!$A$4:$A$56,0),0)</f>
        <v>0</v>
      </c>
      <c r="P33" s="10">
        <f t="shared" si="0"/>
        <v>1</v>
      </c>
    </row>
    <row r="34" spans="1:16" x14ac:dyDescent="0.25">
      <c r="A34" s="14">
        <v>31</v>
      </c>
      <c r="B34" s="2">
        <v>0.33333333333333331</v>
      </c>
      <c r="C34" s="2"/>
      <c r="D34" s="2"/>
      <c r="E34" s="2">
        <v>0.3666666666666667</v>
      </c>
      <c r="F34" s="3">
        <f t="shared" si="1"/>
        <v>3.3333333333333381E-2</v>
      </c>
      <c r="G34" s="3">
        <f t="shared" si="2"/>
        <v>-0.33333333333333331</v>
      </c>
      <c r="H34" s="4"/>
      <c r="L34" s="12">
        <f>DATE(Detalhes!$B$1,Detalhes!$B$2,A34)</f>
        <v>42003</v>
      </c>
      <c r="M34" s="13">
        <f t="shared" si="3"/>
        <v>0</v>
      </c>
      <c r="N34" s="13">
        <f t="shared" si="4"/>
        <v>0</v>
      </c>
      <c r="O34" s="13">
        <f>IFERROR(MATCH(L34,Detalhes!$A$4:$A$56,0),0)</f>
        <v>0</v>
      </c>
      <c r="P34" s="10">
        <f t="shared" si="0"/>
        <v>0</v>
      </c>
    </row>
    <row r="35" spans="1:16" x14ac:dyDescent="0.25">
      <c r="A35" s="15" t="s">
        <v>10</v>
      </c>
      <c r="B35" s="16"/>
      <c r="C35" s="17"/>
      <c r="D35" s="17"/>
      <c r="E35" s="16"/>
      <c r="F35" s="5">
        <f>SUM(F4:F34)</f>
        <v>5.3048611111111104</v>
      </c>
      <c r="G35" s="22">
        <f>SUM(G4:G34)</f>
        <v>-1.6618055555555555</v>
      </c>
      <c r="H35" s="16"/>
    </row>
  </sheetData>
  <sheetProtection sheet="1" formatCells="0" formatColumns="0" formatRows="0" insertColumns="0" insertRows="0" insertHyperlinks="0" deleteColumns="0" deleteRows="0" sort="0" autoFilter="0" pivotTables="0"/>
  <mergeCells count="8">
    <mergeCell ref="G2:G3"/>
    <mergeCell ref="H2:H3"/>
    <mergeCell ref="B1:E1"/>
    <mergeCell ref="A2:A3"/>
    <mergeCell ref="B2:B3"/>
    <mergeCell ref="C2:D2"/>
    <mergeCell ref="E2:E3"/>
    <mergeCell ref="F2:F3"/>
  </mergeCells>
  <conditionalFormatting sqref="A4:B4 E4:H4">
    <cfRule type="expression" dxfId="270" priority="48">
      <formula>$P$4&gt;0</formula>
    </cfRule>
  </conditionalFormatting>
  <conditionalFormatting sqref="A5:B5 E5:H5">
    <cfRule type="expression" dxfId="269" priority="47">
      <formula>$P$5&gt;0</formula>
    </cfRule>
  </conditionalFormatting>
  <conditionalFormatting sqref="A6:B6 F6:H6">
    <cfRule type="expression" dxfId="268" priority="46">
      <formula>$P$6&gt;0</formula>
    </cfRule>
  </conditionalFormatting>
  <conditionalFormatting sqref="A7:B7 F7:H7">
    <cfRule type="expression" dxfId="267" priority="45">
      <formula>$P$7&gt;0</formula>
    </cfRule>
  </conditionalFormatting>
  <conditionalFormatting sqref="A8:B8 F8:H8">
    <cfRule type="expression" dxfId="266" priority="44">
      <formula>$P$8&gt;0</formula>
    </cfRule>
  </conditionalFormatting>
  <conditionalFormatting sqref="A9:B9 F9:H9">
    <cfRule type="expression" dxfId="265" priority="43">
      <formula>$P$9&gt;0</formula>
    </cfRule>
  </conditionalFormatting>
  <conditionalFormatting sqref="A10:B10 F10:H10">
    <cfRule type="expression" dxfId="264" priority="42">
      <formula>$P$10&gt;0</formula>
    </cfRule>
  </conditionalFormatting>
  <conditionalFormatting sqref="A11:B11 F11:H11">
    <cfRule type="expression" dxfId="263" priority="41">
      <formula>$P$11&gt;0</formula>
    </cfRule>
  </conditionalFormatting>
  <conditionalFormatting sqref="A12:B12 F12:H12">
    <cfRule type="expression" dxfId="262" priority="40">
      <formula>$P$12&gt;0</formula>
    </cfRule>
  </conditionalFormatting>
  <conditionalFormatting sqref="A13:B13 F13:H13">
    <cfRule type="expression" dxfId="261" priority="39">
      <formula>$P$13&gt;0</formula>
    </cfRule>
  </conditionalFormatting>
  <conditionalFormatting sqref="A14:B14 F14:H14">
    <cfRule type="expression" dxfId="260" priority="38">
      <formula>$P$14&gt;0</formula>
    </cfRule>
  </conditionalFormatting>
  <conditionalFormatting sqref="F15:H34 A34 A15:B28 A32:B33 A29:A31">
    <cfRule type="expression" dxfId="259" priority="37">
      <formula>$P15&gt;0</formula>
    </cfRule>
  </conditionalFormatting>
  <conditionalFormatting sqref="E6">
    <cfRule type="expression" dxfId="258" priority="36">
      <formula>$P$6&gt;0</formula>
    </cfRule>
  </conditionalFormatting>
  <conditionalFormatting sqref="E7">
    <cfRule type="expression" dxfId="257" priority="35">
      <formula>$P$7&gt;0</formula>
    </cfRule>
  </conditionalFormatting>
  <conditionalFormatting sqref="E8">
    <cfRule type="expression" dxfId="256" priority="34">
      <formula>$P$8&gt;0</formula>
    </cfRule>
  </conditionalFormatting>
  <conditionalFormatting sqref="E9">
    <cfRule type="expression" dxfId="255" priority="33">
      <formula>$P$9&gt;0</formula>
    </cfRule>
  </conditionalFormatting>
  <conditionalFormatting sqref="E10">
    <cfRule type="expression" dxfId="254" priority="32">
      <formula>$P$10&gt;0</formula>
    </cfRule>
  </conditionalFormatting>
  <conditionalFormatting sqref="E11">
    <cfRule type="expression" dxfId="253" priority="31">
      <formula>$P$11&gt;0</formula>
    </cfRule>
  </conditionalFormatting>
  <conditionalFormatting sqref="E12">
    <cfRule type="expression" dxfId="252" priority="30">
      <formula>$P$12&gt;0</formula>
    </cfRule>
  </conditionalFormatting>
  <conditionalFormatting sqref="E13">
    <cfRule type="expression" dxfId="251" priority="29">
      <formula>$P$13&gt;0</formula>
    </cfRule>
  </conditionalFormatting>
  <conditionalFormatting sqref="E14">
    <cfRule type="expression" dxfId="250" priority="28">
      <formula>$P$14&gt;0</formula>
    </cfRule>
  </conditionalFormatting>
  <conditionalFormatting sqref="E15:E16 E20:E21 E27:E28 E32:E33">
    <cfRule type="expression" dxfId="249" priority="27">
      <formula>$P15&gt;0</formula>
    </cfRule>
  </conditionalFormatting>
  <conditionalFormatting sqref="E17:E19">
    <cfRule type="expression" dxfId="248" priority="26">
      <formula>$P17&gt;0</formula>
    </cfRule>
  </conditionalFormatting>
  <conditionalFormatting sqref="E22:E26">
    <cfRule type="expression" dxfId="247" priority="25">
      <formula>$P22&gt;0</formula>
    </cfRule>
  </conditionalFormatting>
  <conditionalFormatting sqref="C4:D5">
    <cfRule type="expression" dxfId="245" priority="21">
      <formula>$P4&gt;0</formula>
    </cfRule>
  </conditionalFormatting>
  <conditionalFormatting sqref="C9:D9">
    <cfRule type="expression" dxfId="244" priority="20">
      <formula>$P9&gt;0</formula>
    </cfRule>
  </conditionalFormatting>
  <conditionalFormatting sqref="C6:D7">
    <cfRule type="expression" dxfId="242" priority="15">
      <formula>$P6&gt;0</formula>
    </cfRule>
  </conditionalFormatting>
  <conditionalFormatting sqref="C10:D14">
    <cfRule type="expression" dxfId="241" priority="14">
      <formula>$P10&gt;0</formula>
    </cfRule>
  </conditionalFormatting>
  <conditionalFormatting sqref="C17:D21">
    <cfRule type="expression" dxfId="240" priority="13">
      <formula>$P17&gt;0</formula>
    </cfRule>
  </conditionalFormatting>
  <conditionalFormatting sqref="C24:D28">
    <cfRule type="expression" dxfId="239" priority="12">
      <formula>$P24&gt;0</formula>
    </cfRule>
  </conditionalFormatting>
  <conditionalFormatting sqref="C32:D33">
    <cfRule type="expression" dxfId="238" priority="11">
      <formula>$P32&gt;0</formula>
    </cfRule>
  </conditionalFormatting>
  <conditionalFormatting sqref="C8:D8">
    <cfRule type="expression" dxfId="237" priority="10">
      <formula>$P8&gt;0</formula>
    </cfRule>
  </conditionalFormatting>
  <conditionalFormatting sqref="C15:D16">
    <cfRule type="expression" dxfId="236" priority="9">
      <formula>$P15&gt;0</formula>
    </cfRule>
  </conditionalFormatting>
  <conditionalFormatting sqref="C22:D23">
    <cfRule type="expression" dxfId="235" priority="8">
      <formula>$P22&gt;0</formula>
    </cfRule>
  </conditionalFormatting>
  <conditionalFormatting sqref="B34">
    <cfRule type="expression" dxfId="25" priority="6">
      <formula>$P34&gt;0</formula>
    </cfRule>
  </conditionalFormatting>
  <conditionalFormatting sqref="E34">
    <cfRule type="expression" dxfId="24" priority="5">
      <formula>$P34&gt;0</formula>
    </cfRule>
  </conditionalFormatting>
  <conditionalFormatting sqref="C34:D34">
    <cfRule type="expression" dxfId="23" priority="4">
      <formula>$P34&gt;0</formula>
    </cfRule>
  </conditionalFormatting>
  <conditionalFormatting sqref="B29:B31">
    <cfRule type="expression" dxfId="22" priority="3">
      <formula>$P29&gt;0</formula>
    </cfRule>
  </conditionalFormatting>
  <conditionalFormatting sqref="E29:E31">
    <cfRule type="expression" dxfId="21" priority="2">
      <formula>$P29&gt;0</formula>
    </cfRule>
  </conditionalFormatting>
  <conditionalFormatting sqref="C29:D31">
    <cfRule type="expression" dxfId="20" priority="1">
      <formula>$P29&gt;0</formula>
    </cfRule>
  </conditionalFormatting>
  <pageMargins left="0.51181102362204722" right="0.51181102362204722" top="0.78740157480314965" bottom="0.78740157480314965" header="0.31496062992125984" footer="0.31496062992125984"/>
  <pageSetup paperSize="9" scale="88" fitToHeight="0" orientation="portrait" horizontalDpi="0" verticalDpi="0" r:id="rId1"/>
  <headerFooter>
    <oddFooter>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P35"/>
  <sheetViews>
    <sheetView topLeftCell="A19" workbookViewId="0">
      <selection activeCell="B29" sqref="B29:E31"/>
    </sheetView>
  </sheetViews>
  <sheetFormatPr defaultRowHeight="15" x14ac:dyDescent="0.25"/>
  <cols>
    <col min="1" max="1" width="17.5703125" style="10" bestFit="1" customWidth="1"/>
    <col min="2" max="2" width="15.140625" style="10" bestFit="1" customWidth="1"/>
    <col min="3" max="4" width="9.140625" style="10"/>
    <col min="5" max="5" width="13.140625" style="10" bestFit="1" customWidth="1"/>
    <col min="6" max="6" width="16.85546875" style="10" bestFit="1" customWidth="1"/>
    <col min="7" max="7" width="10.140625" style="10" bestFit="1" customWidth="1"/>
    <col min="8" max="8" width="15.7109375" style="10" customWidth="1"/>
    <col min="9" max="9" width="9.140625" style="10"/>
    <col min="10" max="10" width="12.42578125" style="10" bestFit="1" customWidth="1"/>
    <col min="11" max="11" width="9.140625" style="10" customWidth="1"/>
    <col min="12" max="13" width="9.140625" style="10" hidden="1" customWidth="1"/>
    <col min="14" max="14" width="10.42578125" style="10" hidden="1" customWidth="1"/>
    <col min="15" max="16" width="9.140625" style="10" hidden="1" customWidth="1"/>
    <col min="17" max="17" width="9.140625" style="10" customWidth="1"/>
    <col min="18" max="16384" width="9.140625" style="10"/>
  </cols>
  <sheetData>
    <row r="1" spans="1:16" x14ac:dyDescent="0.25">
      <c r="A1" s="8">
        <f>DATE(Detalhes!B1,Detalhes!B2,1)</f>
        <v>41973</v>
      </c>
      <c r="B1" s="27" t="s">
        <v>0</v>
      </c>
      <c r="C1" s="28"/>
      <c r="D1" s="28"/>
      <c r="E1" s="29"/>
      <c r="F1" s="7">
        <v>0.3666666666666667</v>
      </c>
      <c r="G1" s="9"/>
      <c r="H1" s="9"/>
    </row>
    <row r="2" spans="1:16" x14ac:dyDescent="0.25">
      <c r="A2" s="23" t="s">
        <v>1</v>
      </c>
      <c r="B2" s="23" t="s">
        <v>2</v>
      </c>
      <c r="C2" s="30" t="s">
        <v>3</v>
      </c>
      <c r="D2" s="31"/>
      <c r="E2" s="23" t="s">
        <v>4</v>
      </c>
      <c r="F2" s="23" t="s">
        <v>5</v>
      </c>
      <c r="G2" s="23" t="s">
        <v>6</v>
      </c>
      <c r="H2" s="25" t="s">
        <v>7</v>
      </c>
    </row>
    <row r="3" spans="1:16" ht="15.75" thickBot="1" x14ac:dyDescent="0.3">
      <c r="A3" s="24"/>
      <c r="B3" s="24"/>
      <c r="C3" s="11" t="s">
        <v>8</v>
      </c>
      <c r="D3" s="11" t="s">
        <v>9</v>
      </c>
      <c r="E3" s="24"/>
      <c r="F3" s="24"/>
      <c r="G3" s="24"/>
      <c r="H3" s="26"/>
      <c r="L3" s="12" t="s">
        <v>26</v>
      </c>
      <c r="M3" s="13" t="s">
        <v>27</v>
      </c>
      <c r="N3" s="13" t="s">
        <v>28</v>
      </c>
      <c r="O3" s="13" t="s">
        <v>29</v>
      </c>
      <c r="P3" s="13" t="s">
        <v>30</v>
      </c>
    </row>
    <row r="4" spans="1:16" x14ac:dyDescent="0.25">
      <c r="A4" s="14">
        <v>1</v>
      </c>
      <c r="B4" s="2"/>
      <c r="C4" s="2"/>
      <c r="D4" s="2"/>
      <c r="E4" s="2"/>
      <c r="F4" s="3" t="str">
        <f>IF(ISBLANK(E4),"",E4-(D4-C4)-B4)</f>
        <v/>
      </c>
      <c r="G4" s="3" t="str">
        <f>IF(ISNUMBER(F4),F4-$F$1,"")</f>
        <v/>
      </c>
      <c r="H4" s="4"/>
      <c r="L4" s="12">
        <f>DATE(Detalhes!$B$1,Detalhes!$B$2,A4)</f>
        <v>41973</v>
      </c>
      <c r="M4" s="13">
        <f>IF(WEEKDAY(L4,2)&gt;5,1,0)</f>
        <v>1</v>
      </c>
      <c r="N4" s="13">
        <f>IF(MONTH(L4)=MONTH($A$1),0,1)</f>
        <v>0</v>
      </c>
      <c r="O4" s="13">
        <f>IFERROR(MATCH(L4,Detalhes!$A$4:$A$56,0),0)</f>
        <v>0</v>
      </c>
      <c r="P4" s="10">
        <f t="shared" ref="P4:P34" si="0">IF(OR(M4,N4,O4),1,0)</f>
        <v>1</v>
      </c>
    </row>
    <row r="5" spans="1:16" x14ac:dyDescent="0.25">
      <c r="A5" s="14">
        <v>2</v>
      </c>
      <c r="B5" s="2"/>
      <c r="C5" s="2"/>
      <c r="D5" s="2"/>
      <c r="E5" s="2"/>
      <c r="F5" s="3" t="str">
        <f t="shared" ref="F5:F34" si="1">IF(ISBLANK(E5),"",E5-(D5-C5)-B5)</f>
        <v/>
      </c>
      <c r="G5" s="3" t="str">
        <f t="shared" ref="G5:G34" si="2">IF(ISNUMBER(F5),F5-$F$1,"")</f>
        <v/>
      </c>
      <c r="H5" s="4"/>
      <c r="L5" s="12">
        <f>DATE(Detalhes!$B$1,Detalhes!$B$2,A5)</f>
        <v>41974</v>
      </c>
      <c r="M5" s="13">
        <f t="shared" ref="M5:M34" si="3">IF(WEEKDAY(L5,2)&gt;5,1,0)</f>
        <v>1</v>
      </c>
      <c r="N5" s="13">
        <f t="shared" ref="N5:N34" si="4">IF(MONTH(L5)=MONTH($A$1),0,1)</f>
        <v>0</v>
      </c>
      <c r="O5" s="13">
        <f>IFERROR(MATCH(L5,Detalhes!$A$4:$A$56,0),0)</f>
        <v>0</v>
      </c>
      <c r="P5" s="10">
        <f t="shared" si="0"/>
        <v>1</v>
      </c>
    </row>
    <row r="6" spans="1:16" x14ac:dyDescent="0.25">
      <c r="A6" s="14">
        <v>3</v>
      </c>
      <c r="B6" s="2">
        <v>0.33958333333333335</v>
      </c>
      <c r="C6" s="2">
        <v>0.54583333333333328</v>
      </c>
      <c r="D6" s="2">
        <v>0.58611111111111114</v>
      </c>
      <c r="E6" s="2">
        <v>0.74861111111111101</v>
      </c>
      <c r="F6" s="3">
        <f t="shared" si="1"/>
        <v>0.3687499999999998</v>
      </c>
      <c r="G6" s="3">
        <f t="shared" si="2"/>
        <v>2.0833333333331039E-3</v>
      </c>
      <c r="H6" s="4"/>
      <c r="L6" s="12">
        <f>DATE(Detalhes!$B$1,Detalhes!$B$2,A6)</f>
        <v>41975</v>
      </c>
      <c r="M6" s="13">
        <f t="shared" si="3"/>
        <v>0</v>
      </c>
      <c r="N6" s="13">
        <f t="shared" si="4"/>
        <v>0</v>
      </c>
      <c r="O6" s="13">
        <f>IFERROR(MATCH(L6,Detalhes!$A$4:$A$56,0),0)</f>
        <v>0</v>
      </c>
      <c r="P6" s="10">
        <f t="shared" si="0"/>
        <v>0</v>
      </c>
    </row>
    <row r="7" spans="1:16" x14ac:dyDescent="0.25">
      <c r="A7" s="14">
        <v>4</v>
      </c>
      <c r="B7" s="2">
        <v>0.34027777777777773</v>
      </c>
      <c r="C7" s="2">
        <v>0.56388888888888888</v>
      </c>
      <c r="D7" s="2">
        <v>0.60416666666666663</v>
      </c>
      <c r="E7" s="2">
        <v>0.76041666666666663</v>
      </c>
      <c r="F7" s="3">
        <f t="shared" si="1"/>
        <v>0.37986111111111115</v>
      </c>
      <c r="G7" s="3">
        <f t="shared" si="2"/>
        <v>1.3194444444444453E-2</v>
      </c>
      <c r="H7" s="4"/>
      <c r="L7" s="12">
        <f>DATE(Detalhes!$B$1,Detalhes!$B$2,A7)</f>
        <v>41976</v>
      </c>
      <c r="M7" s="13">
        <f t="shared" si="3"/>
        <v>0</v>
      </c>
      <c r="N7" s="13">
        <f t="shared" si="4"/>
        <v>0</v>
      </c>
      <c r="O7" s="13">
        <f>IFERROR(MATCH(L7,Detalhes!$A$4:$A$56,0),0)</f>
        <v>0</v>
      </c>
      <c r="P7" s="10">
        <f t="shared" si="0"/>
        <v>0</v>
      </c>
    </row>
    <row r="8" spans="1:16" x14ac:dyDescent="0.25">
      <c r="A8" s="14">
        <v>5</v>
      </c>
      <c r="B8" s="2">
        <v>0.35069444444444442</v>
      </c>
      <c r="C8" s="2">
        <v>0.50763888888888886</v>
      </c>
      <c r="D8" s="2">
        <v>0.5493055555555556</v>
      </c>
      <c r="E8" s="2">
        <v>0.7729166666666667</v>
      </c>
      <c r="F8" s="3">
        <f t="shared" si="1"/>
        <v>0.38055555555555554</v>
      </c>
      <c r="G8" s="3">
        <f t="shared" si="2"/>
        <v>1.388888888888884E-2</v>
      </c>
      <c r="H8" s="4"/>
      <c r="L8" s="12">
        <f>DATE(Detalhes!$B$1,Detalhes!$B$2,A8)</f>
        <v>41977</v>
      </c>
      <c r="M8" s="13">
        <f t="shared" si="3"/>
        <v>0</v>
      </c>
      <c r="N8" s="13">
        <f t="shared" si="4"/>
        <v>0</v>
      </c>
      <c r="O8" s="13">
        <f>IFERROR(MATCH(L8,Detalhes!$A$4:$A$56,0),0)</f>
        <v>0</v>
      </c>
      <c r="P8" s="10">
        <f t="shared" si="0"/>
        <v>0</v>
      </c>
    </row>
    <row r="9" spans="1:16" x14ac:dyDescent="0.25">
      <c r="A9" s="14">
        <v>6</v>
      </c>
      <c r="B9" s="2">
        <v>0.3347222222222222</v>
      </c>
      <c r="C9" s="2">
        <v>0.57500000000000007</v>
      </c>
      <c r="D9" s="2">
        <v>0.61597222222222225</v>
      </c>
      <c r="E9" s="2">
        <v>0.77986111111111101</v>
      </c>
      <c r="F9" s="3">
        <f t="shared" si="1"/>
        <v>0.40416666666666662</v>
      </c>
      <c r="G9" s="3">
        <f t="shared" si="2"/>
        <v>3.7499999999999922E-2</v>
      </c>
      <c r="H9" s="4"/>
      <c r="L9" s="12">
        <f>DATE(Detalhes!$B$1,Detalhes!$B$2,A9)</f>
        <v>41978</v>
      </c>
      <c r="M9" s="13">
        <f t="shared" si="3"/>
        <v>0</v>
      </c>
      <c r="N9" s="13">
        <f t="shared" si="4"/>
        <v>0</v>
      </c>
      <c r="O9" s="13">
        <f>IFERROR(MATCH(L9,Detalhes!$A$4:$A$56,0),0)</f>
        <v>0</v>
      </c>
      <c r="P9" s="10">
        <f t="shared" si="0"/>
        <v>0</v>
      </c>
    </row>
    <row r="10" spans="1:16" x14ac:dyDescent="0.25">
      <c r="A10" s="14">
        <v>7</v>
      </c>
      <c r="B10" s="2">
        <v>0.34166666666666662</v>
      </c>
      <c r="C10" s="2">
        <v>0.52569444444444446</v>
      </c>
      <c r="D10" s="2">
        <v>0.56597222222222221</v>
      </c>
      <c r="E10" s="2">
        <v>0.71319444444444446</v>
      </c>
      <c r="F10" s="3">
        <f t="shared" si="1"/>
        <v>0.3312500000000001</v>
      </c>
      <c r="G10" s="3">
        <f t="shared" si="2"/>
        <v>-3.5416666666666596E-2</v>
      </c>
      <c r="H10" s="4"/>
      <c r="L10" s="12">
        <f>DATE(Detalhes!$B$1,Detalhes!$B$2,A10)</f>
        <v>41979</v>
      </c>
      <c r="M10" s="13">
        <f t="shared" si="3"/>
        <v>0</v>
      </c>
      <c r="N10" s="13">
        <f t="shared" si="4"/>
        <v>0</v>
      </c>
      <c r="O10" s="13">
        <f>IFERROR(MATCH(L10,Detalhes!$A$4:$A$56,0),0)</f>
        <v>0</v>
      </c>
      <c r="P10" s="10">
        <f t="shared" si="0"/>
        <v>0</v>
      </c>
    </row>
    <row r="11" spans="1:16" x14ac:dyDescent="0.25">
      <c r="A11" s="14">
        <v>8</v>
      </c>
      <c r="B11" s="2"/>
      <c r="C11" s="2"/>
      <c r="D11" s="2"/>
      <c r="E11" s="2"/>
      <c r="F11" s="3" t="str">
        <f t="shared" si="1"/>
        <v/>
      </c>
      <c r="G11" s="3" t="str">
        <f t="shared" si="2"/>
        <v/>
      </c>
      <c r="H11" s="4"/>
      <c r="L11" s="12">
        <f>DATE(Detalhes!$B$1,Detalhes!$B$2,A11)</f>
        <v>41980</v>
      </c>
      <c r="M11" s="13">
        <f t="shared" si="3"/>
        <v>1</v>
      </c>
      <c r="N11" s="13">
        <f t="shared" si="4"/>
        <v>0</v>
      </c>
      <c r="O11" s="13">
        <f>IFERROR(MATCH(L11,Detalhes!$A$4:$A$56,0),0)</f>
        <v>14</v>
      </c>
      <c r="P11" s="10">
        <f t="shared" si="0"/>
        <v>1</v>
      </c>
    </row>
    <row r="12" spans="1:16" x14ac:dyDescent="0.25">
      <c r="A12" s="14">
        <v>9</v>
      </c>
      <c r="B12" s="2"/>
      <c r="C12" s="2"/>
      <c r="D12" s="2"/>
      <c r="E12" s="2"/>
      <c r="F12" s="3" t="str">
        <f t="shared" si="1"/>
        <v/>
      </c>
      <c r="G12" s="3" t="str">
        <f t="shared" si="2"/>
        <v/>
      </c>
      <c r="H12" s="4"/>
      <c r="L12" s="12">
        <f>DATE(Detalhes!$B$1,Detalhes!$B$2,A12)</f>
        <v>41981</v>
      </c>
      <c r="M12" s="13">
        <f t="shared" si="3"/>
        <v>1</v>
      </c>
      <c r="N12" s="13">
        <f t="shared" si="4"/>
        <v>0</v>
      </c>
      <c r="O12" s="13">
        <f>IFERROR(MATCH(L12,Detalhes!$A$4:$A$56,0),0)</f>
        <v>0</v>
      </c>
      <c r="P12" s="10">
        <f t="shared" si="0"/>
        <v>1</v>
      </c>
    </row>
    <row r="13" spans="1:16" x14ac:dyDescent="0.25">
      <c r="A13" s="14">
        <v>10</v>
      </c>
      <c r="B13" s="2">
        <v>0.35000000000000003</v>
      </c>
      <c r="C13" s="2">
        <v>0.53055555555555556</v>
      </c>
      <c r="D13" s="2">
        <v>0.57361111111111118</v>
      </c>
      <c r="E13" s="2">
        <v>0.77847222222222223</v>
      </c>
      <c r="F13" s="3">
        <f t="shared" si="1"/>
        <v>0.38541666666666657</v>
      </c>
      <c r="G13" s="3">
        <f t="shared" si="2"/>
        <v>1.8749999999999878E-2</v>
      </c>
      <c r="H13" s="4"/>
      <c r="L13" s="12">
        <f>DATE(Detalhes!$B$1,Detalhes!$B$2,A13)</f>
        <v>41982</v>
      </c>
      <c r="M13" s="13">
        <f t="shared" si="3"/>
        <v>0</v>
      </c>
      <c r="N13" s="13">
        <f t="shared" si="4"/>
        <v>0</v>
      </c>
      <c r="O13" s="13">
        <f>IFERROR(MATCH(L13,Detalhes!$A$4:$A$56,0),0)</f>
        <v>0</v>
      </c>
      <c r="P13" s="10">
        <f t="shared" si="0"/>
        <v>0</v>
      </c>
    </row>
    <row r="14" spans="1:16" x14ac:dyDescent="0.25">
      <c r="A14" s="14">
        <v>11</v>
      </c>
      <c r="B14" s="2">
        <v>0.33749999999999997</v>
      </c>
      <c r="C14" s="2">
        <v>0.52500000000000002</v>
      </c>
      <c r="D14" s="2">
        <v>0.56458333333333333</v>
      </c>
      <c r="E14" s="2">
        <v>0.76736111111111116</v>
      </c>
      <c r="F14" s="3">
        <f t="shared" si="1"/>
        <v>0.39027777777777789</v>
      </c>
      <c r="G14" s="3">
        <f t="shared" si="2"/>
        <v>2.3611111111111194E-2</v>
      </c>
      <c r="H14" s="4"/>
      <c r="L14" s="12">
        <f>DATE(Detalhes!$B$1,Detalhes!$B$2,A14)</f>
        <v>41983</v>
      </c>
      <c r="M14" s="13">
        <f t="shared" si="3"/>
        <v>0</v>
      </c>
      <c r="N14" s="13">
        <f t="shared" si="4"/>
        <v>0</v>
      </c>
      <c r="O14" s="13">
        <f>IFERROR(MATCH(L14,Detalhes!$A$4:$A$56,0),0)</f>
        <v>0</v>
      </c>
      <c r="P14" s="10">
        <f t="shared" si="0"/>
        <v>0</v>
      </c>
    </row>
    <row r="15" spans="1:16" x14ac:dyDescent="0.25">
      <c r="A15" s="14">
        <v>12</v>
      </c>
      <c r="B15" s="2">
        <v>0.33333333333333331</v>
      </c>
      <c r="C15" s="2">
        <v>0.48402777777777778</v>
      </c>
      <c r="D15" s="2">
        <v>0.51944444444444449</v>
      </c>
      <c r="E15" s="2">
        <v>0.76180555555555562</v>
      </c>
      <c r="F15" s="3">
        <f t="shared" si="1"/>
        <v>0.39305555555555566</v>
      </c>
      <c r="G15" s="3">
        <f t="shared" si="2"/>
        <v>2.6388888888888962E-2</v>
      </c>
      <c r="H15" s="4"/>
      <c r="L15" s="12">
        <f>DATE(Detalhes!$B$1,Detalhes!$B$2,A15)</f>
        <v>41984</v>
      </c>
      <c r="M15" s="13">
        <f t="shared" si="3"/>
        <v>0</v>
      </c>
      <c r="N15" s="13">
        <f t="shared" si="4"/>
        <v>0</v>
      </c>
      <c r="O15" s="13">
        <f>IFERROR(MATCH(L15,Detalhes!$A$4:$A$56,0),0)</f>
        <v>0</v>
      </c>
      <c r="P15" s="10">
        <f t="shared" si="0"/>
        <v>0</v>
      </c>
    </row>
    <row r="16" spans="1:16" x14ac:dyDescent="0.25">
      <c r="A16" s="14">
        <v>13</v>
      </c>
      <c r="B16" s="2">
        <v>0.34722222222222227</v>
      </c>
      <c r="C16" s="2">
        <v>0.54513888888888895</v>
      </c>
      <c r="D16" s="2">
        <v>0.56805555555555554</v>
      </c>
      <c r="E16" s="2">
        <v>0.75208333333333333</v>
      </c>
      <c r="F16" s="3">
        <f t="shared" si="1"/>
        <v>0.38194444444444448</v>
      </c>
      <c r="G16" s="3">
        <f t="shared" si="2"/>
        <v>1.5277777777777779E-2</v>
      </c>
      <c r="H16" s="4"/>
      <c r="L16" s="12">
        <f>DATE(Detalhes!$B$1,Detalhes!$B$2,A16)</f>
        <v>41985</v>
      </c>
      <c r="M16" s="13">
        <f t="shared" si="3"/>
        <v>0</v>
      </c>
      <c r="N16" s="13">
        <f t="shared" si="4"/>
        <v>0</v>
      </c>
      <c r="O16" s="13">
        <f>IFERROR(MATCH(L16,Detalhes!$A$4:$A$56,0),0)</f>
        <v>0</v>
      </c>
      <c r="P16" s="10">
        <f t="shared" si="0"/>
        <v>0</v>
      </c>
    </row>
    <row r="17" spans="1:16" x14ac:dyDescent="0.25">
      <c r="A17" s="14">
        <v>14</v>
      </c>
      <c r="B17" s="2">
        <v>0.34166666666666662</v>
      </c>
      <c r="C17" s="2">
        <v>0.53194444444444444</v>
      </c>
      <c r="D17" s="2">
        <v>0.57361111111111118</v>
      </c>
      <c r="E17" s="2">
        <v>0.70833333333333337</v>
      </c>
      <c r="F17" s="3">
        <f t="shared" si="1"/>
        <v>0.32500000000000001</v>
      </c>
      <c r="G17" s="3">
        <f t="shared" si="2"/>
        <v>-4.1666666666666685E-2</v>
      </c>
      <c r="H17" s="4"/>
      <c r="L17" s="12">
        <f>DATE(Detalhes!$B$1,Detalhes!$B$2,A17)</f>
        <v>41986</v>
      </c>
      <c r="M17" s="13">
        <f t="shared" si="3"/>
        <v>0</v>
      </c>
      <c r="N17" s="13">
        <f t="shared" si="4"/>
        <v>0</v>
      </c>
      <c r="O17" s="13">
        <f>IFERROR(MATCH(L17,Detalhes!$A$4:$A$56,0),0)</f>
        <v>0</v>
      </c>
      <c r="P17" s="10">
        <f t="shared" si="0"/>
        <v>0</v>
      </c>
    </row>
    <row r="18" spans="1:16" x14ac:dyDescent="0.25">
      <c r="A18" s="14">
        <v>15</v>
      </c>
      <c r="B18" s="2"/>
      <c r="C18" s="2"/>
      <c r="D18" s="2"/>
      <c r="E18" s="2"/>
      <c r="F18" s="3" t="str">
        <f t="shared" si="1"/>
        <v/>
      </c>
      <c r="G18" s="3" t="str">
        <f t="shared" si="2"/>
        <v/>
      </c>
      <c r="H18" s="4"/>
      <c r="L18" s="12">
        <f>DATE(Detalhes!$B$1,Detalhes!$B$2,A18)</f>
        <v>41987</v>
      </c>
      <c r="M18" s="13">
        <f t="shared" si="3"/>
        <v>1</v>
      </c>
      <c r="N18" s="13">
        <f t="shared" si="4"/>
        <v>0</v>
      </c>
      <c r="O18" s="13">
        <f>IFERROR(MATCH(L18,Detalhes!$A$4:$A$56,0),0)</f>
        <v>0</v>
      </c>
      <c r="P18" s="10">
        <f t="shared" si="0"/>
        <v>1</v>
      </c>
    </row>
    <row r="19" spans="1:16" x14ac:dyDescent="0.25">
      <c r="A19" s="14">
        <v>16</v>
      </c>
      <c r="B19" s="2"/>
      <c r="C19" s="2"/>
      <c r="D19" s="2"/>
      <c r="E19" s="2"/>
      <c r="F19" s="3" t="str">
        <f t="shared" si="1"/>
        <v/>
      </c>
      <c r="G19" s="3" t="str">
        <f t="shared" si="2"/>
        <v/>
      </c>
      <c r="H19" s="4"/>
      <c r="L19" s="12">
        <f>DATE(Detalhes!$B$1,Detalhes!$B$2,A19)</f>
        <v>41988</v>
      </c>
      <c r="M19" s="13">
        <f t="shared" si="3"/>
        <v>1</v>
      </c>
      <c r="N19" s="13">
        <f t="shared" si="4"/>
        <v>0</v>
      </c>
      <c r="O19" s="13">
        <f>IFERROR(MATCH(L19,Detalhes!$A$4:$A$56,0),0)</f>
        <v>0</v>
      </c>
      <c r="P19" s="10">
        <f t="shared" si="0"/>
        <v>1</v>
      </c>
    </row>
    <row r="20" spans="1:16" x14ac:dyDescent="0.25">
      <c r="A20" s="14">
        <v>17</v>
      </c>
      <c r="B20" s="2">
        <v>0.35000000000000003</v>
      </c>
      <c r="C20" s="2">
        <v>0.51250000000000007</v>
      </c>
      <c r="D20" s="2">
        <v>0.53402777777777777</v>
      </c>
      <c r="E20" s="2">
        <v>0.75416666666666676</v>
      </c>
      <c r="F20" s="3">
        <f t="shared" si="1"/>
        <v>0.38263888888888903</v>
      </c>
      <c r="G20" s="3">
        <f t="shared" si="2"/>
        <v>1.5972222222222332E-2</v>
      </c>
      <c r="H20" s="4"/>
      <c r="L20" s="12">
        <f>DATE(Detalhes!$B$1,Detalhes!$B$2,A20)</f>
        <v>41989</v>
      </c>
      <c r="M20" s="13">
        <f t="shared" si="3"/>
        <v>0</v>
      </c>
      <c r="N20" s="13">
        <f t="shared" si="4"/>
        <v>0</v>
      </c>
      <c r="O20" s="13">
        <f>IFERROR(MATCH(L20,Detalhes!$A$4:$A$56,0),0)</f>
        <v>0</v>
      </c>
      <c r="P20" s="10">
        <f t="shared" si="0"/>
        <v>0</v>
      </c>
    </row>
    <row r="21" spans="1:16" x14ac:dyDescent="0.25">
      <c r="A21" s="14">
        <v>18</v>
      </c>
      <c r="B21" s="2">
        <v>0.33680555555555558</v>
      </c>
      <c r="C21" s="2">
        <v>0.5180555555555556</v>
      </c>
      <c r="D21" s="2">
        <v>0.56458333333333333</v>
      </c>
      <c r="E21" s="2">
        <v>0.75069444444444444</v>
      </c>
      <c r="F21" s="3">
        <f t="shared" si="1"/>
        <v>0.36736111111111114</v>
      </c>
      <c r="G21" s="3">
        <f t="shared" si="2"/>
        <v>6.9444444444444198E-4</v>
      </c>
      <c r="H21" s="4"/>
      <c r="L21" s="12">
        <f>DATE(Detalhes!$B$1,Detalhes!$B$2,A21)</f>
        <v>41990</v>
      </c>
      <c r="M21" s="13">
        <f t="shared" si="3"/>
        <v>0</v>
      </c>
      <c r="N21" s="13">
        <f t="shared" si="4"/>
        <v>0</v>
      </c>
      <c r="O21" s="13">
        <f>IFERROR(MATCH(L21,Detalhes!$A$4:$A$56,0),0)</f>
        <v>0</v>
      </c>
      <c r="P21" s="10">
        <f t="shared" si="0"/>
        <v>0</v>
      </c>
    </row>
    <row r="22" spans="1:16" x14ac:dyDescent="0.25">
      <c r="A22" s="14">
        <v>19</v>
      </c>
      <c r="B22" s="2">
        <v>0.33958333333333335</v>
      </c>
      <c r="C22" s="2">
        <v>0.52152777777777781</v>
      </c>
      <c r="D22" s="2">
        <v>0.55208333333333337</v>
      </c>
      <c r="E22" s="2">
        <v>0.74791666666666667</v>
      </c>
      <c r="F22" s="3">
        <f t="shared" si="1"/>
        <v>0.37777777777777777</v>
      </c>
      <c r="G22" s="3">
        <f t="shared" si="2"/>
        <v>1.1111111111111072E-2</v>
      </c>
      <c r="H22" s="4"/>
      <c r="L22" s="12">
        <f>DATE(Detalhes!$B$1,Detalhes!$B$2,A22)</f>
        <v>41991</v>
      </c>
      <c r="M22" s="13">
        <f t="shared" si="3"/>
        <v>0</v>
      </c>
      <c r="N22" s="13">
        <f t="shared" si="4"/>
        <v>0</v>
      </c>
      <c r="O22" s="13">
        <f>IFERROR(MATCH(L22,Detalhes!$A$4:$A$56,0),0)</f>
        <v>0</v>
      </c>
      <c r="P22" s="10">
        <f t="shared" si="0"/>
        <v>0</v>
      </c>
    </row>
    <row r="23" spans="1:16" x14ac:dyDescent="0.25">
      <c r="A23" s="14">
        <v>20</v>
      </c>
      <c r="B23" s="2">
        <v>0.34791666666666665</v>
      </c>
      <c r="C23" s="2">
        <v>0.5</v>
      </c>
      <c r="D23" s="2">
        <v>0.54166666666666663</v>
      </c>
      <c r="E23" s="2">
        <v>0.75</v>
      </c>
      <c r="F23" s="3">
        <f t="shared" si="1"/>
        <v>0.36041666666666672</v>
      </c>
      <c r="G23" s="3">
        <f t="shared" si="2"/>
        <v>-6.2499999999999778E-3</v>
      </c>
      <c r="H23" s="4" t="s">
        <v>35</v>
      </c>
      <c r="L23" s="12">
        <f>DATE(Detalhes!$B$1,Detalhes!$B$2,A23)</f>
        <v>41992</v>
      </c>
      <c r="M23" s="13">
        <f t="shared" si="3"/>
        <v>0</v>
      </c>
      <c r="N23" s="13">
        <f t="shared" si="4"/>
        <v>0</v>
      </c>
      <c r="O23" s="13">
        <f>IFERROR(MATCH(L23,Detalhes!$A$4:$A$56,0),0)</f>
        <v>0</v>
      </c>
      <c r="P23" s="10">
        <f t="shared" si="0"/>
        <v>0</v>
      </c>
    </row>
    <row r="24" spans="1:16" x14ac:dyDescent="0.25">
      <c r="A24" s="14">
        <v>21</v>
      </c>
      <c r="B24" s="2">
        <v>0.34791666666666665</v>
      </c>
      <c r="C24" s="2">
        <v>0.5</v>
      </c>
      <c r="D24" s="2">
        <v>0.54166666666666663</v>
      </c>
      <c r="E24" s="2">
        <v>0.58333333333333337</v>
      </c>
      <c r="F24" s="3">
        <f t="shared" si="1"/>
        <v>0.19375000000000009</v>
      </c>
      <c r="G24" s="3">
        <f t="shared" si="2"/>
        <v>-0.17291666666666661</v>
      </c>
      <c r="H24" s="4" t="s">
        <v>38</v>
      </c>
      <c r="L24" s="12">
        <f>DATE(Detalhes!$B$1,Detalhes!$B$2,A24)</f>
        <v>41993</v>
      </c>
      <c r="M24" s="13">
        <f t="shared" si="3"/>
        <v>0</v>
      </c>
      <c r="N24" s="13">
        <f t="shared" si="4"/>
        <v>0</v>
      </c>
      <c r="O24" s="13">
        <f>IFERROR(MATCH(L24,Detalhes!$A$4:$A$56,0),0)</f>
        <v>0</v>
      </c>
      <c r="P24" s="10">
        <f t="shared" si="0"/>
        <v>0</v>
      </c>
    </row>
    <row r="25" spans="1:16" x14ac:dyDescent="0.25">
      <c r="A25" s="14">
        <v>22</v>
      </c>
      <c r="B25" s="2"/>
      <c r="C25" s="2"/>
      <c r="D25" s="2"/>
      <c r="E25" s="2"/>
      <c r="F25" s="3" t="str">
        <f t="shared" si="1"/>
        <v/>
      </c>
      <c r="G25" s="3" t="str">
        <f t="shared" si="2"/>
        <v/>
      </c>
      <c r="H25" s="4"/>
      <c r="L25" s="12">
        <f>DATE(Detalhes!$B$1,Detalhes!$B$2,A25)</f>
        <v>41994</v>
      </c>
      <c r="M25" s="13">
        <f t="shared" si="3"/>
        <v>1</v>
      </c>
      <c r="N25" s="13">
        <f t="shared" si="4"/>
        <v>0</v>
      </c>
      <c r="O25" s="13">
        <f>IFERROR(MATCH(L25,Detalhes!$A$4:$A$56,0),0)</f>
        <v>0</v>
      </c>
      <c r="P25" s="10">
        <f t="shared" si="0"/>
        <v>1</v>
      </c>
    </row>
    <row r="26" spans="1:16" x14ac:dyDescent="0.25">
      <c r="A26" s="14">
        <v>23</v>
      </c>
      <c r="B26" s="2"/>
      <c r="C26" s="2"/>
      <c r="D26" s="2"/>
      <c r="E26" s="2"/>
      <c r="F26" s="3" t="str">
        <f t="shared" si="1"/>
        <v/>
      </c>
      <c r="G26" s="3" t="str">
        <f t="shared" si="2"/>
        <v/>
      </c>
      <c r="H26" s="4"/>
      <c r="L26" s="12">
        <f>DATE(Detalhes!$B$1,Detalhes!$B$2,A26)</f>
        <v>41995</v>
      </c>
      <c r="M26" s="13">
        <f t="shared" si="3"/>
        <v>1</v>
      </c>
      <c r="N26" s="13">
        <f t="shared" si="4"/>
        <v>0</v>
      </c>
      <c r="O26" s="13">
        <f>IFERROR(MATCH(L26,Detalhes!$A$4:$A$56,0),0)</f>
        <v>0</v>
      </c>
      <c r="P26" s="10">
        <f t="shared" si="0"/>
        <v>1</v>
      </c>
    </row>
    <row r="27" spans="1:16" x14ac:dyDescent="0.25">
      <c r="A27" s="14">
        <v>24</v>
      </c>
      <c r="B27" s="2">
        <v>0.33333333333333331</v>
      </c>
      <c r="C27" s="2"/>
      <c r="D27" s="2"/>
      <c r="E27" s="2">
        <v>0.3666666666666667</v>
      </c>
      <c r="F27" s="3">
        <f t="shared" si="1"/>
        <v>3.3333333333333381E-2</v>
      </c>
      <c r="G27" s="3">
        <f t="shared" si="2"/>
        <v>-0.33333333333333331</v>
      </c>
      <c r="H27" s="4"/>
      <c r="L27" s="12">
        <f>DATE(Detalhes!$B$1,Detalhes!$B$2,A27)</f>
        <v>41996</v>
      </c>
      <c r="M27" s="13">
        <f t="shared" si="3"/>
        <v>0</v>
      </c>
      <c r="N27" s="13">
        <f t="shared" si="4"/>
        <v>0</v>
      </c>
      <c r="O27" s="13">
        <f>IFERROR(MATCH(L27,Detalhes!$A$4:$A$56,0),0)</f>
        <v>0</v>
      </c>
      <c r="P27" s="10">
        <f t="shared" si="0"/>
        <v>0</v>
      </c>
    </row>
    <row r="28" spans="1:16" x14ac:dyDescent="0.25">
      <c r="A28" s="14">
        <v>25</v>
      </c>
      <c r="B28" s="2"/>
      <c r="C28" s="2"/>
      <c r="D28" s="2"/>
      <c r="E28" s="2"/>
      <c r="F28" s="3" t="str">
        <f t="shared" si="1"/>
        <v/>
      </c>
      <c r="G28" s="3" t="str">
        <f t="shared" si="2"/>
        <v/>
      </c>
      <c r="H28" s="4"/>
      <c r="L28" s="12">
        <f>DATE(Detalhes!$B$1,Detalhes!$B$2,A28)</f>
        <v>41997</v>
      </c>
      <c r="M28" s="13">
        <f t="shared" si="3"/>
        <v>0</v>
      </c>
      <c r="N28" s="13">
        <f t="shared" si="4"/>
        <v>0</v>
      </c>
      <c r="O28" s="13">
        <f>IFERROR(MATCH(L28,Detalhes!$A$4:$A$56,0),0)</f>
        <v>15</v>
      </c>
      <c r="P28" s="10">
        <f t="shared" si="0"/>
        <v>1</v>
      </c>
    </row>
    <row r="29" spans="1:16" x14ac:dyDescent="0.25">
      <c r="A29" s="14">
        <v>26</v>
      </c>
      <c r="B29" s="2">
        <v>0.33333333333333331</v>
      </c>
      <c r="C29" s="2"/>
      <c r="D29" s="2"/>
      <c r="E29" s="2">
        <v>0.3666666666666667</v>
      </c>
      <c r="F29" s="3">
        <f t="shared" si="1"/>
        <v>3.3333333333333381E-2</v>
      </c>
      <c r="G29" s="3">
        <f t="shared" si="2"/>
        <v>-0.33333333333333331</v>
      </c>
      <c r="H29" s="4"/>
      <c r="L29" s="12">
        <f>DATE(Detalhes!$B$1,Detalhes!$B$2,A29)</f>
        <v>41998</v>
      </c>
      <c r="M29" s="13">
        <f t="shared" si="3"/>
        <v>0</v>
      </c>
      <c r="N29" s="13">
        <f t="shared" si="4"/>
        <v>0</v>
      </c>
      <c r="O29" s="13">
        <f>IFERROR(MATCH(L29,Detalhes!$A$4:$A$56,0),0)</f>
        <v>0</v>
      </c>
      <c r="P29" s="10">
        <f t="shared" si="0"/>
        <v>0</v>
      </c>
    </row>
    <row r="30" spans="1:16" x14ac:dyDescent="0.25">
      <c r="A30" s="14">
        <v>27</v>
      </c>
      <c r="B30" s="2">
        <v>0.33333333333333331</v>
      </c>
      <c r="C30" s="2"/>
      <c r="D30" s="2"/>
      <c r="E30" s="2">
        <v>0.3666666666666667</v>
      </c>
      <c r="F30" s="3">
        <f t="shared" si="1"/>
        <v>3.3333333333333381E-2</v>
      </c>
      <c r="G30" s="3">
        <f t="shared" si="2"/>
        <v>-0.33333333333333331</v>
      </c>
      <c r="H30" s="4"/>
      <c r="L30" s="12">
        <f>DATE(Detalhes!$B$1,Detalhes!$B$2,A30)</f>
        <v>41999</v>
      </c>
      <c r="M30" s="13">
        <f t="shared" si="3"/>
        <v>0</v>
      </c>
      <c r="N30" s="13">
        <f t="shared" si="4"/>
        <v>0</v>
      </c>
      <c r="O30" s="13">
        <f>IFERROR(MATCH(L30,Detalhes!$A$4:$A$56,0),0)</f>
        <v>0</v>
      </c>
      <c r="P30" s="10">
        <f t="shared" si="0"/>
        <v>0</v>
      </c>
    </row>
    <row r="31" spans="1:16" x14ac:dyDescent="0.25">
      <c r="A31" s="14">
        <v>28</v>
      </c>
      <c r="B31" s="2">
        <v>0.33333333333333331</v>
      </c>
      <c r="C31" s="2"/>
      <c r="D31" s="2"/>
      <c r="E31" s="2">
        <v>0.3666666666666667</v>
      </c>
      <c r="F31" s="3">
        <f t="shared" si="1"/>
        <v>3.3333333333333381E-2</v>
      </c>
      <c r="G31" s="3">
        <f t="shared" si="2"/>
        <v>-0.33333333333333331</v>
      </c>
      <c r="H31" s="4"/>
      <c r="L31" s="12">
        <f>DATE(Detalhes!$B$1,Detalhes!$B$2,A31)</f>
        <v>42000</v>
      </c>
      <c r="M31" s="13">
        <f t="shared" si="3"/>
        <v>0</v>
      </c>
      <c r="N31" s="13">
        <f t="shared" si="4"/>
        <v>0</v>
      </c>
      <c r="O31" s="13">
        <f>IFERROR(MATCH(L31,Detalhes!$A$4:$A$56,0),0)</f>
        <v>0</v>
      </c>
      <c r="P31" s="10">
        <f t="shared" si="0"/>
        <v>0</v>
      </c>
    </row>
    <row r="32" spans="1:16" x14ac:dyDescent="0.25">
      <c r="A32" s="14">
        <v>29</v>
      </c>
      <c r="B32" s="2"/>
      <c r="C32" s="2"/>
      <c r="D32" s="2"/>
      <c r="E32" s="2"/>
      <c r="F32" s="3" t="str">
        <f t="shared" si="1"/>
        <v/>
      </c>
      <c r="G32" s="3" t="str">
        <f t="shared" si="2"/>
        <v/>
      </c>
      <c r="H32" s="4"/>
      <c r="L32" s="12">
        <f>DATE(Detalhes!$B$1,Detalhes!$B$2,A32)</f>
        <v>42001</v>
      </c>
      <c r="M32" s="13">
        <f t="shared" si="3"/>
        <v>1</v>
      </c>
      <c r="N32" s="13">
        <f t="shared" si="4"/>
        <v>0</v>
      </c>
      <c r="O32" s="13">
        <f>IFERROR(MATCH(L32,Detalhes!$A$4:$A$56,0),0)</f>
        <v>0</v>
      </c>
      <c r="P32" s="10">
        <f t="shared" si="0"/>
        <v>1</v>
      </c>
    </row>
    <row r="33" spans="1:16" x14ac:dyDescent="0.25">
      <c r="A33" s="14">
        <v>30</v>
      </c>
      <c r="B33" s="2"/>
      <c r="C33" s="2"/>
      <c r="D33" s="2"/>
      <c r="E33" s="2"/>
      <c r="F33" s="3" t="str">
        <f t="shared" si="1"/>
        <v/>
      </c>
      <c r="G33" s="3" t="str">
        <f t="shared" si="2"/>
        <v/>
      </c>
      <c r="H33" s="4"/>
      <c r="L33" s="12">
        <f>DATE(Detalhes!$B$1,Detalhes!$B$2,A33)</f>
        <v>42002</v>
      </c>
      <c r="M33" s="13">
        <f t="shared" si="3"/>
        <v>1</v>
      </c>
      <c r="N33" s="13">
        <f t="shared" si="4"/>
        <v>0</v>
      </c>
      <c r="O33" s="13">
        <f>IFERROR(MATCH(L33,Detalhes!$A$4:$A$56,0),0)</f>
        <v>0</v>
      </c>
      <c r="P33" s="10">
        <f t="shared" si="0"/>
        <v>1</v>
      </c>
    </row>
    <row r="34" spans="1:16" x14ac:dyDescent="0.25">
      <c r="A34" s="14">
        <v>31</v>
      </c>
      <c r="B34" s="2">
        <v>0.33333333333333331</v>
      </c>
      <c r="C34" s="2"/>
      <c r="D34" s="2"/>
      <c r="E34" s="2">
        <v>0.3666666666666667</v>
      </c>
      <c r="F34" s="3">
        <f t="shared" si="1"/>
        <v>3.3333333333333381E-2</v>
      </c>
      <c r="G34" s="3">
        <f t="shared" si="2"/>
        <v>-0.33333333333333331</v>
      </c>
      <c r="H34" s="4"/>
      <c r="L34" s="12">
        <f>DATE(Detalhes!$B$1,Detalhes!$B$2,A34)</f>
        <v>42003</v>
      </c>
      <c r="M34" s="13">
        <f t="shared" si="3"/>
        <v>0</v>
      </c>
      <c r="N34" s="13">
        <f t="shared" si="4"/>
        <v>0</v>
      </c>
      <c r="O34" s="13">
        <f>IFERROR(MATCH(L34,Detalhes!$A$4:$A$56,0),0)</f>
        <v>0</v>
      </c>
      <c r="P34" s="10">
        <f t="shared" si="0"/>
        <v>0</v>
      </c>
    </row>
    <row r="35" spans="1:16" x14ac:dyDescent="0.25">
      <c r="A35" s="15" t="s">
        <v>10</v>
      </c>
      <c r="B35" s="16"/>
      <c r="C35" s="17"/>
      <c r="D35" s="17"/>
      <c r="E35" s="16"/>
      <c r="F35" s="5">
        <f>SUM(F4:F34)</f>
        <v>5.5888888888888886</v>
      </c>
      <c r="G35" s="22">
        <f>SUM(G4:G34)</f>
        <v>-1.7444444444444442</v>
      </c>
      <c r="H35" s="16"/>
    </row>
  </sheetData>
  <sheetProtection sheet="1" formatCells="0" formatColumns="0" formatRows="0" insertColumns="0" insertRows="0" insertHyperlinks="0" deleteColumns="0" deleteRows="0" sort="0" autoFilter="0" pivotTables="0"/>
  <mergeCells count="8">
    <mergeCell ref="G2:G3"/>
    <mergeCell ref="H2:H3"/>
    <mergeCell ref="B1:E1"/>
    <mergeCell ref="A2:A3"/>
    <mergeCell ref="B2:B3"/>
    <mergeCell ref="C2:D2"/>
    <mergeCell ref="E2:E3"/>
    <mergeCell ref="F2:F3"/>
  </mergeCells>
  <conditionalFormatting sqref="A4:H4">
    <cfRule type="expression" dxfId="233" priority="29">
      <formula>$P$4&gt;0</formula>
    </cfRule>
  </conditionalFormatting>
  <conditionalFormatting sqref="A5:H5">
    <cfRule type="expression" dxfId="232" priority="28">
      <formula>$P$5&gt;0</formula>
    </cfRule>
  </conditionalFormatting>
  <conditionalFormatting sqref="A6:D6 F6:H6">
    <cfRule type="expression" dxfId="231" priority="27">
      <formula>$P$6&gt;0</formula>
    </cfRule>
  </conditionalFormatting>
  <conditionalFormatting sqref="A7:D7 F7:H7">
    <cfRule type="expression" dxfId="230" priority="26">
      <formula>$P$7&gt;0</formula>
    </cfRule>
  </conditionalFormatting>
  <conditionalFormatting sqref="A8:D8 F8:H8">
    <cfRule type="expression" dxfId="229" priority="25">
      <formula>$P$8&gt;0</formula>
    </cfRule>
  </conditionalFormatting>
  <conditionalFormatting sqref="A9:D9 F9:H9">
    <cfRule type="expression" dxfId="228" priority="24">
      <formula>$P$9&gt;0</formula>
    </cfRule>
  </conditionalFormatting>
  <conditionalFormatting sqref="A10:D10 F10:H10">
    <cfRule type="expression" dxfId="227" priority="23">
      <formula>$P$10&gt;0</formula>
    </cfRule>
  </conditionalFormatting>
  <conditionalFormatting sqref="A11:D11 F11:H11">
    <cfRule type="expression" dxfId="226" priority="22">
      <formula>$P$11&gt;0</formula>
    </cfRule>
  </conditionalFormatting>
  <conditionalFormatting sqref="A12:D12 F12:H12">
    <cfRule type="expression" dxfId="225" priority="21">
      <formula>$P$12&gt;0</formula>
    </cfRule>
  </conditionalFormatting>
  <conditionalFormatting sqref="A13:D13 F13:H13">
    <cfRule type="expression" dxfId="224" priority="20">
      <formula>$P$13&gt;0</formula>
    </cfRule>
  </conditionalFormatting>
  <conditionalFormatting sqref="A14:D14 F14:H14">
    <cfRule type="expression" dxfId="223" priority="19">
      <formula>$P$14&gt;0</formula>
    </cfRule>
  </conditionalFormatting>
  <conditionalFormatting sqref="A15:D28 F15:H29 F32:H34 A32:D33 A34 A29">
    <cfRule type="expression" dxfId="222" priority="18">
      <formula>$P15&gt;0</formula>
    </cfRule>
  </conditionalFormatting>
  <conditionalFormatting sqref="E6">
    <cfRule type="expression" dxfId="221" priority="17">
      <formula>$P$6&gt;0</formula>
    </cfRule>
  </conditionalFormatting>
  <conditionalFormatting sqref="E7">
    <cfRule type="expression" dxfId="220" priority="16">
      <formula>$P$7&gt;0</formula>
    </cfRule>
  </conditionalFormatting>
  <conditionalFormatting sqref="E8">
    <cfRule type="expression" dxfId="219" priority="15">
      <formula>$P$8&gt;0</formula>
    </cfRule>
  </conditionalFormatting>
  <conditionalFormatting sqref="E9">
    <cfRule type="expression" dxfId="218" priority="14">
      <formula>$P$9&gt;0</formula>
    </cfRule>
  </conditionalFormatting>
  <conditionalFormatting sqref="E10">
    <cfRule type="expression" dxfId="217" priority="13">
      <formula>$P$10&gt;0</formula>
    </cfRule>
  </conditionalFormatting>
  <conditionalFormatting sqref="E11">
    <cfRule type="expression" dxfId="216" priority="12">
      <formula>$P$11&gt;0</formula>
    </cfRule>
  </conditionalFormatting>
  <conditionalFormatting sqref="E12">
    <cfRule type="expression" dxfId="215" priority="11">
      <formula>$P$12&gt;0</formula>
    </cfRule>
  </conditionalFormatting>
  <conditionalFormatting sqref="E13">
    <cfRule type="expression" dxfId="214" priority="10">
      <formula>$P$13&gt;0</formula>
    </cfRule>
  </conditionalFormatting>
  <conditionalFormatting sqref="E14">
    <cfRule type="expression" dxfId="213" priority="9">
      <formula>$P$14&gt;0</formula>
    </cfRule>
  </conditionalFormatting>
  <conditionalFormatting sqref="E15:E28 E32:E33">
    <cfRule type="expression" dxfId="212" priority="8">
      <formula>$P15&gt;0</formula>
    </cfRule>
  </conditionalFormatting>
  <conditionalFormatting sqref="F30:H31 A30:A31">
    <cfRule type="expression" dxfId="211" priority="7">
      <formula>$P30&gt;0</formula>
    </cfRule>
  </conditionalFormatting>
  <conditionalFormatting sqref="B34:D34">
    <cfRule type="expression" dxfId="19" priority="4">
      <formula>$P34&gt;0</formula>
    </cfRule>
  </conditionalFormatting>
  <conditionalFormatting sqref="E34">
    <cfRule type="expression" dxfId="18" priority="3">
      <formula>$P34&gt;0</formula>
    </cfRule>
  </conditionalFormatting>
  <conditionalFormatting sqref="B29:D31">
    <cfRule type="expression" dxfId="17" priority="2">
      <formula>$P29&gt;0</formula>
    </cfRule>
  </conditionalFormatting>
  <conditionalFormatting sqref="E29:E31">
    <cfRule type="expression" dxfId="16" priority="1">
      <formula>$P29&gt;0</formula>
    </cfRule>
  </conditionalFormatting>
  <pageMargins left="0.51181102362204722" right="0.51181102362204722" top="0.78740157480314965" bottom="0.78740157480314965" header="0.31496062992125984" footer="0.31496062992125984"/>
  <pageSetup paperSize="9" scale="88" fitToHeight="0" orientation="portrait" horizontalDpi="0" verticalDpi="0" r:id="rId1"/>
  <headerFooter>
    <oddFooter>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P35"/>
  <sheetViews>
    <sheetView topLeftCell="A16" workbookViewId="0">
      <selection activeCell="B29" sqref="B29:E31"/>
    </sheetView>
  </sheetViews>
  <sheetFormatPr defaultRowHeight="15" x14ac:dyDescent="0.25"/>
  <cols>
    <col min="1" max="1" width="17.5703125" style="10" bestFit="1" customWidth="1"/>
    <col min="2" max="2" width="15.140625" style="10" bestFit="1" customWidth="1"/>
    <col min="3" max="4" width="9.140625" style="10"/>
    <col min="5" max="5" width="13.140625" style="10" bestFit="1" customWidth="1"/>
    <col min="6" max="6" width="16.85546875" style="10" bestFit="1" customWidth="1"/>
    <col min="7" max="7" width="10.140625" style="10" bestFit="1" customWidth="1"/>
    <col min="8" max="8" width="15.7109375" style="10" customWidth="1"/>
    <col min="9" max="9" width="9.140625" style="10"/>
    <col min="10" max="10" width="12.42578125" style="10" bestFit="1" customWidth="1"/>
    <col min="11" max="11" width="9.140625" style="10" customWidth="1"/>
    <col min="12" max="13" width="9.140625" style="10" hidden="1" customWidth="1"/>
    <col min="14" max="14" width="10.42578125" style="10" hidden="1" customWidth="1"/>
    <col min="15" max="16" width="9.140625" style="10" hidden="1" customWidth="1"/>
    <col min="17" max="17" width="9.140625" style="10" customWidth="1"/>
    <col min="18" max="16384" width="9.140625" style="10"/>
  </cols>
  <sheetData>
    <row r="1" spans="1:16" x14ac:dyDescent="0.25">
      <c r="A1" s="8">
        <f>DATE(Detalhes!B1,Detalhes!B2,1)</f>
        <v>41973</v>
      </c>
      <c r="B1" s="27" t="s">
        <v>0</v>
      </c>
      <c r="C1" s="28"/>
      <c r="D1" s="28"/>
      <c r="E1" s="29"/>
      <c r="F1" s="7">
        <v>0.3666666666666667</v>
      </c>
      <c r="G1" s="9"/>
      <c r="H1" s="9"/>
    </row>
    <row r="2" spans="1:16" x14ac:dyDescent="0.25">
      <c r="A2" s="23" t="s">
        <v>1</v>
      </c>
      <c r="B2" s="23" t="s">
        <v>2</v>
      </c>
      <c r="C2" s="30" t="s">
        <v>3</v>
      </c>
      <c r="D2" s="31"/>
      <c r="E2" s="23" t="s">
        <v>4</v>
      </c>
      <c r="F2" s="23" t="s">
        <v>5</v>
      </c>
      <c r="G2" s="23" t="s">
        <v>6</v>
      </c>
      <c r="H2" s="25" t="s">
        <v>7</v>
      </c>
    </row>
    <row r="3" spans="1:16" ht="15.75" thickBot="1" x14ac:dyDescent="0.3">
      <c r="A3" s="24"/>
      <c r="B3" s="24"/>
      <c r="C3" s="11" t="s">
        <v>8</v>
      </c>
      <c r="D3" s="11" t="s">
        <v>9</v>
      </c>
      <c r="E3" s="24"/>
      <c r="F3" s="24"/>
      <c r="G3" s="24"/>
      <c r="H3" s="26"/>
      <c r="L3" s="12" t="s">
        <v>26</v>
      </c>
      <c r="M3" s="13" t="s">
        <v>27</v>
      </c>
      <c r="N3" s="13" t="s">
        <v>28</v>
      </c>
      <c r="O3" s="13" t="s">
        <v>29</v>
      </c>
      <c r="P3" s="13" t="s">
        <v>30</v>
      </c>
    </row>
    <row r="4" spans="1:16" x14ac:dyDescent="0.25">
      <c r="A4" s="14">
        <v>1</v>
      </c>
      <c r="B4" s="2"/>
      <c r="C4" s="2"/>
      <c r="D4" s="2"/>
      <c r="E4" s="2"/>
      <c r="F4" s="3" t="str">
        <f>IF(ISBLANK(E4),"",E4-(D4-C4)-B4)</f>
        <v/>
      </c>
      <c r="G4" s="3" t="str">
        <f>IF(ISNUMBER(F4),F4-$F$1,"")</f>
        <v/>
      </c>
      <c r="H4" s="4"/>
      <c r="L4" s="12">
        <f>DATE(Detalhes!$B$1,Detalhes!$B$2,A4)</f>
        <v>41973</v>
      </c>
      <c r="M4" s="13">
        <f>IF(WEEKDAY(L4,2)&gt;5,1,0)</f>
        <v>1</v>
      </c>
      <c r="N4" s="13">
        <f>IF(MONTH(L4)=MONTH($A$1),0,1)</f>
        <v>0</v>
      </c>
      <c r="O4" s="13">
        <f>IFERROR(MATCH(L4,Detalhes!$A$4:$A$56,0),0)</f>
        <v>0</v>
      </c>
      <c r="P4" s="10">
        <f t="shared" ref="P4:P34" si="0">IF(OR(M4,N4,O4),1,0)</f>
        <v>1</v>
      </c>
    </row>
    <row r="5" spans="1:16" x14ac:dyDescent="0.25">
      <c r="A5" s="14">
        <v>2</v>
      </c>
      <c r="B5" s="2"/>
      <c r="C5" s="2"/>
      <c r="D5" s="2"/>
      <c r="E5" s="2"/>
      <c r="F5" s="3" t="str">
        <f t="shared" ref="F5:F34" si="1">IF(ISBLANK(E5),"",E5-(D5-C5)-B5)</f>
        <v/>
      </c>
      <c r="G5" s="3" t="str">
        <f t="shared" ref="G5:G34" si="2">IF(ISNUMBER(F5),F5-$F$1,"")</f>
        <v/>
      </c>
      <c r="H5" s="4"/>
      <c r="L5" s="12">
        <f>DATE(Detalhes!$B$1,Detalhes!$B$2,A5)</f>
        <v>41974</v>
      </c>
      <c r="M5" s="13">
        <f t="shared" ref="M5:M34" si="3">IF(WEEKDAY(L5,2)&gt;5,1,0)</f>
        <v>1</v>
      </c>
      <c r="N5" s="13">
        <f t="shared" ref="N5:N34" si="4">IF(MONTH(L5)=MONTH($A$1),0,1)</f>
        <v>0</v>
      </c>
      <c r="O5" s="13">
        <f>IFERROR(MATCH(L5,Detalhes!$A$4:$A$56,0),0)</f>
        <v>0</v>
      </c>
      <c r="P5" s="10">
        <f t="shared" si="0"/>
        <v>1</v>
      </c>
    </row>
    <row r="6" spans="1:16" x14ac:dyDescent="0.25">
      <c r="A6" s="14">
        <v>3</v>
      </c>
      <c r="B6" s="2">
        <v>0.35138888888888892</v>
      </c>
      <c r="C6" s="2">
        <v>0.50347222222222221</v>
      </c>
      <c r="D6" s="2">
        <v>0.54791666666666672</v>
      </c>
      <c r="E6" s="2">
        <v>0.7729166666666667</v>
      </c>
      <c r="F6" s="3">
        <f t="shared" si="1"/>
        <v>0.37708333333333327</v>
      </c>
      <c r="G6" s="3">
        <f t="shared" si="2"/>
        <v>1.0416666666666574E-2</v>
      </c>
      <c r="H6" s="4"/>
      <c r="L6" s="12">
        <f>DATE(Detalhes!$B$1,Detalhes!$B$2,A6)</f>
        <v>41975</v>
      </c>
      <c r="M6" s="13">
        <f t="shared" si="3"/>
        <v>0</v>
      </c>
      <c r="N6" s="13">
        <f t="shared" si="4"/>
        <v>0</v>
      </c>
      <c r="O6" s="13">
        <f>IFERROR(MATCH(L6,Detalhes!$A$4:$A$56,0),0)</f>
        <v>0</v>
      </c>
      <c r="P6" s="10">
        <f t="shared" si="0"/>
        <v>0</v>
      </c>
    </row>
    <row r="7" spans="1:16" x14ac:dyDescent="0.25">
      <c r="A7" s="14">
        <v>4</v>
      </c>
      <c r="B7" s="2">
        <v>0.35069444444444442</v>
      </c>
      <c r="C7" s="2">
        <v>0.50138888888888888</v>
      </c>
      <c r="D7" s="2">
        <v>0.5395833333333333</v>
      </c>
      <c r="E7" s="2">
        <v>0.75624999999999998</v>
      </c>
      <c r="F7" s="3">
        <f t="shared" si="1"/>
        <v>0.36736111111111114</v>
      </c>
      <c r="G7" s="3">
        <f t="shared" si="2"/>
        <v>6.9444444444444198E-4</v>
      </c>
      <c r="H7" s="4"/>
      <c r="L7" s="12">
        <f>DATE(Detalhes!$B$1,Detalhes!$B$2,A7)</f>
        <v>41976</v>
      </c>
      <c r="M7" s="13">
        <f t="shared" si="3"/>
        <v>0</v>
      </c>
      <c r="N7" s="13">
        <f t="shared" si="4"/>
        <v>0</v>
      </c>
      <c r="O7" s="13">
        <f>IFERROR(MATCH(L7,Detalhes!$A$4:$A$56,0),0)</f>
        <v>0</v>
      </c>
      <c r="P7" s="10">
        <f t="shared" si="0"/>
        <v>0</v>
      </c>
    </row>
    <row r="8" spans="1:16" x14ac:dyDescent="0.25">
      <c r="A8" s="14">
        <v>5</v>
      </c>
      <c r="B8" s="2">
        <v>0.35069444444444442</v>
      </c>
      <c r="C8" s="2">
        <v>0.5131944444444444</v>
      </c>
      <c r="D8" s="2">
        <v>0.55347222222222225</v>
      </c>
      <c r="E8" s="2">
        <v>0.7597222222222223</v>
      </c>
      <c r="F8" s="3">
        <f t="shared" si="1"/>
        <v>0.36875000000000002</v>
      </c>
      <c r="G8" s="3">
        <f t="shared" si="2"/>
        <v>2.0833333333333259E-3</v>
      </c>
      <c r="H8" s="4"/>
      <c r="L8" s="12">
        <f>DATE(Detalhes!$B$1,Detalhes!$B$2,A8)</f>
        <v>41977</v>
      </c>
      <c r="M8" s="13">
        <f t="shared" si="3"/>
        <v>0</v>
      </c>
      <c r="N8" s="13">
        <f t="shared" si="4"/>
        <v>0</v>
      </c>
      <c r="O8" s="13">
        <f>IFERROR(MATCH(L8,Detalhes!$A$4:$A$56,0),0)</f>
        <v>0</v>
      </c>
      <c r="P8" s="10">
        <f t="shared" si="0"/>
        <v>0</v>
      </c>
    </row>
    <row r="9" spans="1:16" x14ac:dyDescent="0.25">
      <c r="A9" s="14">
        <v>6</v>
      </c>
      <c r="B9" s="2">
        <v>0.35000000000000003</v>
      </c>
      <c r="C9" s="2">
        <v>0.50694444444444442</v>
      </c>
      <c r="D9" s="2">
        <v>0.54861111111111105</v>
      </c>
      <c r="E9" s="2">
        <v>0.77083333333333337</v>
      </c>
      <c r="F9" s="3">
        <f t="shared" si="1"/>
        <v>0.37916666666666671</v>
      </c>
      <c r="G9" s="3">
        <f t="shared" si="2"/>
        <v>1.2500000000000011E-2</v>
      </c>
      <c r="H9" s="4"/>
      <c r="L9" s="12">
        <f>DATE(Detalhes!$B$1,Detalhes!$B$2,A9)</f>
        <v>41978</v>
      </c>
      <c r="M9" s="13">
        <f t="shared" si="3"/>
        <v>0</v>
      </c>
      <c r="N9" s="13">
        <f t="shared" si="4"/>
        <v>0</v>
      </c>
      <c r="O9" s="13">
        <f>IFERROR(MATCH(L9,Detalhes!$A$4:$A$56,0),0)</f>
        <v>0</v>
      </c>
      <c r="P9" s="10">
        <f t="shared" si="0"/>
        <v>0</v>
      </c>
    </row>
    <row r="10" spans="1:16" x14ac:dyDescent="0.25">
      <c r="A10" s="14">
        <v>7</v>
      </c>
      <c r="B10" s="2">
        <v>0.35347222222222219</v>
      </c>
      <c r="C10" s="2">
        <v>0.50694444444444442</v>
      </c>
      <c r="D10" s="2">
        <v>0.54305555555555551</v>
      </c>
      <c r="E10" s="2">
        <v>0.8208333333333333</v>
      </c>
      <c r="F10" s="3">
        <f t="shared" si="1"/>
        <v>0.43125000000000002</v>
      </c>
      <c r="G10" s="3">
        <f t="shared" si="2"/>
        <v>6.4583333333333326E-2</v>
      </c>
      <c r="H10" s="4"/>
      <c r="L10" s="12">
        <f>DATE(Detalhes!$B$1,Detalhes!$B$2,A10)</f>
        <v>41979</v>
      </c>
      <c r="M10" s="13">
        <f t="shared" si="3"/>
        <v>0</v>
      </c>
      <c r="N10" s="13">
        <f t="shared" si="4"/>
        <v>0</v>
      </c>
      <c r="O10" s="13">
        <f>IFERROR(MATCH(L10,Detalhes!$A$4:$A$56,0),0)</f>
        <v>0</v>
      </c>
      <c r="P10" s="10">
        <f t="shared" si="0"/>
        <v>0</v>
      </c>
    </row>
    <row r="11" spans="1:16" x14ac:dyDescent="0.25">
      <c r="A11" s="14">
        <v>8</v>
      </c>
      <c r="B11" s="2"/>
      <c r="C11" s="2"/>
      <c r="D11" s="2"/>
      <c r="E11" s="2"/>
      <c r="F11" s="3" t="str">
        <f t="shared" si="1"/>
        <v/>
      </c>
      <c r="G11" s="3" t="str">
        <f t="shared" si="2"/>
        <v/>
      </c>
      <c r="H11" s="4"/>
      <c r="L11" s="12">
        <f>DATE(Detalhes!$B$1,Detalhes!$B$2,A11)</f>
        <v>41980</v>
      </c>
      <c r="M11" s="13">
        <f t="shared" si="3"/>
        <v>1</v>
      </c>
      <c r="N11" s="13">
        <f t="shared" si="4"/>
        <v>0</v>
      </c>
      <c r="O11" s="13">
        <f>IFERROR(MATCH(L11,Detalhes!$A$4:$A$56,0),0)</f>
        <v>14</v>
      </c>
      <c r="P11" s="10">
        <f t="shared" si="0"/>
        <v>1</v>
      </c>
    </row>
    <row r="12" spans="1:16" x14ac:dyDescent="0.25">
      <c r="A12" s="14">
        <v>9</v>
      </c>
      <c r="B12" s="2"/>
      <c r="C12" s="2"/>
      <c r="D12" s="2"/>
      <c r="E12" s="2"/>
      <c r="F12" s="3" t="str">
        <f t="shared" si="1"/>
        <v/>
      </c>
      <c r="G12" s="3" t="str">
        <f t="shared" si="2"/>
        <v/>
      </c>
      <c r="H12" s="4"/>
      <c r="L12" s="12">
        <f>DATE(Detalhes!$B$1,Detalhes!$B$2,A12)</f>
        <v>41981</v>
      </c>
      <c r="M12" s="13">
        <f t="shared" si="3"/>
        <v>1</v>
      </c>
      <c r="N12" s="13">
        <f t="shared" si="4"/>
        <v>0</v>
      </c>
      <c r="O12" s="13">
        <f>IFERROR(MATCH(L12,Detalhes!$A$4:$A$56,0),0)</f>
        <v>0</v>
      </c>
      <c r="P12" s="10">
        <f t="shared" si="0"/>
        <v>1</v>
      </c>
    </row>
    <row r="13" spans="1:16" x14ac:dyDescent="0.25">
      <c r="A13" s="14">
        <v>10</v>
      </c>
      <c r="B13" s="2">
        <v>0.34375</v>
      </c>
      <c r="C13" s="2"/>
      <c r="D13" s="2"/>
      <c r="E13" s="2">
        <v>0.76458333333333339</v>
      </c>
      <c r="F13" s="3">
        <f t="shared" si="1"/>
        <v>0.42083333333333339</v>
      </c>
      <c r="G13" s="3">
        <f t="shared" si="2"/>
        <v>5.4166666666666696E-2</v>
      </c>
      <c r="H13" s="4"/>
      <c r="L13" s="12">
        <f>DATE(Detalhes!$B$1,Detalhes!$B$2,A13)</f>
        <v>41982</v>
      </c>
      <c r="M13" s="13">
        <f t="shared" si="3"/>
        <v>0</v>
      </c>
      <c r="N13" s="13">
        <f t="shared" si="4"/>
        <v>0</v>
      </c>
      <c r="O13" s="13">
        <f>IFERROR(MATCH(L13,Detalhes!$A$4:$A$56,0),0)</f>
        <v>0</v>
      </c>
      <c r="P13" s="10">
        <f t="shared" si="0"/>
        <v>0</v>
      </c>
    </row>
    <row r="14" spans="1:16" x14ac:dyDescent="0.25">
      <c r="A14" s="14">
        <v>11</v>
      </c>
      <c r="B14" s="2">
        <v>0.34722222222222227</v>
      </c>
      <c r="C14" s="2">
        <v>0.5</v>
      </c>
      <c r="D14" s="2">
        <v>0.54375000000000007</v>
      </c>
      <c r="E14" s="2">
        <v>0.75624999999999998</v>
      </c>
      <c r="F14" s="3">
        <f t="shared" si="1"/>
        <v>0.36527777777777765</v>
      </c>
      <c r="G14" s="3">
        <f t="shared" si="2"/>
        <v>-1.3888888888890505E-3</v>
      </c>
      <c r="H14" s="4"/>
      <c r="L14" s="12">
        <f>DATE(Detalhes!$B$1,Detalhes!$B$2,A14)</f>
        <v>41983</v>
      </c>
      <c r="M14" s="13">
        <f t="shared" si="3"/>
        <v>0</v>
      </c>
      <c r="N14" s="13">
        <f t="shared" si="4"/>
        <v>0</v>
      </c>
      <c r="O14" s="13">
        <f>IFERROR(MATCH(L14,Detalhes!$A$4:$A$56,0),0)</f>
        <v>0</v>
      </c>
      <c r="P14" s="10">
        <f t="shared" si="0"/>
        <v>0</v>
      </c>
    </row>
    <row r="15" spans="1:16" x14ac:dyDescent="0.25">
      <c r="A15" s="14">
        <v>12</v>
      </c>
      <c r="B15" s="2">
        <v>0.34861111111111115</v>
      </c>
      <c r="C15" s="2">
        <v>0.4993055555555555</v>
      </c>
      <c r="D15" s="2">
        <v>0.54097222222222219</v>
      </c>
      <c r="E15" s="2">
        <v>0.75138888888888899</v>
      </c>
      <c r="F15" s="3">
        <f t="shared" si="1"/>
        <v>0.36111111111111122</v>
      </c>
      <c r="G15" s="3">
        <f t="shared" si="2"/>
        <v>-5.5555555555554803E-3</v>
      </c>
      <c r="H15" s="4"/>
      <c r="L15" s="12">
        <f>DATE(Detalhes!$B$1,Detalhes!$B$2,A15)</f>
        <v>41984</v>
      </c>
      <c r="M15" s="13">
        <f t="shared" si="3"/>
        <v>0</v>
      </c>
      <c r="N15" s="13">
        <f t="shared" si="4"/>
        <v>0</v>
      </c>
      <c r="O15" s="13">
        <f>IFERROR(MATCH(L15,Detalhes!$A$4:$A$56,0),0)</f>
        <v>0</v>
      </c>
      <c r="P15" s="10">
        <f t="shared" si="0"/>
        <v>0</v>
      </c>
    </row>
    <row r="16" spans="1:16" x14ac:dyDescent="0.25">
      <c r="A16" s="14">
        <v>13</v>
      </c>
      <c r="B16" s="2">
        <v>0.35000000000000003</v>
      </c>
      <c r="C16" s="2">
        <v>0.50208333333333333</v>
      </c>
      <c r="D16" s="2">
        <v>0.5444444444444444</v>
      </c>
      <c r="E16" s="2">
        <v>0.76458333333333339</v>
      </c>
      <c r="F16" s="3">
        <f t="shared" si="1"/>
        <v>0.37222222222222229</v>
      </c>
      <c r="G16" s="3">
        <f t="shared" si="2"/>
        <v>5.5555555555555913E-3</v>
      </c>
      <c r="H16" s="4"/>
      <c r="L16" s="12">
        <f>DATE(Detalhes!$B$1,Detalhes!$B$2,A16)</f>
        <v>41985</v>
      </c>
      <c r="M16" s="13">
        <f t="shared" si="3"/>
        <v>0</v>
      </c>
      <c r="N16" s="13">
        <f t="shared" si="4"/>
        <v>0</v>
      </c>
      <c r="O16" s="13">
        <f>IFERROR(MATCH(L16,Detalhes!$A$4:$A$56,0),0)</f>
        <v>0</v>
      </c>
      <c r="P16" s="10">
        <f t="shared" si="0"/>
        <v>0</v>
      </c>
    </row>
    <row r="17" spans="1:16" x14ac:dyDescent="0.25">
      <c r="A17" s="14">
        <v>14</v>
      </c>
      <c r="B17" s="2">
        <v>0.34861111111111115</v>
      </c>
      <c r="C17" s="2">
        <v>0.50902777777777775</v>
      </c>
      <c r="D17" s="2">
        <v>0.5493055555555556</v>
      </c>
      <c r="E17" s="2">
        <v>0.78263888888888899</v>
      </c>
      <c r="F17" s="3">
        <f t="shared" si="1"/>
        <v>0.39374999999999999</v>
      </c>
      <c r="G17" s="3">
        <f t="shared" si="2"/>
        <v>2.7083333333333293E-2</v>
      </c>
      <c r="H17" s="4"/>
      <c r="L17" s="12">
        <f>DATE(Detalhes!$B$1,Detalhes!$B$2,A17)</f>
        <v>41986</v>
      </c>
      <c r="M17" s="13">
        <f t="shared" si="3"/>
        <v>0</v>
      </c>
      <c r="N17" s="13">
        <f t="shared" si="4"/>
        <v>0</v>
      </c>
      <c r="O17" s="13">
        <f>IFERROR(MATCH(L17,Detalhes!$A$4:$A$56,0),0)</f>
        <v>0</v>
      </c>
      <c r="P17" s="10">
        <f t="shared" si="0"/>
        <v>0</v>
      </c>
    </row>
    <row r="18" spans="1:16" x14ac:dyDescent="0.25">
      <c r="A18" s="14">
        <v>15</v>
      </c>
      <c r="B18" s="2"/>
      <c r="C18" s="2"/>
      <c r="D18" s="2"/>
      <c r="E18" s="2"/>
      <c r="F18" s="3" t="str">
        <f t="shared" si="1"/>
        <v/>
      </c>
      <c r="G18" s="3" t="str">
        <f t="shared" si="2"/>
        <v/>
      </c>
      <c r="H18" s="4"/>
      <c r="L18" s="12">
        <f>DATE(Detalhes!$B$1,Detalhes!$B$2,A18)</f>
        <v>41987</v>
      </c>
      <c r="M18" s="13">
        <f t="shared" si="3"/>
        <v>1</v>
      </c>
      <c r="N18" s="13">
        <f t="shared" si="4"/>
        <v>0</v>
      </c>
      <c r="O18" s="13">
        <f>IFERROR(MATCH(L18,Detalhes!$A$4:$A$56,0),0)</f>
        <v>0</v>
      </c>
      <c r="P18" s="10">
        <f t="shared" si="0"/>
        <v>1</v>
      </c>
    </row>
    <row r="19" spans="1:16" x14ac:dyDescent="0.25">
      <c r="A19" s="14">
        <v>16</v>
      </c>
      <c r="B19" s="2"/>
      <c r="C19" s="2"/>
      <c r="D19" s="2"/>
      <c r="E19" s="2"/>
      <c r="F19" s="3" t="str">
        <f t="shared" si="1"/>
        <v/>
      </c>
      <c r="G19" s="3" t="str">
        <f t="shared" si="2"/>
        <v/>
      </c>
      <c r="H19" s="4"/>
      <c r="L19" s="12">
        <f>DATE(Detalhes!$B$1,Detalhes!$B$2,A19)</f>
        <v>41988</v>
      </c>
      <c r="M19" s="13">
        <f t="shared" si="3"/>
        <v>1</v>
      </c>
      <c r="N19" s="13">
        <f t="shared" si="4"/>
        <v>0</v>
      </c>
      <c r="O19" s="13">
        <f>IFERROR(MATCH(L19,Detalhes!$A$4:$A$56,0),0)</f>
        <v>0</v>
      </c>
      <c r="P19" s="10">
        <f t="shared" si="0"/>
        <v>1</v>
      </c>
    </row>
    <row r="20" spans="1:16" x14ac:dyDescent="0.25">
      <c r="A20" s="14">
        <v>17</v>
      </c>
      <c r="B20" s="2">
        <v>0.33958333333333335</v>
      </c>
      <c r="C20" s="2">
        <v>0.51736111111111105</v>
      </c>
      <c r="D20" s="2">
        <v>0.55833333333333335</v>
      </c>
      <c r="E20" s="2">
        <v>0.75208333333333333</v>
      </c>
      <c r="F20" s="3">
        <f t="shared" si="1"/>
        <v>0.37152777777777768</v>
      </c>
      <c r="G20" s="3">
        <f t="shared" si="2"/>
        <v>4.8611111111109828E-3</v>
      </c>
      <c r="H20" s="4"/>
      <c r="L20" s="12">
        <f>DATE(Detalhes!$B$1,Detalhes!$B$2,A20)</f>
        <v>41989</v>
      </c>
      <c r="M20" s="13">
        <f t="shared" si="3"/>
        <v>0</v>
      </c>
      <c r="N20" s="13">
        <f t="shared" si="4"/>
        <v>0</v>
      </c>
      <c r="O20" s="13">
        <f>IFERROR(MATCH(L20,Detalhes!$A$4:$A$56,0),0)</f>
        <v>0</v>
      </c>
      <c r="P20" s="10">
        <f t="shared" si="0"/>
        <v>0</v>
      </c>
    </row>
    <row r="21" spans="1:16" x14ac:dyDescent="0.25">
      <c r="A21" s="14">
        <v>18</v>
      </c>
      <c r="B21" s="2">
        <v>0.33958333333333335</v>
      </c>
      <c r="C21" s="2">
        <v>0.50069444444444444</v>
      </c>
      <c r="D21" s="2">
        <v>0.54722222222222217</v>
      </c>
      <c r="E21" s="2">
        <v>0.74930555555555556</v>
      </c>
      <c r="F21" s="3">
        <f t="shared" si="1"/>
        <v>0.36319444444444449</v>
      </c>
      <c r="G21" s="3">
        <f t="shared" si="2"/>
        <v>-3.4722222222222099E-3</v>
      </c>
      <c r="H21" s="4"/>
      <c r="L21" s="12">
        <f>DATE(Detalhes!$B$1,Detalhes!$B$2,A21)</f>
        <v>41990</v>
      </c>
      <c r="M21" s="13">
        <f t="shared" si="3"/>
        <v>0</v>
      </c>
      <c r="N21" s="13">
        <f t="shared" si="4"/>
        <v>0</v>
      </c>
      <c r="O21" s="13">
        <f>IFERROR(MATCH(L21,Detalhes!$A$4:$A$56,0),0)</f>
        <v>0</v>
      </c>
      <c r="P21" s="10">
        <f t="shared" si="0"/>
        <v>0</v>
      </c>
    </row>
    <row r="22" spans="1:16" x14ac:dyDescent="0.25">
      <c r="A22" s="14">
        <v>19</v>
      </c>
      <c r="B22" s="2">
        <v>0.34930555555555554</v>
      </c>
      <c r="C22" s="2">
        <v>0.50763888888888886</v>
      </c>
      <c r="D22" s="2"/>
      <c r="E22" s="2"/>
      <c r="F22" s="3" t="str">
        <f t="shared" si="1"/>
        <v/>
      </c>
      <c r="G22" s="3" t="str">
        <f t="shared" si="2"/>
        <v/>
      </c>
      <c r="H22" s="4"/>
      <c r="L22" s="12">
        <f>DATE(Detalhes!$B$1,Detalhes!$B$2,A22)</f>
        <v>41991</v>
      </c>
      <c r="M22" s="13">
        <f t="shared" si="3"/>
        <v>0</v>
      </c>
      <c r="N22" s="13">
        <f t="shared" si="4"/>
        <v>0</v>
      </c>
      <c r="O22" s="13">
        <f>IFERROR(MATCH(L22,Detalhes!$A$4:$A$56,0),0)</f>
        <v>0</v>
      </c>
      <c r="P22" s="10">
        <f t="shared" si="0"/>
        <v>0</v>
      </c>
    </row>
    <row r="23" spans="1:16" x14ac:dyDescent="0.25">
      <c r="A23" s="14">
        <v>20</v>
      </c>
      <c r="B23" s="2">
        <v>0.35138888888888892</v>
      </c>
      <c r="C23" s="2"/>
      <c r="D23" s="2">
        <v>0.54097222222222219</v>
      </c>
      <c r="E23" s="2">
        <v>0.56527777777777777</v>
      </c>
      <c r="F23" s="3">
        <f t="shared" si="1"/>
        <v>-0.32708333333333334</v>
      </c>
      <c r="G23" s="3">
        <f t="shared" si="2"/>
        <v>-0.69375000000000009</v>
      </c>
      <c r="H23" s="4" t="s">
        <v>35</v>
      </c>
      <c r="L23" s="12">
        <f>DATE(Detalhes!$B$1,Detalhes!$B$2,A23)</f>
        <v>41992</v>
      </c>
      <c r="M23" s="13">
        <f t="shared" si="3"/>
        <v>0</v>
      </c>
      <c r="N23" s="13">
        <f t="shared" si="4"/>
        <v>0</v>
      </c>
      <c r="O23" s="13">
        <f>IFERROR(MATCH(L23,Detalhes!$A$4:$A$56,0),0)</f>
        <v>0</v>
      </c>
      <c r="P23" s="10">
        <f t="shared" si="0"/>
        <v>0</v>
      </c>
    </row>
    <row r="24" spans="1:16" x14ac:dyDescent="0.25">
      <c r="A24" s="14">
        <v>21</v>
      </c>
      <c r="B24" s="2">
        <v>0.34583333333333338</v>
      </c>
      <c r="C24" s="2"/>
      <c r="D24" s="2"/>
      <c r="E24" s="2">
        <v>0.57013888888888886</v>
      </c>
      <c r="F24" s="3">
        <f t="shared" si="1"/>
        <v>0.22430555555555548</v>
      </c>
      <c r="G24" s="3">
        <f t="shared" si="2"/>
        <v>-0.14236111111111122</v>
      </c>
      <c r="H24" s="4"/>
      <c r="L24" s="12">
        <f>DATE(Detalhes!$B$1,Detalhes!$B$2,A24)</f>
        <v>41993</v>
      </c>
      <c r="M24" s="13">
        <f t="shared" si="3"/>
        <v>0</v>
      </c>
      <c r="N24" s="13">
        <f t="shared" si="4"/>
        <v>0</v>
      </c>
      <c r="O24" s="13">
        <f>IFERROR(MATCH(L24,Detalhes!$A$4:$A$56,0),0)</f>
        <v>0</v>
      </c>
      <c r="P24" s="10">
        <f t="shared" si="0"/>
        <v>0</v>
      </c>
    </row>
    <row r="25" spans="1:16" x14ac:dyDescent="0.25">
      <c r="A25" s="14">
        <v>22</v>
      </c>
      <c r="B25" s="2"/>
      <c r="C25" s="2"/>
      <c r="D25" s="2"/>
      <c r="E25" s="2"/>
      <c r="F25" s="3" t="str">
        <f t="shared" si="1"/>
        <v/>
      </c>
      <c r="G25" s="3" t="str">
        <f t="shared" si="2"/>
        <v/>
      </c>
      <c r="H25" s="4"/>
      <c r="L25" s="12">
        <f>DATE(Detalhes!$B$1,Detalhes!$B$2,A25)</f>
        <v>41994</v>
      </c>
      <c r="M25" s="13">
        <f t="shared" si="3"/>
        <v>1</v>
      </c>
      <c r="N25" s="13">
        <f t="shared" si="4"/>
        <v>0</v>
      </c>
      <c r="O25" s="13">
        <f>IFERROR(MATCH(L25,Detalhes!$A$4:$A$56,0),0)</f>
        <v>0</v>
      </c>
      <c r="P25" s="10">
        <f t="shared" si="0"/>
        <v>1</v>
      </c>
    </row>
    <row r="26" spans="1:16" x14ac:dyDescent="0.25">
      <c r="A26" s="14">
        <v>23</v>
      </c>
      <c r="B26" s="2"/>
      <c r="C26" s="2"/>
      <c r="D26" s="2"/>
      <c r="E26" s="2"/>
      <c r="F26" s="3" t="str">
        <f t="shared" si="1"/>
        <v/>
      </c>
      <c r="G26" s="3" t="str">
        <f t="shared" si="2"/>
        <v/>
      </c>
      <c r="H26" s="4"/>
      <c r="L26" s="12">
        <f>DATE(Detalhes!$B$1,Detalhes!$B$2,A26)</f>
        <v>41995</v>
      </c>
      <c r="M26" s="13">
        <f t="shared" si="3"/>
        <v>1</v>
      </c>
      <c r="N26" s="13">
        <f t="shared" si="4"/>
        <v>0</v>
      </c>
      <c r="O26" s="13">
        <f>IFERROR(MATCH(L26,Detalhes!$A$4:$A$56,0),0)</f>
        <v>0</v>
      </c>
      <c r="P26" s="10">
        <f t="shared" si="0"/>
        <v>1</v>
      </c>
    </row>
    <row r="27" spans="1:16" x14ac:dyDescent="0.25">
      <c r="A27" s="14">
        <v>24</v>
      </c>
      <c r="B27" s="2">
        <v>0.33333333333333331</v>
      </c>
      <c r="C27" s="2"/>
      <c r="D27" s="2"/>
      <c r="E27" s="2">
        <v>0.3666666666666667</v>
      </c>
      <c r="F27" s="3">
        <f t="shared" si="1"/>
        <v>3.3333333333333381E-2</v>
      </c>
      <c r="G27" s="3">
        <f t="shared" si="2"/>
        <v>-0.33333333333333331</v>
      </c>
      <c r="H27" s="4"/>
      <c r="L27" s="12">
        <f>DATE(Detalhes!$B$1,Detalhes!$B$2,A27)</f>
        <v>41996</v>
      </c>
      <c r="M27" s="13">
        <f t="shared" si="3"/>
        <v>0</v>
      </c>
      <c r="N27" s="13">
        <f t="shared" si="4"/>
        <v>0</v>
      </c>
      <c r="O27" s="13">
        <f>IFERROR(MATCH(L27,Detalhes!$A$4:$A$56,0),0)</f>
        <v>0</v>
      </c>
      <c r="P27" s="10">
        <f t="shared" si="0"/>
        <v>0</v>
      </c>
    </row>
    <row r="28" spans="1:16" x14ac:dyDescent="0.25">
      <c r="A28" s="14">
        <v>25</v>
      </c>
      <c r="B28" s="2"/>
      <c r="C28" s="2"/>
      <c r="D28" s="2"/>
      <c r="E28" s="2"/>
      <c r="F28" s="3" t="str">
        <f t="shared" si="1"/>
        <v/>
      </c>
      <c r="G28" s="3" t="str">
        <f t="shared" si="2"/>
        <v/>
      </c>
      <c r="H28" s="4"/>
      <c r="L28" s="12">
        <f>DATE(Detalhes!$B$1,Detalhes!$B$2,A28)</f>
        <v>41997</v>
      </c>
      <c r="M28" s="13">
        <f t="shared" si="3"/>
        <v>0</v>
      </c>
      <c r="N28" s="13">
        <f t="shared" si="4"/>
        <v>0</v>
      </c>
      <c r="O28" s="13">
        <f>IFERROR(MATCH(L28,Detalhes!$A$4:$A$56,0),0)</f>
        <v>15</v>
      </c>
      <c r="P28" s="10">
        <f t="shared" si="0"/>
        <v>1</v>
      </c>
    </row>
    <row r="29" spans="1:16" x14ac:dyDescent="0.25">
      <c r="A29" s="14">
        <v>26</v>
      </c>
      <c r="B29" s="2">
        <v>0.33333333333333331</v>
      </c>
      <c r="C29" s="2"/>
      <c r="D29" s="2"/>
      <c r="E29" s="2">
        <v>0.3666666666666667</v>
      </c>
      <c r="F29" s="3">
        <f t="shared" si="1"/>
        <v>3.3333333333333381E-2</v>
      </c>
      <c r="G29" s="3">
        <f t="shared" si="2"/>
        <v>-0.33333333333333331</v>
      </c>
      <c r="H29" s="4"/>
      <c r="L29" s="12">
        <f>DATE(Detalhes!$B$1,Detalhes!$B$2,A29)</f>
        <v>41998</v>
      </c>
      <c r="M29" s="13">
        <f t="shared" si="3"/>
        <v>0</v>
      </c>
      <c r="N29" s="13">
        <f t="shared" si="4"/>
        <v>0</v>
      </c>
      <c r="O29" s="13">
        <f>IFERROR(MATCH(L29,Detalhes!$A$4:$A$56,0),0)</f>
        <v>0</v>
      </c>
      <c r="P29" s="10">
        <f t="shared" si="0"/>
        <v>0</v>
      </c>
    </row>
    <row r="30" spans="1:16" x14ac:dyDescent="0.25">
      <c r="A30" s="14">
        <v>27</v>
      </c>
      <c r="B30" s="2">
        <v>0.33333333333333331</v>
      </c>
      <c r="C30" s="2"/>
      <c r="D30" s="2"/>
      <c r="E30" s="2">
        <v>0.3666666666666667</v>
      </c>
      <c r="F30" s="3">
        <f t="shared" si="1"/>
        <v>3.3333333333333381E-2</v>
      </c>
      <c r="G30" s="3">
        <f t="shared" si="2"/>
        <v>-0.33333333333333331</v>
      </c>
      <c r="H30" s="4"/>
      <c r="L30" s="12">
        <f>DATE(Detalhes!$B$1,Detalhes!$B$2,A30)</f>
        <v>41999</v>
      </c>
      <c r="M30" s="13">
        <f t="shared" si="3"/>
        <v>0</v>
      </c>
      <c r="N30" s="13">
        <f t="shared" si="4"/>
        <v>0</v>
      </c>
      <c r="O30" s="13">
        <f>IFERROR(MATCH(L30,Detalhes!$A$4:$A$56,0),0)</f>
        <v>0</v>
      </c>
      <c r="P30" s="10">
        <f t="shared" si="0"/>
        <v>0</v>
      </c>
    </row>
    <row r="31" spans="1:16" x14ac:dyDescent="0.25">
      <c r="A31" s="14">
        <v>28</v>
      </c>
      <c r="B31" s="2">
        <v>0.33333333333333331</v>
      </c>
      <c r="C31" s="2"/>
      <c r="D31" s="2"/>
      <c r="E31" s="2">
        <v>0.3666666666666667</v>
      </c>
      <c r="F31" s="3">
        <f t="shared" si="1"/>
        <v>3.3333333333333381E-2</v>
      </c>
      <c r="G31" s="3">
        <f t="shared" si="2"/>
        <v>-0.33333333333333331</v>
      </c>
      <c r="H31" s="4"/>
      <c r="L31" s="12">
        <f>DATE(Detalhes!$B$1,Detalhes!$B$2,A31)</f>
        <v>42000</v>
      </c>
      <c r="M31" s="13">
        <f t="shared" si="3"/>
        <v>0</v>
      </c>
      <c r="N31" s="13">
        <f t="shared" si="4"/>
        <v>0</v>
      </c>
      <c r="O31" s="13">
        <f>IFERROR(MATCH(L31,Detalhes!$A$4:$A$56,0),0)</f>
        <v>0</v>
      </c>
      <c r="P31" s="10">
        <f t="shared" si="0"/>
        <v>0</v>
      </c>
    </row>
    <row r="32" spans="1:16" x14ac:dyDescent="0.25">
      <c r="A32" s="14">
        <v>29</v>
      </c>
      <c r="B32" s="2"/>
      <c r="C32" s="2"/>
      <c r="D32" s="2"/>
      <c r="E32" s="2"/>
      <c r="F32" s="3" t="str">
        <f t="shared" si="1"/>
        <v/>
      </c>
      <c r="G32" s="3" t="str">
        <f t="shared" si="2"/>
        <v/>
      </c>
      <c r="H32" s="4"/>
      <c r="L32" s="12">
        <f>DATE(Detalhes!$B$1,Detalhes!$B$2,A32)</f>
        <v>42001</v>
      </c>
      <c r="M32" s="13">
        <f t="shared" si="3"/>
        <v>1</v>
      </c>
      <c r="N32" s="13">
        <f t="shared" si="4"/>
        <v>0</v>
      </c>
      <c r="O32" s="13">
        <f>IFERROR(MATCH(L32,Detalhes!$A$4:$A$56,0),0)</f>
        <v>0</v>
      </c>
      <c r="P32" s="10">
        <f t="shared" si="0"/>
        <v>1</v>
      </c>
    </row>
    <row r="33" spans="1:16" x14ac:dyDescent="0.25">
      <c r="A33" s="14">
        <v>30</v>
      </c>
      <c r="B33" s="2"/>
      <c r="C33" s="2"/>
      <c r="D33" s="2"/>
      <c r="E33" s="2"/>
      <c r="F33" s="3" t="str">
        <f t="shared" si="1"/>
        <v/>
      </c>
      <c r="G33" s="3" t="str">
        <f t="shared" si="2"/>
        <v/>
      </c>
      <c r="H33" s="4"/>
      <c r="L33" s="12">
        <f>DATE(Detalhes!$B$1,Detalhes!$B$2,A33)</f>
        <v>42002</v>
      </c>
      <c r="M33" s="13">
        <f t="shared" si="3"/>
        <v>1</v>
      </c>
      <c r="N33" s="13">
        <f t="shared" si="4"/>
        <v>0</v>
      </c>
      <c r="O33" s="13">
        <f>IFERROR(MATCH(L33,Detalhes!$A$4:$A$56,0),0)</f>
        <v>0</v>
      </c>
      <c r="P33" s="10">
        <f t="shared" si="0"/>
        <v>1</v>
      </c>
    </row>
    <row r="34" spans="1:16" x14ac:dyDescent="0.25">
      <c r="A34" s="14">
        <v>31</v>
      </c>
      <c r="B34" s="2">
        <v>0.33333333333333331</v>
      </c>
      <c r="C34" s="2"/>
      <c r="D34" s="2"/>
      <c r="E34" s="2">
        <v>0.3666666666666667</v>
      </c>
      <c r="F34" s="3">
        <f t="shared" si="1"/>
        <v>3.3333333333333381E-2</v>
      </c>
      <c r="G34" s="3">
        <f t="shared" si="2"/>
        <v>-0.33333333333333331</v>
      </c>
      <c r="H34" s="4"/>
      <c r="L34" s="12">
        <f>DATE(Detalhes!$B$1,Detalhes!$B$2,A34)</f>
        <v>42003</v>
      </c>
      <c r="M34" s="13">
        <f t="shared" si="3"/>
        <v>0</v>
      </c>
      <c r="N34" s="13">
        <f t="shared" si="4"/>
        <v>0</v>
      </c>
      <c r="O34" s="13">
        <f>IFERROR(MATCH(L34,Detalhes!$A$4:$A$56,0),0)</f>
        <v>0</v>
      </c>
      <c r="P34" s="10">
        <f t="shared" si="0"/>
        <v>0</v>
      </c>
    </row>
    <row r="35" spans="1:16" x14ac:dyDescent="0.25">
      <c r="A35" s="15" t="s">
        <v>10</v>
      </c>
      <c r="B35" s="16"/>
      <c r="C35" s="17"/>
      <c r="D35" s="17"/>
      <c r="E35" s="16"/>
      <c r="F35" s="5">
        <f>SUM(F4:F34)</f>
        <v>4.6354166666666661</v>
      </c>
      <c r="G35" s="22">
        <f>SUM(G4:G34)</f>
        <v>-2.3312500000000003</v>
      </c>
      <c r="H35" s="16"/>
    </row>
  </sheetData>
  <sheetProtection sheet="1" formatCells="0" formatColumns="0" formatRows="0" insertColumns="0" insertRows="0" insertHyperlinks="0" deleteColumns="0" deleteRows="0" sort="0" autoFilter="0" pivotTables="0"/>
  <mergeCells count="8">
    <mergeCell ref="G2:G3"/>
    <mergeCell ref="H2:H3"/>
    <mergeCell ref="B1:E1"/>
    <mergeCell ref="A2:A3"/>
    <mergeCell ref="B2:B3"/>
    <mergeCell ref="C2:D2"/>
    <mergeCell ref="E2:E3"/>
    <mergeCell ref="F2:F3"/>
  </mergeCells>
  <conditionalFormatting sqref="A4:H4">
    <cfRule type="expression" dxfId="208" priority="34">
      <formula>$P$4&gt;0</formula>
    </cfRule>
  </conditionalFormatting>
  <conditionalFormatting sqref="A5:H5">
    <cfRule type="expression" dxfId="207" priority="33">
      <formula>$P$5&gt;0</formula>
    </cfRule>
  </conditionalFormatting>
  <conditionalFormatting sqref="A6:D6 F6:H6">
    <cfRule type="expression" dxfId="206" priority="32">
      <formula>$P$6&gt;0</formula>
    </cfRule>
  </conditionalFormatting>
  <conditionalFormatting sqref="A7:D7 F7:H7">
    <cfRule type="expression" dxfId="205" priority="31">
      <formula>$P$7&gt;0</formula>
    </cfRule>
  </conditionalFormatting>
  <conditionalFormatting sqref="A8:D8 F8:H8">
    <cfRule type="expression" dxfId="204" priority="30">
      <formula>$P$8&gt;0</formula>
    </cfRule>
  </conditionalFormatting>
  <conditionalFormatting sqref="A9:D9 F9:H9">
    <cfRule type="expression" dxfId="203" priority="29">
      <formula>$P$9&gt;0</formula>
    </cfRule>
  </conditionalFormatting>
  <conditionalFormatting sqref="A10:D10 F10:H10">
    <cfRule type="expression" dxfId="202" priority="28">
      <formula>$P$10&gt;0</formula>
    </cfRule>
  </conditionalFormatting>
  <conditionalFormatting sqref="A11:D11 F11:H11">
    <cfRule type="expression" dxfId="201" priority="27">
      <formula>$P$11&gt;0</formula>
    </cfRule>
  </conditionalFormatting>
  <conditionalFormatting sqref="A12:D12 F12:H12">
    <cfRule type="expression" dxfId="200" priority="26">
      <formula>$P$12&gt;0</formula>
    </cfRule>
  </conditionalFormatting>
  <conditionalFormatting sqref="A13 F13:H13 C13:D13">
    <cfRule type="expression" dxfId="199" priority="25">
      <formula>$P$13&gt;0</formula>
    </cfRule>
  </conditionalFormatting>
  <conditionalFormatting sqref="A14 F14:H14 C14:D14">
    <cfRule type="expression" dxfId="198" priority="24">
      <formula>$P$14&gt;0</formula>
    </cfRule>
  </conditionalFormatting>
  <conditionalFormatting sqref="A17:D28 F15:H29 F32:H34 A34 A15:A16 C15:D16 A32:C33 A29">
    <cfRule type="expression" dxfId="197" priority="23">
      <formula>$P15&gt;0</formula>
    </cfRule>
  </conditionalFormatting>
  <conditionalFormatting sqref="E6">
    <cfRule type="expression" dxfId="196" priority="22">
      <formula>$P$6&gt;0</formula>
    </cfRule>
  </conditionalFormatting>
  <conditionalFormatting sqref="E7">
    <cfRule type="expression" dxfId="195" priority="21">
      <formula>$P$7&gt;0</formula>
    </cfRule>
  </conditionalFormatting>
  <conditionalFormatting sqref="E8">
    <cfRule type="expression" dxfId="194" priority="20">
      <formula>$P$8&gt;0</formula>
    </cfRule>
  </conditionalFormatting>
  <conditionalFormatting sqref="E9">
    <cfRule type="expression" dxfId="193" priority="19">
      <formula>$P$9&gt;0</formula>
    </cfRule>
  </conditionalFormatting>
  <conditionalFormatting sqref="E10">
    <cfRule type="expression" dxfId="192" priority="18">
      <formula>$P$10&gt;0</formula>
    </cfRule>
  </conditionalFormatting>
  <conditionalFormatting sqref="E11">
    <cfRule type="expression" dxfId="191" priority="17">
      <formula>$P$11&gt;0</formula>
    </cfRule>
  </conditionalFormatting>
  <conditionalFormatting sqref="E12">
    <cfRule type="expression" dxfId="190" priority="16">
      <formula>$P$12&gt;0</formula>
    </cfRule>
  </conditionalFormatting>
  <conditionalFormatting sqref="E13">
    <cfRule type="expression" dxfId="189" priority="15">
      <formula>$P$13&gt;0</formula>
    </cfRule>
  </conditionalFormatting>
  <conditionalFormatting sqref="E14">
    <cfRule type="expression" dxfId="188" priority="14">
      <formula>$P$14&gt;0</formula>
    </cfRule>
  </conditionalFormatting>
  <conditionalFormatting sqref="E15:E28">
    <cfRule type="expression" dxfId="187" priority="13">
      <formula>$P15&gt;0</formula>
    </cfRule>
  </conditionalFormatting>
  <conditionalFormatting sqref="F30:H31 A30:A31">
    <cfRule type="expression" dxfId="186" priority="12">
      <formula>$P30&gt;0</formula>
    </cfRule>
  </conditionalFormatting>
  <conditionalFormatting sqref="B13:B16">
    <cfRule type="expression" dxfId="184" priority="9">
      <formula>$P13&gt;0</formula>
    </cfRule>
  </conditionalFormatting>
  <conditionalFormatting sqref="E32:E33">
    <cfRule type="expression" dxfId="183" priority="8">
      <formula>$P32&gt;0</formula>
    </cfRule>
  </conditionalFormatting>
  <conditionalFormatting sqref="D32:D33">
    <cfRule type="expression" dxfId="181" priority="6">
      <formula>$P32&gt;0</formula>
    </cfRule>
  </conditionalFormatting>
  <conditionalFormatting sqref="B34:D34">
    <cfRule type="expression" dxfId="15" priority="4">
      <formula>$P34&gt;0</formula>
    </cfRule>
  </conditionalFormatting>
  <conditionalFormatting sqref="E34">
    <cfRule type="expression" dxfId="14" priority="3">
      <formula>$P34&gt;0</formula>
    </cfRule>
  </conditionalFormatting>
  <conditionalFormatting sqref="B29:D31">
    <cfRule type="expression" dxfId="13" priority="2">
      <formula>$P29&gt;0</formula>
    </cfRule>
  </conditionalFormatting>
  <conditionalFormatting sqref="E29:E31">
    <cfRule type="expression" dxfId="12" priority="1">
      <formula>$P29&gt;0</formula>
    </cfRule>
  </conditionalFormatting>
  <pageMargins left="0.51181102362204722" right="0.51181102362204722" top="0.78740157480314965" bottom="0.78740157480314965" header="0.31496062992125984" footer="0.31496062992125984"/>
  <pageSetup paperSize="9" scale="88" fitToHeight="0" orientation="portrait" horizontalDpi="0" verticalDpi="0" r:id="rId1"/>
  <headerFooter>
    <oddFooter>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P35"/>
  <sheetViews>
    <sheetView topLeftCell="A19" workbookViewId="0">
      <selection activeCell="B29" sqref="B29:E31"/>
    </sheetView>
  </sheetViews>
  <sheetFormatPr defaultRowHeight="15" x14ac:dyDescent="0.25"/>
  <cols>
    <col min="1" max="1" width="17.5703125" style="10" bestFit="1" customWidth="1"/>
    <col min="2" max="2" width="15.140625" style="10" bestFit="1" customWidth="1"/>
    <col min="3" max="4" width="9.140625" style="10"/>
    <col min="5" max="5" width="13.140625" style="10" bestFit="1" customWidth="1"/>
    <col min="6" max="6" width="16.85546875" style="10" bestFit="1" customWidth="1"/>
    <col min="7" max="7" width="10.140625" style="10" bestFit="1" customWidth="1"/>
    <col min="8" max="8" width="15.7109375" style="10" customWidth="1"/>
    <col min="9" max="9" width="9.140625" style="10"/>
    <col min="10" max="10" width="12.42578125" style="10" bestFit="1" customWidth="1"/>
    <col min="11" max="11" width="9.140625" style="10" customWidth="1"/>
    <col min="12" max="13" width="9.140625" style="10" hidden="1" customWidth="1"/>
    <col min="14" max="14" width="10.42578125" style="10" hidden="1" customWidth="1"/>
    <col min="15" max="16" width="9.140625" style="10" hidden="1" customWidth="1"/>
    <col min="17" max="17" width="9.140625" style="10" customWidth="1"/>
    <col min="18" max="16384" width="9.140625" style="10"/>
  </cols>
  <sheetData>
    <row r="1" spans="1:16" x14ac:dyDescent="0.25">
      <c r="A1" s="8">
        <f>DATE(Detalhes!B1,Detalhes!B2,1)</f>
        <v>41973</v>
      </c>
      <c r="B1" s="27" t="s">
        <v>0</v>
      </c>
      <c r="C1" s="28"/>
      <c r="D1" s="28"/>
      <c r="E1" s="29"/>
      <c r="F1" s="7">
        <v>0.3666666666666667</v>
      </c>
      <c r="G1" s="9"/>
      <c r="H1" s="9"/>
    </row>
    <row r="2" spans="1:16" x14ac:dyDescent="0.25">
      <c r="A2" s="23" t="s">
        <v>1</v>
      </c>
      <c r="B2" s="23" t="s">
        <v>2</v>
      </c>
      <c r="C2" s="30" t="s">
        <v>3</v>
      </c>
      <c r="D2" s="31"/>
      <c r="E2" s="23" t="s">
        <v>4</v>
      </c>
      <c r="F2" s="23" t="s">
        <v>5</v>
      </c>
      <c r="G2" s="23" t="s">
        <v>6</v>
      </c>
      <c r="H2" s="25" t="s">
        <v>7</v>
      </c>
    </row>
    <row r="3" spans="1:16" ht="15.75" thickBot="1" x14ac:dyDescent="0.3">
      <c r="A3" s="24"/>
      <c r="B3" s="24"/>
      <c r="C3" s="11" t="s">
        <v>8</v>
      </c>
      <c r="D3" s="11" t="s">
        <v>9</v>
      </c>
      <c r="E3" s="24"/>
      <c r="F3" s="24"/>
      <c r="G3" s="24"/>
      <c r="H3" s="26"/>
      <c r="L3" s="12" t="s">
        <v>26</v>
      </c>
      <c r="M3" s="13" t="s">
        <v>27</v>
      </c>
      <c r="N3" s="13" t="s">
        <v>28</v>
      </c>
      <c r="O3" s="13" t="s">
        <v>29</v>
      </c>
      <c r="P3" s="13" t="s">
        <v>30</v>
      </c>
    </row>
    <row r="4" spans="1:16" x14ac:dyDescent="0.25">
      <c r="A4" s="14">
        <v>1</v>
      </c>
      <c r="B4" s="2"/>
      <c r="C4" s="2"/>
      <c r="D4" s="2"/>
      <c r="E4" s="2"/>
      <c r="F4" s="3" t="str">
        <f>IF(ISBLANK(E4),"",E4-(D4-C4)-B4)</f>
        <v/>
      </c>
      <c r="G4" s="3" t="str">
        <f>IF(ISNUMBER(F4),F4-$F$1,"")</f>
        <v/>
      </c>
      <c r="H4" s="4"/>
      <c r="L4" s="12">
        <f>DATE(Detalhes!$B$1,Detalhes!$B$2,A4)</f>
        <v>41973</v>
      </c>
      <c r="M4" s="13">
        <f>IF(WEEKDAY(L4,2)&gt;5,1,0)</f>
        <v>1</v>
      </c>
      <c r="N4" s="13">
        <f>IF(MONTH(L4)=MONTH($A$1),0,1)</f>
        <v>0</v>
      </c>
      <c r="O4" s="13">
        <f>IFERROR(MATCH(L4,Detalhes!$A$4:$A$56,0),0)</f>
        <v>0</v>
      </c>
      <c r="P4" s="10">
        <f t="shared" ref="P4:P34" si="0">IF(OR(M4,N4,O4),1,0)</f>
        <v>1</v>
      </c>
    </row>
    <row r="5" spans="1:16" x14ac:dyDescent="0.25">
      <c r="A5" s="14">
        <v>2</v>
      </c>
      <c r="B5" s="2"/>
      <c r="C5" s="2"/>
      <c r="D5" s="2"/>
      <c r="E5" s="2"/>
      <c r="F5" s="3" t="str">
        <f t="shared" ref="F5:F34" si="1">IF(ISBLANK(E5),"",E5-(D5-C5)-B5)</f>
        <v/>
      </c>
      <c r="G5" s="3" t="str">
        <f t="shared" ref="G5:G34" si="2">IF(ISNUMBER(F5),F5-$F$1,"")</f>
        <v/>
      </c>
      <c r="H5" s="4"/>
      <c r="L5" s="12">
        <f>DATE(Detalhes!$B$1,Detalhes!$B$2,A5)</f>
        <v>41974</v>
      </c>
      <c r="M5" s="13">
        <f t="shared" ref="M5:M34" si="3">IF(WEEKDAY(L5,2)&gt;5,1,0)</f>
        <v>1</v>
      </c>
      <c r="N5" s="13">
        <f t="shared" ref="N5:N34" si="4">IF(MONTH(L5)=MONTH($A$1),0,1)</f>
        <v>0</v>
      </c>
      <c r="O5" s="13">
        <f>IFERROR(MATCH(L5,Detalhes!$A$4:$A$56,0),0)</f>
        <v>0</v>
      </c>
      <c r="P5" s="10">
        <f t="shared" si="0"/>
        <v>1</v>
      </c>
    </row>
    <row r="6" spans="1:16" x14ac:dyDescent="0.25">
      <c r="A6" s="14">
        <v>3</v>
      </c>
      <c r="B6" s="2">
        <v>0.34652777777777777</v>
      </c>
      <c r="C6" s="2">
        <v>0.4993055555555555</v>
      </c>
      <c r="D6" s="2">
        <v>0.53472222222222221</v>
      </c>
      <c r="E6" s="2">
        <v>0.75</v>
      </c>
      <c r="F6" s="3">
        <f t="shared" si="1"/>
        <v>0.36805555555555558</v>
      </c>
      <c r="G6" s="3">
        <f t="shared" si="2"/>
        <v>1.388888888888884E-3</v>
      </c>
      <c r="H6" s="4"/>
      <c r="L6" s="12">
        <f>DATE(Detalhes!$B$1,Detalhes!$B$2,A6)</f>
        <v>41975</v>
      </c>
      <c r="M6" s="13">
        <f t="shared" si="3"/>
        <v>0</v>
      </c>
      <c r="N6" s="13">
        <f t="shared" si="4"/>
        <v>0</v>
      </c>
      <c r="O6" s="13">
        <f>IFERROR(MATCH(L6,Detalhes!$A$4:$A$56,0),0)</f>
        <v>0</v>
      </c>
      <c r="P6" s="10">
        <f t="shared" si="0"/>
        <v>0</v>
      </c>
    </row>
    <row r="7" spans="1:16" x14ac:dyDescent="0.25">
      <c r="A7" s="14">
        <v>4</v>
      </c>
      <c r="B7" s="2">
        <v>0.3520833333333333</v>
      </c>
      <c r="C7" s="2">
        <v>0.50069444444444444</v>
      </c>
      <c r="D7" s="2">
        <v>0.54166666666666663</v>
      </c>
      <c r="E7" s="2">
        <v>0.75069444444444444</v>
      </c>
      <c r="F7" s="3">
        <f t="shared" si="1"/>
        <v>0.35763888888888895</v>
      </c>
      <c r="G7" s="3">
        <f t="shared" si="2"/>
        <v>-9.0277777777777457E-3</v>
      </c>
      <c r="H7" s="4"/>
      <c r="L7" s="12">
        <f>DATE(Detalhes!$B$1,Detalhes!$B$2,A7)</f>
        <v>41976</v>
      </c>
      <c r="M7" s="13">
        <f t="shared" si="3"/>
        <v>0</v>
      </c>
      <c r="N7" s="13">
        <f t="shared" si="4"/>
        <v>0</v>
      </c>
      <c r="O7" s="13">
        <f>IFERROR(MATCH(L7,Detalhes!$A$4:$A$56,0),0)</f>
        <v>0</v>
      </c>
      <c r="P7" s="10">
        <f t="shared" si="0"/>
        <v>0</v>
      </c>
    </row>
    <row r="8" spans="1:16" x14ac:dyDescent="0.25">
      <c r="A8" s="14">
        <v>5</v>
      </c>
      <c r="B8" s="2">
        <v>0.35069444444444442</v>
      </c>
      <c r="C8" s="2">
        <v>0.50694444444444442</v>
      </c>
      <c r="D8" s="2">
        <v>0.5395833333333333</v>
      </c>
      <c r="E8" s="2">
        <v>0.78263888888888899</v>
      </c>
      <c r="F8" s="3">
        <f t="shared" si="1"/>
        <v>0.39930555555555569</v>
      </c>
      <c r="G8" s="3">
        <f t="shared" si="2"/>
        <v>3.2638888888888995E-2</v>
      </c>
      <c r="H8" s="4"/>
      <c r="L8" s="12">
        <f>DATE(Detalhes!$B$1,Detalhes!$B$2,A8)</f>
        <v>41977</v>
      </c>
      <c r="M8" s="13">
        <f t="shared" si="3"/>
        <v>0</v>
      </c>
      <c r="N8" s="13">
        <f t="shared" si="4"/>
        <v>0</v>
      </c>
      <c r="O8" s="13">
        <f>IFERROR(MATCH(L8,Detalhes!$A$4:$A$56,0),0)</f>
        <v>0</v>
      </c>
      <c r="P8" s="10">
        <f t="shared" si="0"/>
        <v>0</v>
      </c>
    </row>
    <row r="9" spans="1:16" x14ac:dyDescent="0.25">
      <c r="A9" s="14">
        <v>6</v>
      </c>
      <c r="B9" s="2">
        <v>0.34930555555555554</v>
      </c>
      <c r="C9" s="2">
        <v>0.53680555555555554</v>
      </c>
      <c r="D9" s="2">
        <v>0.58402777777777781</v>
      </c>
      <c r="E9" s="2">
        <v>0.77986111111111101</v>
      </c>
      <c r="F9" s="3">
        <f t="shared" si="1"/>
        <v>0.38333333333333319</v>
      </c>
      <c r="G9" s="3">
        <f t="shared" si="2"/>
        <v>1.6666666666666496E-2</v>
      </c>
      <c r="H9" s="4"/>
      <c r="L9" s="12">
        <f>DATE(Detalhes!$B$1,Detalhes!$B$2,A9)</f>
        <v>41978</v>
      </c>
      <c r="M9" s="13">
        <f t="shared" si="3"/>
        <v>0</v>
      </c>
      <c r="N9" s="13">
        <f t="shared" si="4"/>
        <v>0</v>
      </c>
      <c r="O9" s="13">
        <f>IFERROR(MATCH(L9,Detalhes!$A$4:$A$56,0),0)</f>
        <v>0</v>
      </c>
      <c r="P9" s="10">
        <f t="shared" si="0"/>
        <v>0</v>
      </c>
    </row>
    <row r="10" spans="1:16" x14ac:dyDescent="0.25">
      <c r="A10" s="14">
        <v>7</v>
      </c>
      <c r="B10" s="2">
        <v>0.37708333333333338</v>
      </c>
      <c r="C10" s="2">
        <v>0.52361111111111114</v>
      </c>
      <c r="D10" s="2">
        <v>0.54861111111111105</v>
      </c>
      <c r="E10" s="2">
        <v>0.74305555555555547</v>
      </c>
      <c r="F10" s="3">
        <f t="shared" si="1"/>
        <v>0.34097222222222218</v>
      </c>
      <c r="G10" s="3">
        <f t="shared" si="2"/>
        <v>-2.569444444444452E-2</v>
      </c>
      <c r="H10" s="4"/>
      <c r="L10" s="12">
        <f>DATE(Detalhes!$B$1,Detalhes!$B$2,A10)</f>
        <v>41979</v>
      </c>
      <c r="M10" s="13">
        <f t="shared" si="3"/>
        <v>0</v>
      </c>
      <c r="N10" s="13">
        <f t="shared" si="4"/>
        <v>0</v>
      </c>
      <c r="O10" s="13">
        <f>IFERROR(MATCH(L10,Detalhes!$A$4:$A$56,0),0)</f>
        <v>0</v>
      </c>
      <c r="P10" s="10">
        <f t="shared" si="0"/>
        <v>0</v>
      </c>
    </row>
    <row r="11" spans="1:16" x14ac:dyDescent="0.25">
      <c r="A11" s="14">
        <v>8</v>
      </c>
      <c r="B11" s="2"/>
      <c r="C11" s="2"/>
      <c r="D11" s="2"/>
      <c r="E11" s="2"/>
      <c r="F11" s="3" t="str">
        <f t="shared" si="1"/>
        <v/>
      </c>
      <c r="G11" s="3" t="str">
        <f t="shared" si="2"/>
        <v/>
      </c>
      <c r="H11" s="4"/>
      <c r="L11" s="12">
        <f>DATE(Detalhes!$B$1,Detalhes!$B$2,A11)</f>
        <v>41980</v>
      </c>
      <c r="M11" s="13">
        <f t="shared" si="3"/>
        <v>1</v>
      </c>
      <c r="N11" s="13">
        <f t="shared" si="4"/>
        <v>0</v>
      </c>
      <c r="O11" s="13">
        <f>IFERROR(MATCH(L11,Detalhes!$A$4:$A$56,0),0)</f>
        <v>14</v>
      </c>
      <c r="P11" s="10">
        <f t="shared" si="0"/>
        <v>1</v>
      </c>
    </row>
    <row r="12" spans="1:16" x14ac:dyDescent="0.25">
      <c r="A12" s="14">
        <v>9</v>
      </c>
      <c r="B12" s="2"/>
      <c r="C12" s="2"/>
      <c r="D12" s="2"/>
      <c r="E12" s="2"/>
      <c r="F12" s="3" t="str">
        <f t="shared" si="1"/>
        <v/>
      </c>
      <c r="G12" s="3" t="str">
        <f t="shared" si="2"/>
        <v/>
      </c>
      <c r="H12" s="4"/>
      <c r="L12" s="12">
        <f>DATE(Detalhes!$B$1,Detalhes!$B$2,A12)</f>
        <v>41981</v>
      </c>
      <c r="M12" s="13">
        <f t="shared" si="3"/>
        <v>1</v>
      </c>
      <c r="N12" s="13">
        <f t="shared" si="4"/>
        <v>0</v>
      </c>
      <c r="O12" s="13">
        <f>IFERROR(MATCH(L12,Detalhes!$A$4:$A$56,0),0)</f>
        <v>0</v>
      </c>
      <c r="P12" s="10">
        <f t="shared" si="0"/>
        <v>1</v>
      </c>
    </row>
    <row r="13" spans="1:16" x14ac:dyDescent="0.25">
      <c r="A13" s="14">
        <v>10</v>
      </c>
      <c r="B13" s="2">
        <v>0.33333333333333331</v>
      </c>
      <c r="C13" s="2">
        <v>0.49722222222222223</v>
      </c>
      <c r="D13" s="2">
        <v>0.54097222222222219</v>
      </c>
      <c r="E13" s="2">
        <v>0.75694444444444453</v>
      </c>
      <c r="F13" s="3">
        <f t="shared" si="1"/>
        <v>0.37986111111111126</v>
      </c>
      <c r="G13" s="3">
        <f t="shared" si="2"/>
        <v>1.3194444444444564E-2</v>
      </c>
      <c r="H13" s="4" t="s">
        <v>42</v>
      </c>
      <c r="L13" s="12">
        <f>DATE(Detalhes!$B$1,Detalhes!$B$2,A13)</f>
        <v>41982</v>
      </c>
      <c r="M13" s="13">
        <f t="shared" si="3"/>
        <v>0</v>
      </c>
      <c r="N13" s="13">
        <f t="shared" si="4"/>
        <v>0</v>
      </c>
      <c r="O13" s="13">
        <f>IFERROR(MATCH(L13,Detalhes!$A$4:$A$56,0),0)</f>
        <v>0</v>
      </c>
      <c r="P13" s="10">
        <f t="shared" si="0"/>
        <v>0</v>
      </c>
    </row>
    <row r="14" spans="1:16" x14ac:dyDescent="0.25">
      <c r="A14" s="14">
        <v>11</v>
      </c>
      <c r="B14" s="2">
        <v>0.35833333333333334</v>
      </c>
      <c r="C14" s="2">
        <v>0.50069444444444444</v>
      </c>
      <c r="D14" s="2">
        <v>0.53749999999999998</v>
      </c>
      <c r="E14" s="2">
        <v>0.75069444444444444</v>
      </c>
      <c r="F14" s="3">
        <f t="shared" si="1"/>
        <v>0.35555555555555557</v>
      </c>
      <c r="G14" s="3">
        <f t="shared" si="2"/>
        <v>-1.1111111111111127E-2</v>
      </c>
      <c r="H14" s="4"/>
      <c r="L14" s="12">
        <f>DATE(Detalhes!$B$1,Detalhes!$B$2,A14)</f>
        <v>41983</v>
      </c>
      <c r="M14" s="13">
        <f t="shared" si="3"/>
        <v>0</v>
      </c>
      <c r="N14" s="13">
        <f t="shared" si="4"/>
        <v>0</v>
      </c>
      <c r="O14" s="13">
        <f>IFERROR(MATCH(L14,Detalhes!$A$4:$A$56,0),0)</f>
        <v>0</v>
      </c>
      <c r="P14" s="10">
        <f t="shared" si="0"/>
        <v>0</v>
      </c>
    </row>
    <row r="15" spans="1:16" x14ac:dyDescent="0.25">
      <c r="A15" s="14">
        <v>12</v>
      </c>
      <c r="B15" s="2">
        <v>0.35555555555555557</v>
      </c>
      <c r="C15" s="2">
        <v>0.50277777777777777</v>
      </c>
      <c r="D15" s="2">
        <v>0.54375000000000007</v>
      </c>
      <c r="E15" s="2">
        <v>0.78194444444444444</v>
      </c>
      <c r="F15" s="3">
        <f t="shared" si="1"/>
        <v>0.38541666666666657</v>
      </c>
      <c r="G15" s="3">
        <f t="shared" si="2"/>
        <v>1.8749999999999878E-2</v>
      </c>
      <c r="H15" s="4"/>
      <c r="L15" s="12">
        <f>DATE(Detalhes!$B$1,Detalhes!$B$2,A15)</f>
        <v>41984</v>
      </c>
      <c r="M15" s="13">
        <f t="shared" si="3"/>
        <v>0</v>
      </c>
      <c r="N15" s="13">
        <f t="shared" si="4"/>
        <v>0</v>
      </c>
      <c r="O15" s="13">
        <f>IFERROR(MATCH(L15,Detalhes!$A$4:$A$56,0),0)</f>
        <v>0</v>
      </c>
      <c r="P15" s="10">
        <f t="shared" si="0"/>
        <v>0</v>
      </c>
    </row>
    <row r="16" spans="1:16" x14ac:dyDescent="0.25">
      <c r="A16" s="14">
        <v>13</v>
      </c>
      <c r="B16" s="2">
        <v>0.35069444444444442</v>
      </c>
      <c r="C16" s="2">
        <v>0.50069444444444444</v>
      </c>
      <c r="D16" s="2">
        <v>0.54861111111111105</v>
      </c>
      <c r="E16" s="2">
        <v>0.78194444444444444</v>
      </c>
      <c r="F16" s="3">
        <f t="shared" si="1"/>
        <v>0.38333333333333341</v>
      </c>
      <c r="G16" s="3">
        <f t="shared" si="2"/>
        <v>1.6666666666666718E-2</v>
      </c>
      <c r="H16" s="4"/>
      <c r="L16" s="12">
        <f>DATE(Detalhes!$B$1,Detalhes!$B$2,A16)</f>
        <v>41985</v>
      </c>
      <c r="M16" s="13">
        <f t="shared" si="3"/>
        <v>0</v>
      </c>
      <c r="N16" s="13">
        <f t="shared" si="4"/>
        <v>0</v>
      </c>
      <c r="O16" s="13">
        <f>IFERROR(MATCH(L16,Detalhes!$A$4:$A$56,0),0)</f>
        <v>0</v>
      </c>
      <c r="P16" s="10">
        <f t="shared" si="0"/>
        <v>0</v>
      </c>
    </row>
    <row r="17" spans="1:16" x14ac:dyDescent="0.25">
      <c r="A17" s="14">
        <v>14</v>
      </c>
      <c r="B17" s="2">
        <v>0.35416666666666669</v>
      </c>
      <c r="C17" s="2">
        <v>0.49444444444444446</v>
      </c>
      <c r="D17" s="2">
        <v>0.54305555555555551</v>
      </c>
      <c r="E17" s="2">
        <v>0.74722222222222223</v>
      </c>
      <c r="F17" s="3">
        <f t="shared" si="1"/>
        <v>0.3444444444444445</v>
      </c>
      <c r="G17" s="3">
        <f t="shared" si="2"/>
        <v>-2.2222222222222199E-2</v>
      </c>
      <c r="H17" s="4"/>
      <c r="L17" s="12">
        <f>DATE(Detalhes!$B$1,Detalhes!$B$2,A17)</f>
        <v>41986</v>
      </c>
      <c r="M17" s="13">
        <f t="shared" si="3"/>
        <v>0</v>
      </c>
      <c r="N17" s="13">
        <f t="shared" si="4"/>
        <v>0</v>
      </c>
      <c r="O17" s="13">
        <f>IFERROR(MATCH(L17,Detalhes!$A$4:$A$56,0),0)</f>
        <v>0</v>
      </c>
      <c r="P17" s="10">
        <f t="shared" si="0"/>
        <v>0</v>
      </c>
    </row>
    <row r="18" spans="1:16" x14ac:dyDescent="0.25">
      <c r="A18" s="14">
        <v>15</v>
      </c>
      <c r="B18" s="2"/>
      <c r="C18" s="2"/>
      <c r="D18" s="2"/>
      <c r="E18" s="2"/>
      <c r="F18" s="3" t="str">
        <f t="shared" si="1"/>
        <v/>
      </c>
      <c r="G18" s="3" t="str">
        <f t="shared" si="2"/>
        <v/>
      </c>
      <c r="H18" s="4"/>
      <c r="L18" s="12">
        <f>DATE(Detalhes!$B$1,Detalhes!$B$2,A18)</f>
        <v>41987</v>
      </c>
      <c r="M18" s="13">
        <f t="shared" si="3"/>
        <v>1</v>
      </c>
      <c r="N18" s="13">
        <f t="shared" si="4"/>
        <v>0</v>
      </c>
      <c r="O18" s="13">
        <f>IFERROR(MATCH(L18,Detalhes!$A$4:$A$56,0),0)</f>
        <v>0</v>
      </c>
      <c r="P18" s="10">
        <f t="shared" si="0"/>
        <v>1</v>
      </c>
    </row>
    <row r="19" spans="1:16" x14ac:dyDescent="0.25">
      <c r="A19" s="14">
        <v>16</v>
      </c>
      <c r="B19" s="2"/>
      <c r="C19" s="2"/>
      <c r="D19" s="2"/>
      <c r="E19" s="2"/>
      <c r="F19" s="3" t="str">
        <f>IF(ISBLANK(E19),"",E19-(D19-C19)-B19)</f>
        <v/>
      </c>
      <c r="G19" s="3" t="str">
        <f t="shared" si="2"/>
        <v/>
      </c>
      <c r="H19" s="4"/>
      <c r="L19" s="12">
        <f>DATE(Detalhes!$B$1,Detalhes!$B$2,A19)</f>
        <v>41988</v>
      </c>
      <c r="M19" s="13">
        <f t="shared" si="3"/>
        <v>1</v>
      </c>
      <c r="N19" s="13">
        <f t="shared" si="4"/>
        <v>0</v>
      </c>
      <c r="O19" s="13">
        <f>IFERROR(MATCH(L19,Detalhes!$A$4:$A$56,0),0)</f>
        <v>0</v>
      </c>
      <c r="P19" s="10">
        <f t="shared" si="0"/>
        <v>1</v>
      </c>
    </row>
    <row r="20" spans="1:16" x14ac:dyDescent="0.25">
      <c r="A20" s="14">
        <v>17</v>
      </c>
      <c r="B20" s="2">
        <v>0.35486111111111113</v>
      </c>
      <c r="C20" s="2">
        <v>0.50277777777777777</v>
      </c>
      <c r="D20" s="2">
        <v>0.53749999999999998</v>
      </c>
      <c r="E20" s="2">
        <v>0.75</v>
      </c>
      <c r="F20" s="3">
        <f>IF(ISBLANK(E20),"",E20-(D20-C20)-B20)</f>
        <v>0.36041666666666666</v>
      </c>
      <c r="G20" s="3">
        <f t="shared" si="2"/>
        <v>-6.2500000000000333E-3</v>
      </c>
      <c r="H20" s="4"/>
      <c r="L20" s="12">
        <f>DATE(Detalhes!$B$1,Detalhes!$B$2,A20)</f>
        <v>41989</v>
      </c>
      <c r="M20" s="13">
        <f t="shared" si="3"/>
        <v>0</v>
      </c>
      <c r="N20" s="13">
        <f t="shared" si="4"/>
        <v>0</v>
      </c>
      <c r="O20" s="13">
        <f>IFERROR(MATCH(L20,Detalhes!$A$4:$A$56,0),0)</f>
        <v>0</v>
      </c>
      <c r="P20" s="10">
        <f t="shared" si="0"/>
        <v>0</v>
      </c>
    </row>
    <row r="21" spans="1:16" x14ac:dyDescent="0.25">
      <c r="A21" s="14">
        <v>18</v>
      </c>
      <c r="B21" s="2">
        <v>0.35625000000000001</v>
      </c>
      <c r="C21" s="2">
        <v>0.50763888888888886</v>
      </c>
      <c r="D21" s="2">
        <v>0.55138888888888882</v>
      </c>
      <c r="E21" s="2">
        <v>0.75486111111111109</v>
      </c>
      <c r="F21" s="3">
        <f>IF(ISBLANK(E21),"",E21-(D21-C21)-B21)</f>
        <v>0.35486111111111113</v>
      </c>
      <c r="G21" s="3">
        <f t="shared" si="2"/>
        <v>-1.1805555555555569E-2</v>
      </c>
      <c r="H21" s="4"/>
      <c r="L21" s="12">
        <f>DATE(Detalhes!$B$1,Detalhes!$B$2,A21)</f>
        <v>41990</v>
      </c>
      <c r="M21" s="13">
        <f t="shared" si="3"/>
        <v>0</v>
      </c>
      <c r="N21" s="13">
        <f t="shared" si="4"/>
        <v>0</v>
      </c>
      <c r="O21" s="13">
        <f>IFERROR(MATCH(L21,Detalhes!$A$4:$A$56,0),0)</f>
        <v>0</v>
      </c>
      <c r="P21" s="10">
        <f t="shared" si="0"/>
        <v>0</v>
      </c>
    </row>
    <row r="22" spans="1:16" x14ac:dyDescent="0.25">
      <c r="A22" s="14">
        <v>19</v>
      </c>
      <c r="B22" s="2">
        <v>0.34722222222222227</v>
      </c>
      <c r="C22" s="2">
        <v>0.50208333333333333</v>
      </c>
      <c r="D22" s="2">
        <v>0.54375000000000007</v>
      </c>
      <c r="E22" s="2">
        <v>0.7284722222222223</v>
      </c>
      <c r="F22" s="3">
        <f>IF(ISBLANK(E22),"",E22-(D22-C22)-B22)</f>
        <v>0.33958333333333329</v>
      </c>
      <c r="G22" s="3">
        <f t="shared" si="2"/>
        <v>-2.7083333333333404E-2</v>
      </c>
      <c r="H22" s="4"/>
      <c r="L22" s="12">
        <f>DATE(Detalhes!$B$1,Detalhes!$B$2,A22)</f>
        <v>41991</v>
      </c>
      <c r="M22" s="13">
        <f t="shared" si="3"/>
        <v>0</v>
      </c>
      <c r="N22" s="13">
        <f t="shared" si="4"/>
        <v>0</v>
      </c>
      <c r="O22" s="13">
        <f>IFERROR(MATCH(L22,Detalhes!$A$4:$A$56,0),0)</f>
        <v>0</v>
      </c>
      <c r="P22" s="10">
        <f t="shared" si="0"/>
        <v>0</v>
      </c>
    </row>
    <row r="23" spans="1:16" x14ac:dyDescent="0.25">
      <c r="A23" s="14">
        <v>20</v>
      </c>
      <c r="B23" s="2">
        <v>0.37222222222222223</v>
      </c>
      <c r="C23" s="2">
        <v>0.49861111111111112</v>
      </c>
      <c r="D23" s="2">
        <v>0.51944444444444449</v>
      </c>
      <c r="E23" s="2">
        <v>0.75</v>
      </c>
      <c r="F23" s="3">
        <f>IF(ISBLANK(E23),"",E23-(D23-C23)-B23)</f>
        <v>0.3569444444444444</v>
      </c>
      <c r="G23" s="3">
        <f t="shared" si="2"/>
        <v>-9.7222222222222987E-3</v>
      </c>
      <c r="H23" s="4" t="s">
        <v>35</v>
      </c>
      <c r="L23" s="12">
        <f>DATE(Detalhes!$B$1,Detalhes!$B$2,A23)</f>
        <v>41992</v>
      </c>
      <c r="M23" s="13">
        <f t="shared" si="3"/>
        <v>0</v>
      </c>
      <c r="N23" s="13">
        <f t="shared" si="4"/>
        <v>0</v>
      </c>
      <c r="O23" s="13">
        <f>IFERROR(MATCH(L23,Detalhes!$A$4:$A$56,0),0)</f>
        <v>0</v>
      </c>
      <c r="P23" s="10">
        <f t="shared" si="0"/>
        <v>0</v>
      </c>
    </row>
    <row r="24" spans="1:16" x14ac:dyDescent="0.25">
      <c r="A24" s="14">
        <v>21</v>
      </c>
      <c r="B24" s="2">
        <v>0.3354166666666667</v>
      </c>
      <c r="C24" s="2">
        <v>0.5</v>
      </c>
      <c r="D24" s="2">
        <v>0.54166666666666663</v>
      </c>
      <c r="E24" s="2">
        <v>0.75</v>
      </c>
      <c r="F24" s="3">
        <f t="shared" si="1"/>
        <v>0.37291666666666667</v>
      </c>
      <c r="G24" s="3">
        <f t="shared" si="2"/>
        <v>6.2499999999999778E-3</v>
      </c>
      <c r="H24" s="4" t="s">
        <v>34</v>
      </c>
      <c r="L24" s="12">
        <f>DATE(Detalhes!$B$1,Detalhes!$B$2,A24)</f>
        <v>41993</v>
      </c>
      <c r="M24" s="13">
        <f t="shared" si="3"/>
        <v>0</v>
      </c>
      <c r="N24" s="13">
        <f t="shared" si="4"/>
        <v>0</v>
      </c>
      <c r="O24" s="13">
        <f>IFERROR(MATCH(L24,Detalhes!$A$4:$A$56,0),0)</f>
        <v>0</v>
      </c>
      <c r="P24" s="10">
        <f t="shared" si="0"/>
        <v>0</v>
      </c>
    </row>
    <row r="25" spans="1:16" x14ac:dyDescent="0.25">
      <c r="A25" s="14">
        <v>22</v>
      </c>
      <c r="B25" s="2"/>
      <c r="C25" s="2"/>
      <c r="D25" s="2"/>
      <c r="E25" s="2"/>
      <c r="F25" s="3" t="str">
        <f t="shared" si="1"/>
        <v/>
      </c>
      <c r="G25" s="3" t="str">
        <f t="shared" si="2"/>
        <v/>
      </c>
      <c r="H25" s="4"/>
      <c r="L25" s="12">
        <f>DATE(Detalhes!$B$1,Detalhes!$B$2,A25)</f>
        <v>41994</v>
      </c>
      <c r="M25" s="13">
        <f t="shared" si="3"/>
        <v>1</v>
      </c>
      <c r="N25" s="13">
        <f t="shared" si="4"/>
        <v>0</v>
      </c>
      <c r="O25" s="13">
        <f>IFERROR(MATCH(L25,Detalhes!$A$4:$A$56,0),0)</f>
        <v>0</v>
      </c>
      <c r="P25" s="10">
        <f t="shared" si="0"/>
        <v>1</v>
      </c>
    </row>
    <row r="26" spans="1:16" x14ac:dyDescent="0.25">
      <c r="A26" s="14">
        <v>23</v>
      </c>
      <c r="B26" s="2"/>
      <c r="C26" s="2"/>
      <c r="D26" s="2"/>
      <c r="E26" s="2"/>
      <c r="F26" s="3" t="str">
        <f>IF(ISBLANK(E26),"",E26-(D26-C26)-B26)</f>
        <v/>
      </c>
      <c r="G26" s="3" t="str">
        <f t="shared" si="2"/>
        <v/>
      </c>
      <c r="H26" s="4"/>
      <c r="L26" s="12">
        <f>DATE(Detalhes!$B$1,Detalhes!$B$2,A26)</f>
        <v>41995</v>
      </c>
      <c r="M26" s="13">
        <f t="shared" si="3"/>
        <v>1</v>
      </c>
      <c r="N26" s="13">
        <f t="shared" si="4"/>
        <v>0</v>
      </c>
      <c r="O26" s="13">
        <f>IFERROR(MATCH(L26,Detalhes!$A$4:$A$56,0),0)</f>
        <v>0</v>
      </c>
      <c r="P26" s="10">
        <f t="shared" si="0"/>
        <v>1</v>
      </c>
    </row>
    <row r="27" spans="1:16" x14ac:dyDescent="0.25">
      <c r="A27" s="14">
        <v>24</v>
      </c>
      <c r="B27" s="2">
        <v>0.33333333333333331</v>
      </c>
      <c r="C27" s="2"/>
      <c r="D27" s="2"/>
      <c r="E27" s="2">
        <v>0.3666666666666667</v>
      </c>
      <c r="F27" s="3">
        <f>IF(ISBLANK(E27),"",E27-(D27-C27)-B27)</f>
        <v>3.3333333333333381E-2</v>
      </c>
      <c r="G27" s="3">
        <f t="shared" si="2"/>
        <v>-0.33333333333333331</v>
      </c>
      <c r="H27" s="4"/>
      <c r="L27" s="12">
        <f>DATE(Detalhes!$B$1,Detalhes!$B$2,A27)</f>
        <v>41996</v>
      </c>
      <c r="M27" s="13">
        <f t="shared" si="3"/>
        <v>0</v>
      </c>
      <c r="N27" s="13">
        <f t="shared" si="4"/>
        <v>0</v>
      </c>
      <c r="O27" s="13">
        <f>IFERROR(MATCH(L27,Detalhes!$A$4:$A$56,0),0)</f>
        <v>0</v>
      </c>
      <c r="P27" s="10">
        <f t="shared" si="0"/>
        <v>0</v>
      </c>
    </row>
    <row r="28" spans="1:16" x14ac:dyDescent="0.25">
      <c r="A28" s="14">
        <v>25</v>
      </c>
      <c r="B28" s="2"/>
      <c r="C28" s="2"/>
      <c r="D28" s="2"/>
      <c r="E28" s="2"/>
      <c r="F28" s="3" t="str">
        <f>IF(ISBLANK(E28),"",E28-(D28-C28)-B28)</f>
        <v/>
      </c>
      <c r="G28" s="3" t="str">
        <f t="shared" si="2"/>
        <v/>
      </c>
      <c r="H28" s="4"/>
      <c r="L28" s="12">
        <f>DATE(Detalhes!$B$1,Detalhes!$B$2,A28)</f>
        <v>41997</v>
      </c>
      <c r="M28" s="13">
        <f t="shared" si="3"/>
        <v>0</v>
      </c>
      <c r="N28" s="13">
        <f t="shared" si="4"/>
        <v>0</v>
      </c>
      <c r="O28" s="13">
        <f>IFERROR(MATCH(L28,Detalhes!$A$4:$A$56,0),0)</f>
        <v>15</v>
      </c>
      <c r="P28" s="10">
        <f t="shared" si="0"/>
        <v>1</v>
      </c>
    </row>
    <row r="29" spans="1:16" x14ac:dyDescent="0.25">
      <c r="A29" s="14">
        <v>26</v>
      </c>
      <c r="B29" s="2">
        <v>0.33333333333333331</v>
      </c>
      <c r="C29" s="2"/>
      <c r="D29" s="2"/>
      <c r="E29" s="2">
        <v>0.3666666666666667</v>
      </c>
      <c r="F29" s="3">
        <f>IF(ISBLANK(E29),"",E29-(D29-C29)-B29)</f>
        <v>3.3333333333333381E-2</v>
      </c>
      <c r="G29" s="3">
        <f t="shared" si="2"/>
        <v>-0.33333333333333331</v>
      </c>
      <c r="H29" s="4"/>
      <c r="L29" s="12">
        <f>DATE(Detalhes!$B$1,Detalhes!$B$2,A29)</f>
        <v>41998</v>
      </c>
      <c r="M29" s="13">
        <f t="shared" si="3"/>
        <v>0</v>
      </c>
      <c r="N29" s="13">
        <f t="shared" si="4"/>
        <v>0</v>
      </c>
      <c r="O29" s="13">
        <f>IFERROR(MATCH(L29,Detalhes!$A$4:$A$56,0),0)</f>
        <v>0</v>
      </c>
      <c r="P29" s="10">
        <f t="shared" si="0"/>
        <v>0</v>
      </c>
    </row>
    <row r="30" spans="1:16" x14ac:dyDescent="0.25">
      <c r="A30" s="14">
        <v>27</v>
      </c>
      <c r="B30" s="2">
        <v>0.33333333333333331</v>
      </c>
      <c r="C30" s="2"/>
      <c r="D30" s="2"/>
      <c r="E30" s="2">
        <v>0.3666666666666667</v>
      </c>
      <c r="F30" s="3">
        <f>IF(ISBLANK(E30),"",E30-(D30-C30)-B30)</f>
        <v>3.3333333333333381E-2</v>
      </c>
      <c r="G30" s="3">
        <f t="shared" si="2"/>
        <v>-0.33333333333333331</v>
      </c>
      <c r="H30" s="4"/>
      <c r="L30" s="12">
        <f>DATE(Detalhes!$B$1,Detalhes!$B$2,A30)</f>
        <v>41999</v>
      </c>
      <c r="M30" s="13">
        <f t="shared" si="3"/>
        <v>0</v>
      </c>
      <c r="N30" s="13">
        <f t="shared" si="4"/>
        <v>0</v>
      </c>
      <c r="O30" s="13">
        <f>IFERROR(MATCH(L30,Detalhes!$A$4:$A$56,0),0)</f>
        <v>0</v>
      </c>
      <c r="P30" s="10">
        <f t="shared" si="0"/>
        <v>0</v>
      </c>
    </row>
    <row r="31" spans="1:16" x14ac:dyDescent="0.25">
      <c r="A31" s="14">
        <v>28</v>
      </c>
      <c r="B31" s="2">
        <v>0.33333333333333331</v>
      </c>
      <c r="C31" s="2"/>
      <c r="D31" s="2"/>
      <c r="E31" s="2">
        <v>0.3666666666666667</v>
      </c>
      <c r="F31" s="3">
        <f t="shared" si="1"/>
        <v>3.3333333333333381E-2</v>
      </c>
      <c r="G31" s="3">
        <f t="shared" si="2"/>
        <v>-0.33333333333333331</v>
      </c>
      <c r="H31" s="4"/>
      <c r="L31" s="12">
        <f>DATE(Detalhes!$B$1,Detalhes!$B$2,A31)</f>
        <v>42000</v>
      </c>
      <c r="M31" s="13">
        <f t="shared" si="3"/>
        <v>0</v>
      </c>
      <c r="N31" s="13">
        <f t="shared" si="4"/>
        <v>0</v>
      </c>
      <c r="O31" s="13">
        <f>IFERROR(MATCH(L31,Detalhes!$A$4:$A$56,0),0)</f>
        <v>0</v>
      </c>
      <c r="P31" s="10">
        <f t="shared" si="0"/>
        <v>0</v>
      </c>
    </row>
    <row r="32" spans="1:16" x14ac:dyDescent="0.25">
      <c r="A32" s="14">
        <v>29</v>
      </c>
      <c r="B32" s="2"/>
      <c r="C32" s="2"/>
      <c r="D32" s="2"/>
      <c r="E32" s="2"/>
      <c r="F32" s="3" t="str">
        <f t="shared" si="1"/>
        <v/>
      </c>
      <c r="G32" s="3" t="str">
        <f t="shared" si="2"/>
        <v/>
      </c>
      <c r="H32" s="4"/>
      <c r="L32" s="12">
        <f>DATE(Detalhes!$B$1,Detalhes!$B$2,A32)</f>
        <v>42001</v>
      </c>
      <c r="M32" s="13">
        <f t="shared" si="3"/>
        <v>1</v>
      </c>
      <c r="N32" s="13">
        <f t="shared" si="4"/>
        <v>0</v>
      </c>
      <c r="O32" s="13">
        <f>IFERROR(MATCH(L32,Detalhes!$A$4:$A$56,0),0)</f>
        <v>0</v>
      </c>
      <c r="P32" s="10">
        <f t="shared" si="0"/>
        <v>1</v>
      </c>
    </row>
    <row r="33" spans="1:16" x14ac:dyDescent="0.25">
      <c r="A33" s="14">
        <v>30</v>
      </c>
      <c r="B33" s="2"/>
      <c r="C33" s="2"/>
      <c r="D33" s="2"/>
      <c r="E33" s="2"/>
      <c r="F33" s="3" t="str">
        <f t="shared" si="1"/>
        <v/>
      </c>
      <c r="G33" s="3" t="str">
        <f t="shared" si="2"/>
        <v/>
      </c>
      <c r="H33" s="4"/>
      <c r="L33" s="12">
        <f>DATE(Detalhes!$B$1,Detalhes!$B$2,A33)</f>
        <v>42002</v>
      </c>
      <c r="M33" s="13">
        <f t="shared" si="3"/>
        <v>1</v>
      </c>
      <c r="N33" s="13">
        <f t="shared" si="4"/>
        <v>0</v>
      </c>
      <c r="O33" s="13">
        <f>IFERROR(MATCH(L33,Detalhes!$A$4:$A$56,0),0)</f>
        <v>0</v>
      </c>
      <c r="P33" s="10">
        <f t="shared" si="0"/>
        <v>1</v>
      </c>
    </row>
    <row r="34" spans="1:16" x14ac:dyDescent="0.25">
      <c r="A34" s="14">
        <v>31</v>
      </c>
      <c r="B34" s="2">
        <v>0.33333333333333331</v>
      </c>
      <c r="C34" s="2"/>
      <c r="D34" s="2"/>
      <c r="E34" s="2">
        <v>0.3666666666666667</v>
      </c>
      <c r="F34" s="3">
        <f t="shared" si="1"/>
        <v>3.3333333333333381E-2</v>
      </c>
      <c r="G34" s="3">
        <f t="shared" si="2"/>
        <v>-0.33333333333333331</v>
      </c>
      <c r="H34" s="4"/>
      <c r="L34" s="12">
        <f>DATE(Detalhes!$B$1,Detalhes!$B$2,A34)</f>
        <v>42003</v>
      </c>
      <c r="M34" s="13">
        <f t="shared" si="3"/>
        <v>0</v>
      </c>
      <c r="N34" s="13">
        <f t="shared" si="4"/>
        <v>0</v>
      </c>
      <c r="O34" s="13">
        <f>IFERROR(MATCH(L34,Detalhes!$A$4:$A$56,0),0)</f>
        <v>0</v>
      </c>
      <c r="P34" s="10">
        <f t="shared" si="0"/>
        <v>0</v>
      </c>
    </row>
    <row r="35" spans="1:16" x14ac:dyDescent="0.25">
      <c r="A35" s="15" t="s">
        <v>10</v>
      </c>
      <c r="B35" s="16"/>
      <c r="C35" s="17"/>
      <c r="D35" s="17"/>
      <c r="E35" s="16"/>
      <c r="F35" s="5">
        <f>SUM(F4:F34)</f>
        <v>5.6493055555555554</v>
      </c>
      <c r="G35" s="22">
        <f>SUM(G4:G34)</f>
        <v>-1.6840277777777779</v>
      </c>
      <c r="H35" s="16"/>
    </row>
  </sheetData>
  <sheetProtection sheet="1" formatCells="0" formatColumns="0" formatRows="0" insertColumns="0" insertRows="0" insertHyperlinks="0" deleteColumns="0" deleteRows="0" sort="0" autoFilter="0" pivotTables="0"/>
  <mergeCells count="8">
    <mergeCell ref="G2:G3"/>
    <mergeCell ref="H2:H3"/>
    <mergeCell ref="B1:E1"/>
    <mergeCell ref="A2:A3"/>
    <mergeCell ref="B2:B3"/>
    <mergeCell ref="C2:D2"/>
    <mergeCell ref="E2:E3"/>
    <mergeCell ref="F2:F3"/>
  </mergeCells>
  <conditionalFormatting sqref="A4:H4">
    <cfRule type="expression" dxfId="179" priority="29">
      <formula>$P$4&gt;0</formula>
    </cfRule>
  </conditionalFormatting>
  <conditionalFormatting sqref="A5:H5">
    <cfRule type="expression" dxfId="178" priority="28">
      <formula>$P$5&gt;0</formula>
    </cfRule>
  </conditionalFormatting>
  <conditionalFormatting sqref="A6:D6 F6:H6">
    <cfRule type="expression" dxfId="177" priority="27">
      <formula>$P$6&gt;0</formula>
    </cfRule>
  </conditionalFormatting>
  <conditionalFormatting sqref="A7:D7 F7:H7">
    <cfRule type="expression" dxfId="176" priority="26">
      <formula>$P$7&gt;0</formula>
    </cfRule>
  </conditionalFormatting>
  <conditionalFormatting sqref="A8:D8 F8:H8">
    <cfRule type="expression" dxfId="175" priority="25">
      <formula>$P$8&gt;0</formula>
    </cfRule>
  </conditionalFormatting>
  <conditionalFormatting sqref="A9:D9 F9:H9">
    <cfRule type="expression" dxfId="174" priority="24">
      <formula>$P$9&gt;0</formula>
    </cfRule>
  </conditionalFormatting>
  <conditionalFormatting sqref="A10:D10 F10:H10">
    <cfRule type="expression" dxfId="173" priority="23">
      <formula>$P$10&gt;0</formula>
    </cfRule>
  </conditionalFormatting>
  <conditionalFormatting sqref="A11:D11 F11:H11">
    <cfRule type="expression" dxfId="172" priority="22">
      <formula>$P$11&gt;0</formula>
    </cfRule>
  </conditionalFormatting>
  <conditionalFormatting sqref="A12:D12 F12:H12">
    <cfRule type="expression" dxfId="171" priority="21">
      <formula>$P$12&gt;0</formula>
    </cfRule>
  </conditionalFormatting>
  <conditionalFormatting sqref="A13:D13 F13:H13">
    <cfRule type="expression" dxfId="170" priority="20">
      <formula>$P$13&gt;0</formula>
    </cfRule>
  </conditionalFormatting>
  <conditionalFormatting sqref="A14:D14 F14:H14">
    <cfRule type="expression" dxfId="169" priority="19">
      <formula>$P$14&gt;0</formula>
    </cfRule>
  </conditionalFormatting>
  <conditionalFormatting sqref="A15:D28 F15:H29 F32:H34 A32:D33 A34 A29">
    <cfRule type="expression" dxfId="168" priority="18">
      <formula>$P15&gt;0</formula>
    </cfRule>
  </conditionalFormatting>
  <conditionalFormatting sqref="E6">
    <cfRule type="expression" dxfId="167" priority="17">
      <formula>$P$6&gt;0</formula>
    </cfRule>
  </conditionalFormatting>
  <conditionalFormatting sqref="E7">
    <cfRule type="expression" dxfId="166" priority="16">
      <formula>$P$7&gt;0</formula>
    </cfRule>
  </conditionalFormatting>
  <conditionalFormatting sqref="E8">
    <cfRule type="expression" dxfId="165" priority="15">
      <formula>$P$8&gt;0</formula>
    </cfRule>
  </conditionalFormatting>
  <conditionalFormatting sqref="E9">
    <cfRule type="expression" dxfId="164" priority="14">
      <formula>$P$9&gt;0</formula>
    </cfRule>
  </conditionalFormatting>
  <conditionalFormatting sqref="E10">
    <cfRule type="expression" dxfId="163" priority="13">
      <formula>$P$10&gt;0</formula>
    </cfRule>
  </conditionalFormatting>
  <conditionalFormatting sqref="E11">
    <cfRule type="expression" dxfId="162" priority="12">
      <formula>$P$11&gt;0</formula>
    </cfRule>
  </conditionalFormatting>
  <conditionalFormatting sqref="E12">
    <cfRule type="expression" dxfId="161" priority="11">
      <formula>$P$12&gt;0</formula>
    </cfRule>
  </conditionalFormatting>
  <conditionalFormatting sqref="E13">
    <cfRule type="expression" dxfId="160" priority="10">
      <formula>$P$13&gt;0</formula>
    </cfRule>
  </conditionalFormatting>
  <conditionalFormatting sqref="E14">
    <cfRule type="expression" dxfId="159" priority="9">
      <formula>$P$14&gt;0</formula>
    </cfRule>
  </conditionalFormatting>
  <conditionalFormatting sqref="E15:E28 E32:E33">
    <cfRule type="expression" dxfId="158" priority="8">
      <formula>$P15&gt;0</formula>
    </cfRule>
  </conditionalFormatting>
  <conditionalFormatting sqref="F30:H31 A30:A31">
    <cfRule type="expression" dxfId="157" priority="7">
      <formula>$P30&gt;0</formula>
    </cfRule>
  </conditionalFormatting>
  <conditionalFormatting sqref="B34:D34">
    <cfRule type="expression" dxfId="11" priority="4">
      <formula>$P34&gt;0</formula>
    </cfRule>
  </conditionalFormatting>
  <conditionalFormatting sqref="E34">
    <cfRule type="expression" dxfId="10" priority="3">
      <formula>$P34&gt;0</formula>
    </cfRule>
  </conditionalFormatting>
  <conditionalFormatting sqref="B29:D31">
    <cfRule type="expression" dxfId="9" priority="2">
      <formula>$P29&gt;0</formula>
    </cfRule>
  </conditionalFormatting>
  <conditionalFormatting sqref="E29:E31">
    <cfRule type="expression" dxfId="8" priority="1">
      <formula>$P29&gt;0</formula>
    </cfRule>
  </conditionalFormatting>
  <pageMargins left="0.51181102362204722" right="0.51181102362204722" top="0.78740157480314965" bottom="0.78740157480314965" header="0.31496062992125984" footer="0.31496062992125984"/>
  <pageSetup paperSize="9" scale="88" fitToHeight="0" orientation="portrait" horizontalDpi="0" verticalDpi="0" r:id="rId1"/>
  <headerFooter>
    <oddFooter>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P35"/>
  <sheetViews>
    <sheetView topLeftCell="A16" workbookViewId="0">
      <selection activeCell="B29" sqref="B29:E31"/>
    </sheetView>
  </sheetViews>
  <sheetFormatPr defaultRowHeight="15" x14ac:dyDescent="0.25"/>
  <cols>
    <col min="1" max="1" width="17.5703125" style="10" bestFit="1" customWidth="1"/>
    <col min="2" max="2" width="15.140625" style="10" bestFit="1" customWidth="1"/>
    <col min="3" max="4" width="9.140625" style="10"/>
    <col min="5" max="5" width="13.140625" style="10" bestFit="1" customWidth="1"/>
    <col min="6" max="6" width="16.85546875" style="10" bestFit="1" customWidth="1"/>
    <col min="7" max="7" width="10.140625" style="10" bestFit="1" customWidth="1"/>
    <col min="8" max="8" width="15.7109375" style="10" customWidth="1"/>
    <col min="9" max="9" width="9.140625" style="10"/>
    <col min="10" max="10" width="12.42578125" style="10" bestFit="1" customWidth="1"/>
    <col min="11" max="11" width="9.140625" style="10" customWidth="1"/>
    <col min="12" max="13" width="9.140625" style="10" hidden="1" customWidth="1"/>
    <col min="14" max="14" width="10.42578125" style="10" hidden="1" customWidth="1"/>
    <col min="15" max="16" width="9.140625" style="10" hidden="1" customWidth="1"/>
    <col min="17" max="17" width="9.140625" style="10" customWidth="1"/>
    <col min="18" max="16384" width="9.140625" style="10"/>
  </cols>
  <sheetData>
    <row r="1" spans="1:16" x14ac:dyDescent="0.25">
      <c r="A1" s="8">
        <f>DATE(Detalhes!B1,Detalhes!B2,1)</f>
        <v>41973</v>
      </c>
      <c r="B1" s="27" t="s">
        <v>0</v>
      </c>
      <c r="C1" s="28"/>
      <c r="D1" s="28"/>
      <c r="E1" s="29"/>
      <c r="F1" s="7">
        <v>0.3666666666666667</v>
      </c>
      <c r="G1" s="9"/>
      <c r="H1" s="9"/>
    </row>
    <row r="2" spans="1:16" x14ac:dyDescent="0.25">
      <c r="A2" s="23" t="s">
        <v>1</v>
      </c>
      <c r="B2" s="23" t="s">
        <v>2</v>
      </c>
      <c r="C2" s="30" t="s">
        <v>3</v>
      </c>
      <c r="D2" s="31"/>
      <c r="E2" s="23" t="s">
        <v>4</v>
      </c>
      <c r="F2" s="23" t="s">
        <v>5</v>
      </c>
      <c r="G2" s="23" t="s">
        <v>6</v>
      </c>
      <c r="H2" s="25" t="s">
        <v>7</v>
      </c>
    </row>
    <row r="3" spans="1:16" ht="15.75" thickBot="1" x14ac:dyDescent="0.3">
      <c r="A3" s="24"/>
      <c r="B3" s="24"/>
      <c r="C3" s="11" t="s">
        <v>8</v>
      </c>
      <c r="D3" s="11" t="s">
        <v>9</v>
      </c>
      <c r="E3" s="24"/>
      <c r="F3" s="24"/>
      <c r="G3" s="24"/>
      <c r="H3" s="26"/>
      <c r="L3" s="12" t="s">
        <v>26</v>
      </c>
      <c r="M3" s="13" t="s">
        <v>27</v>
      </c>
      <c r="N3" s="13" t="s">
        <v>28</v>
      </c>
      <c r="O3" s="13" t="s">
        <v>29</v>
      </c>
      <c r="P3" s="13" t="s">
        <v>30</v>
      </c>
    </row>
    <row r="4" spans="1:16" x14ac:dyDescent="0.25">
      <c r="A4" s="14">
        <v>1</v>
      </c>
      <c r="B4" s="2"/>
      <c r="C4" s="2"/>
      <c r="D4" s="2"/>
      <c r="E4" s="2"/>
      <c r="F4" s="3" t="str">
        <f>IF(ISBLANK(E4),"",E4-(D4-C4)-B4)</f>
        <v/>
      </c>
      <c r="G4" s="3" t="str">
        <f>IF(ISNUMBER(F4),F4-$F$1,"")</f>
        <v/>
      </c>
      <c r="H4" s="4"/>
      <c r="L4" s="12">
        <f>DATE(Detalhes!$B$1,Detalhes!$B$2,A4)</f>
        <v>41973</v>
      </c>
      <c r="M4" s="13">
        <f>IF(WEEKDAY(L4,2)&gt;5,1,0)</f>
        <v>1</v>
      </c>
      <c r="N4" s="13">
        <f>IF(MONTH(L4)=MONTH($A$1),0,1)</f>
        <v>0</v>
      </c>
      <c r="O4" s="13">
        <f>IFERROR(MATCH(L4,Detalhes!$A$4:$A$56,0),0)</f>
        <v>0</v>
      </c>
      <c r="P4" s="10">
        <f t="shared" ref="P4:P34" si="0">IF(OR(M4,N4,O4),1,0)</f>
        <v>1</v>
      </c>
    </row>
    <row r="5" spans="1:16" x14ac:dyDescent="0.25">
      <c r="A5" s="14">
        <v>2</v>
      </c>
      <c r="B5" s="2"/>
      <c r="C5" s="2"/>
      <c r="D5" s="2"/>
      <c r="E5" s="2"/>
      <c r="F5" s="3" t="str">
        <f t="shared" ref="F5:F34" si="1">IF(ISBLANK(E5),"",E5-(D5-C5)-B5)</f>
        <v/>
      </c>
      <c r="G5" s="3" t="str">
        <f t="shared" ref="G5:G34" si="2">IF(ISNUMBER(F5),F5-$F$1,"")</f>
        <v/>
      </c>
      <c r="H5" s="4"/>
      <c r="L5" s="12">
        <f>DATE(Detalhes!$B$1,Detalhes!$B$2,A5)</f>
        <v>41974</v>
      </c>
      <c r="M5" s="13">
        <f t="shared" ref="M5:M34" si="3">IF(WEEKDAY(L5,2)&gt;5,1,0)</f>
        <v>1</v>
      </c>
      <c r="N5" s="13">
        <f t="shared" ref="N5:N34" si="4">IF(MONTH(L5)=MONTH($A$1),0,1)</f>
        <v>0</v>
      </c>
      <c r="O5" s="13">
        <f>IFERROR(MATCH(L5,Detalhes!$A$4:$A$56,0),0)</f>
        <v>0</v>
      </c>
      <c r="P5" s="10">
        <f t="shared" si="0"/>
        <v>1</v>
      </c>
    </row>
    <row r="6" spans="1:16" x14ac:dyDescent="0.25">
      <c r="A6" s="14">
        <v>3</v>
      </c>
      <c r="B6" s="2">
        <v>0.31319444444444444</v>
      </c>
      <c r="C6" s="2">
        <v>0.48402777777777778</v>
      </c>
      <c r="D6" s="2">
        <v>0.52847222222222223</v>
      </c>
      <c r="E6" s="2">
        <v>0.7368055555555556</v>
      </c>
      <c r="F6" s="3">
        <f t="shared" si="1"/>
        <v>0.37916666666666676</v>
      </c>
      <c r="G6" s="3">
        <f t="shared" si="2"/>
        <v>1.2500000000000067E-2</v>
      </c>
      <c r="H6" s="4"/>
      <c r="L6" s="12">
        <f>DATE(Detalhes!$B$1,Detalhes!$B$2,A6)</f>
        <v>41975</v>
      </c>
      <c r="M6" s="13">
        <f t="shared" si="3"/>
        <v>0</v>
      </c>
      <c r="N6" s="13">
        <f t="shared" si="4"/>
        <v>0</v>
      </c>
      <c r="O6" s="13">
        <f>IFERROR(MATCH(L6,Detalhes!$A$4:$A$56,0),0)</f>
        <v>0</v>
      </c>
      <c r="P6" s="10">
        <f t="shared" si="0"/>
        <v>0</v>
      </c>
    </row>
    <row r="7" spans="1:16" x14ac:dyDescent="0.25">
      <c r="A7" s="14">
        <v>4</v>
      </c>
      <c r="B7" s="2">
        <v>0.32222222222222224</v>
      </c>
      <c r="C7" s="2">
        <v>0.5625</v>
      </c>
      <c r="D7" s="2">
        <v>0.6</v>
      </c>
      <c r="E7" s="2">
        <v>0.75</v>
      </c>
      <c r="F7" s="3">
        <f t="shared" si="1"/>
        <v>0.39027777777777778</v>
      </c>
      <c r="G7" s="3">
        <f t="shared" si="2"/>
        <v>2.3611111111111083E-2</v>
      </c>
      <c r="H7" s="4"/>
      <c r="L7" s="12">
        <f>DATE(Detalhes!$B$1,Detalhes!$B$2,A7)</f>
        <v>41976</v>
      </c>
      <c r="M7" s="13">
        <f t="shared" si="3"/>
        <v>0</v>
      </c>
      <c r="N7" s="13">
        <f t="shared" si="4"/>
        <v>0</v>
      </c>
      <c r="O7" s="13">
        <f>IFERROR(MATCH(L7,Detalhes!$A$4:$A$56,0),0)</f>
        <v>0</v>
      </c>
      <c r="P7" s="10">
        <f t="shared" si="0"/>
        <v>0</v>
      </c>
    </row>
    <row r="8" spans="1:16" x14ac:dyDescent="0.25">
      <c r="A8" s="14">
        <v>5</v>
      </c>
      <c r="B8" s="2">
        <v>0.4201388888888889</v>
      </c>
      <c r="C8" s="2">
        <v>0.50972222222222219</v>
      </c>
      <c r="D8" s="2">
        <v>0.55208333333333337</v>
      </c>
      <c r="E8" s="2">
        <v>0.79166666666666663</v>
      </c>
      <c r="F8" s="3">
        <f t="shared" si="1"/>
        <v>0.32916666666666655</v>
      </c>
      <c r="G8" s="3">
        <f t="shared" si="2"/>
        <v>-3.7500000000000144E-2</v>
      </c>
      <c r="H8" s="4"/>
      <c r="L8" s="12">
        <f>DATE(Detalhes!$B$1,Detalhes!$B$2,A8)</f>
        <v>41977</v>
      </c>
      <c r="M8" s="13">
        <f t="shared" si="3"/>
        <v>0</v>
      </c>
      <c r="N8" s="13">
        <f t="shared" si="4"/>
        <v>0</v>
      </c>
      <c r="O8" s="13">
        <f>IFERROR(MATCH(L8,Detalhes!$A$4:$A$56,0),0)</f>
        <v>0</v>
      </c>
      <c r="P8" s="10">
        <f t="shared" si="0"/>
        <v>0</v>
      </c>
    </row>
    <row r="9" spans="1:16" x14ac:dyDescent="0.25">
      <c r="A9" s="14">
        <v>6</v>
      </c>
      <c r="B9" s="2">
        <v>0.32083333333333336</v>
      </c>
      <c r="C9" s="2">
        <v>0.57430555555555551</v>
      </c>
      <c r="D9" s="2">
        <v>0.61111111111111105</v>
      </c>
      <c r="E9" s="2">
        <v>0.77638888888888891</v>
      </c>
      <c r="F9" s="3">
        <f t="shared" si="1"/>
        <v>0.41875000000000001</v>
      </c>
      <c r="G9" s="3">
        <f t="shared" si="2"/>
        <v>5.2083333333333315E-2</v>
      </c>
      <c r="H9" s="4"/>
      <c r="L9" s="12">
        <f>DATE(Detalhes!$B$1,Detalhes!$B$2,A9)</f>
        <v>41978</v>
      </c>
      <c r="M9" s="13">
        <f t="shared" si="3"/>
        <v>0</v>
      </c>
      <c r="N9" s="13">
        <f t="shared" si="4"/>
        <v>0</v>
      </c>
      <c r="O9" s="13">
        <f>IFERROR(MATCH(L9,Detalhes!$A$4:$A$56,0),0)</f>
        <v>0</v>
      </c>
      <c r="P9" s="10">
        <f t="shared" si="0"/>
        <v>0</v>
      </c>
    </row>
    <row r="10" spans="1:16" x14ac:dyDescent="0.25">
      <c r="A10" s="14">
        <v>7</v>
      </c>
      <c r="B10" s="2">
        <v>0.32847222222222222</v>
      </c>
      <c r="C10" s="2">
        <v>0.51527777777777783</v>
      </c>
      <c r="D10" s="2">
        <v>0.55763888888888891</v>
      </c>
      <c r="E10" s="2">
        <v>0.75</v>
      </c>
      <c r="F10" s="3">
        <f t="shared" si="1"/>
        <v>0.37916666666666671</v>
      </c>
      <c r="G10" s="3">
        <f t="shared" si="2"/>
        <v>1.2500000000000011E-2</v>
      </c>
      <c r="H10" s="4" t="s">
        <v>43</v>
      </c>
      <c r="L10" s="12">
        <f>DATE(Detalhes!$B$1,Detalhes!$B$2,A10)</f>
        <v>41979</v>
      </c>
      <c r="M10" s="13">
        <f t="shared" si="3"/>
        <v>0</v>
      </c>
      <c r="N10" s="13">
        <f t="shared" si="4"/>
        <v>0</v>
      </c>
      <c r="O10" s="13">
        <f>IFERROR(MATCH(L10,Detalhes!$A$4:$A$56,0),0)</f>
        <v>0</v>
      </c>
      <c r="P10" s="10">
        <f t="shared" si="0"/>
        <v>0</v>
      </c>
    </row>
    <row r="11" spans="1:16" x14ac:dyDescent="0.25">
      <c r="A11" s="14">
        <v>8</v>
      </c>
      <c r="B11" s="2"/>
      <c r="C11" s="2"/>
      <c r="D11" s="2"/>
      <c r="E11" s="2"/>
      <c r="F11" s="3" t="str">
        <f t="shared" si="1"/>
        <v/>
      </c>
      <c r="G11" s="3" t="str">
        <f t="shared" si="2"/>
        <v/>
      </c>
      <c r="H11" s="4"/>
      <c r="L11" s="12">
        <f>DATE(Detalhes!$B$1,Detalhes!$B$2,A11)</f>
        <v>41980</v>
      </c>
      <c r="M11" s="13">
        <f t="shared" si="3"/>
        <v>1</v>
      </c>
      <c r="N11" s="13">
        <f t="shared" si="4"/>
        <v>0</v>
      </c>
      <c r="O11" s="13">
        <f>IFERROR(MATCH(L11,Detalhes!$A$4:$A$56,0),0)</f>
        <v>14</v>
      </c>
      <c r="P11" s="10">
        <f t="shared" si="0"/>
        <v>1</v>
      </c>
    </row>
    <row r="12" spans="1:16" x14ac:dyDescent="0.25">
      <c r="A12" s="14">
        <v>9</v>
      </c>
      <c r="B12" s="2"/>
      <c r="C12" s="2"/>
      <c r="D12" s="2"/>
      <c r="E12" s="2"/>
      <c r="F12" s="3" t="str">
        <f t="shared" si="1"/>
        <v/>
      </c>
      <c r="G12" s="3" t="str">
        <f t="shared" si="2"/>
        <v/>
      </c>
      <c r="H12" s="4"/>
      <c r="L12" s="12">
        <f>DATE(Detalhes!$B$1,Detalhes!$B$2,A12)</f>
        <v>41981</v>
      </c>
      <c r="M12" s="13">
        <f t="shared" si="3"/>
        <v>1</v>
      </c>
      <c r="N12" s="13">
        <f t="shared" si="4"/>
        <v>0</v>
      </c>
      <c r="O12" s="13">
        <f>IFERROR(MATCH(L12,Detalhes!$A$4:$A$56,0),0)</f>
        <v>0</v>
      </c>
      <c r="P12" s="10">
        <f t="shared" si="0"/>
        <v>1</v>
      </c>
    </row>
    <row r="13" spans="1:16" x14ac:dyDescent="0.25">
      <c r="A13" s="14">
        <v>10</v>
      </c>
      <c r="B13" s="2">
        <v>0.31597222222222221</v>
      </c>
      <c r="C13" s="2">
        <v>0.52152777777777781</v>
      </c>
      <c r="D13" s="2">
        <v>0.56458333333333333</v>
      </c>
      <c r="E13" s="2">
        <v>0.74583333333333324</v>
      </c>
      <c r="F13" s="3">
        <f t="shared" si="1"/>
        <v>0.38680555555555551</v>
      </c>
      <c r="G13" s="3">
        <f t="shared" si="2"/>
        <v>2.0138888888888817E-2</v>
      </c>
      <c r="H13" s="4"/>
      <c r="L13" s="12">
        <f>DATE(Detalhes!$B$1,Detalhes!$B$2,A13)</f>
        <v>41982</v>
      </c>
      <c r="M13" s="13">
        <f t="shared" si="3"/>
        <v>0</v>
      </c>
      <c r="N13" s="13">
        <f t="shared" si="4"/>
        <v>0</v>
      </c>
      <c r="O13" s="13">
        <f>IFERROR(MATCH(L13,Detalhes!$A$4:$A$56,0),0)</f>
        <v>0</v>
      </c>
      <c r="P13" s="10">
        <f t="shared" si="0"/>
        <v>0</v>
      </c>
    </row>
    <row r="14" spans="1:16" x14ac:dyDescent="0.25">
      <c r="A14" s="14">
        <v>11</v>
      </c>
      <c r="B14" s="2">
        <v>0.32430555555555557</v>
      </c>
      <c r="C14" s="2">
        <v>0.56597222222222221</v>
      </c>
      <c r="D14" s="2">
        <v>0.56597222222222221</v>
      </c>
      <c r="E14" s="2">
        <v>0.74097222222222225</v>
      </c>
      <c r="F14" s="3">
        <f t="shared" si="1"/>
        <v>0.41666666666666669</v>
      </c>
      <c r="G14" s="3">
        <f t="shared" si="2"/>
        <v>4.9999999999999989E-2</v>
      </c>
      <c r="H14" s="4"/>
      <c r="L14" s="12">
        <f>DATE(Detalhes!$B$1,Detalhes!$B$2,A14)</f>
        <v>41983</v>
      </c>
      <c r="M14" s="13">
        <f t="shared" si="3"/>
        <v>0</v>
      </c>
      <c r="N14" s="13">
        <f t="shared" si="4"/>
        <v>0</v>
      </c>
      <c r="O14" s="13">
        <f>IFERROR(MATCH(L14,Detalhes!$A$4:$A$56,0),0)</f>
        <v>0</v>
      </c>
      <c r="P14" s="10">
        <f t="shared" si="0"/>
        <v>0</v>
      </c>
    </row>
    <row r="15" spans="1:16" x14ac:dyDescent="0.25">
      <c r="A15" s="14">
        <v>12</v>
      </c>
      <c r="B15" s="2">
        <v>0.31527777777777777</v>
      </c>
      <c r="C15" s="2">
        <v>0.55902777777777779</v>
      </c>
      <c r="D15" s="2">
        <v>0.61527777777777781</v>
      </c>
      <c r="E15" s="2">
        <v>0.83124999999999993</v>
      </c>
      <c r="F15" s="3">
        <f t="shared" si="1"/>
        <v>0.45972222222222214</v>
      </c>
      <c r="G15" s="3">
        <f t="shared" si="2"/>
        <v>9.3055555555555447E-2</v>
      </c>
      <c r="H15" s="4"/>
      <c r="L15" s="12">
        <f>DATE(Detalhes!$B$1,Detalhes!$B$2,A15)</f>
        <v>41984</v>
      </c>
      <c r="M15" s="13">
        <f t="shared" si="3"/>
        <v>0</v>
      </c>
      <c r="N15" s="13">
        <f t="shared" si="4"/>
        <v>0</v>
      </c>
      <c r="O15" s="13">
        <f>IFERROR(MATCH(L15,Detalhes!$A$4:$A$56,0),0)</f>
        <v>0</v>
      </c>
      <c r="P15" s="10">
        <f t="shared" si="0"/>
        <v>0</v>
      </c>
    </row>
    <row r="16" spans="1:16" x14ac:dyDescent="0.25">
      <c r="A16" s="14">
        <v>13</v>
      </c>
      <c r="B16" s="2">
        <v>0.45069444444444445</v>
      </c>
      <c r="C16" s="2">
        <v>0.58333333333333337</v>
      </c>
      <c r="D16" s="2">
        <v>0.62569444444444444</v>
      </c>
      <c r="E16" s="2">
        <v>0.79166666666666663</v>
      </c>
      <c r="F16" s="3">
        <f t="shared" si="1"/>
        <v>0.2986111111111111</v>
      </c>
      <c r="G16" s="3">
        <f t="shared" si="2"/>
        <v>-6.8055555555555591E-2</v>
      </c>
      <c r="H16" s="4"/>
      <c r="L16" s="12">
        <f>DATE(Detalhes!$B$1,Detalhes!$B$2,A16)</f>
        <v>41985</v>
      </c>
      <c r="M16" s="13">
        <f t="shared" si="3"/>
        <v>0</v>
      </c>
      <c r="N16" s="13">
        <f t="shared" si="4"/>
        <v>0</v>
      </c>
      <c r="O16" s="13">
        <f>IFERROR(MATCH(L16,Detalhes!$A$4:$A$56,0),0)</f>
        <v>0</v>
      </c>
      <c r="P16" s="10">
        <f t="shared" si="0"/>
        <v>0</v>
      </c>
    </row>
    <row r="17" spans="1:16" x14ac:dyDescent="0.25">
      <c r="A17" s="14">
        <v>14</v>
      </c>
      <c r="B17" s="2">
        <v>0.33958333333333335</v>
      </c>
      <c r="C17" s="2">
        <v>0.53680555555555554</v>
      </c>
      <c r="D17" s="2">
        <v>0.5805555555555556</v>
      </c>
      <c r="E17" s="2">
        <v>0.73611111111111116</v>
      </c>
      <c r="F17" s="3">
        <f t="shared" si="1"/>
        <v>0.35277777777777775</v>
      </c>
      <c r="G17" s="3">
        <f t="shared" si="2"/>
        <v>-1.3888888888888951E-2</v>
      </c>
      <c r="H17" s="4"/>
      <c r="L17" s="12">
        <f>DATE(Detalhes!$B$1,Detalhes!$B$2,A17)</f>
        <v>41986</v>
      </c>
      <c r="M17" s="13">
        <f t="shared" si="3"/>
        <v>0</v>
      </c>
      <c r="N17" s="13">
        <f t="shared" si="4"/>
        <v>0</v>
      </c>
      <c r="O17" s="13">
        <f>IFERROR(MATCH(L17,Detalhes!$A$4:$A$56,0),0)</f>
        <v>0</v>
      </c>
      <c r="P17" s="10">
        <f t="shared" si="0"/>
        <v>0</v>
      </c>
    </row>
    <row r="18" spans="1:16" x14ac:dyDescent="0.25">
      <c r="A18" s="14">
        <v>15</v>
      </c>
      <c r="B18" s="2"/>
      <c r="C18" s="2"/>
      <c r="D18" s="2"/>
      <c r="E18" s="2"/>
      <c r="F18" s="3" t="str">
        <f t="shared" si="1"/>
        <v/>
      </c>
      <c r="G18" s="3" t="str">
        <f t="shared" si="2"/>
        <v/>
      </c>
      <c r="H18" s="4"/>
      <c r="L18" s="12">
        <f>DATE(Detalhes!$B$1,Detalhes!$B$2,A18)</f>
        <v>41987</v>
      </c>
      <c r="M18" s="13">
        <f t="shared" si="3"/>
        <v>1</v>
      </c>
      <c r="N18" s="13">
        <f t="shared" si="4"/>
        <v>0</v>
      </c>
      <c r="O18" s="13">
        <f>IFERROR(MATCH(L18,Detalhes!$A$4:$A$56,0),0)</f>
        <v>0</v>
      </c>
      <c r="P18" s="10">
        <f t="shared" si="0"/>
        <v>1</v>
      </c>
    </row>
    <row r="19" spans="1:16" x14ac:dyDescent="0.25">
      <c r="A19" s="14">
        <v>16</v>
      </c>
      <c r="B19" s="2"/>
      <c r="C19" s="2"/>
      <c r="D19" s="2"/>
      <c r="E19" s="2"/>
      <c r="F19" s="3" t="str">
        <f t="shared" si="1"/>
        <v/>
      </c>
      <c r="G19" s="3" t="str">
        <f t="shared" si="2"/>
        <v/>
      </c>
      <c r="H19" s="4"/>
      <c r="L19" s="12">
        <f>DATE(Detalhes!$B$1,Detalhes!$B$2,A19)</f>
        <v>41988</v>
      </c>
      <c r="M19" s="13">
        <f t="shared" si="3"/>
        <v>1</v>
      </c>
      <c r="N19" s="13">
        <f t="shared" si="4"/>
        <v>0</v>
      </c>
      <c r="O19" s="13">
        <f>IFERROR(MATCH(L19,Detalhes!$A$4:$A$56,0),0)</f>
        <v>0</v>
      </c>
      <c r="P19" s="10">
        <f t="shared" si="0"/>
        <v>1</v>
      </c>
    </row>
    <row r="20" spans="1:16" x14ac:dyDescent="0.25">
      <c r="A20" s="14">
        <v>17</v>
      </c>
      <c r="B20" s="2">
        <v>0.32361111111111113</v>
      </c>
      <c r="C20" s="2">
        <v>0.51041666666666663</v>
      </c>
      <c r="D20" s="2">
        <v>0.55347222222222225</v>
      </c>
      <c r="E20" s="2">
        <v>0.73958333333333337</v>
      </c>
      <c r="F20" s="3">
        <f t="shared" si="1"/>
        <v>0.37291666666666662</v>
      </c>
      <c r="G20" s="3">
        <f t="shared" si="2"/>
        <v>6.2499999999999223E-3</v>
      </c>
      <c r="H20" s="4"/>
      <c r="L20" s="12">
        <f>DATE(Detalhes!$B$1,Detalhes!$B$2,A20)</f>
        <v>41989</v>
      </c>
      <c r="M20" s="13">
        <f t="shared" si="3"/>
        <v>0</v>
      </c>
      <c r="N20" s="13">
        <f t="shared" si="4"/>
        <v>0</v>
      </c>
      <c r="O20" s="13">
        <f>IFERROR(MATCH(L20,Detalhes!$A$4:$A$56,0),0)</f>
        <v>0</v>
      </c>
      <c r="P20" s="10">
        <f t="shared" si="0"/>
        <v>0</v>
      </c>
    </row>
    <row r="21" spans="1:16" x14ac:dyDescent="0.25">
      <c r="A21" s="14">
        <v>18</v>
      </c>
      <c r="B21" s="2">
        <v>0.31111111111111112</v>
      </c>
      <c r="C21" s="2">
        <v>0.5180555555555556</v>
      </c>
      <c r="D21" s="2">
        <v>0.56666666666666665</v>
      </c>
      <c r="E21" s="2">
        <v>0.74861111111111101</v>
      </c>
      <c r="F21" s="3">
        <f t="shared" si="1"/>
        <v>0.38888888888888884</v>
      </c>
      <c r="G21" s="3">
        <f t="shared" si="2"/>
        <v>2.2222222222222143E-2</v>
      </c>
      <c r="H21" s="4"/>
      <c r="L21" s="12">
        <f>DATE(Detalhes!$B$1,Detalhes!$B$2,A21)</f>
        <v>41990</v>
      </c>
      <c r="M21" s="13">
        <f t="shared" si="3"/>
        <v>0</v>
      </c>
      <c r="N21" s="13">
        <f t="shared" si="4"/>
        <v>0</v>
      </c>
      <c r="O21" s="13">
        <f>IFERROR(MATCH(L21,Detalhes!$A$4:$A$56,0),0)</f>
        <v>0</v>
      </c>
      <c r="P21" s="10">
        <f t="shared" si="0"/>
        <v>0</v>
      </c>
    </row>
    <row r="22" spans="1:16" x14ac:dyDescent="0.25">
      <c r="A22" s="14">
        <v>19</v>
      </c>
      <c r="B22" s="2">
        <v>0.35694444444444445</v>
      </c>
      <c r="C22" s="2">
        <v>0.53055555555555556</v>
      </c>
      <c r="D22" s="2">
        <v>0.58819444444444446</v>
      </c>
      <c r="E22" s="2">
        <v>0.82430555555555562</v>
      </c>
      <c r="F22" s="3">
        <f t="shared" si="1"/>
        <v>0.40972222222222227</v>
      </c>
      <c r="G22" s="3">
        <f t="shared" si="2"/>
        <v>4.3055555555555569E-2</v>
      </c>
      <c r="H22" s="4"/>
      <c r="L22" s="12">
        <f>DATE(Detalhes!$B$1,Detalhes!$B$2,A22)</f>
        <v>41991</v>
      </c>
      <c r="M22" s="13">
        <f t="shared" si="3"/>
        <v>0</v>
      </c>
      <c r="N22" s="13">
        <f t="shared" si="4"/>
        <v>0</v>
      </c>
      <c r="O22" s="13">
        <f>IFERROR(MATCH(L22,Detalhes!$A$4:$A$56,0),0)</f>
        <v>0</v>
      </c>
      <c r="P22" s="10">
        <f t="shared" si="0"/>
        <v>0</v>
      </c>
    </row>
    <row r="23" spans="1:16" x14ac:dyDescent="0.25">
      <c r="A23" s="14">
        <v>20</v>
      </c>
      <c r="B23" s="2">
        <v>0.31458333333333333</v>
      </c>
      <c r="C23" s="2">
        <v>0.50902777777777775</v>
      </c>
      <c r="D23" s="2">
        <v>0.55069444444444449</v>
      </c>
      <c r="E23" s="2">
        <v>0.73125000000000007</v>
      </c>
      <c r="F23" s="3">
        <f t="shared" si="1"/>
        <v>0.375</v>
      </c>
      <c r="G23" s="3">
        <f t="shared" si="2"/>
        <v>8.3333333333333037E-3</v>
      </c>
      <c r="H23" s="4" t="s">
        <v>35</v>
      </c>
      <c r="L23" s="12">
        <f>DATE(Detalhes!$B$1,Detalhes!$B$2,A23)</f>
        <v>41992</v>
      </c>
      <c r="M23" s="13">
        <f t="shared" si="3"/>
        <v>0</v>
      </c>
      <c r="N23" s="13">
        <f t="shared" si="4"/>
        <v>0</v>
      </c>
      <c r="O23" s="13">
        <f>IFERROR(MATCH(L23,Detalhes!$A$4:$A$56,0),0)</f>
        <v>0</v>
      </c>
      <c r="P23" s="10">
        <f t="shared" si="0"/>
        <v>0</v>
      </c>
    </row>
    <row r="24" spans="1:16" x14ac:dyDescent="0.25">
      <c r="A24" s="14">
        <v>21</v>
      </c>
      <c r="B24" s="2">
        <v>0.30555555555555552</v>
      </c>
      <c r="C24" s="2">
        <v>0.56319444444444444</v>
      </c>
      <c r="D24" s="2">
        <v>0.60486111111111118</v>
      </c>
      <c r="E24" s="2">
        <v>0.63888888888888895</v>
      </c>
      <c r="F24" s="3">
        <f t="shared" si="1"/>
        <v>0.29166666666666669</v>
      </c>
      <c r="G24" s="3">
        <f t="shared" si="2"/>
        <v>-7.5000000000000011E-2</v>
      </c>
      <c r="H24" s="4" t="s">
        <v>37</v>
      </c>
      <c r="L24" s="12">
        <f>DATE(Detalhes!$B$1,Detalhes!$B$2,A24)</f>
        <v>41993</v>
      </c>
      <c r="M24" s="13">
        <f t="shared" si="3"/>
        <v>0</v>
      </c>
      <c r="N24" s="13">
        <f t="shared" si="4"/>
        <v>0</v>
      </c>
      <c r="O24" s="13">
        <f>IFERROR(MATCH(L24,Detalhes!$A$4:$A$56,0),0)</f>
        <v>0</v>
      </c>
      <c r="P24" s="10">
        <f t="shared" si="0"/>
        <v>0</v>
      </c>
    </row>
    <row r="25" spans="1:16" x14ac:dyDescent="0.25">
      <c r="A25" s="14">
        <v>22</v>
      </c>
      <c r="B25" s="2"/>
      <c r="C25" s="2"/>
      <c r="D25" s="2"/>
      <c r="E25" s="2"/>
      <c r="F25" s="3" t="str">
        <f t="shared" si="1"/>
        <v/>
      </c>
      <c r="G25" s="3" t="str">
        <f t="shared" si="2"/>
        <v/>
      </c>
      <c r="H25" s="4"/>
      <c r="L25" s="12">
        <f>DATE(Detalhes!$B$1,Detalhes!$B$2,A25)</f>
        <v>41994</v>
      </c>
      <c r="M25" s="13">
        <f t="shared" si="3"/>
        <v>1</v>
      </c>
      <c r="N25" s="13">
        <f t="shared" si="4"/>
        <v>0</v>
      </c>
      <c r="O25" s="13">
        <f>IFERROR(MATCH(L25,Detalhes!$A$4:$A$56,0),0)</f>
        <v>0</v>
      </c>
      <c r="P25" s="10">
        <f t="shared" si="0"/>
        <v>1</v>
      </c>
    </row>
    <row r="26" spans="1:16" x14ac:dyDescent="0.25">
      <c r="A26" s="14">
        <v>23</v>
      </c>
      <c r="B26" s="2"/>
      <c r="C26" s="2"/>
      <c r="D26" s="2"/>
      <c r="E26" s="2"/>
      <c r="F26" s="3" t="str">
        <f t="shared" si="1"/>
        <v/>
      </c>
      <c r="G26" s="3" t="str">
        <f t="shared" si="2"/>
        <v/>
      </c>
      <c r="H26" s="4"/>
      <c r="L26" s="12">
        <f>DATE(Detalhes!$B$1,Detalhes!$B$2,A26)</f>
        <v>41995</v>
      </c>
      <c r="M26" s="13">
        <f t="shared" si="3"/>
        <v>1</v>
      </c>
      <c r="N26" s="13">
        <f t="shared" si="4"/>
        <v>0</v>
      </c>
      <c r="O26" s="13">
        <f>IFERROR(MATCH(L26,Detalhes!$A$4:$A$56,0),0)</f>
        <v>0</v>
      </c>
      <c r="P26" s="10">
        <f t="shared" si="0"/>
        <v>1</v>
      </c>
    </row>
    <row r="27" spans="1:16" x14ac:dyDescent="0.25">
      <c r="A27" s="14">
        <v>24</v>
      </c>
      <c r="B27" s="2">
        <v>0.33333333333333331</v>
      </c>
      <c r="C27" s="2"/>
      <c r="D27" s="2"/>
      <c r="E27" s="2">
        <v>0.3666666666666667</v>
      </c>
      <c r="F27" s="3">
        <f t="shared" si="1"/>
        <v>3.3333333333333381E-2</v>
      </c>
      <c r="G27" s="3">
        <f t="shared" si="2"/>
        <v>-0.33333333333333331</v>
      </c>
      <c r="H27" s="4"/>
      <c r="L27" s="12">
        <f>DATE(Detalhes!$B$1,Detalhes!$B$2,A27)</f>
        <v>41996</v>
      </c>
      <c r="M27" s="13">
        <f t="shared" si="3"/>
        <v>0</v>
      </c>
      <c r="N27" s="13">
        <f t="shared" si="4"/>
        <v>0</v>
      </c>
      <c r="O27" s="13">
        <f>IFERROR(MATCH(L27,Detalhes!$A$4:$A$56,0),0)</f>
        <v>0</v>
      </c>
      <c r="P27" s="10">
        <f t="shared" si="0"/>
        <v>0</v>
      </c>
    </row>
    <row r="28" spans="1:16" x14ac:dyDescent="0.25">
      <c r="A28" s="14">
        <v>25</v>
      </c>
      <c r="B28" s="2"/>
      <c r="C28" s="2"/>
      <c r="D28" s="2"/>
      <c r="E28" s="2"/>
      <c r="F28" s="3" t="str">
        <f t="shared" si="1"/>
        <v/>
      </c>
      <c r="G28" s="3" t="str">
        <f t="shared" si="2"/>
        <v/>
      </c>
      <c r="H28" s="4"/>
      <c r="L28" s="12">
        <f>DATE(Detalhes!$B$1,Detalhes!$B$2,A28)</f>
        <v>41997</v>
      </c>
      <c r="M28" s="13">
        <f t="shared" si="3"/>
        <v>0</v>
      </c>
      <c r="N28" s="13">
        <f t="shared" si="4"/>
        <v>0</v>
      </c>
      <c r="O28" s="13">
        <f>IFERROR(MATCH(L28,Detalhes!$A$4:$A$56,0),0)</f>
        <v>15</v>
      </c>
      <c r="P28" s="10">
        <f t="shared" si="0"/>
        <v>1</v>
      </c>
    </row>
    <row r="29" spans="1:16" x14ac:dyDescent="0.25">
      <c r="A29" s="14">
        <v>26</v>
      </c>
      <c r="B29" s="2">
        <v>0.33333333333333331</v>
      </c>
      <c r="C29" s="2"/>
      <c r="D29" s="2"/>
      <c r="E29" s="2">
        <v>0.3666666666666667</v>
      </c>
      <c r="F29" s="3">
        <f t="shared" si="1"/>
        <v>3.3333333333333381E-2</v>
      </c>
      <c r="G29" s="3">
        <f t="shared" si="2"/>
        <v>-0.33333333333333331</v>
      </c>
      <c r="H29" s="4"/>
      <c r="L29" s="12">
        <f>DATE(Detalhes!$B$1,Detalhes!$B$2,A29)</f>
        <v>41998</v>
      </c>
      <c r="M29" s="13">
        <f t="shared" si="3"/>
        <v>0</v>
      </c>
      <c r="N29" s="13">
        <f t="shared" si="4"/>
        <v>0</v>
      </c>
      <c r="O29" s="13">
        <f>IFERROR(MATCH(L29,Detalhes!$A$4:$A$56,0),0)</f>
        <v>0</v>
      </c>
      <c r="P29" s="10">
        <f t="shared" si="0"/>
        <v>0</v>
      </c>
    </row>
    <row r="30" spans="1:16" x14ac:dyDescent="0.25">
      <c r="A30" s="14">
        <v>27</v>
      </c>
      <c r="B30" s="2">
        <v>0.33333333333333331</v>
      </c>
      <c r="C30" s="2"/>
      <c r="D30" s="2"/>
      <c r="E30" s="2">
        <v>0.3666666666666667</v>
      </c>
      <c r="F30" s="3">
        <f t="shared" si="1"/>
        <v>3.3333333333333381E-2</v>
      </c>
      <c r="G30" s="3">
        <f t="shared" si="2"/>
        <v>-0.33333333333333331</v>
      </c>
      <c r="H30" s="4"/>
      <c r="L30" s="12">
        <f>DATE(Detalhes!$B$1,Detalhes!$B$2,A30)</f>
        <v>41999</v>
      </c>
      <c r="M30" s="13">
        <f t="shared" si="3"/>
        <v>0</v>
      </c>
      <c r="N30" s="13">
        <f t="shared" si="4"/>
        <v>0</v>
      </c>
      <c r="O30" s="13">
        <f>IFERROR(MATCH(L30,Detalhes!$A$4:$A$56,0),0)</f>
        <v>0</v>
      </c>
      <c r="P30" s="10">
        <f t="shared" si="0"/>
        <v>0</v>
      </c>
    </row>
    <row r="31" spans="1:16" x14ac:dyDescent="0.25">
      <c r="A31" s="14">
        <v>28</v>
      </c>
      <c r="B31" s="2">
        <v>0.33333333333333331</v>
      </c>
      <c r="C31" s="2"/>
      <c r="D31" s="2"/>
      <c r="E31" s="2">
        <v>0.3666666666666667</v>
      </c>
      <c r="F31" s="3">
        <f t="shared" si="1"/>
        <v>3.3333333333333381E-2</v>
      </c>
      <c r="G31" s="3">
        <f t="shared" si="2"/>
        <v>-0.33333333333333331</v>
      </c>
      <c r="H31" s="4"/>
      <c r="L31" s="12">
        <f>DATE(Detalhes!$B$1,Detalhes!$B$2,A31)</f>
        <v>42000</v>
      </c>
      <c r="M31" s="13">
        <f t="shared" si="3"/>
        <v>0</v>
      </c>
      <c r="N31" s="13">
        <f t="shared" si="4"/>
        <v>0</v>
      </c>
      <c r="O31" s="13">
        <f>IFERROR(MATCH(L31,Detalhes!$A$4:$A$56,0),0)</f>
        <v>0</v>
      </c>
      <c r="P31" s="10">
        <f t="shared" si="0"/>
        <v>0</v>
      </c>
    </row>
    <row r="32" spans="1:16" x14ac:dyDescent="0.25">
      <c r="A32" s="14">
        <v>29</v>
      </c>
      <c r="B32" s="2"/>
      <c r="C32" s="2"/>
      <c r="D32" s="2"/>
      <c r="E32" s="2"/>
      <c r="F32" s="3" t="str">
        <f t="shared" si="1"/>
        <v/>
      </c>
      <c r="G32" s="3" t="str">
        <f t="shared" si="2"/>
        <v/>
      </c>
      <c r="H32" s="4"/>
      <c r="L32" s="12">
        <f>DATE(Detalhes!$B$1,Detalhes!$B$2,A32)</f>
        <v>42001</v>
      </c>
      <c r="M32" s="13">
        <f t="shared" si="3"/>
        <v>1</v>
      </c>
      <c r="N32" s="13">
        <f t="shared" si="4"/>
        <v>0</v>
      </c>
      <c r="O32" s="13">
        <f>IFERROR(MATCH(L32,Detalhes!$A$4:$A$56,0),0)</f>
        <v>0</v>
      </c>
      <c r="P32" s="10">
        <f t="shared" si="0"/>
        <v>1</v>
      </c>
    </row>
    <row r="33" spans="1:16" x14ac:dyDescent="0.25">
      <c r="A33" s="14">
        <v>30</v>
      </c>
      <c r="B33" s="2"/>
      <c r="C33" s="2"/>
      <c r="D33" s="2"/>
      <c r="E33" s="2"/>
      <c r="F33" s="3" t="str">
        <f t="shared" si="1"/>
        <v/>
      </c>
      <c r="G33" s="3" t="str">
        <f t="shared" si="2"/>
        <v/>
      </c>
      <c r="H33" s="4"/>
      <c r="L33" s="12">
        <f>DATE(Detalhes!$B$1,Detalhes!$B$2,A33)</f>
        <v>42002</v>
      </c>
      <c r="M33" s="13">
        <f t="shared" si="3"/>
        <v>1</v>
      </c>
      <c r="N33" s="13">
        <f t="shared" si="4"/>
        <v>0</v>
      </c>
      <c r="O33" s="13">
        <f>IFERROR(MATCH(L33,Detalhes!$A$4:$A$56,0),0)</f>
        <v>0</v>
      </c>
      <c r="P33" s="10">
        <f t="shared" si="0"/>
        <v>1</v>
      </c>
    </row>
    <row r="34" spans="1:16" x14ac:dyDescent="0.25">
      <c r="A34" s="14">
        <v>31</v>
      </c>
      <c r="B34" s="2">
        <v>0.33333333333333331</v>
      </c>
      <c r="C34" s="2"/>
      <c r="D34" s="2"/>
      <c r="E34" s="2">
        <v>0.3666666666666667</v>
      </c>
      <c r="F34" s="3">
        <f t="shared" si="1"/>
        <v>3.3333333333333381E-2</v>
      </c>
      <c r="G34" s="3">
        <f t="shared" si="2"/>
        <v>-0.33333333333333331</v>
      </c>
      <c r="H34" s="4"/>
      <c r="L34" s="12">
        <f>DATE(Detalhes!$B$1,Detalhes!$B$2,A34)</f>
        <v>42003</v>
      </c>
      <c r="M34" s="13">
        <f t="shared" si="3"/>
        <v>0</v>
      </c>
      <c r="N34" s="13">
        <f t="shared" si="4"/>
        <v>0</v>
      </c>
      <c r="O34" s="13">
        <f>IFERROR(MATCH(L34,Detalhes!$A$4:$A$56,0),0)</f>
        <v>0</v>
      </c>
      <c r="P34" s="10">
        <f t="shared" si="0"/>
        <v>0</v>
      </c>
    </row>
    <row r="35" spans="1:16" x14ac:dyDescent="0.25">
      <c r="A35" s="15" t="s">
        <v>10</v>
      </c>
      <c r="B35" s="16"/>
      <c r="C35" s="17"/>
      <c r="D35" s="17"/>
      <c r="E35" s="16"/>
      <c r="F35" s="5">
        <f>SUM(F4:F34)</f>
        <v>5.8159722222222214</v>
      </c>
      <c r="G35" s="22">
        <f>SUM(G4:G34)</f>
        <v>-1.5173611111111114</v>
      </c>
      <c r="H35" s="16"/>
    </row>
  </sheetData>
  <sheetProtection formatCells="0" formatColumns="0" formatRows="0" insertColumns="0" insertRows="0" insertHyperlinks="0" deleteColumns="0" deleteRows="0" sort="0" autoFilter="0" pivotTables="0"/>
  <mergeCells count="8">
    <mergeCell ref="G2:G3"/>
    <mergeCell ref="H2:H3"/>
    <mergeCell ref="B1:E1"/>
    <mergeCell ref="A2:A3"/>
    <mergeCell ref="B2:B3"/>
    <mergeCell ref="C2:D2"/>
    <mergeCell ref="E2:E3"/>
    <mergeCell ref="F2:F3"/>
  </mergeCells>
  <conditionalFormatting sqref="A4:H4">
    <cfRule type="expression" dxfId="154" priority="32">
      <formula>$P$4&gt;0</formula>
    </cfRule>
  </conditionalFormatting>
  <conditionalFormatting sqref="A5:H5">
    <cfRule type="expression" dxfId="153" priority="31">
      <formula>$P$5&gt;0</formula>
    </cfRule>
  </conditionalFormatting>
  <conditionalFormatting sqref="A6:D6 F6:H6">
    <cfRule type="expression" dxfId="152" priority="30">
      <formula>$P$6&gt;0</formula>
    </cfRule>
  </conditionalFormatting>
  <conditionalFormatting sqref="A7:D7 F7:H7">
    <cfRule type="expression" dxfId="151" priority="29">
      <formula>$P$7&gt;0</formula>
    </cfRule>
  </conditionalFormatting>
  <conditionalFormatting sqref="A8:D8 F8:H8">
    <cfRule type="expression" dxfId="150" priority="28">
      <formula>$P$8&gt;0</formula>
    </cfRule>
  </conditionalFormatting>
  <conditionalFormatting sqref="A9:D9 F9:H9">
    <cfRule type="expression" dxfId="149" priority="27">
      <formula>$P$9&gt;0</formula>
    </cfRule>
  </conditionalFormatting>
  <conditionalFormatting sqref="A10:D10 F10:H10">
    <cfRule type="expression" dxfId="148" priority="26">
      <formula>$P$10&gt;0</formula>
    </cfRule>
  </conditionalFormatting>
  <conditionalFormatting sqref="A11:D11 F11:H11">
    <cfRule type="expression" dxfId="147" priority="25">
      <formula>$P$11&gt;0</formula>
    </cfRule>
  </conditionalFormatting>
  <conditionalFormatting sqref="A12:D12 F12:H12">
    <cfRule type="expression" dxfId="146" priority="24">
      <formula>$P$12&gt;0</formula>
    </cfRule>
  </conditionalFormatting>
  <conditionalFormatting sqref="A13:B13 F13:H13 D13">
    <cfRule type="expression" dxfId="145" priority="23">
      <formula>$P$13&gt;0</formula>
    </cfRule>
  </conditionalFormatting>
  <conditionalFormatting sqref="A14:B14 F14:H14 D14">
    <cfRule type="expression" dxfId="144" priority="22">
      <formula>$P$14&gt;0</formula>
    </cfRule>
  </conditionalFormatting>
  <conditionalFormatting sqref="A18:D28 F32:H34 A32:D33 A15:B17 D15:D17 F15:H29 A34 A29">
    <cfRule type="expression" dxfId="143" priority="21">
      <formula>$P15&gt;0</formula>
    </cfRule>
  </conditionalFormatting>
  <conditionalFormatting sqref="E6">
    <cfRule type="expression" dxfId="142" priority="20">
      <formula>$P$6&gt;0</formula>
    </cfRule>
  </conditionalFormatting>
  <conditionalFormatting sqref="E7">
    <cfRule type="expression" dxfId="141" priority="19">
      <formula>$P$7&gt;0</formula>
    </cfRule>
  </conditionalFormatting>
  <conditionalFormatting sqref="E8">
    <cfRule type="expression" dxfId="140" priority="18">
      <formula>$P$8&gt;0</formula>
    </cfRule>
  </conditionalFormatting>
  <conditionalFormatting sqref="E9">
    <cfRule type="expression" dxfId="139" priority="17">
      <formula>$P$9&gt;0</formula>
    </cfRule>
  </conditionalFormatting>
  <conditionalFormatting sqref="E10">
    <cfRule type="expression" dxfId="138" priority="16">
      <formula>$P$10&gt;0</formula>
    </cfRule>
  </conditionalFormatting>
  <conditionalFormatting sqref="E11">
    <cfRule type="expression" dxfId="137" priority="15">
      <formula>$P$11&gt;0</formula>
    </cfRule>
  </conditionalFormatting>
  <conditionalFormatting sqref="E12">
    <cfRule type="expression" dxfId="136" priority="14">
      <formula>$P$12&gt;0</formula>
    </cfRule>
  </conditionalFormatting>
  <conditionalFormatting sqref="E13">
    <cfRule type="expression" dxfId="135" priority="13">
      <formula>$P$13&gt;0</formula>
    </cfRule>
  </conditionalFormatting>
  <conditionalFormatting sqref="E14">
    <cfRule type="expression" dxfId="134" priority="12">
      <formula>$P$14&gt;0</formula>
    </cfRule>
  </conditionalFormatting>
  <conditionalFormatting sqref="E15:E28 E32:E33">
    <cfRule type="expression" dxfId="133" priority="11">
      <formula>$P15&gt;0</formula>
    </cfRule>
  </conditionalFormatting>
  <conditionalFormatting sqref="F30:H31 A30:A31">
    <cfRule type="expression" dxfId="132" priority="10">
      <formula>$P30&gt;0</formula>
    </cfRule>
  </conditionalFormatting>
  <conditionalFormatting sqref="C13">
    <cfRule type="expression" dxfId="129" priority="7">
      <formula>$P$13&gt;0</formula>
    </cfRule>
  </conditionalFormatting>
  <conditionalFormatting sqref="C14">
    <cfRule type="expression" dxfId="128" priority="6">
      <formula>$P$14&gt;0</formula>
    </cfRule>
  </conditionalFormatting>
  <conditionalFormatting sqref="C15:C17">
    <cfRule type="expression" dxfId="127" priority="5">
      <formula>$P15&gt;0</formula>
    </cfRule>
  </conditionalFormatting>
  <conditionalFormatting sqref="B34:D34">
    <cfRule type="expression" dxfId="7" priority="4">
      <formula>$P34&gt;0</formula>
    </cfRule>
  </conditionalFormatting>
  <conditionalFormatting sqref="E34">
    <cfRule type="expression" dxfId="6" priority="3">
      <formula>$P34&gt;0</formula>
    </cfRule>
  </conditionalFormatting>
  <conditionalFormatting sqref="B29:D31">
    <cfRule type="expression" dxfId="5" priority="2">
      <formula>$P29&gt;0</formula>
    </cfRule>
  </conditionalFormatting>
  <conditionalFormatting sqref="E29:E31">
    <cfRule type="expression" dxfId="4" priority="1">
      <formula>$P29&gt;0</formula>
    </cfRule>
  </conditionalFormatting>
  <pageMargins left="0.51181102362204722" right="0.51181102362204722" top="0.78740157480314965" bottom="0.78740157480314965" header="0.31496062992125984" footer="0.31496062992125984"/>
  <pageSetup paperSize="9" scale="86" fitToHeight="0" orientation="portrait" horizontalDpi="300" verticalDpi="0" r:id="rId1"/>
  <headerFooter>
    <oddFooter>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P35"/>
  <sheetViews>
    <sheetView workbookViewId="0">
      <selection activeCell="B4" sqref="B4"/>
    </sheetView>
  </sheetViews>
  <sheetFormatPr defaultRowHeight="15" x14ac:dyDescent="0.25"/>
  <cols>
    <col min="1" max="1" width="17.5703125" style="10" bestFit="1" customWidth="1"/>
    <col min="2" max="2" width="15.140625" style="10" bestFit="1" customWidth="1"/>
    <col min="3" max="4" width="9.140625" style="10"/>
    <col min="5" max="5" width="13.140625" style="10" bestFit="1" customWidth="1"/>
    <col min="6" max="6" width="16.85546875" style="10" bestFit="1" customWidth="1"/>
    <col min="7" max="7" width="10.140625" style="10" bestFit="1" customWidth="1"/>
    <col min="8" max="8" width="15.7109375" style="10" customWidth="1"/>
    <col min="9" max="9" width="9.140625" style="10"/>
    <col min="10" max="10" width="12.42578125" style="10" bestFit="1" customWidth="1"/>
    <col min="11" max="11" width="9.140625" style="10" customWidth="1"/>
    <col min="12" max="13" width="9.140625" style="10" hidden="1" customWidth="1"/>
    <col min="14" max="14" width="10.42578125" style="10" hidden="1" customWidth="1"/>
    <col min="15" max="16" width="9.140625" style="10" hidden="1" customWidth="1"/>
    <col min="17" max="17" width="9.140625" style="10" customWidth="1"/>
    <col min="18" max="16384" width="9.140625" style="10"/>
  </cols>
  <sheetData>
    <row r="1" spans="1:16" x14ac:dyDescent="0.25">
      <c r="A1" s="8">
        <f>DATE(Detalhes!B1,Detalhes!B2,1)</f>
        <v>41973</v>
      </c>
      <c r="B1" s="27" t="s">
        <v>0</v>
      </c>
      <c r="C1" s="28"/>
      <c r="D1" s="28"/>
      <c r="E1" s="29"/>
      <c r="F1" s="7">
        <v>0.3666666666666667</v>
      </c>
      <c r="G1" s="9"/>
      <c r="H1" s="9"/>
    </row>
    <row r="2" spans="1:16" x14ac:dyDescent="0.25">
      <c r="A2" s="23" t="s">
        <v>1</v>
      </c>
      <c r="B2" s="23" t="s">
        <v>2</v>
      </c>
      <c r="C2" s="30" t="s">
        <v>3</v>
      </c>
      <c r="D2" s="31"/>
      <c r="E2" s="23" t="s">
        <v>4</v>
      </c>
      <c r="F2" s="23" t="s">
        <v>5</v>
      </c>
      <c r="G2" s="23" t="s">
        <v>6</v>
      </c>
      <c r="H2" s="25" t="s">
        <v>7</v>
      </c>
    </row>
    <row r="3" spans="1:16" ht="15.75" thickBot="1" x14ac:dyDescent="0.3">
      <c r="A3" s="24"/>
      <c r="B3" s="24"/>
      <c r="C3" s="11" t="s">
        <v>8</v>
      </c>
      <c r="D3" s="11" t="s">
        <v>9</v>
      </c>
      <c r="E3" s="24"/>
      <c r="F3" s="24"/>
      <c r="G3" s="24"/>
      <c r="H3" s="26"/>
      <c r="L3" s="12" t="s">
        <v>26</v>
      </c>
      <c r="M3" s="13" t="s">
        <v>27</v>
      </c>
      <c r="N3" s="13" t="s">
        <v>28</v>
      </c>
      <c r="O3" s="13" t="s">
        <v>29</v>
      </c>
      <c r="P3" s="13" t="s">
        <v>30</v>
      </c>
    </row>
    <row r="4" spans="1:16" x14ac:dyDescent="0.25">
      <c r="A4" s="14">
        <v>1</v>
      </c>
      <c r="B4" s="2"/>
      <c r="C4" s="2"/>
      <c r="D4" s="2"/>
      <c r="E4" s="2"/>
      <c r="F4" s="3" t="str">
        <f>IF(ISBLANK(E4),"",E4-(D4-C4)-B4)</f>
        <v/>
      </c>
      <c r="G4" s="3" t="str">
        <f>IF(ISNUMBER(F4),F4-$F$1,"")</f>
        <v/>
      </c>
      <c r="H4" s="4"/>
      <c r="L4" s="12">
        <f>DATE(Detalhes!$B$1,Detalhes!$B$2,A4)</f>
        <v>41973</v>
      </c>
      <c r="M4" s="13">
        <f>IF(WEEKDAY(L4,2)&gt;5,1,0)</f>
        <v>1</v>
      </c>
      <c r="N4" s="13">
        <f>IF(MONTH(L4)=MONTH($A$1),0,1)</f>
        <v>0</v>
      </c>
      <c r="O4" s="13">
        <f>IFERROR(MATCH(L4,Detalhes!$A$4:$A$56,0),0)</f>
        <v>0</v>
      </c>
      <c r="P4" s="10">
        <f t="shared" ref="P4:P34" si="0">IF(OR(M4,N4,O4),1,0)</f>
        <v>1</v>
      </c>
    </row>
    <row r="5" spans="1:16" x14ac:dyDescent="0.25">
      <c r="A5" s="14">
        <v>2</v>
      </c>
      <c r="B5" s="2"/>
      <c r="C5" s="2"/>
      <c r="D5" s="2"/>
      <c r="E5" s="2"/>
      <c r="F5" s="3" t="str">
        <f t="shared" ref="F5:F34" si="1">IF(ISBLANK(E5),"",E5-(D5-C5)-B5)</f>
        <v/>
      </c>
      <c r="G5" s="3" t="str">
        <f t="shared" ref="G5:G34" si="2">IF(ISNUMBER(F5),F5-$F$1,"")</f>
        <v/>
      </c>
      <c r="H5" s="4"/>
      <c r="L5" s="12">
        <f>DATE(Detalhes!$B$1,Detalhes!$B$2,A5)</f>
        <v>41974</v>
      </c>
      <c r="M5" s="13">
        <f t="shared" ref="M5:M34" si="3">IF(WEEKDAY(L5,2)&gt;5,1,0)</f>
        <v>1</v>
      </c>
      <c r="N5" s="13">
        <f t="shared" ref="N5:N34" si="4">IF(MONTH(L5)=MONTH($A$1),0,1)</f>
        <v>0</v>
      </c>
      <c r="O5" s="13">
        <f>IFERROR(MATCH(L5,Detalhes!$A$4:$A$56,0),0)</f>
        <v>0</v>
      </c>
      <c r="P5" s="10">
        <f t="shared" si="0"/>
        <v>1</v>
      </c>
    </row>
    <row r="6" spans="1:16" x14ac:dyDescent="0.25">
      <c r="A6" s="14">
        <v>3</v>
      </c>
      <c r="B6" s="2"/>
      <c r="C6" s="2"/>
      <c r="D6" s="2"/>
      <c r="E6" s="2"/>
      <c r="F6" s="3" t="str">
        <f t="shared" si="1"/>
        <v/>
      </c>
      <c r="G6" s="3" t="str">
        <f t="shared" si="2"/>
        <v/>
      </c>
      <c r="H6" s="4"/>
      <c r="L6" s="12">
        <f>DATE(Detalhes!$B$1,Detalhes!$B$2,A6)</f>
        <v>41975</v>
      </c>
      <c r="M6" s="13">
        <f t="shared" si="3"/>
        <v>0</v>
      </c>
      <c r="N6" s="13">
        <f t="shared" si="4"/>
        <v>0</v>
      </c>
      <c r="O6" s="13">
        <f>IFERROR(MATCH(L6,Detalhes!$A$4:$A$56,0),0)</f>
        <v>0</v>
      </c>
      <c r="P6" s="10">
        <f t="shared" si="0"/>
        <v>0</v>
      </c>
    </row>
    <row r="7" spans="1:16" x14ac:dyDescent="0.25">
      <c r="A7" s="14">
        <v>4</v>
      </c>
      <c r="B7" s="2"/>
      <c r="C7" s="2"/>
      <c r="D7" s="2"/>
      <c r="E7" s="2"/>
      <c r="F7" s="3" t="str">
        <f t="shared" si="1"/>
        <v/>
      </c>
      <c r="G7" s="3" t="str">
        <f t="shared" si="2"/>
        <v/>
      </c>
      <c r="H7" s="4"/>
      <c r="L7" s="12">
        <f>DATE(Detalhes!$B$1,Detalhes!$B$2,A7)</f>
        <v>41976</v>
      </c>
      <c r="M7" s="13">
        <f t="shared" si="3"/>
        <v>0</v>
      </c>
      <c r="N7" s="13">
        <f t="shared" si="4"/>
        <v>0</v>
      </c>
      <c r="O7" s="13">
        <f>IFERROR(MATCH(L7,Detalhes!$A$4:$A$56,0),0)</f>
        <v>0</v>
      </c>
      <c r="P7" s="10">
        <f t="shared" si="0"/>
        <v>0</v>
      </c>
    </row>
    <row r="8" spans="1:16" x14ac:dyDescent="0.25">
      <c r="A8" s="14">
        <v>5</v>
      </c>
      <c r="B8" s="2"/>
      <c r="C8" s="2"/>
      <c r="D8" s="2"/>
      <c r="E8" s="2"/>
      <c r="F8" s="3" t="str">
        <f t="shared" si="1"/>
        <v/>
      </c>
      <c r="G8" s="3" t="str">
        <f t="shared" si="2"/>
        <v/>
      </c>
      <c r="H8" s="4"/>
      <c r="L8" s="12">
        <f>DATE(Detalhes!$B$1,Detalhes!$B$2,A8)</f>
        <v>41977</v>
      </c>
      <c r="M8" s="13">
        <f t="shared" si="3"/>
        <v>0</v>
      </c>
      <c r="N8" s="13">
        <f t="shared" si="4"/>
        <v>0</v>
      </c>
      <c r="O8" s="13">
        <f>IFERROR(MATCH(L8,Detalhes!$A$4:$A$56,0),0)</f>
        <v>0</v>
      </c>
      <c r="P8" s="10">
        <f t="shared" si="0"/>
        <v>0</v>
      </c>
    </row>
    <row r="9" spans="1:16" x14ac:dyDescent="0.25">
      <c r="A9" s="14">
        <v>6</v>
      </c>
      <c r="B9" s="2"/>
      <c r="C9" s="2"/>
      <c r="D9" s="2"/>
      <c r="E9" s="2"/>
      <c r="F9" s="3" t="str">
        <f t="shared" si="1"/>
        <v/>
      </c>
      <c r="G9" s="3" t="str">
        <f t="shared" si="2"/>
        <v/>
      </c>
      <c r="H9" s="4"/>
      <c r="L9" s="12">
        <f>DATE(Detalhes!$B$1,Detalhes!$B$2,A9)</f>
        <v>41978</v>
      </c>
      <c r="M9" s="13">
        <f t="shared" si="3"/>
        <v>0</v>
      </c>
      <c r="N9" s="13">
        <f t="shared" si="4"/>
        <v>0</v>
      </c>
      <c r="O9" s="13">
        <f>IFERROR(MATCH(L9,Detalhes!$A$4:$A$56,0),0)</f>
        <v>0</v>
      </c>
      <c r="P9" s="10">
        <f t="shared" si="0"/>
        <v>0</v>
      </c>
    </row>
    <row r="10" spans="1:16" x14ac:dyDescent="0.25">
      <c r="A10" s="14">
        <v>7</v>
      </c>
      <c r="B10" s="2"/>
      <c r="C10" s="2"/>
      <c r="D10" s="2"/>
      <c r="E10" s="2"/>
      <c r="F10" s="3" t="str">
        <f t="shared" si="1"/>
        <v/>
      </c>
      <c r="G10" s="3" t="str">
        <f t="shared" si="2"/>
        <v/>
      </c>
      <c r="H10" s="4"/>
      <c r="L10" s="12">
        <f>DATE(Detalhes!$B$1,Detalhes!$B$2,A10)</f>
        <v>41979</v>
      </c>
      <c r="M10" s="13">
        <f t="shared" si="3"/>
        <v>0</v>
      </c>
      <c r="N10" s="13">
        <f t="shared" si="4"/>
        <v>0</v>
      </c>
      <c r="O10" s="13">
        <f>IFERROR(MATCH(L10,Detalhes!$A$4:$A$56,0),0)</f>
        <v>0</v>
      </c>
      <c r="P10" s="10">
        <f t="shared" si="0"/>
        <v>0</v>
      </c>
    </row>
    <row r="11" spans="1:16" x14ac:dyDescent="0.25">
      <c r="A11" s="14">
        <v>8</v>
      </c>
      <c r="B11" s="2"/>
      <c r="C11" s="2"/>
      <c r="D11" s="2"/>
      <c r="E11" s="2"/>
      <c r="F11" s="3" t="str">
        <f t="shared" si="1"/>
        <v/>
      </c>
      <c r="G11" s="3" t="str">
        <f t="shared" si="2"/>
        <v/>
      </c>
      <c r="H11" s="4"/>
      <c r="L11" s="12">
        <f>DATE(Detalhes!$B$1,Detalhes!$B$2,A11)</f>
        <v>41980</v>
      </c>
      <c r="M11" s="13">
        <f t="shared" si="3"/>
        <v>1</v>
      </c>
      <c r="N11" s="13">
        <f t="shared" si="4"/>
        <v>0</v>
      </c>
      <c r="O11" s="13">
        <f>IFERROR(MATCH(L11,Detalhes!$A$4:$A$56,0),0)</f>
        <v>14</v>
      </c>
      <c r="P11" s="10">
        <f t="shared" si="0"/>
        <v>1</v>
      </c>
    </row>
    <row r="12" spans="1:16" x14ac:dyDescent="0.25">
      <c r="A12" s="14">
        <v>9</v>
      </c>
      <c r="B12" s="2"/>
      <c r="C12" s="2"/>
      <c r="D12" s="2"/>
      <c r="E12" s="2"/>
      <c r="F12" s="3" t="str">
        <f t="shared" si="1"/>
        <v/>
      </c>
      <c r="G12" s="3" t="str">
        <f t="shared" si="2"/>
        <v/>
      </c>
      <c r="H12" s="4"/>
      <c r="L12" s="12">
        <f>DATE(Detalhes!$B$1,Detalhes!$B$2,A12)</f>
        <v>41981</v>
      </c>
      <c r="M12" s="13">
        <f t="shared" si="3"/>
        <v>1</v>
      </c>
      <c r="N12" s="13">
        <f t="shared" si="4"/>
        <v>0</v>
      </c>
      <c r="O12" s="13">
        <f>IFERROR(MATCH(L12,Detalhes!$A$4:$A$56,0),0)</f>
        <v>0</v>
      </c>
      <c r="P12" s="10">
        <f t="shared" si="0"/>
        <v>1</v>
      </c>
    </row>
    <row r="13" spans="1:16" x14ac:dyDescent="0.25">
      <c r="A13" s="14">
        <v>10</v>
      </c>
      <c r="B13" s="2"/>
      <c r="C13" s="2"/>
      <c r="D13" s="2"/>
      <c r="E13" s="2"/>
      <c r="F13" s="3" t="str">
        <f t="shared" si="1"/>
        <v/>
      </c>
      <c r="G13" s="3" t="str">
        <f t="shared" si="2"/>
        <v/>
      </c>
      <c r="H13" s="4"/>
      <c r="L13" s="12">
        <f>DATE(Detalhes!$B$1,Detalhes!$B$2,A13)</f>
        <v>41982</v>
      </c>
      <c r="M13" s="13">
        <f t="shared" si="3"/>
        <v>0</v>
      </c>
      <c r="N13" s="13">
        <f t="shared" si="4"/>
        <v>0</v>
      </c>
      <c r="O13" s="13">
        <f>IFERROR(MATCH(L13,Detalhes!$A$4:$A$56,0),0)</f>
        <v>0</v>
      </c>
      <c r="P13" s="10">
        <f t="shared" si="0"/>
        <v>0</v>
      </c>
    </row>
    <row r="14" spans="1:16" x14ac:dyDescent="0.25">
      <c r="A14" s="14">
        <v>11</v>
      </c>
      <c r="B14" s="2"/>
      <c r="C14" s="2"/>
      <c r="D14" s="2"/>
      <c r="E14" s="2"/>
      <c r="F14" s="3" t="str">
        <f t="shared" si="1"/>
        <v/>
      </c>
      <c r="G14" s="3" t="str">
        <f t="shared" si="2"/>
        <v/>
      </c>
      <c r="H14" s="4"/>
      <c r="L14" s="12">
        <f>DATE(Detalhes!$B$1,Detalhes!$B$2,A14)</f>
        <v>41983</v>
      </c>
      <c r="M14" s="13">
        <f t="shared" si="3"/>
        <v>0</v>
      </c>
      <c r="N14" s="13">
        <f t="shared" si="4"/>
        <v>0</v>
      </c>
      <c r="O14" s="13">
        <f>IFERROR(MATCH(L14,Detalhes!$A$4:$A$56,0),0)</f>
        <v>0</v>
      </c>
      <c r="P14" s="10">
        <f t="shared" si="0"/>
        <v>0</v>
      </c>
    </row>
    <row r="15" spans="1:16" x14ac:dyDescent="0.25">
      <c r="A15" s="14">
        <v>12</v>
      </c>
      <c r="B15" s="2"/>
      <c r="C15" s="2"/>
      <c r="D15" s="2"/>
      <c r="E15" s="2"/>
      <c r="F15" s="3" t="str">
        <f t="shared" si="1"/>
        <v/>
      </c>
      <c r="G15" s="3" t="str">
        <f t="shared" si="2"/>
        <v/>
      </c>
      <c r="H15" s="4"/>
      <c r="L15" s="12">
        <f>DATE(Detalhes!$B$1,Detalhes!$B$2,A15)</f>
        <v>41984</v>
      </c>
      <c r="M15" s="13">
        <f t="shared" si="3"/>
        <v>0</v>
      </c>
      <c r="N15" s="13">
        <f t="shared" si="4"/>
        <v>0</v>
      </c>
      <c r="O15" s="13">
        <f>IFERROR(MATCH(L15,Detalhes!$A$4:$A$56,0),0)</f>
        <v>0</v>
      </c>
      <c r="P15" s="10">
        <f t="shared" si="0"/>
        <v>0</v>
      </c>
    </row>
    <row r="16" spans="1:16" x14ac:dyDescent="0.25">
      <c r="A16" s="14">
        <v>13</v>
      </c>
      <c r="B16" s="2"/>
      <c r="C16" s="2"/>
      <c r="D16" s="2"/>
      <c r="E16" s="2"/>
      <c r="F16" s="3" t="str">
        <f t="shared" si="1"/>
        <v/>
      </c>
      <c r="G16" s="3" t="str">
        <f t="shared" si="2"/>
        <v/>
      </c>
      <c r="H16" s="4"/>
      <c r="L16" s="12">
        <f>DATE(Detalhes!$B$1,Detalhes!$B$2,A16)</f>
        <v>41985</v>
      </c>
      <c r="M16" s="13">
        <f t="shared" si="3"/>
        <v>0</v>
      </c>
      <c r="N16" s="13">
        <f t="shared" si="4"/>
        <v>0</v>
      </c>
      <c r="O16" s="13">
        <f>IFERROR(MATCH(L16,Detalhes!$A$4:$A$56,0),0)</f>
        <v>0</v>
      </c>
      <c r="P16" s="10">
        <f t="shared" si="0"/>
        <v>0</v>
      </c>
    </row>
    <row r="17" spans="1:16" x14ac:dyDescent="0.25">
      <c r="A17" s="14">
        <v>14</v>
      </c>
      <c r="B17" s="2"/>
      <c r="C17" s="2"/>
      <c r="D17" s="2"/>
      <c r="E17" s="2"/>
      <c r="F17" s="3" t="str">
        <f t="shared" si="1"/>
        <v/>
      </c>
      <c r="G17" s="3" t="str">
        <f t="shared" si="2"/>
        <v/>
      </c>
      <c r="H17" s="4"/>
      <c r="L17" s="12">
        <f>DATE(Detalhes!$B$1,Detalhes!$B$2,A17)</f>
        <v>41986</v>
      </c>
      <c r="M17" s="13">
        <f t="shared" si="3"/>
        <v>0</v>
      </c>
      <c r="N17" s="13">
        <f t="shared" si="4"/>
        <v>0</v>
      </c>
      <c r="O17" s="13">
        <f>IFERROR(MATCH(L17,Detalhes!$A$4:$A$56,0),0)</f>
        <v>0</v>
      </c>
      <c r="P17" s="10">
        <f t="shared" si="0"/>
        <v>0</v>
      </c>
    </row>
    <row r="18" spans="1:16" x14ac:dyDescent="0.25">
      <c r="A18" s="14">
        <v>15</v>
      </c>
      <c r="B18" s="2"/>
      <c r="C18" s="2"/>
      <c r="D18" s="2"/>
      <c r="E18" s="2"/>
      <c r="F18" s="3" t="str">
        <f t="shared" si="1"/>
        <v/>
      </c>
      <c r="G18" s="3" t="str">
        <f t="shared" si="2"/>
        <v/>
      </c>
      <c r="H18" s="4"/>
      <c r="L18" s="12">
        <f>DATE(Detalhes!$B$1,Detalhes!$B$2,A18)</f>
        <v>41987</v>
      </c>
      <c r="M18" s="13">
        <f t="shared" si="3"/>
        <v>1</v>
      </c>
      <c r="N18" s="13">
        <f t="shared" si="4"/>
        <v>0</v>
      </c>
      <c r="O18" s="13">
        <f>IFERROR(MATCH(L18,Detalhes!$A$4:$A$56,0),0)</f>
        <v>0</v>
      </c>
      <c r="P18" s="10">
        <f t="shared" si="0"/>
        <v>1</v>
      </c>
    </row>
    <row r="19" spans="1:16" x14ac:dyDescent="0.25">
      <c r="A19" s="14">
        <v>16</v>
      </c>
      <c r="B19" s="2"/>
      <c r="C19" s="2"/>
      <c r="D19" s="2"/>
      <c r="E19" s="2"/>
      <c r="F19" s="3" t="str">
        <f t="shared" si="1"/>
        <v/>
      </c>
      <c r="G19" s="3" t="str">
        <f t="shared" si="2"/>
        <v/>
      </c>
      <c r="H19" s="4"/>
      <c r="L19" s="12">
        <f>DATE(Detalhes!$B$1,Detalhes!$B$2,A19)</f>
        <v>41988</v>
      </c>
      <c r="M19" s="13">
        <f t="shared" si="3"/>
        <v>1</v>
      </c>
      <c r="N19" s="13">
        <f t="shared" si="4"/>
        <v>0</v>
      </c>
      <c r="O19" s="13">
        <f>IFERROR(MATCH(L19,Detalhes!$A$4:$A$56,0),0)</f>
        <v>0</v>
      </c>
      <c r="P19" s="10">
        <f t="shared" si="0"/>
        <v>1</v>
      </c>
    </row>
    <row r="20" spans="1:16" x14ac:dyDescent="0.25">
      <c r="A20" s="14">
        <v>17</v>
      </c>
      <c r="B20" s="2"/>
      <c r="C20" s="2"/>
      <c r="D20" s="2"/>
      <c r="E20" s="2"/>
      <c r="F20" s="3" t="str">
        <f t="shared" si="1"/>
        <v/>
      </c>
      <c r="G20" s="3" t="str">
        <f t="shared" si="2"/>
        <v/>
      </c>
      <c r="H20" s="4"/>
      <c r="L20" s="12">
        <f>DATE(Detalhes!$B$1,Detalhes!$B$2,A20)</f>
        <v>41989</v>
      </c>
      <c r="M20" s="13">
        <f t="shared" si="3"/>
        <v>0</v>
      </c>
      <c r="N20" s="13">
        <f t="shared" si="4"/>
        <v>0</v>
      </c>
      <c r="O20" s="13">
        <f>IFERROR(MATCH(L20,Detalhes!$A$4:$A$56,0),0)</f>
        <v>0</v>
      </c>
      <c r="P20" s="10">
        <f t="shared" si="0"/>
        <v>0</v>
      </c>
    </row>
    <row r="21" spans="1:16" x14ac:dyDescent="0.25">
      <c r="A21" s="14">
        <v>18</v>
      </c>
      <c r="B21" s="2"/>
      <c r="C21" s="2"/>
      <c r="D21" s="2"/>
      <c r="E21" s="2"/>
      <c r="F21" s="3" t="str">
        <f t="shared" si="1"/>
        <v/>
      </c>
      <c r="G21" s="3" t="str">
        <f t="shared" si="2"/>
        <v/>
      </c>
      <c r="H21" s="4"/>
      <c r="L21" s="12">
        <f>DATE(Detalhes!$B$1,Detalhes!$B$2,A21)</f>
        <v>41990</v>
      </c>
      <c r="M21" s="13">
        <f t="shared" si="3"/>
        <v>0</v>
      </c>
      <c r="N21" s="13">
        <f t="shared" si="4"/>
        <v>0</v>
      </c>
      <c r="O21" s="13">
        <f>IFERROR(MATCH(L21,Detalhes!$A$4:$A$56,0),0)</f>
        <v>0</v>
      </c>
      <c r="P21" s="10">
        <f t="shared" si="0"/>
        <v>0</v>
      </c>
    </row>
    <row r="22" spans="1:16" x14ac:dyDescent="0.25">
      <c r="A22" s="14">
        <v>19</v>
      </c>
      <c r="B22" s="2"/>
      <c r="C22" s="2"/>
      <c r="D22" s="2"/>
      <c r="E22" s="2"/>
      <c r="F22" s="3" t="str">
        <f t="shared" si="1"/>
        <v/>
      </c>
      <c r="G22" s="3" t="str">
        <f t="shared" si="2"/>
        <v/>
      </c>
      <c r="H22" s="4"/>
      <c r="L22" s="12">
        <f>DATE(Detalhes!$B$1,Detalhes!$B$2,A22)</f>
        <v>41991</v>
      </c>
      <c r="M22" s="13">
        <f t="shared" si="3"/>
        <v>0</v>
      </c>
      <c r="N22" s="13">
        <f t="shared" si="4"/>
        <v>0</v>
      </c>
      <c r="O22" s="13">
        <f>IFERROR(MATCH(L22,Detalhes!$A$4:$A$56,0),0)</f>
        <v>0</v>
      </c>
      <c r="P22" s="10">
        <f t="shared" si="0"/>
        <v>0</v>
      </c>
    </row>
    <row r="23" spans="1:16" x14ac:dyDescent="0.25">
      <c r="A23" s="14">
        <v>20</v>
      </c>
      <c r="B23" s="2"/>
      <c r="C23" s="2"/>
      <c r="D23" s="2"/>
      <c r="E23" s="2"/>
      <c r="F23" s="3" t="str">
        <f t="shared" si="1"/>
        <v/>
      </c>
      <c r="G23" s="3" t="str">
        <f t="shared" si="2"/>
        <v/>
      </c>
      <c r="H23" s="4"/>
      <c r="L23" s="12">
        <f>DATE(Detalhes!$B$1,Detalhes!$B$2,A23)</f>
        <v>41992</v>
      </c>
      <c r="M23" s="13">
        <f t="shared" si="3"/>
        <v>0</v>
      </c>
      <c r="N23" s="13">
        <f t="shared" si="4"/>
        <v>0</v>
      </c>
      <c r="O23" s="13">
        <f>IFERROR(MATCH(L23,Detalhes!$A$4:$A$56,0),0)</f>
        <v>0</v>
      </c>
      <c r="P23" s="10">
        <f t="shared" si="0"/>
        <v>0</v>
      </c>
    </row>
    <row r="24" spans="1:16" x14ac:dyDescent="0.25">
      <c r="A24" s="14">
        <v>21</v>
      </c>
      <c r="B24" s="2"/>
      <c r="C24" s="2"/>
      <c r="D24" s="2"/>
      <c r="E24" s="2"/>
      <c r="F24" s="3" t="str">
        <f t="shared" si="1"/>
        <v/>
      </c>
      <c r="G24" s="3" t="str">
        <f t="shared" si="2"/>
        <v/>
      </c>
      <c r="H24" s="4"/>
      <c r="L24" s="12">
        <f>DATE(Detalhes!$B$1,Detalhes!$B$2,A24)</f>
        <v>41993</v>
      </c>
      <c r="M24" s="13">
        <f t="shared" si="3"/>
        <v>0</v>
      </c>
      <c r="N24" s="13">
        <f t="shared" si="4"/>
        <v>0</v>
      </c>
      <c r="O24" s="13">
        <f>IFERROR(MATCH(L24,Detalhes!$A$4:$A$56,0),0)</f>
        <v>0</v>
      </c>
      <c r="P24" s="10">
        <f t="shared" si="0"/>
        <v>0</v>
      </c>
    </row>
    <row r="25" spans="1:16" x14ac:dyDescent="0.25">
      <c r="A25" s="14">
        <v>22</v>
      </c>
      <c r="B25" s="2"/>
      <c r="C25" s="2"/>
      <c r="D25" s="2"/>
      <c r="E25" s="2"/>
      <c r="F25" s="3" t="str">
        <f t="shared" si="1"/>
        <v/>
      </c>
      <c r="G25" s="3" t="str">
        <f t="shared" si="2"/>
        <v/>
      </c>
      <c r="H25" s="4"/>
      <c r="L25" s="12">
        <f>DATE(Detalhes!$B$1,Detalhes!$B$2,A25)</f>
        <v>41994</v>
      </c>
      <c r="M25" s="13">
        <f t="shared" si="3"/>
        <v>1</v>
      </c>
      <c r="N25" s="13">
        <f t="shared" si="4"/>
        <v>0</v>
      </c>
      <c r="O25" s="13">
        <f>IFERROR(MATCH(L25,Detalhes!$A$4:$A$56,0),0)</f>
        <v>0</v>
      </c>
      <c r="P25" s="10">
        <f t="shared" si="0"/>
        <v>1</v>
      </c>
    </row>
    <row r="26" spans="1:16" x14ac:dyDescent="0.25">
      <c r="A26" s="14">
        <v>23</v>
      </c>
      <c r="B26" s="2"/>
      <c r="C26" s="2"/>
      <c r="D26" s="2"/>
      <c r="E26" s="2"/>
      <c r="F26" s="3" t="str">
        <f t="shared" si="1"/>
        <v/>
      </c>
      <c r="G26" s="3" t="str">
        <f t="shared" si="2"/>
        <v/>
      </c>
      <c r="H26" s="4"/>
      <c r="L26" s="12">
        <f>DATE(Detalhes!$B$1,Detalhes!$B$2,A26)</f>
        <v>41995</v>
      </c>
      <c r="M26" s="13">
        <f t="shared" si="3"/>
        <v>1</v>
      </c>
      <c r="N26" s="13">
        <f t="shared" si="4"/>
        <v>0</v>
      </c>
      <c r="O26" s="13">
        <f>IFERROR(MATCH(L26,Detalhes!$A$4:$A$56,0),0)</f>
        <v>0</v>
      </c>
      <c r="P26" s="10">
        <f t="shared" si="0"/>
        <v>1</v>
      </c>
    </row>
    <row r="27" spans="1:16" x14ac:dyDescent="0.25">
      <c r="A27" s="14">
        <v>24</v>
      </c>
      <c r="B27" s="2"/>
      <c r="C27" s="2"/>
      <c r="D27" s="2"/>
      <c r="E27" s="2"/>
      <c r="F27" s="3" t="str">
        <f t="shared" si="1"/>
        <v/>
      </c>
      <c r="G27" s="3" t="str">
        <f t="shared" si="2"/>
        <v/>
      </c>
      <c r="H27" s="4"/>
      <c r="L27" s="12">
        <f>DATE(Detalhes!$B$1,Detalhes!$B$2,A27)</f>
        <v>41996</v>
      </c>
      <c r="M27" s="13">
        <f t="shared" si="3"/>
        <v>0</v>
      </c>
      <c r="N27" s="13">
        <f t="shared" si="4"/>
        <v>0</v>
      </c>
      <c r="O27" s="13">
        <f>IFERROR(MATCH(L27,Detalhes!$A$4:$A$56,0),0)</f>
        <v>0</v>
      </c>
      <c r="P27" s="10">
        <f t="shared" si="0"/>
        <v>0</v>
      </c>
    </row>
    <row r="28" spans="1:16" x14ac:dyDescent="0.25">
      <c r="A28" s="14">
        <v>25</v>
      </c>
      <c r="B28" s="2"/>
      <c r="C28" s="2"/>
      <c r="D28" s="2"/>
      <c r="E28" s="2"/>
      <c r="F28" s="3" t="str">
        <f t="shared" si="1"/>
        <v/>
      </c>
      <c r="G28" s="3" t="str">
        <f t="shared" si="2"/>
        <v/>
      </c>
      <c r="H28" s="4"/>
      <c r="L28" s="12">
        <f>DATE(Detalhes!$B$1,Detalhes!$B$2,A28)</f>
        <v>41997</v>
      </c>
      <c r="M28" s="13">
        <f t="shared" si="3"/>
        <v>0</v>
      </c>
      <c r="N28" s="13">
        <f t="shared" si="4"/>
        <v>0</v>
      </c>
      <c r="O28" s="13">
        <f>IFERROR(MATCH(L28,Detalhes!$A$4:$A$56,0),0)</f>
        <v>15</v>
      </c>
      <c r="P28" s="10">
        <f t="shared" si="0"/>
        <v>1</v>
      </c>
    </row>
    <row r="29" spans="1:16" x14ac:dyDescent="0.25">
      <c r="A29" s="14">
        <v>26</v>
      </c>
      <c r="B29" s="2"/>
      <c r="C29" s="2"/>
      <c r="D29" s="2"/>
      <c r="E29" s="2"/>
      <c r="F29" s="3" t="str">
        <f t="shared" si="1"/>
        <v/>
      </c>
      <c r="G29" s="3" t="str">
        <f t="shared" si="2"/>
        <v/>
      </c>
      <c r="H29" s="4"/>
      <c r="L29" s="12">
        <f>DATE(Detalhes!$B$1,Detalhes!$B$2,A29)</f>
        <v>41998</v>
      </c>
      <c r="M29" s="13">
        <f t="shared" si="3"/>
        <v>0</v>
      </c>
      <c r="N29" s="13">
        <f t="shared" si="4"/>
        <v>0</v>
      </c>
      <c r="O29" s="13">
        <f>IFERROR(MATCH(L29,Detalhes!$A$4:$A$56,0),0)</f>
        <v>0</v>
      </c>
      <c r="P29" s="10">
        <f t="shared" si="0"/>
        <v>0</v>
      </c>
    </row>
    <row r="30" spans="1:16" x14ac:dyDescent="0.25">
      <c r="A30" s="14">
        <v>27</v>
      </c>
      <c r="B30" s="2"/>
      <c r="C30" s="2"/>
      <c r="D30" s="2"/>
      <c r="E30" s="2"/>
      <c r="F30" s="3" t="str">
        <f t="shared" si="1"/>
        <v/>
      </c>
      <c r="G30" s="3" t="str">
        <f t="shared" si="2"/>
        <v/>
      </c>
      <c r="H30" s="4"/>
      <c r="L30" s="12">
        <f>DATE(Detalhes!$B$1,Detalhes!$B$2,A30)</f>
        <v>41999</v>
      </c>
      <c r="M30" s="13">
        <f t="shared" si="3"/>
        <v>0</v>
      </c>
      <c r="N30" s="13">
        <f t="shared" si="4"/>
        <v>0</v>
      </c>
      <c r="O30" s="13">
        <f>IFERROR(MATCH(L30,Detalhes!$A$4:$A$56,0),0)</f>
        <v>0</v>
      </c>
      <c r="P30" s="10">
        <f t="shared" si="0"/>
        <v>0</v>
      </c>
    </row>
    <row r="31" spans="1:16" x14ac:dyDescent="0.25">
      <c r="A31" s="14">
        <v>28</v>
      </c>
      <c r="B31" s="2"/>
      <c r="C31" s="2"/>
      <c r="D31" s="2"/>
      <c r="E31" s="2"/>
      <c r="F31" s="3" t="str">
        <f t="shared" si="1"/>
        <v/>
      </c>
      <c r="G31" s="3" t="str">
        <f t="shared" si="2"/>
        <v/>
      </c>
      <c r="H31" s="4"/>
      <c r="L31" s="12">
        <f>DATE(Detalhes!$B$1,Detalhes!$B$2,A31)</f>
        <v>42000</v>
      </c>
      <c r="M31" s="13">
        <f t="shared" si="3"/>
        <v>0</v>
      </c>
      <c r="N31" s="13">
        <f t="shared" si="4"/>
        <v>0</v>
      </c>
      <c r="O31" s="13">
        <f>IFERROR(MATCH(L31,Detalhes!$A$4:$A$56,0),0)</f>
        <v>0</v>
      </c>
      <c r="P31" s="10">
        <f t="shared" si="0"/>
        <v>0</v>
      </c>
    </row>
    <row r="32" spans="1:16" x14ac:dyDescent="0.25">
      <c r="A32" s="14">
        <v>29</v>
      </c>
      <c r="B32" s="2"/>
      <c r="C32" s="2"/>
      <c r="D32" s="2"/>
      <c r="E32" s="2"/>
      <c r="F32" s="3" t="str">
        <f t="shared" si="1"/>
        <v/>
      </c>
      <c r="G32" s="3" t="str">
        <f t="shared" si="2"/>
        <v/>
      </c>
      <c r="H32" s="4"/>
      <c r="L32" s="12">
        <f>DATE(Detalhes!$B$1,Detalhes!$B$2,A32)</f>
        <v>42001</v>
      </c>
      <c r="M32" s="13">
        <f t="shared" si="3"/>
        <v>1</v>
      </c>
      <c r="N32" s="13">
        <f t="shared" si="4"/>
        <v>0</v>
      </c>
      <c r="O32" s="13">
        <f>IFERROR(MATCH(L32,Detalhes!$A$4:$A$56,0),0)</f>
        <v>0</v>
      </c>
      <c r="P32" s="10">
        <f t="shared" si="0"/>
        <v>1</v>
      </c>
    </row>
    <row r="33" spans="1:16" x14ac:dyDescent="0.25">
      <c r="A33" s="14">
        <v>30</v>
      </c>
      <c r="B33" s="2"/>
      <c r="C33" s="2"/>
      <c r="D33" s="2"/>
      <c r="E33" s="2"/>
      <c r="F33" s="3" t="str">
        <f t="shared" si="1"/>
        <v/>
      </c>
      <c r="G33" s="3" t="str">
        <f t="shared" si="2"/>
        <v/>
      </c>
      <c r="H33" s="4"/>
      <c r="L33" s="12">
        <f>DATE(Detalhes!$B$1,Detalhes!$B$2,A33)</f>
        <v>42002</v>
      </c>
      <c r="M33" s="13">
        <f t="shared" si="3"/>
        <v>1</v>
      </c>
      <c r="N33" s="13">
        <f t="shared" si="4"/>
        <v>0</v>
      </c>
      <c r="O33" s="13">
        <f>IFERROR(MATCH(L33,Detalhes!$A$4:$A$56,0),0)</f>
        <v>0</v>
      </c>
      <c r="P33" s="10">
        <f t="shared" si="0"/>
        <v>1</v>
      </c>
    </row>
    <row r="34" spans="1:16" x14ac:dyDescent="0.25">
      <c r="A34" s="14">
        <v>31</v>
      </c>
      <c r="B34" s="2"/>
      <c r="C34" s="2"/>
      <c r="D34" s="2"/>
      <c r="E34" s="2"/>
      <c r="F34" s="3" t="str">
        <f t="shared" si="1"/>
        <v/>
      </c>
      <c r="G34" s="3" t="str">
        <f t="shared" si="2"/>
        <v/>
      </c>
      <c r="H34" s="4"/>
      <c r="L34" s="12">
        <f>DATE(Detalhes!$B$1,Detalhes!$B$2,A34)</f>
        <v>42003</v>
      </c>
      <c r="M34" s="13">
        <f t="shared" si="3"/>
        <v>0</v>
      </c>
      <c r="N34" s="13">
        <f t="shared" si="4"/>
        <v>0</v>
      </c>
      <c r="O34" s="13">
        <f>IFERROR(MATCH(L34,Detalhes!$A$4:$A$56,0),0)</f>
        <v>0</v>
      </c>
      <c r="P34" s="10">
        <f t="shared" si="0"/>
        <v>0</v>
      </c>
    </row>
    <row r="35" spans="1:16" x14ac:dyDescent="0.25">
      <c r="A35" s="15" t="s">
        <v>10</v>
      </c>
      <c r="B35" s="16"/>
      <c r="C35" s="17"/>
      <c r="D35" s="17"/>
      <c r="E35" s="16"/>
      <c r="F35" s="5">
        <f>SUM(F4:F34)</f>
        <v>0</v>
      </c>
      <c r="G35" s="22">
        <f>SUM(G4:G34)</f>
        <v>0</v>
      </c>
      <c r="H35" s="16"/>
    </row>
  </sheetData>
  <sheetProtection formatCells="0" formatColumns="0" formatRows="0" insertColumns="0" insertRows="0" insertHyperlinks="0" deleteColumns="0" deleteRows="0" sort="0" autoFilter="0" pivotTables="0"/>
  <mergeCells count="8">
    <mergeCell ref="G2:G3"/>
    <mergeCell ref="H2:H3"/>
    <mergeCell ref="B1:E1"/>
    <mergeCell ref="A2:A3"/>
    <mergeCell ref="B2:B3"/>
    <mergeCell ref="C2:D2"/>
    <mergeCell ref="E2:E3"/>
    <mergeCell ref="F2:F3"/>
  </mergeCells>
  <conditionalFormatting sqref="A4:B4 E4:H4">
    <cfRule type="expression" dxfId="126" priority="36">
      <formula>$P$4&gt;0</formula>
    </cfRule>
  </conditionalFormatting>
  <conditionalFormatting sqref="A5:B5 E5:H5">
    <cfRule type="expression" dxfId="125" priority="35">
      <formula>$P$5&gt;0</formula>
    </cfRule>
  </conditionalFormatting>
  <conditionalFormatting sqref="A6:B6 F6:H6">
    <cfRule type="expression" dxfId="124" priority="34">
      <formula>$P$6&gt;0</formula>
    </cfRule>
  </conditionalFormatting>
  <conditionalFormatting sqref="A7:B7 F7:H7">
    <cfRule type="expression" dxfId="123" priority="33">
      <formula>$P$7&gt;0</formula>
    </cfRule>
  </conditionalFormatting>
  <conditionalFormatting sqref="A8:B8 F8:H8">
    <cfRule type="expression" dxfId="122" priority="32">
      <formula>$P$8&gt;0</formula>
    </cfRule>
  </conditionalFormatting>
  <conditionalFormatting sqref="A9:B9 F9:H9">
    <cfRule type="expression" dxfId="121" priority="31">
      <formula>$P$9&gt;0</formula>
    </cfRule>
  </conditionalFormatting>
  <conditionalFormatting sqref="A10:B10 F10:H10">
    <cfRule type="expression" dxfId="120" priority="30">
      <formula>$P$10&gt;0</formula>
    </cfRule>
  </conditionalFormatting>
  <conditionalFormatting sqref="A11:B11 F11:H11">
    <cfRule type="expression" dxfId="119" priority="29">
      <formula>$P$11&gt;0</formula>
    </cfRule>
  </conditionalFormatting>
  <conditionalFormatting sqref="A12:B12 F12:H12">
    <cfRule type="expression" dxfId="118" priority="28">
      <formula>$P$12&gt;0</formula>
    </cfRule>
  </conditionalFormatting>
  <conditionalFormatting sqref="A13:B13 F13:H13">
    <cfRule type="expression" dxfId="117" priority="27">
      <formula>$P$13&gt;0</formula>
    </cfRule>
  </conditionalFormatting>
  <conditionalFormatting sqref="A14:B14 F14:H14">
    <cfRule type="expression" dxfId="116" priority="26">
      <formula>$P$14&gt;0</formula>
    </cfRule>
  </conditionalFormatting>
  <conditionalFormatting sqref="F15:H34 A34:D34 A15:B33">
    <cfRule type="expression" dxfId="115" priority="25">
      <formula>$P15&gt;0</formula>
    </cfRule>
  </conditionalFormatting>
  <conditionalFormatting sqref="E6">
    <cfRule type="expression" dxfId="114" priority="24">
      <formula>$P$6&gt;0</formula>
    </cfRule>
  </conditionalFormatting>
  <conditionalFormatting sqref="E7">
    <cfRule type="expression" dxfId="113" priority="23">
      <formula>$P$7&gt;0</formula>
    </cfRule>
  </conditionalFormatting>
  <conditionalFormatting sqref="E8">
    <cfRule type="expression" dxfId="112" priority="22">
      <formula>$P$8&gt;0</formula>
    </cfRule>
  </conditionalFormatting>
  <conditionalFormatting sqref="E9">
    <cfRule type="expression" dxfId="111" priority="21">
      <formula>$P$9&gt;0</formula>
    </cfRule>
  </conditionalFormatting>
  <conditionalFormatting sqref="E10">
    <cfRule type="expression" dxfId="110" priority="20">
      <formula>$P$10&gt;0</formula>
    </cfRule>
  </conditionalFormatting>
  <conditionalFormatting sqref="E11">
    <cfRule type="expression" dxfId="109" priority="19">
      <formula>$P$11&gt;0</formula>
    </cfRule>
  </conditionalFormatting>
  <conditionalFormatting sqref="E12">
    <cfRule type="expression" dxfId="108" priority="18">
      <formula>$P$12&gt;0</formula>
    </cfRule>
  </conditionalFormatting>
  <conditionalFormatting sqref="E13">
    <cfRule type="expression" dxfId="107" priority="17">
      <formula>$P$13&gt;0</formula>
    </cfRule>
  </conditionalFormatting>
  <conditionalFormatting sqref="E14">
    <cfRule type="expression" dxfId="106" priority="16">
      <formula>$P$14&gt;0</formula>
    </cfRule>
  </conditionalFormatting>
  <conditionalFormatting sqref="E15:E16 E20:E21 E27:E28 E32:E34">
    <cfRule type="expression" dxfId="105" priority="15">
      <formula>$P15&gt;0</formula>
    </cfRule>
  </conditionalFormatting>
  <conditionalFormatting sqref="E17:E19">
    <cfRule type="expression" dxfId="104" priority="14">
      <formula>$P17&gt;0</formula>
    </cfRule>
  </conditionalFormatting>
  <conditionalFormatting sqref="E22:E26">
    <cfRule type="expression" dxfId="103" priority="13">
      <formula>$P22&gt;0</formula>
    </cfRule>
  </conditionalFormatting>
  <conditionalFormatting sqref="E29:E31">
    <cfRule type="expression" dxfId="102" priority="12">
      <formula>$P29&gt;0</formula>
    </cfRule>
  </conditionalFormatting>
  <conditionalFormatting sqref="C4:D5">
    <cfRule type="expression" dxfId="101" priority="11">
      <formula>$P4&gt;0</formula>
    </cfRule>
  </conditionalFormatting>
  <conditionalFormatting sqref="C6:D9">
    <cfRule type="expression" dxfId="100" priority="10">
      <formula>$P6&gt;0</formula>
    </cfRule>
  </conditionalFormatting>
  <conditionalFormatting sqref="C12:D16">
    <cfRule type="expression" dxfId="99" priority="9">
      <formula>$P12&gt;0</formula>
    </cfRule>
  </conditionalFormatting>
  <conditionalFormatting sqref="C19:D21">
    <cfRule type="expression" dxfId="98" priority="8">
      <formula>$P19&gt;0</formula>
    </cfRule>
  </conditionalFormatting>
  <conditionalFormatting sqref="C26:D27 C30:D30">
    <cfRule type="expression" dxfId="97" priority="7">
      <formula>$P26&gt;0</formula>
    </cfRule>
  </conditionalFormatting>
  <conditionalFormatting sqref="C33:D33">
    <cfRule type="expression" dxfId="96" priority="6">
      <formula>$P33&gt;0</formula>
    </cfRule>
  </conditionalFormatting>
  <conditionalFormatting sqref="C10:D11">
    <cfRule type="expression" dxfId="95" priority="5">
      <formula>$P10&gt;0</formula>
    </cfRule>
  </conditionalFormatting>
  <conditionalFormatting sqref="C17:D18">
    <cfRule type="expression" dxfId="94" priority="4">
      <formula>$P17&gt;0</formula>
    </cfRule>
  </conditionalFormatting>
  <conditionalFormatting sqref="C22:D25">
    <cfRule type="expression" dxfId="93" priority="3">
      <formula>$P22&gt;0</formula>
    </cfRule>
  </conditionalFormatting>
  <conditionalFormatting sqref="C28:D29">
    <cfRule type="expression" dxfId="92" priority="2">
      <formula>$P28&gt;0</formula>
    </cfRule>
  </conditionalFormatting>
  <conditionalFormatting sqref="C31:D32">
    <cfRule type="expression" dxfId="91" priority="1">
      <formula>$P31&gt;0</formula>
    </cfRule>
  </conditionalFormatting>
  <pageMargins left="0.51181102362204722" right="0.51181102362204722" top="0.78740157480314965" bottom="0.78740157480314965" header="0.31496062992125984" footer="0.31496062992125984"/>
  <pageSetup paperSize="9" scale="86" fitToHeight="0" orientation="portrait" horizontalDpi="300" verticalDpi="0" r:id="rId1"/>
  <headerFooter>
    <oddFooter>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P35"/>
  <sheetViews>
    <sheetView topLeftCell="A16" workbookViewId="0">
      <selection activeCell="B29" sqref="B29:E31"/>
    </sheetView>
  </sheetViews>
  <sheetFormatPr defaultRowHeight="15" x14ac:dyDescent="0.25"/>
  <cols>
    <col min="1" max="1" width="17.5703125" style="10" bestFit="1" customWidth="1"/>
    <col min="2" max="2" width="15.140625" style="10" bestFit="1" customWidth="1"/>
    <col min="3" max="4" width="9.140625" style="10"/>
    <col min="5" max="5" width="13.140625" style="10" bestFit="1" customWidth="1"/>
    <col min="6" max="6" width="16.85546875" style="10" bestFit="1" customWidth="1"/>
    <col min="7" max="7" width="10.140625" style="10" bestFit="1" customWidth="1"/>
    <col min="8" max="8" width="15.7109375" style="10" customWidth="1"/>
    <col min="9" max="9" width="9.140625" style="10"/>
    <col min="10" max="10" width="12.42578125" style="10" bestFit="1" customWidth="1"/>
    <col min="11" max="11" width="9.140625" style="10" customWidth="1"/>
    <col min="12" max="13" width="9.140625" style="10" hidden="1" customWidth="1"/>
    <col min="14" max="14" width="10.42578125" style="10" hidden="1" customWidth="1"/>
    <col min="15" max="16" width="9.140625" style="10" hidden="1" customWidth="1"/>
    <col min="17" max="17" width="9.140625" style="10" customWidth="1"/>
    <col min="18" max="16384" width="9.140625" style="10"/>
  </cols>
  <sheetData>
    <row r="1" spans="1:16" x14ac:dyDescent="0.25">
      <c r="A1" s="8">
        <f>DATE(Detalhes!B1,Detalhes!B2,1)</f>
        <v>41973</v>
      </c>
      <c r="B1" s="27" t="s">
        <v>0</v>
      </c>
      <c r="C1" s="28"/>
      <c r="D1" s="28"/>
      <c r="E1" s="29"/>
      <c r="F1" s="7">
        <v>0.3666666666666667</v>
      </c>
      <c r="G1" s="9"/>
      <c r="H1" s="9"/>
    </row>
    <row r="2" spans="1:16" x14ac:dyDescent="0.25">
      <c r="A2" s="23" t="s">
        <v>1</v>
      </c>
      <c r="B2" s="23" t="s">
        <v>2</v>
      </c>
      <c r="C2" s="30" t="s">
        <v>3</v>
      </c>
      <c r="D2" s="31"/>
      <c r="E2" s="23" t="s">
        <v>4</v>
      </c>
      <c r="F2" s="23" t="s">
        <v>5</v>
      </c>
      <c r="G2" s="23" t="s">
        <v>6</v>
      </c>
      <c r="H2" s="25" t="s">
        <v>7</v>
      </c>
    </row>
    <row r="3" spans="1:16" ht="15.75" thickBot="1" x14ac:dyDescent="0.3">
      <c r="A3" s="24"/>
      <c r="B3" s="24"/>
      <c r="C3" s="11" t="s">
        <v>8</v>
      </c>
      <c r="D3" s="11" t="s">
        <v>9</v>
      </c>
      <c r="E3" s="24"/>
      <c r="F3" s="24"/>
      <c r="G3" s="24"/>
      <c r="H3" s="26"/>
      <c r="L3" s="12" t="s">
        <v>26</v>
      </c>
      <c r="M3" s="13" t="s">
        <v>27</v>
      </c>
      <c r="N3" s="13" t="s">
        <v>28</v>
      </c>
      <c r="O3" s="13" t="s">
        <v>29</v>
      </c>
      <c r="P3" s="13" t="s">
        <v>30</v>
      </c>
    </row>
    <row r="4" spans="1:16" x14ac:dyDescent="0.25">
      <c r="A4" s="14">
        <v>1</v>
      </c>
      <c r="B4" s="2"/>
      <c r="C4" s="2"/>
      <c r="D4" s="2"/>
      <c r="E4" s="2"/>
      <c r="F4" s="3" t="str">
        <f>IF(ISBLANK(E4),"",E4-(D4-C4)-B4)</f>
        <v/>
      </c>
      <c r="G4" s="3" t="str">
        <f>IF(ISNUMBER(F4),F4-$F$1,"")</f>
        <v/>
      </c>
      <c r="H4" s="4"/>
      <c r="L4" s="12">
        <f>DATE(Detalhes!$B$1,Detalhes!$B$2,A4)</f>
        <v>41973</v>
      </c>
      <c r="M4" s="13">
        <f>IF(WEEKDAY(L4,2)&gt;5,1,0)</f>
        <v>1</v>
      </c>
      <c r="N4" s="13">
        <f>IF(MONTH(L4)=MONTH($A$1),0,1)</f>
        <v>0</v>
      </c>
      <c r="O4" s="13">
        <f>IFERROR(MATCH(L4,Detalhes!$A$4:$A$56,0),0)</f>
        <v>0</v>
      </c>
      <c r="P4" s="10">
        <f t="shared" ref="P4:P34" si="0">IF(OR(M4,N4,O4),1,0)</f>
        <v>1</v>
      </c>
    </row>
    <row r="5" spans="1:16" x14ac:dyDescent="0.25">
      <c r="A5" s="14">
        <v>2</v>
      </c>
      <c r="B5" s="2"/>
      <c r="C5" s="2"/>
      <c r="D5" s="2"/>
      <c r="E5" s="2"/>
      <c r="F5" s="3" t="str">
        <f t="shared" ref="F5:F34" si="1">IF(ISBLANK(E5),"",E5-(D5-C5)-B5)</f>
        <v/>
      </c>
      <c r="G5" s="3" t="str">
        <f t="shared" ref="G5:G34" si="2">IF(ISNUMBER(F5),F5-$F$1,"")</f>
        <v/>
      </c>
      <c r="H5" s="4"/>
      <c r="L5" s="12">
        <f>DATE(Detalhes!$B$1,Detalhes!$B$2,A5)</f>
        <v>41974</v>
      </c>
      <c r="M5" s="13">
        <f t="shared" ref="M5:M34" si="3">IF(WEEKDAY(L5,2)&gt;5,1,0)</f>
        <v>1</v>
      </c>
      <c r="N5" s="13">
        <f t="shared" ref="N5:N34" si="4">IF(MONTH(L5)=MONTH($A$1),0,1)</f>
        <v>0</v>
      </c>
      <c r="O5" s="13">
        <f>IFERROR(MATCH(L5,Detalhes!$A$4:$A$56,0),0)</f>
        <v>0</v>
      </c>
      <c r="P5" s="10">
        <f t="shared" si="0"/>
        <v>1</v>
      </c>
    </row>
    <row r="6" spans="1:16" x14ac:dyDescent="0.25">
      <c r="A6" s="14">
        <v>3</v>
      </c>
      <c r="B6" s="2">
        <v>0.34166666666666662</v>
      </c>
      <c r="C6" s="2">
        <v>0.53194444444444444</v>
      </c>
      <c r="D6" s="2">
        <v>0.57361111111111118</v>
      </c>
      <c r="E6" s="2">
        <v>0.75486111111111109</v>
      </c>
      <c r="F6" s="3">
        <f t="shared" si="1"/>
        <v>0.37152777777777773</v>
      </c>
      <c r="G6" s="3">
        <f t="shared" si="2"/>
        <v>4.8611111111110383E-3</v>
      </c>
      <c r="H6" s="4"/>
      <c r="L6" s="12">
        <f>DATE(Detalhes!$B$1,Detalhes!$B$2,A6)</f>
        <v>41975</v>
      </c>
      <c r="M6" s="13">
        <f t="shared" si="3"/>
        <v>0</v>
      </c>
      <c r="N6" s="13">
        <f t="shared" si="4"/>
        <v>0</v>
      </c>
      <c r="O6" s="13">
        <f>IFERROR(MATCH(L6,Detalhes!$A$4:$A$56,0),0)</f>
        <v>0</v>
      </c>
      <c r="P6" s="10">
        <f t="shared" si="0"/>
        <v>0</v>
      </c>
    </row>
    <row r="7" spans="1:16" x14ac:dyDescent="0.25">
      <c r="A7" s="14">
        <v>4</v>
      </c>
      <c r="B7" s="2">
        <v>0.34027777777777773</v>
      </c>
      <c r="C7" s="2">
        <v>0.53402777777777777</v>
      </c>
      <c r="D7" s="2">
        <v>0.57708333333333328</v>
      </c>
      <c r="E7" s="2">
        <v>0.75902777777777775</v>
      </c>
      <c r="F7" s="3">
        <f t="shared" si="1"/>
        <v>0.3756944444444445</v>
      </c>
      <c r="G7" s="3">
        <f t="shared" si="2"/>
        <v>9.0277777777778012E-3</v>
      </c>
      <c r="H7" s="4"/>
      <c r="L7" s="12">
        <f>DATE(Detalhes!$B$1,Detalhes!$B$2,A7)</f>
        <v>41976</v>
      </c>
      <c r="M7" s="13">
        <f t="shared" si="3"/>
        <v>0</v>
      </c>
      <c r="N7" s="13">
        <f t="shared" si="4"/>
        <v>0</v>
      </c>
      <c r="O7" s="13">
        <f>IFERROR(MATCH(L7,Detalhes!$A$4:$A$56,0),0)</f>
        <v>0</v>
      </c>
      <c r="P7" s="10">
        <f t="shared" si="0"/>
        <v>0</v>
      </c>
    </row>
    <row r="8" spans="1:16" x14ac:dyDescent="0.25">
      <c r="A8" s="14">
        <v>5</v>
      </c>
      <c r="B8" s="2">
        <v>0.33402777777777781</v>
      </c>
      <c r="C8" s="2">
        <v>0.53194444444444444</v>
      </c>
      <c r="D8" s="2">
        <v>0.57291666666666663</v>
      </c>
      <c r="E8" s="2">
        <v>0.75208333333333333</v>
      </c>
      <c r="F8" s="3">
        <f t="shared" si="1"/>
        <v>0.37708333333333333</v>
      </c>
      <c r="G8" s="3">
        <f t="shared" si="2"/>
        <v>1.041666666666663E-2</v>
      </c>
      <c r="H8" s="4"/>
      <c r="L8" s="12">
        <f>DATE(Detalhes!$B$1,Detalhes!$B$2,A8)</f>
        <v>41977</v>
      </c>
      <c r="M8" s="13">
        <f t="shared" si="3"/>
        <v>0</v>
      </c>
      <c r="N8" s="13">
        <f t="shared" si="4"/>
        <v>0</v>
      </c>
      <c r="O8" s="13">
        <f>IFERROR(MATCH(L8,Detalhes!$A$4:$A$56,0),0)</f>
        <v>0</v>
      </c>
      <c r="P8" s="10">
        <f t="shared" si="0"/>
        <v>0</v>
      </c>
    </row>
    <row r="9" spans="1:16" x14ac:dyDescent="0.25">
      <c r="A9" s="14">
        <v>6</v>
      </c>
      <c r="B9" s="2">
        <v>0.33124999999999999</v>
      </c>
      <c r="C9" s="2">
        <v>0.53194444444444444</v>
      </c>
      <c r="D9" s="2">
        <v>0.57361111111111118</v>
      </c>
      <c r="E9" s="2">
        <v>0.74791666666666667</v>
      </c>
      <c r="F9" s="3">
        <f t="shared" si="1"/>
        <v>0.37499999999999994</v>
      </c>
      <c r="G9" s="3">
        <f t="shared" si="2"/>
        <v>8.3333333333332482E-3</v>
      </c>
      <c r="H9" s="4"/>
      <c r="L9" s="12">
        <f>DATE(Detalhes!$B$1,Detalhes!$B$2,A9)</f>
        <v>41978</v>
      </c>
      <c r="M9" s="13">
        <f t="shared" si="3"/>
        <v>0</v>
      </c>
      <c r="N9" s="13">
        <f t="shared" si="4"/>
        <v>0</v>
      </c>
      <c r="O9" s="13">
        <f>IFERROR(MATCH(L9,Detalhes!$A$4:$A$56,0),0)</f>
        <v>0</v>
      </c>
      <c r="P9" s="10">
        <f t="shared" si="0"/>
        <v>0</v>
      </c>
    </row>
    <row r="10" spans="1:16" x14ac:dyDescent="0.25">
      <c r="A10" s="14">
        <v>7</v>
      </c>
      <c r="B10" s="2">
        <v>0.33333333333333331</v>
      </c>
      <c r="C10" s="2">
        <v>0.53472222222222221</v>
      </c>
      <c r="D10" s="2">
        <v>0.57638888888888895</v>
      </c>
      <c r="E10" s="2">
        <v>0.70277777777777783</v>
      </c>
      <c r="F10" s="3">
        <f t="shared" si="1"/>
        <v>0.32777777777777778</v>
      </c>
      <c r="G10" s="3">
        <f t="shared" si="2"/>
        <v>-3.8888888888888917E-2</v>
      </c>
      <c r="H10" s="4"/>
      <c r="L10" s="12">
        <f>DATE(Detalhes!$B$1,Detalhes!$B$2,A10)</f>
        <v>41979</v>
      </c>
      <c r="M10" s="13">
        <f t="shared" si="3"/>
        <v>0</v>
      </c>
      <c r="N10" s="13">
        <f t="shared" si="4"/>
        <v>0</v>
      </c>
      <c r="O10" s="13">
        <f>IFERROR(MATCH(L10,Detalhes!$A$4:$A$56,0),0)</f>
        <v>0</v>
      </c>
      <c r="P10" s="10">
        <f t="shared" si="0"/>
        <v>0</v>
      </c>
    </row>
    <row r="11" spans="1:16" x14ac:dyDescent="0.25">
      <c r="A11" s="14">
        <v>8</v>
      </c>
      <c r="B11" s="2"/>
      <c r="C11" s="2"/>
      <c r="D11" s="2"/>
      <c r="E11" s="2"/>
      <c r="F11" s="3" t="str">
        <f t="shared" si="1"/>
        <v/>
      </c>
      <c r="G11" s="3" t="str">
        <f t="shared" si="2"/>
        <v/>
      </c>
      <c r="H11" s="4"/>
      <c r="L11" s="12">
        <f>DATE(Detalhes!$B$1,Detalhes!$B$2,A11)</f>
        <v>41980</v>
      </c>
      <c r="M11" s="13">
        <f t="shared" si="3"/>
        <v>1</v>
      </c>
      <c r="N11" s="13">
        <f t="shared" si="4"/>
        <v>0</v>
      </c>
      <c r="O11" s="13">
        <f>IFERROR(MATCH(L11,Detalhes!$A$4:$A$56,0),0)</f>
        <v>14</v>
      </c>
      <c r="P11" s="10">
        <f t="shared" si="0"/>
        <v>1</v>
      </c>
    </row>
    <row r="12" spans="1:16" x14ac:dyDescent="0.25">
      <c r="A12" s="14">
        <v>9</v>
      </c>
      <c r="B12" s="2"/>
      <c r="C12" s="2"/>
      <c r="D12" s="2"/>
      <c r="E12" s="2"/>
      <c r="F12" s="3" t="str">
        <f t="shared" si="1"/>
        <v/>
      </c>
      <c r="G12" s="3" t="str">
        <f t="shared" si="2"/>
        <v/>
      </c>
      <c r="H12" s="4"/>
      <c r="L12" s="12">
        <f>DATE(Detalhes!$B$1,Detalhes!$B$2,A12)</f>
        <v>41981</v>
      </c>
      <c r="M12" s="13">
        <f t="shared" si="3"/>
        <v>1</v>
      </c>
      <c r="N12" s="13">
        <f t="shared" si="4"/>
        <v>0</v>
      </c>
      <c r="O12" s="13">
        <f>IFERROR(MATCH(L12,Detalhes!$A$4:$A$56,0),0)</f>
        <v>0</v>
      </c>
      <c r="P12" s="10">
        <f t="shared" si="0"/>
        <v>1</v>
      </c>
    </row>
    <row r="13" spans="1:16" x14ac:dyDescent="0.25">
      <c r="A13" s="14">
        <v>10</v>
      </c>
      <c r="B13" s="2">
        <v>0.33611111111111108</v>
      </c>
      <c r="C13" s="2">
        <v>0.53125</v>
      </c>
      <c r="D13" s="2">
        <v>0.57361111111111118</v>
      </c>
      <c r="E13" s="2">
        <v>0.75277777777777777</v>
      </c>
      <c r="F13" s="3">
        <f t="shared" si="1"/>
        <v>0.3743055555555555</v>
      </c>
      <c r="G13" s="3">
        <f t="shared" si="2"/>
        <v>7.6388888888888062E-3</v>
      </c>
      <c r="H13" s="4"/>
      <c r="L13" s="12">
        <f>DATE(Detalhes!$B$1,Detalhes!$B$2,A13)</f>
        <v>41982</v>
      </c>
      <c r="M13" s="13">
        <f t="shared" si="3"/>
        <v>0</v>
      </c>
      <c r="N13" s="13">
        <f t="shared" si="4"/>
        <v>0</v>
      </c>
      <c r="O13" s="13">
        <f>IFERROR(MATCH(L13,Detalhes!$A$4:$A$56,0),0)</f>
        <v>0</v>
      </c>
      <c r="P13" s="10">
        <f t="shared" si="0"/>
        <v>0</v>
      </c>
    </row>
    <row r="14" spans="1:16" x14ac:dyDescent="0.25">
      <c r="A14" s="14">
        <v>11</v>
      </c>
      <c r="B14" s="2">
        <v>0.33819444444444446</v>
      </c>
      <c r="C14" s="2">
        <v>0.53263888888888888</v>
      </c>
      <c r="D14" s="2">
        <v>0.57430555555555551</v>
      </c>
      <c r="E14" s="2">
        <v>0.75555555555555554</v>
      </c>
      <c r="F14" s="3">
        <f t="shared" si="1"/>
        <v>0.37569444444444444</v>
      </c>
      <c r="G14" s="3">
        <f t="shared" si="2"/>
        <v>9.0277777777777457E-3</v>
      </c>
      <c r="H14" s="4"/>
      <c r="L14" s="12">
        <f>DATE(Detalhes!$B$1,Detalhes!$B$2,A14)</f>
        <v>41983</v>
      </c>
      <c r="M14" s="13">
        <f t="shared" si="3"/>
        <v>0</v>
      </c>
      <c r="N14" s="13">
        <f t="shared" si="4"/>
        <v>0</v>
      </c>
      <c r="O14" s="13">
        <f>IFERROR(MATCH(L14,Detalhes!$A$4:$A$56,0),0)</f>
        <v>0</v>
      </c>
      <c r="P14" s="10">
        <f t="shared" si="0"/>
        <v>0</v>
      </c>
    </row>
    <row r="15" spans="1:16" x14ac:dyDescent="0.25">
      <c r="A15" s="14">
        <v>12</v>
      </c>
      <c r="B15" s="2">
        <v>0.33263888888888887</v>
      </c>
      <c r="C15" s="2">
        <v>0.53263888888888888</v>
      </c>
      <c r="D15" s="2">
        <v>0.57430555555555551</v>
      </c>
      <c r="E15" s="2">
        <v>0.74930555555555556</v>
      </c>
      <c r="F15" s="3">
        <f t="shared" si="1"/>
        <v>0.37500000000000006</v>
      </c>
      <c r="G15" s="3">
        <f t="shared" si="2"/>
        <v>8.3333333333333592E-3</v>
      </c>
      <c r="H15" s="4"/>
      <c r="L15" s="12">
        <f>DATE(Detalhes!$B$1,Detalhes!$B$2,A15)</f>
        <v>41984</v>
      </c>
      <c r="M15" s="13">
        <f t="shared" si="3"/>
        <v>0</v>
      </c>
      <c r="N15" s="13">
        <f t="shared" si="4"/>
        <v>0</v>
      </c>
      <c r="O15" s="13">
        <f>IFERROR(MATCH(L15,Detalhes!$A$4:$A$56,0),0)</f>
        <v>0</v>
      </c>
      <c r="P15" s="10">
        <f t="shared" si="0"/>
        <v>0</v>
      </c>
    </row>
    <row r="16" spans="1:16" x14ac:dyDescent="0.25">
      <c r="A16" s="14">
        <v>13</v>
      </c>
      <c r="B16" s="2">
        <v>0.33819444444444446</v>
      </c>
      <c r="C16" s="2">
        <v>0.53888888888888886</v>
      </c>
      <c r="D16" s="2">
        <v>0.58124999999999993</v>
      </c>
      <c r="E16" s="2">
        <v>0.75555555555555554</v>
      </c>
      <c r="F16" s="3">
        <f t="shared" si="1"/>
        <v>0.375</v>
      </c>
      <c r="G16" s="3">
        <f t="shared" si="2"/>
        <v>8.3333333333333037E-3</v>
      </c>
      <c r="H16" s="4"/>
      <c r="L16" s="12">
        <f>DATE(Detalhes!$B$1,Detalhes!$B$2,A16)</f>
        <v>41985</v>
      </c>
      <c r="M16" s="13">
        <f t="shared" si="3"/>
        <v>0</v>
      </c>
      <c r="N16" s="13">
        <f t="shared" si="4"/>
        <v>0</v>
      </c>
      <c r="O16" s="13">
        <f>IFERROR(MATCH(L16,Detalhes!$A$4:$A$56,0),0)</f>
        <v>0</v>
      </c>
      <c r="P16" s="10">
        <f t="shared" si="0"/>
        <v>0</v>
      </c>
    </row>
    <row r="17" spans="1:16" x14ac:dyDescent="0.25">
      <c r="A17" s="14">
        <v>14</v>
      </c>
      <c r="B17" s="2">
        <v>0.3347222222222222</v>
      </c>
      <c r="C17" s="2">
        <v>0.46249999999999997</v>
      </c>
      <c r="D17" s="2">
        <v>0.50416666666666665</v>
      </c>
      <c r="E17" s="2">
        <v>0.7104166666666667</v>
      </c>
      <c r="F17" s="3">
        <f t="shared" si="1"/>
        <v>0.33402777777777776</v>
      </c>
      <c r="G17" s="3">
        <f t="shared" si="2"/>
        <v>-3.2638888888888939E-2</v>
      </c>
      <c r="H17" s="4"/>
      <c r="L17" s="12">
        <f>DATE(Detalhes!$B$1,Detalhes!$B$2,A17)</f>
        <v>41986</v>
      </c>
      <c r="M17" s="13">
        <f t="shared" si="3"/>
        <v>0</v>
      </c>
      <c r="N17" s="13">
        <f t="shared" si="4"/>
        <v>0</v>
      </c>
      <c r="O17" s="13">
        <f>IFERROR(MATCH(L17,Detalhes!$A$4:$A$56,0),0)</f>
        <v>0</v>
      </c>
      <c r="P17" s="10">
        <f t="shared" si="0"/>
        <v>0</v>
      </c>
    </row>
    <row r="18" spans="1:16" x14ac:dyDescent="0.25">
      <c r="A18" s="14">
        <v>15</v>
      </c>
      <c r="B18" s="2"/>
      <c r="C18" s="2"/>
      <c r="D18" s="2"/>
      <c r="E18" s="2"/>
      <c r="F18" s="3" t="str">
        <f t="shared" si="1"/>
        <v/>
      </c>
      <c r="G18" s="3" t="str">
        <f t="shared" si="2"/>
        <v/>
      </c>
      <c r="H18" s="4"/>
      <c r="L18" s="12">
        <f>DATE(Detalhes!$B$1,Detalhes!$B$2,A18)</f>
        <v>41987</v>
      </c>
      <c r="M18" s="13">
        <f t="shared" si="3"/>
        <v>1</v>
      </c>
      <c r="N18" s="13">
        <f t="shared" si="4"/>
        <v>0</v>
      </c>
      <c r="O18" s="13">
        <f>IFERROR(MATCH(L18,Detalhes!$A$4:$A$56,0),0)</f>
        <v>0</v>
      </c>
      <c r="P18" s="10">
        <f t="shared" si="0"/>
        <v>1</v>
      </c>
    </row>
    <row r="19" spans="1:16" x14ac:dyDescent="0.25">
      <c r="A19" s="14">
        <v>16</v>
      </c>
      <c r="B19" s="2"/>
      <c r="C19" s="2"/>
      <c r="D19" s="2"/>
      <c r="E19" s="2"/>
      <c r="F19" s="3" t="str">
        <f t="shared" si="1"/>
        <v/>
      </c>
      <c r="G19" s="3" t="str">
        <f t="shared" si="2"/>
        <v/>
      </c>
      <c r="H19" s="4"/>
      <c r="L19" s="12">
        <f>DATE(Detalhes!$B$1,Detalhes!$B$2,A19)</f>
        <v>41988</v>
      </c>
      <c r="M19" s="13">
        <f t="shared" si="3"/>
        <v>1</v>
      </c>
      <c r="N19" s="13">
        <f t="shared" si="4"/>
        <v>0</v>
      </c>
      <c r="O19" s="13">
        <f>IFERROR(MATCH(L19,Detalhes!$A$4:$A$56,0),0)</f>
        <v>0</v>
      </c>
      <c r="P19" s="10">
        <f t="shared" si="0"/>
        <v>1</v>
      </c>
    </row>
    <row r="20" spans="1:16" x14ac:dyDescent="0.25">
      <c r="A20" s="14">
        <v>17</v>
      </c>
      <c r="B20" s="2">
        <v>0.34027777777777773</v>
      </c>
      <c r="C20" s="2">
        <v>0.53263888888888888</v>
      </c>
      <c r="D20" s="2">
        <v>0.57430555555555551</v>
      </c>
      <c r="E20" s="2">
        <v>0.75555555555555554</v>
      </c>
      <c r="F20" s="3">
        <f t="shared" si="1"/>
        <v>0.37361111111111117</v>
      </c>
      <c r="G20" s="3">
        <f t="shared" si="2"/>
        <v>6.9444444444444753E-3</v>
      </c>
      <c r="H20" s="4"/>
      <c r="L20" s="12">
        <f>DATE(Detalhes!$B$1,Detalhes!$B$2,A20)</f>
        <v>41989</v>
      </c>
      <c r="M20" s="13">
        <f t="shared" si="3"/>
        <v>0</v>
      </c>
      <c r="N20" s="13">
        <f t="shared" si="4"/>
        <v>0</v>
      </c>
      <c r="O20" s="13">
        <f>IFERROR(MATCH(L20,Detalhes!$A$4:$A$56,0),0)</f>
        <v>0</v>
      </c>
      <c r="P20" s="10">
        <f t="shared" si="0"/>
        <v>0</v>
      </c>
    </row>
    <row r="21" spans="1:16" x14ac:dyDescent="0.25">
      <c r="A21" s="14">
        <v>18</v>
      </c>
      <c r="B21" s="2">
        <v>0.33888888888888885</v>
      </c>
      <c r="C21" s="2">
        <v>0.51458333333333328</v>
      </c>
      <c r="D21" s="2">
        <v>0.5541666666666667</v>
      </c>
      <c r="E21" s="2">
        <v>0.75277777777777777</v>
      </c>
      <c r="F21" s="3">
        <f t="shared" si="1"/>
        <v>0.3743055555555555</v>
      </c>
      <c r="G21" s="3">
        <f t="shared" si="2"/>
        <v>7.6388888888888062E-3</v>
      </c>
      <c r="H21" s="4"/>
      <c r="L21" s="12">
        <f>DATE(Detalhes!$B$1,Detalhes!$B$2,A21)</f>
        <v>41990</v>
      </c>
      <c r="M21" s="13">
        <f t="shared" si="3"/>
        <v>0</v>
      </c>
      <c r="N21" s="13">
        <f t="shared" si="4"/>
        <v>0</v>
      </c>
      <c r="O21" s="13">
        <f>IFERROR(MATCH(L21,Detalhes!$A$4:$A$56,0),0)</f>
        <v>0</v>
      </c>
      <c r="P21" s="10">
        <f t="shared" si="0"/>
        <v>0</v>
      </c>
    </row>
    <row r="22" spans="1:16" x14ac:dyDescent="0.25">
      <c r="A22" s="14">
        <v>19</v>
      </c>
      <c r="B22" s="2">
        <v>0.29236111111111113</v>
      </c>
      <c r="C22" s="2">
        <v>0.49027777777777781</v>
      </c>
      <c r="D22" s="2">
        <v>0.5229166666666667</v>
      </c>
      <c r="E22" s="2">
        <v>0.71319444444444446</v>
      </c>
      <c r="F22" s="3">
        <f t="shared" si="1"/>
        <v>0.38819444444444445</v>
      </c>
      <c r="G22" s="3">
        <f t="shared" si="2"/>
        <v>2.1527777777777757E-2</v>
      </c>
      <c r="H22" s="4"/>
      <c r="L22" s="12">
        <f>DATE(Detalhes!$B$1,Detalhes!$B$2,A22)</f>
        <v>41991</v>
      </c>
      <c r="M22" s="13">
        <f t="shared" si="3"/>
        <v>0</v>
      </c>
      <c r="N22" s="13">
        <f t="shared" si="4"/>
        <v>0</v>
      </c>
      <c r="O22" s="13">
        <f>IFERROR(MATCH(L22,Detalhes!$A$4:$A$56,0),0)</f>
        <v>0</v>
      </c>
      <c r="P22" s="10">
        <f t="shared" si="0"/>
        <v>0</v>
      </c>
    </row>
    <row r="23" spans="1:16" x14ac:dyDescent="0.25">
      <c r="A23" s="14">
        <v>20</v>
      </c>
      <c r="B23" s="2">
        <v>0.33958333333333335</v>
      </c>
      <c r="C23" s="2">
        <v>0.51041666666666663</v>
      </c>
      <c r="D23" s="2">
        <v>0.55069444444444449</v>
      </c>
      <c r="E23" s="2">
        <v>0.73611111111111116</v>
      </c>
      <c r="F23" s="3">
        <f t="shared" si="1"/>
        <v>0.35624999999999996</v>
      </c>
      <c r="G23" s="3">
        <f t="shared" si="2"/>
        <v>-1.0416666666666741E-2</v>
      </c>
      <c r="H23" s="4" t="s">
        <v>35</v>
      </c>
      <c r="L23" s="12">
        <f>DATE(Detalhes!$B$1,Detalhes!$B$2,A23)</f>
        <v>41992</v>
      </c>
      <c r="M23" s="13">
        <f t="shared" si="3"/>
        <v>0</v>
      </c>
      <c r="N23" s="13">
        <f t="shared" si="4"/>
        <v>0</v>
      </c>
      <c r="O23" s="13">
        <f>IFERROR(MATCH(L23,Detalhes!$A$4:$A$56,0),0)</f>
        <v>0</v>
      </c>
      <c r="P23" s="10">
        <f t="shared" si="0"/>
        <v>0</v>
      </c>
    </row>
    <row r="24" spans="1:16" x14ac:dyDescent="0.25">
      <c r="A24" s="14">
        <v>21</v>
      </c>
      <c r="B24" s="2">
        <v>0.33402777777777781</v>
      </c>
      <c r="C24" s="2">
        <v>0.5</v>
      </c>
      <c r="D24" s="2">
        <v>0.54166666666666663</v>
      </c>
      <c r="E24" s="2">
        <v>0.66666666666666663</v>
      </c>
      <c r="F24" s="3">
        <f t="shared" si="1"/>
        <v>0.29097222222222219</v>
      </c>
      <c r="G24" s="3">
        <f t="shared" si="2"/>
        <v>-7.5694444444444509E-2</v>
      </c>
      <c r="H24" s="4" t="s">
        <v>38</v>
      </c>
      <c r="L24" s="12">
        <f>DATE(Detalhes!$B$1,Detalhes!$B$2,A24)</f>
        <v>41993</v>
      </c>
      <c r="M24" s="13">
        <f t="shared" si="3"/>
        <v>0</v>
      </c>
      <c r="N24" s="13">
        <f t="shared" si="4"/>
        <v>0</v>
      </c>
      <c r="O24" s="13">
        <f>IFERROR(MATCH(L24,Detalhes!$A$4:$A$56,0),0)</f>
        <v>0</v>
      </c>
      <c r="P24" s="10">
        <f t="shared" si="0"/>
        <v>0</v>
      </c>
    </row>
    <row r="25" spans="1:16" x14ac:dyDescent="0.25">
      <c r="A25" s="14">
        <v>22</v>
      </c>
      <c r="B25" s="2"/>
      <c r="C25" s="2"/>
      <c r="D25" s="2"/>
      <c r="E25" s="2"/>
      <c r="F25" s="3" t="str">
        <f t="shared" si="1"/>
        <v/>
      </c>
      <c r="G25" s="3" t="str">
        <f t="shared" si="2"/>
        <v/>
      </c>
      <c r="H25" s="4"/>
      <c r="L25" s="12">
        <f>DATE(Detalhes!$B$1,Detalhes!$B$2,A25)</f>
        <v>41994</v>
      </c>
      <c r="M25" s="13">
        <f t="shared" si="3"/>
        <v>1</v>
      </c>
      <c r="N25" s="13">
        <f t="shared" si="4"/>
        <v>0</v>
      </c>
      <c r="O25" s="13">
        <f>IFERROR(MATCH(L25,Detalhes!$A$4:$A$56,0),0)</f>
        <v>0</v>
      </c>
      <c r="P25" s="10">
        <f t="shared" si="0"/>
        <v>1</v>
      </c>
    </row>
    <row r="26" spans="1:16" x14ac:dyDescent="0.25">
      <c r="A26" s="14">
        <v>23</v>
      </c>
      <c r="B26" s="2"/>
      <c r="C26" s="2"/>
      <c r="D26" s="2"/>
      <c r="E26" s="2"/>
      <c r="F26" s="3" t="str">
        <f t="shared" si="1"/>
        <v/>
      </c>
      <c r="G26" s="3" t="str">
        <f t="shared" si="2"/>
        <v/>
      </c>
      <c r="H26" s="4"/>
      <c r="L26" s="12">
        <f>DATE(Detalhes!$B$1,Detalhes!$B$2,A26)</f>
        <v>41995</v>
      </c>
      <c r="M26" s="13">
        <f t="shared" si="3"/>
        <v>1</v>
      </c>
      <c r="N26" s="13">
        <f t="shared" si="4"/>
        <v>0</v>
      </c>
      <c r="O26" s="13">
        <f>IFERROR(MATCH(L26,Detalhes!$A$4:$A$56,0),0)</f>
        <v>0</v>
      </c>
      <c r="P26" s="10">
        <f t="shared" si="0"/>
        <v>1</v>
      </c>
    </row>
    <row r="27" spans="1:16" x14ac:dyDescent="0.25">
      <c r="A27" s="14">
        <v>24</v>
      </c>
      <c r="B27" s="2">
        <v>0.33333333333333331</v>
      </c>
      <c r="C27" s="2"/>
      <c r="D27" s="2"/>
      <c r="E27" s="2">
        <v>0.3666666666666667</v>
      </c>
      <c r="F27" s="3">
        <f t="shared" si="1"/>
        <v>3.3333333333333381E-2</v>
      </c>
      <c r="G27" s="3">
        <f t="shared" si="2"/>
        <v>-0.33333333333333331</v>
      </c>
      <c r="H27" s="4"/>
      <c r="L27" s="12">
        <f>DATE(Detalhes!$B$1,Detalhes!$B$2,A27)</f>
        <v>41996</v>
      </c>
      <c r="M27" s="13">
        <f t="shared" si="3"/>
        <v>0</v>
      </c>
      <c r="N27" s="13">
        <f t="shared" si="4"/>
        <v>0</v>
      </c>
      <c r="O27" s="13">
        <f>IFERROR(MATCH(L27,Detalhes!$A$4:$A$56,0),0)</f>
        <v>0</v>
      </c>
      <c r="P27" s="10">
        <f t="shared" si="0"/>
        <v>0</v>
      </c>
    </row>
    <row r="28" spans="1:16" x14ac:dyDescent="0.25">
      <c r="A28" s="14">
        <v>25</v>
      </c>
      <c r="B28" s="2"/>
      <c r="C28" s="2"/>
      <c r="D28" s="2"/>
      <c r="E28" s="2"/>
      <c r="F28" s="3" t="str">
        <f t="shared" si="1"/>
        <v/>
      </c>
      <c r="G28" s="3" t="str">
        <f t="shared" si="2"/>
        <v/>
      </c>
      <c r="H28" s="4"/>
      <c r="L28" s="12">
        <f>DATE(Detalhes!$B$1,Detalhes!$B$2,A28)</f>
        <v>41997</v>
      </c>
      <c r="M28" s="13">
        <f t="shared" si="3"/>
        <v>0</v>
      </c>
      <c r="N28" s="13">
        <f t="shared" si="4"/>
        <v>0</v>
      </c>
      <c r="O28" s="13">
        <f>IFERROR(MATCH(L28,Detalhes!$A$4:$A$56,0),0)</f>
        <v>15</v>
      </c>
      <c r="P28" s="10">
        <f t="shared" si="0"/>
        <v>1</v>
      </c>
    </row>
    <row r="29" spans="1:16" x14ac:dyDescent="0.25">
      <c r="A29" s="14">
        <v>26</v>
      </c>
      <c r="B29" s="2">
        <v>0.33333333333333331</v>
      </c>
      <c r="C29" s="2"/>
      <c r="D29" s="2"/>
      <c r="E29" s="2">
        <v>0.3666666666666667</v>
      </c>
      <c r="F29" s="3">
        <f t="shared" si="1"/>
        <v>3.3333333333333381E-2</v>
      </c>
      <c r="G29" s="3">
        <f t="shared" si="2"/>
        <v>-0.33333333333333331</v>
      </c>
      <c r="H29" s="4"/>
      <c r="L29" s="12">
        <f>DATE(Detalhes!$B$1,Detalhes!$B$2,A29)</f>
        <v>41998</v>
      </c>
      <c r="M29" s="13">
        <f t="shared" si="3"/>
        <v>0</v>
      </c>
      <c r="N29" s="13">
        <f t="shared" si="4"/>
        <v>0</v>
      </c>
      <c r="O29" s="13">
        <f>IFERROR(MATCH(L29,Detalhes!$A$4:$A$56,0),0)</f>
        <v>0</v>
      </c>
      <c r="P29" s="10">
        <f t="shared" si="0"/>
        <v>0</v>
      </c>
    </row>
    <row r="30" spans="1:16" x14ac:dyDescent="0.25">
      <c r="A30" s="14">
        <v>27</v>
      </c>
      <c r="B30" s="2">
        <v>0.33333333333333331</v>
      </c>
      <c r="C30" s="2"/>
      <c r="D30" s="2"/>
      <c r="E30" s="2">
        <v>0.3666666666666667</v>
      </c>
      <c r="F30" s="3">
        <f t="shared" si="1"/>
        <v>3.3333333333333381E-2</v>
      </c>
      <c r="G30" s="3">
        <f t="shared" si="2"/>
        <v>-0.33333333333333331</v>
      </c>
      <c r="H30" s="4"/>
      <c r="L30" s="12">
        <f>DATE(Detalhes!$B$1,Detalhes!$B$2,A30)</f>
        <v>41999</v>
      </c>
      <c r="M30" s="13">
        <f t="shared" si="3"/>
        <v>0</v>
      </c>
      <c r="N30" s="13">
        <f t="shared" si="4"/>
        <v>0</v>
      </c>
      <c r="O30" s="13">
        <f>IFERROR(MATCH(L30,Detalhes!$A$4:$A$56,0),0)</f>
        <v>0</v>
      </c>
      <c r="P30" s="10">
        <f t="shared" si="0"/>
        <v>0</v>
      </c>
    </row>
    <row r="31" spans="1:16" x14ac:dyDescent="0.25">
      <c r="A31" s="14">
        <v>28</v>
      </c>
      <c r="B31" s="2">
        <v>0.33333333333333331</v>
      </c>
      <c r="C31" s="2"/>
      <c r="D31" s="2"/>
      <c r="E31" s="2">
        <v>0.3666666666666667</v>
      </c>
      <c r="F31" s="3">
        <f t="shared" si="1"/>
        <v>3.3333333333333381E-2</v>
      </c>
      <c r="G31" s="3">
        <f t="shared" si="2"/>
        <v>-0.33333333333333331</v>
      </c>
      <c r="H31" s="4"/>
      <c r="L31" s="12">
        <f>DATE(Detalhes!$B$1,Detalhes!$B$2,A31)</f>
        <v>42000</v>
      </c>
      <c r="M31" s="13">
        <f t="shared" si="3"/>
        <v>0</v>
      </c>
      <c r="N31" s="13">
        <f t="shared" si="4"/>
        <v>0</v>
      </c>
      <c r="O31" s="13">
        <f>IFERROR(MATCH(L31,Detalhes!$A$4:$A$56,0),0)</f>
        <v>0</v>
      </c>
      <c r="P31" s="10">
        <f t="shared" si="0"/>
        <v>0</v>
      </c>
    </row>
    <row r="32" spans="1:16" x14ac:dyDescent="0.25">
      <c r="A32" s="14">
        <v>29</v>
      </c>
      <c r="B32" s="2"/>
      <c r="C32" s="2"/>
      <c r="D32" s="2"/>
      <c r="E32" s="2"/>
      <c r="F32" s="3" t="str">
        <f t="shared" si="1"/>
        <v/>
      </c>
      <c r="G32" s="3" t="str">
        <f t="shared" si="2"/>
        <v/>
      </c>
      <c r="H32" s="4"/>
      <c r="L32" s="12">
        <f>DATE(Detalhes!$B$1,Detalhes!$B$2,A32)</f>
        <v>42001</v>
      </c>
      <c r="M32" s="13">
        <f t="shared" si="3"/>
        <v>1</v>
      </c>
      <c r="N32" s="13">
        <f t="shared" si="4"/>
        <v>0</v>
      </c>
      <c r="O32" s="13">
        <f>IFERROR(MATCH(L32,Detalhes!$A$4:$A$56,0),0)</f>
        <v>0</v>
      </c>
      <c r="P32" s="10">
        <f t="shared" si="0"/>
        <v>1</v>
      </c>
    </row>
    <row r="33" spans="1:16" x14ac:dyDescent="0.25">
      <c r="A33" s="14">
        <v>30</v>
      </c>
      <c r="B33" s="2"/>
      <c r="C33" s="2"/>
      <c r="D33" s="2"/>
      <c r="E33" s="2"/>
      <c r="F33" s="3" t="str">
        <f t="shared" si="1"/>
        <v/>
      </c>
      <c r="G33" s="3" t="str">
        <f t="shared" si="2"/>
        <v/>
      </c>
      <c r="H33" s="4"/>
      <c r="L33" s="12">
        <f>DATE(Detalhes!$B$1,Detalhes!$B$2,A33)</f>
        <v>42002</v>
      </c>
      <c r="M33" s="13">
        <f t="shared" si="3"/>
        <v>1</v>
      </c>
      <c r="N33" s="13">
        <f t="shared" si="4"/>
        <v>0</v>
      </c>
      <c r="O33" s="13">
        <f>IFERROR(MATCH(L33,Detalhes!$A$4:$A$56,0),0)</f>
        <v>0</v>
      </c>
      <c r="P33" s="10">
        <f t="shared" si="0"/>
        <v>1</v>
      </c>
    </row>
    <row r="34" spans="1:16" x14ac:dyDescent="0.25">
      <c r="A34" s="14">
        <v>31</v>
      </c>
      <c r="B34" s="2">
        <v>0.33333333333333331</v>
      </c>
      <c r="C34" s="2"/>
      <c r="D34" s="2"/>
      <c r="E34" s="2">
        <v>0.3666666666666667</v>
      </c>
      <c r="F34" s="3">
        <f t="shared" si="1"/>
        <v>3.3333333333333381E-2</v>
      </c>
      <c r="G34" s="3">
        <f t="shared" si="2"/>
        <v>-0.33333333333333331</v>
      </c>
      <c r="H34" s="4"/>
      <c r="L34" s="12">
        <f>DATE(Detalhes!$B$1,Detalhes!$B$2,A34)</f>
        <v>42003</v>
      </c>
      <c r="M34" s="13">
        <f t="shared" si="3"/>
        <v>0</v>
      </c>
      <c r="N34" s="13">
        <f t="shared" si="4"/>
        <v>0</v>
      </c>
      <c r="O34" s="13">
        <f>IFERROR(MATCH(L34,Detalhes!$A$4:$A$56,0),0)</f>
        <v>0</v>
      </c>
      <c r="P34" s="10">
        <f t="shared" si="0"/>
        <v>0</v>
      </c>
    </row>
    <row r="35" spans="1:16" x14ac:dyDescent="0.25">
      <c r="A35" s="15" t="s">
        <v>10</v>
      </c>
      <c r="B35" s="16"/>
      <c r="C35" s="17"/>
      <c r="D35" s="17"/>
      <c r="E35" s="16"/>
      <c r="F35" s="5">
        <f>SUM(F4:F34)</f>
        <v>5.6111111111111107</v>
      </c>
      <c r="G35" s="22">
        <f>SUM(G4:G34)</f>
        <v>-1.7222222222222225</v>
      </c>
      <c r="H35" s="16"/>
    </row>
  </sheetData>
  <sheetProtection formatCells="0" formatColumns="0" formatRows="0" insertColumns="0" insertRows="0" insertHyperlinks="0" deleteColumns="0" deleteRows="0" sort="0" autoFilter="0" pivotTables="0"/>
  <mergeCells count="8">
    <mergeCell ref="G2:G3"/>
    <mergeCell ref="H2:H3"/>
    <mergeCell ref="B1:E1"/>
    <mergeCell ref="A2:A3"/>
    <mergeCell ref="B2:B3"/>
    <mergeCell ref="C2:D2"/>
    <mergeCell ref="E2:E3"/>
    <mergeCell ref="F2:F3"/>
  </mergeCells>
  <conditionalFormatting sqref="A4:H4">
    <cfRule type="expression" dxfId="90" priority="29">
      <formula>$P$4&gt;0</formula>
    </cfRule>
  </conditionalFormatting>
  <conditionalFormatting sqref="A5:H5">
    <cfRule type="expression" dxfId="89" priority="28">
      <formula>$P$5&gt;0</formula>
    </cfRule>
  </conditionalFormatting>
  <conditionalFormatting sqref="A6:D6 F6:H6">
    <cfRule type="expression" dxfId="88" priority="27">
      <formula>$P$6&gt;0</formula>
    </cfRule>
  </conditionalFormatting>
  <conditionalFormatting sqref="A7:D7 F7:H7">
    <cfRule type="expression" dxfId="87" priority="26">
      <formula>$P$7&gt;0</formula>
    </cfRule>
  </conditionalFormatting>
  <conditionalFormatting sqref="A8:D8 F8:H8">
    <cfRule type="expression" dxfId="86" priority="25">
      <formula>$P$8&gt;0</formula>
    </cfRule>
  </conditionalFormatting>
  <conditionalFormatting sqref="A9:D9 F9:H9">
    <cfRule type="expression" dxfId="85" priority="24">
      <formula>$P$9&gt;0</formula>
    </cfRule>
  </conditionalFormatting>
  <conditionalFormatting sqref="A10:D10 F10:H10">
    <cfRule type="expression" dxfId="84" priority="23">
      <formula>$P$10&gt;0</formula>
    </cfRule>
  </conditionalFormatting>
  <conditionalFormatting sqref="A11:D11 F11:H11">
    <cfRule type="expression" dxfId="83" priority="22">
      <formula>$P$11&gt;0</formula>
    </cfRule>
  </conditionalFormatting>
  <conditionalFormatting sqref="A12:D12 F12:H12">
    <cfRule type="expression" dxfId="82" priority="21">
      <formula>$P$12&gt;0</formula>
    </cfRule>
  </conditionalFormatting>
  <conditionalFormatting sqref="A13:D13 F13:H13">
    <cfRule type="expression" dxfId="81" priority="20">
      <formula>$P$13&gt;0</formula>
    </cfRule>
  </conditionalFormatting>
  <conditionalFormatting sqref="A14:D14 F14:H14">
    <cfRule type="expression" dxfId="80" priority="19">
      <formula>$P$14&gt;0</formula>
    </cfRule>
  </conditionalFormatting>
  <conditionalFormatting sqref="F15:H29 F32:H34 A32:D33 A15:D28 A34 A29">
    <cfRule type="expression" dxfId="79" priority="18">
      <formula>$P15&gt;0</formula>
    </cfRule>
  </conditionalFormatting>
  <conditionalFormatting sqref="E6">
    <cfRule type="expression" dxfId="78" priority="17">
      <formula>$P$6&gt;0</formula>
    </cfRule>
  </conditionalFormatting>
  <conditionalFormatting sqref="E7">
    <cfRule type="expression" dxfId="77" priority="16">
      <formula>$P$7&gt;0</formula>
    </cfRule>
  </conditionalFormatting>
  <conditionalFormatting sqref="E8">
    <cfRule type="expression" dxfId="76" priority="15">
      <formula>$P$8&gt;0</formula>
    </cfRule>
  </conditionalFormatting>
  <conditionalFormatting sqref="E9">
    <cfRule type="expression" dxfId="75" priority="14">
      <formula>$P$9&gt;0</formula>
    </cfRule>
  </conditionalFormatting>
  <conditionalFormatting sqref="E10">
    <cfRule type="expression" dxfId="74" priority="13">
      <formula>$P$10&gt;0</formula>
    </cfRule>
  </conditionalFormatting>
  <conditionalFormatting sqref="E11">
    <cfRule type="expression" dxfId="73" priority="12">
      <formula>$P$11&gt;0</formula>
    </cfRule>
  </conditionalFormatting>
  <conditionalFormatting sqref="E12">
    <cfRule type="expression" dxfId="72" priority="11">
      <formula>$P$12&gt;0</formula>
    </cfRule>
  </conditionalFormatting>
  <conditionalFormatting sqref="E13">
    <cfRule type="expression" dxfId="71" priority="10">
      <formula>$P$13&gt;0</formula>
    </cfRule>
  </conditionalFormatting>
  <conditionalFormatting sqref="E14">
    <cfRule type="expression" dxfId="70" priority="9">
      <formula>$P$14&gt;0</formula>
    </cfRule>
  </conditionalFormatting>
  <conditionalFormatting sqref="E15:E28 E32:E33">
    <cfRule type="expression" dxfId="69" priority="8">
      <formula>$P15&gt;0</formula>
    </cfRule>
  </conditionalFormatting>
  <conditionalFormatting sqref="F30:H31 A30:A31">
    <cfRule type="expression" dxfId="68" priority="7">
      <formula>$P30&gt;0</formula>
    </cfRule>
  </conditionalFormatting>
  <conditionalFormatting sqref="B34:D34">
    <cfRule type="expression" dxfId="3" priority="4">
      <formula>$P34&gt;0</formula>
    </cfRule>
  </conditionalFormatting>
  <conditionalFormatting sqref="E34">
    <cfRule type="expression" dxfId="2" priority="3">
      <formula>$P34&gt;0</formula>
    </cfRule>
  </conditionalFormatting>
  <conditionalFormatting sqref="B29:D31">
    <cfRule type="expression" dxfId="1" priority="2">
      <formula>$P29&gt;0</formula>
    </cfRule>
  </conditionalFormatting>
  <conditionalFormatting sqref="E29:E31">
    <cfRule type="expression" dxfId="0" priority="1">
      <formula>$P29&gt;0</formula>
    </cfRule>
  </conditionalFormatting>
  <pageMargins left="0.51181102362204722" right="0.51181102362204722" top="0.78740157480314965" bottom="0.78740157480314965" header="0.31496062992125984" footer="0.31496062992125984"/>
  <pageSetup paperSize="9" scale="88" fitToHeight="0" orientation="portrait" horizontalDpi="0" verticalDpi="0" r:id="rId1"/>
  <headerFoot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5"/>
  <sheetViews>
    <sheetView workbookViewId="0">
      <selection activeCell="A2" sqref="A2:H34"/>
    </sheetView>
  </sheetViews>
  <sheetFormatPr defaultRowHeight="15" x14ac:dyDescent="0.25"/>
  <cols>
    <col min="1" max="1" width="17.5703125" style="10" bestFit="1" customWidth="1"/>
    <col min="2" max="2" width="15.140625" style="10" bestFit="1" customWidth="1"/>
    <col min="3" max="4" width="9.140625" style="10"/>
    <col min="5" max="5" width="13.140625" style="10" bestFit="1" customWidth="1"/>
    <col min="6" max="6" width="16.85546875" style="10" bestFit="1" customWidth="1"/>
    <col min="7" max="7" width="10.140625" style="10" bestFit="1" customWidth="1"/>
    <col min="8" max="8" width="15.7109375" style="10" customWidth="1"/>
    <col min="9" max="9" width="9.140625" style="10"/>
    <col min="10" max="10" width="12.42578125" style="10" bestFit="1" customWidth="1"/>
    <col min="11" max="11" width="9.140625" style="10" customWidth="1"/>
    <col min="12" max="13" width="9.140625" style="10" hidden="1" customWidth="1"/>
    <col min="14" max="14" width="10.42578125" style="10" hidden="1" customWidth="1"/>
    <col min="15" max="16" width="9.140625" style="10" hidden="1" customWidth="1"/>
    <col min="17" max="17" width="9.140625" style="10" customWidth="1"/>
    <col min="18" max="16384" width="9.140625" style="10"/>
  </cols>
  <sheetData>
    <row r="1" spans="1:16" x14ac:dyDescent="0.25">
      <c r="A1" s="8">
        <f>DATE(Detalhes!B1,Detalhes!B2,1)</f>
        <v>41973</v>
      </c>
      <c r="B1" s="27" t="s">
        <v>0</v>
      </c>
      <c r="C1" s="28"/>
      <c r="D1" s="28"/>
      <c r="E1" s="29"/>
      <c r="F1" s="7">
        <v>0.3666666666666667</v>
      </c>
      <c r="G1" s="9"/>
      <c r="H1" s="9"/>
    </row>
    <row r="2" spans="1:16" x14ac:dyDescent="0.25">
      <c r="A2" s="23" t="s">
        <v>1</v>
      </c>
      <c r="B2" s="23" t="s">
        <v>2</v>
      </c>
      <c r="C2" s="30" t="s">
        <v>3</v>
      </c>
      <c r="D2" s="31"/>
      <c r="E2" s="23" t="s">
        <v>4</v>
      </c>
      <c r="F2" s="23" t="s">
        <v>5</v>
      </c>
      <c r="G2" s="23" t="s">
        <v>6</v>
      </c>
      <c r="H2" s="25" t="s">
        <v>7</v>
      </c>
    </row>
    <row r="3" spans="1:16" ht="15.75" thickBot="1" x14ac:dyDescent="0.3">
      <c r="A3" s="24"/>
      <c r="B3" s="24"/>
      <c r="C3" s="11" t="s">
        <v>8</v>
      </c>
      <c r="D3" s="11" t="s">
        <v>9</v>
      </c>
      <c r="E3" s="24"/>
      <c r="F3" s="24"/>
      <c r="G3" s="24"/>
      <c r="H3" s="26"/>
      <c r="L3" s="12" t="s">
        <v>26</v>
      </c>
      <c r="M3" s="13" t="s">
        <v>27</v>
      </c>
      <c r="N3" s="13" t="s">
        <v>28</v>
      </c>
      <c r="O3" s="13" t="s">
        <v>29</v>
      </c>
      <c r="P3" s="13" t="s">
        <v>30</v>
      </c>
    </row>
    <row r="4" spans="1:16" x14ac:dyDescent="0.25">
      <c r="A4" s="14">
        <v>1</v>
      </c>
      <c r="B4" s="2"/>
      <c r="C4" s="2"/>
      <c r="D4" s="2"/>
      <c r="E4" s="2"/>
      <c r="F4" s="3" t="str">
        <f>IF(ISBLANK(E4),"",E4-(D4-C4)-B4)</f>
        <v/>
      </c>
      <c r="G4" s="3" t="str">
        <f>IF(ISNUMBER(F4),F4-$F$1,"")</f>
        <v/>
      </c>
      <c r="H4" s="4"/>
      <c r="L4" s="12">
        <f>DATE(Detalhes!$B$1,Detalhes!$B$2,A4)</f>
        <v>41973</v>
      </c>
      <c r="M4" s="13">
        <f>IF(WEEKDAY(L4,2)&gt;5,1,0)</f>
        <v>1</v>
      </c>
      <c r="N4" s="13">
        <f>IF(MONTH(L4)=MONTH($A$1),0,1)</f>
        <v>0</v>
      </c>
      <c r="O4" s="13">
        <f>IFERROR(MATCH(L4,Detalhes!$A$4:$A$56,0),0)</f>
        <v>0</v>
      </c>
      <c r="P4" s="10">
        <f t="shared" ref="P4:P34" si="0">IF(OR(M4,N4,O4),1,0)</f>
        <v>1</v>
      </c>
    </row>
    <row r="5" spans="1:16" x14ac:dyDescent="0.25">
      <c r="A5" s="14">
        <v>2</v>
      </c>
      <c r="B5" s="2"/>
      <c r="C5" s="2"/>
      <c r="D5" s="2"/>
      <c r="E5" s="2"/>
      <c r="F5" s="3" t="str">
        <f t="shared" ref="F5:F34" si="1">IF(ISBLANK(E5),"",E5-(D5-C5)-B5)</f>
        <v/>
      </c>
      <c r="G5" s="3" t="str">
        <f t="shared" ref="G5:G34" si="2">IF(ISNUMBER(F5),F5-$F$1,"")</f>
        <v/>
      </c>
      <c r="H5" s="4"/>
      <c r="L5" s="12">
        <f>DATE(Detalhes!$B$1,Detalhes!$B$2,A5)</f>
        <v>41974</v>
      </c>
      <c r="M5" s="13">
        <f t="shared" ref="M5:M34" si="3">IF(WEEKDAY(L5,2)&gt;5,1,0)</f>
        <v>1</v>
      </c>
      <c r="N5" s="13">
        <f t="shared" ref="N5:N34" si="4">IF(MONTH(L5)=MONTH($A$1),0,1)</f>
        <v>0</v>
      </c>
      <c r="O5" s="13">
        <f>IFERROR(MATCH(L5,Detalhes!$A$4:$A$56,0),0)</f>
        <v>0</v>
      </c>
      <c r="P5" s="10">
        <f t="shared" si="0"/>
        <v>1</v>
      </c>
    </row>
    <row r="6" spans="1:16" x14ac:dyDescent="0.25">
      <c r="A6" s="14">
        <v>3</v>
      </c>
      <c r="B6" s="2"/>
      <c r="C6" s="2"/>
      <c r="D6" s="2"/>
      <c r="E6" s="2"/>
      <c r="F6" s="3" t="str">
        <f t="shared" si="1"/>
        <v/>
      </c>
      <c r="G6" s="3" t="str">
        <f t="shared" si="2"/>
        <v/>
      </c>
      <c r="H6" s="4"/>
      <c r="L6" s="12">
        <f>DATE(Detalhes!$B$1,Detalhes!$B$2,A6)</f>
        <v>41975</v>
      </c>
      <c r="M6" s="13">
        <f t="shared" si="3"/>
        <v>0</v>
      </c>
      <c r="N6" s="13">
        <f t="shared" si="4"/>
        <v>0</v>
      </c>
      <c r="O6" s="13">
        <f>IFERROR(MATCH(L6,Detalhes!$A$4:$A$56,0),0)</f>
        <v>0</v>
      </c>
      <c r="P6" s="10">
        <f t="shared" si="0"/>
        <v>0</v>
      </c>
    </row>
    <row r="7" spans="1:16" x14ac:dyDescent="0.25">
      <c r="A7" s="14">
        <v>4</v>
      </c>
      <c r="B7" s="2"/>
      <c r="C7" s="2"/>
      <c r="D7" s="2"/>
      <c r="E7" s="2"/>
      <c r="F7" s="3" t="str">
        <f t="shared" si="1"/>
        <v/>
      </c>
      <c r="G7" s="3" t="str">
        <f t="shared" si="2"/>
        <v/>
      </c>
      <c r="H7" s="4"/>
      <c r="L7" s="12">
        <f>DATE(Detalhes!$B$1,Detalhes!$B$2,A7)</f>
        <v>41976</v>
      </c>
      <c r="M7" s="13">
        <f t="shared" si="3"/>
        <v>0</v>
      </c>
      <c r="N7" s="13">
        <f t="shared" si="4"/>
        <v>0</v>
      </c>
      <c r="O7" s="13">
        <f>IFERROR(MATCH(L7,Detalhes!$A$4:$A$56,0),0)</f>
        <v>0</v>
      </c>
      <c r="P7" s="10">
        <f t="shared" si="0"/>
        <v>0</v>
      </c>
    </row>
    <row r="8" spans="1:16" x14ac:dyDescent="0.25">
      <c r="A8" s="14">
        <v>5</v>
      </c>
      <c r="B8" s="2"/>
      <c r="C8" s="2"/>
      <c r="D8" s="2"/>
      <c r="E8" s="2"/>
      <c r="F8" s="3" t="str">
        <f t="shared" si="1"/>
        <v/>
      </c>
      <c r="G8" s="3" t="str">
        <f t="shared" si="2"/>
        <v/>
      </c>
      <c r="H8" s="4"/>
      <c r="L8" s="12">
        <f>DATE(Detalhes!$B$1,Detalhes!$B$2,A8)</f>
        <v>41977</v>
      </c>
      <c r="M8" s="13">
        <f t="shared" si="3"/>
        <v>0</v>
      </c>
      <c r="N8" s="13">
        <f t="shared" si="4"/>
        <v>0</v>
      </c>
      <c r="O8" s="13">
        <f>IFERROR(MATCH(L8,Detalhes!$A$4:$A$56,0),0)</f>
        <v>0</v>
      </c>
      <c r="P8" s="10">
        <f t="shared" si="0"/>
        <v>0</v>
      </c>
    </row>
    <row r="9" spans="1:16" x14ac:dyDescent="0.25">
      <c r="A9" s="14">
        <v>6</v>
      </c>
      <c r="B9" s="2"/>
      <c r="C9" s="2"/>
      <c r="D9" s="2"/>
      <c r="E9" s="2"/>
      <c r="F9" s="3" t="str">
        <f t="shared" si="1"/>
        <v/>
      </c>
      <c r="G9" s="3" t="str">
        <f t="shared" si="2"/>
        <v/>
      </c>
      <c r="H9" s="4"/>
      <c r="L9" s="12">
        <f>DATE(Detalhes!$B$1,Detalhes!$B$2,A9)</f>
        <v>41978</v>
      </c>
      <c r="M9" s="13">
        <f t="shared" si="3"/>
        <v>0</v>
      </c>
      <c r="N9" s="13">
        <f t="shared" si="4"/>
        <v>0</v>
      </c>
      <c r="O9" s="13">
        <f>IFERROR(MATCH(L9,Detalhes!$A$4:$A$56,0),0)</f>
        <v>0</v>
      </c>
      <c r="P9" s="10">
        <f t="shared" si="0"/>
        <v>0</v>
      </c>
    </row>
    <row r="10" spans="1:16" x14ac:dyDescent="0.25">
      <c r="A10" s="14">
        <v>7</v>
      </c>
      <c r="B10" s="2"/>
      <c r="C10" s="2"/>
      <c r="D10" s="2"/>
      <c r="E10" s="2"/>
      <c r="F10" s="3" t="str">
        <f t="shared" si="1"/>
        <v/>
      </c>
      <c r="G10" s="3" t="str">
        <f t="shared" si="2"/>
        <v/>
      </c>
      <c r="H10" s="4"/>
      <c r="L10" s="12">
        <f>DATE(Detalhes!$B$1,Detalhes!$B$2,A10)</f>
        <v>41979</v>
      </c>
      <c r="M10" s="13">
        <f t="shared" si="3"/>
        <v>0</v>
      </c>
      <c r="N10" s="13">
        <f t="shared" si="4"/>
        <v>0</v>
      </c>
      <c r="O10" s="13">
        <f>IFERROR(MATCH(L10,Detalhes!$A$4:$A$56,0),0)</f>
        <v>0</v>
      </c>
      <c r="P10" s="10">
        <f t="shared" si="0"/>
        <v>0</v>
      </c>
    </row>
    <row r="11" spans="1:16" x14ac:dyDescent="0.25">
      <c r="A11" s="14">
        <v>8</v>
      </c>
      <c r="B11" s="2"/>
      <c r="C11" s="2"/>
      <c r="D11" s="2"/>
      <c r="E11" s="2"/>
      <c r="F11" s="3" t="str">
        <f t="shared" si="1"/>
        <v/>
      </c>
      <c r="G11" s="3" t="str">
        <f t="shared" si="2"/>
        <v/>
      </c>
      <c r="H11" s="4"/>
      <c r="L11" s="12">
        <f>DATE(Detalhes!$B$1,Detalhes!$B$2,A11)</f>
        <v>41980</v>
      </c>
      <c r="M11" s="13">
        <f t="shared" si="3"/>
        <v>1</v>
      </c>
      <c r="N11" s="13">
        <f t="shared" si="4"/>
        <v>0</v>
      </c>
      <c r="O11" s="13">
        <f>IFERROR(MATCH(L11,Detalhes!$A$4:$A$56,0),0)</f>
        <v>14</v>
      </c>
      <c r="P11" s="10">
        <f t="shared" si="0"/>
        <v>1</v>
      </c>
    </row>
    <row r="12" spans="1:16" x14ac:dyDescent="0.25">
      <c r="A12" s="14">
        <v>9</v>
      </c>
      <c r="B12" s="2"/>
      <c r="C12" s="2"/>
      <c r="D12" s="2"/>
      <c r="E12" s="2"/>
      <c r="F12" s="3" t="str">
        <f t="shared" si="1"/>
        <v/>
      </c>
      <c r="G12" s="3" t="str">
        <f t="shared" si="2"/>
        <v/>
      </c>
      <c r="H12" s="4"/>
      <c r="L12" s="12">
        <f>DATE(Detalhes!$B$1,Detalhes!$B$2,A12)</f>
        <v>41981</v>
      </c>
      <c r="M12" s="13">
        <f t="shared" si="3"/>
        <v>1</v>
      </c>
      <c r="N12" s="13">
        <f t="shared" si="4"/>
        <v>0</v>
      </c>
      <c r="O12" s="13">
        <f>IFERROR(MATCH(L12,Detalhes!$A$4:$A$56,0),0)</f>
        <v>0</v>
      </c>
      <c r="P12" s="10">
        <f t="shared" si="0"/>
        <v>1</v>
      </c>
    </row>
    <row r="13" spans="1:16" x14ac:dyDescent="0.25">
      <c r="A13" s="14">
        <v>10</v>
      </c>
      <c r="B13" s="2"/>
      <c r="C13" s="2"/>
      <c r="D13" s="2"/>
      <c r="E13" s="2"/>
      <c r="F13" s="3" t="str">
        <f t="shared" si="1"/>
        <v/>
      </c>
      <c r="G13" s="3" t="str">
        <f t="shared" si="2"/>
        <v/>
      </c>
      <c r="H13" s="4"/>
      <c r="L13" s="12">
        <f>DATE(Detalhes!$B$1,Detalhes!$B$2,A13)</f>
        <v>41982</v>
      </c>
      <c r="M13" s="13">
        <f t="shared" si="3"/>
        <v>0</v>
      </c>
      <c r="N13" s="13">
        <f t="shared" si="4"/>
        <v>0</v>
      </c>
      <c r="O13" s="13">
        <f>IFERROR(MATCH(L13,Detalhes!$A$4:$A$56,0),0)</f>
        <v>0</v>
      </c>
      <c r="P13" s="10">
        <f t="shared" si="0"/>
        <v>0</v>
      </c>
    </row>
    <row r="14" spans="1:16" x14ac:dyDescent="0.25">
      <c r="A14" s="14">
        <v>11</v>
      </c>
      <c r="B14" s="2"/>
      <c r="C14" s="2"/>
      <c r="D14" s="2"/>
      <c r="E14" s="2"/>
      <c r="F14" s="3" t="str">
        <f t="shared" si="1"/>
        <v/>
      </c>
      <c r="G14" s="3" t="str">
        <f t="shared" si="2"/>
        <v/>
      </c>
      <c r="H14" s="4"/>
      <c r="L14" s="12">
        <f>DATE(Detalhes!$B$1,Detalhes!$B$2,A14)</f>
        <v>41983</v>
      </c>
      <c r="M14" s="13">
        <f t="shared" si="3"/>
        <v>0</v>
      </c>
      <c r="N14" s="13">
        <f t="shared" si="4"/>
        <v>0</v>
      </c>
      <c r="O14" s="13">
        <f>IFERROR(MATCH(L14,Detalhes!$A$4:$A$56,0),0)</f>
        <v>0</v>
      </c>
      <c r="P14" s="10">
        <f t="shared" si="0"/>
        <v>0</v>
      </c>
    </row>
    <row r="15" spans="1:16" x14ac:dyDescent="0.25">
      <c r="A15" s="14">
        <v>12</v>
      </c>
      <c r="B15" s="2"/>
      <c r="C15" s="2"/>
      <c r="D15" s="2"/>
      <c r="E15" s="2"/>
      <c r="F15" s="3" t="str">
        <f t="shared" si="1"/>
        <v/>
      </c>
      <c r="G15" s="3" t="str">
        <f t="shared" si="2"/>
        <v/>
      </c>
      <c r="H15" s="4"/>
      <c r="L15" s="12">
        <f>DATE(Detalhes!$B$1,Detalhes!$B$2,A15)</f>
        <v>41984</v>
      </c>
      <c r="M15" s="13">
        <f t="shared" si="3"/>
        <v>0</v>
      </c>
      <c r="N15" s="13">
        <f t="shared" si="4"/>
        <v>0</v>
      </c>
      <c r="O15" s="13">
        <f>IFERROR(MATCH(L15,Detalhes!$A$4:$A$56,0),0)</f>
        <v>0</v>
      </c>
      <c r="P15" s="10">
        <f t="shared" si="0"/>
        <v>0</v>
      </c>
    </row>
    <row r="16" spans="1:16" x14ac:dyDescent="0.25">
      <c r="A16" s="14">
        <v>13</v>
      </c>
      <c r="B16" s="2"/>
      <c r="C16" s="2"/>
      <c r="D16" s="2"/>
      <c r="E16" s="2"/>
      <c r="F16" s="3" t="str">
        <f t="shared" si="1"/>
        <v/>
      </c>
      <c r="G16" s="3" t="str">
        <f t="shared" si="2"/>
        <v/>
      </c>
      <c r="H16" s="4"/>
      <c r="L16" s="12">
        <f>DATE(Detalhes!$B$1,Detalhes!$B$2,A16)</f>
        <v>41985</v>
      </c>
      <c r="M16" s="13">
        <f t="shared" si="3"/>
        <v>0</v>
      </c>
      <c r="N16" s="13">
        <f t="shared" si="4"/>
        <v>0</v>
      </c>
      <c r="O16" s="13">
        <f>IFERROR(MATCH(L16,Detalhes!$A$4:$A$56,0),0)</f>
        <v>0</v>
      </c>
      <c r="P16" s="10">
        <f t="shared" si="0"/>
        <v>0</v>
      </c>
    </row>
    <row r="17" spans="1:16" x14ac:dyDescent="0.25">
      <c r="A17" s="14">
        <v>14</v>
      </c>
      <c r="B17" s="2"/>
      <c r="C17" s="2"/>
      <c r="D17" s="2"/>
      <c r="E17" s="2"/>
      <c r="F17" s="3" t="str">
        <f t="shared" si="1"/>
        <v/>
      </c>
      <c r="G17" s="3" t="str">
        <f t="shared" si="2"/>
        <v/>
      </c>
      <c r="H17" s="4"/>
      <c r="L17" s="12">
        <f>DATE(Detalhes!$B$1,Detalhes!$B$2,A17)</f>
        <v>41986</v>
      </c>
      <c r="M17" s="13">
        <f t="shared" si="3"/>
        <v>0</v>
      </c>
      <c r="N17" s="13">
        <f t="shared" si="4"/>
        <v>0</v>
      </c>
      <c r="O17" s="13">
        <f>IFERROR(MATCH(L17,Detalhes!$A$4:$A$56,0),0)</f>
        <v>0</v>
      </c>
      <c r="P17" s="10">
        <f t="shared" si="0"/>
        <v>0</v>
      </c>
    </row>
    <row r="18" spans="1:16" x14ac:dyDescent="0.25">
      <c r="A18" s="14">
        <v>15</v>
      </c>
      <c r="B18" s="2"/>
      <c r="C18" s="2"/>
      <c r="D18" s="2"/>
      <c r="E18" s="2"/>
      <c r="F18" s="3" t="str">
        <f t="shared" si="1"/>
        <v/>
      </c>
      <c r="G18" s="3" t="str">
        <f t="shared" si="2"/>
        <v/>
      </c>
      <c r="H18" s="4"/>
      <c r="L18" s="12">
        <f>DATE(Detalhes!$B$1,Detalhes!$B$2,A18)</f>
        <v>41987</v>
      </c>
      <c r="M18" s="13">
        <f t="shared" si="3"/>
        <v>1</v>
      </c>
      <c r="N18" s="13">
        <f t="shared" si="4"/>
        <v>0</v>
      </c>
      <c r="O18" s="13">
        <f>IFERROR(MATCH(L18,Detalhes!$A$4:$A$56,0),0)</f>
        <v>0</v>
      </c>
      <c r="P18" s="10">
        <f t="shared" si="0"/>
        <v>1</v>
      </c>
    </row>
    <row r="19" spans="1:16" x14ac:dyDescent="0.25">
      <c r="A19" s="14">
        <v>16</v>
      </c>
      <c r="B19" s="2"/>
      <c r="C19" s="2"/>
      <c r="D19" s="2"/>
      <c r="E19" s="2"/>
      <c r="F19" s="3" t="str">
        <f t="shared" si="1"/>
        <v/>
      </c>
      <c r="G19" s="3" t="str">
        <f t="shared" si="2"/>
        <v/>
      </c>
      <c r="H19" s="4"/>
      <c r="L19" s="12">
        <f>DATE(Detalhes!$B$1,Detalhes!$B$2,A19)</f>
        <v>41988</v>
      </c>
      <c r="M19" s="13">
        <f t="shared" si="3"/>
        <v>1</v>
      </c>
      <c r="N19" s="13">
        <f t="shared" si="4"/>
        <v>0</v>
      </c>
      <c r="O19" s="13">
        <f>IFERROR(MATCH(L19,Detalhes!$A$4:$A$56,0),0)</f>
        <v>0</v>
      </c>
      <c r="P19" s="10">
        <f t="shared" si="0"/>
        <v>1</v>
      </c>
    </row>
    <row r="20" spans="1:16" x14ac:dyDescent="0.25">
      <c r="A20" s="14">
        <v>17</v>
      </c>
      <c r="B20" s="2"/>
      <c r="C20" s="2"/>
      <c r="D20" s="2"/>
      <c r="E20" s="2"/>
      <c r="F20" s="3" t="str">
        <f t="shared" si="1"/>
        <v/>
      </c>
      <c r="G20" s="3" t="str">
        <f t="shared" si="2"/>
        <v/>
      </c>
      <c r="H20" s="4"/>
      <c r="L20" s="12">
        <f>DATE(Detalhes!$B$1,Detalhes!$B$2,A20)</f>
        <v>41989</v>
      </c>
      <c r="M20" s="13">
        <f t="shared" si="3"/>
        <v>0</v>
      </c>
      <c r="N20" s="13">
        <f t="shared" si="4"/>
        <v>0</v>
      </c>
      <c r="O20" s="13">
        <f>IFERROR(MATCH(L20,Detalhes!$A$4:$A$56,0),0)</f>
        <v>0</v>
      </c>
      <c r="P20" s="10">
        <f t="shared" si="0"/>
        <v>0</v>
      </c>
    </row>
    <row r="21" spans="1:16" x14ac:dyDescent="0.25">
      <c r="A21" s="14">
        <v>18</v>
      </c>
      <c r="B21" s="2"/>
      <c r="C21" s="2"/>
      <c r="D21" s="2"/>
      <c r="E21" s="2"/>
      <c r="F21" s="3" t="str">
        <f t="shared" si="1"/>
        <v/>
      </c>
      <c r="G21" s="3" t="str">
        <f t="shared" si="2"/>
        <v/>
      </c>
      <c r="H21" s="4"/>
      <c r="L21" s="12">
        <f>DATE(Detalhes!$B$1,Detalhes!$B$2,A21)</f>
        <v>41990</v>
      </c>
      <c r="M21" s="13">
        <f t="shared" si="3"/>
        <v>0</v>
      </c>
      <c r="N21" s="13">
        <f t="shared" si="4"/>
        <v>0</v>
      </c>
      <c r="O21" s="13">
        <f>IFERROR(MATCH(L21,Detalhes!$A$4:$A$56,0),0)</f>
        <v>0</v>
      </c>
      <c r="P21" s="10">
        <f t="shared" si="0"/>
        <v>0</v>
      </c>
    </row>
    <row r="22" spans="1:16" x14ac:dyDescent="0.25">
      <c r="A22" s="14">
        <v>19</v>
      </c>
      <c r="B22" s="2"/>
      <c r="C22" s="2"/>
      <c r="D22" s="2"/>
      <c r="E22" s="2"/>
      <c r="F22" s="3" t="str">
        <f t="shared" si="1"/>
        <v/>
      </c>
      <c r="G22" s="3" t="str">
        <f t="shared" si="2"/>
        <v/>
      </c>
      <c r="H22" s="4"/>
      <c r="L22" s="12">
        <f>DATE(Detalhes!$B$1,Detalhes!$B$2,A22)</f>
        <v>41991</v>
      </c>
      <c r="M22" s="13">
        <f t="shared" si="3"/>
        <v>0</v>
      </c>
      <c r="N22" s="13">
        <f t="shared" si="4"/>
        <v>0</v>
      </c>
      <c r="O22" s="13">
        <f>IFERROR(MATCH(L22,Detalhes!$A$4:$A$56,0),0)</f>
        <v>0</v>
      </c>
      <c r="P22" s="10">
        <f t="shared" si="0"/>
        <v>0</v>
      </c>
    </row>
    <row r="23" spans="1:16" x14ac:dyDescent="0.25">
      <c r="A23" s="14">
        <v>20</v>
      </c>
      <c r="B23" s="2"/>
      <c r="C23" s="2"/>
      <c r="D23" s="2"/>
      <c r="E23" s="2"/>
      <c r="F23" s="3" t="str">
        <f t="shared" si="1"/>
        <v/>
      </c>
      <c r="G23" s="3" t="str">
        <f t="shared" si="2"/>
        <v/>
      </c>
      <c r="H23" s="4"/>
      <c r="L23" s="12">
        <f>DATE(Detalhes!$B$1,Detalhes!$B$2,A23)</f>
        <v>41992</v>
      </c>
      <c r="M23" s="13">
        <f t="shared" si="3"/>
        <v>0</v>
      </c>
      <c r="N23" s="13">
        <f t="shared" si="4"/>
        <v>0</v>
      </c>
      <c r="O23" s="13">
        <f>IFERROR(MATCH(L23,Detalhes!$A$4:$A$56,0),0)</f>
        <v>0</v>
      </c>
      <c r="P23" s="10">
        <f t="shared" si="0"/>
        <v>0</v>
      </c>
    </row>
    <row r="24" spans="1:16" x14ac:dyDescent="0.25">
      <c r="A24" s="14">
        <v>21</v>
      </c>
      <c r="B24" s="2"/>
      <c r="C24" s="2"/>
      <c r="D24" s="2"/>
      <c r="E24" s="2"/>
      <c r="F24" s="3" t="str">
        <f t="shared" si="1"/>
        <v/>
      </c>
      <c r="G24" s="3" t="str">
        <f t="shared" si="2"/>
        <v/>
      </c>
      <c r="H24" s="4"/>
      <c r="L24" s="12">
        <f>DATE(Detalhes!$B$1,Detalhes!$B$2,A24)</f>
        <v>41993</v>
      </c>
      <c r="M24" s="13">
        <f t="shared" si="3"/>
        <v>0</v>
      </c>
      <c r="N24" s="13">
        <f t="shared" si="4"/>
        <v>0</v>
      </c>
      <c r="O24" s="13">
        <f>IFERROR(MATCH(L24,Detalhes!$A$4:$A$56,0),0)</f>
        <v>0</v>
      </c>
      <c r="P24" s="10">
        <f t="shared" si="0"/>
        <v>0</v>
      </c>
    </row>
    <row r="25" spans="1:16" x14ac:dyDescent="0.25">
      <c r="A25" s="14">
        <v>22</v>
      </c>
      <c r="B25" s="2"/>
      <c r="C25" s="2"/>
      <c r="D25" s="2"/>
      <c r="E25" s="2"/>
      <c r="F25" s="3" t="str">
        <f t="shared" si="1"/>
        <v/>
      </c>
      <c r="G25" s="3" t="str">
        <f t="shared" si="2"/>
        <v/>
      </c>
      <c r="H25" s="4"/>
      <c r="L25" s="12">
        <f>DATE(Detalhes!$B$1,Detalhes!$B$2,A25)</f>
        <v>41994</v>
      </c>
      <c r="M25" s="13">
        <f t="shared" si="3"/>
        <v>1</v>
      </c>
      <c r="N25" s="13">
        <f t="shared" si="4"/>
        <v>0</v>
      </c>
      <c r="O25" s="13">
        <f>IFERROR(MATCH(L25,Detalhes!$A$4:$A$56,0),0)</f>
        <v>0</v>
      </c>
      <c r="P25" s="10">
        <f t="shared" si="0"/>
        <v>1</v>
      </c>
    </row>
    <row r="26" spans="1:16" x14ac:dyDescent="0.25">
      <c r="A26" s="14">
        <v>23</v>
      </c>
      <c r="B26" s="2"/>
      <c r="C26" s="2"/>
      <c r="D26" s="2"/>
      <c r="E26" s="2"/>
      <c r="F26" s="3" t="str">
        <f t="shared" si="1"/>
        <v/>
      </c>
      <c r="G26" s="3" t="str">
        <f t="shared" si="2"/>
        <v/>
      </c>
      <c r="H26" s="4"/>
      <c r="L26" s="12">
        <f>DATE(Detalhes!$B$1,Detalhes!$B$2,A26)</f>
        <v>41995</v>
      </c>
      <c r="M26" s="13">
        <f t="shared" si="3"/>
        <v>1</v>
      </c>
      <c r="N26" s="13">
        <f t="shared" si="4"/>
        <v>0</v>
      </c>
      <c r="O26" s="13">
        <f>IFERROR(MATCH(L26,Detalhes!$A$4:$A$56,0),0)</f>
        <v>0</v>
      </c>
      <c r="P26" s="10">
        <f t="shared" si="0"/>
        <v>1</v>
      </c>
    </row>
    <row r="27" spans="1:16" x14ac:dyDescent="0.25">
      <c r="A27" s="14">
        <v>24</v>
      </c>
      <c r="B27" s="2"/>
      <c r="C27" s="2"/>
      <c r="D27" s="2"/>
      <c r="E27" s="2"/>
      <c r="F27" s="3" t="str">
        <f t="shared" si="1"/>
        <v/>
      </c>
      <c r="G27" s="3" t="str">
        <f t="shared" si="2"/>
        <v/>
      </c>
      <c r="H27" s="4"/>
      <c r="L27" s="12">
        <f>DATE(Detalhes!$B$1,Detalhes!$B$2,A27)</f>
        <v>41996</v>
      </c>
      <c r="M27" s="13">
        <f t="shared" si="3"/>
        <v>0</v>
      </c>
      <c r="N27" s="13">
        <f t="shared" si="4"/>
        <v>0</v>
      </c>
      <c r="O27" s="13">
        <f>IFERROR(MATCH(L27,Detalhes!$A$4:$A$56,0),0)</f>
        <v>0</v>
      </c>
      <c r="P27" s="10">
        <f t="shared" si="0"/>
        <v>0</v>
      </c>
    </row>
    <row r="28" spans="1:16" x14ac:dyDescent="0.25">
      <c r="A28" s="14">
        <v>25</v>
      </c>
      <c r="B28" s="2"/>
      <c r="C28" s="2"/>
      <c r="D28" s="2"/>
      <c r="E28" s="2"/>
      <c r="F28" s="3" t="str">
        <f t="shared" si="1"/>
        <v/>
      </c>
      <c r="G28" s="3" t="str">
        <f t="shared" si="2"/>
        <v/>
      </c>
      <c r="H28" s="4"/>
      <c r="L28" s="12">
        <f>DATE(Detalhes!$B$1,Detalhes!$B$2,A28)</f>
        <v>41997</v>
      </c>
      <c r="M28" s="13">
        <f t="shared" si="3"/>
        <v>0</v>
      </c>
      <c r="N28" s="13">
        <f t="shared" si="4"/>
        <v>0</v>
      </c>
      <c r="O28" s="13">
        <f>IFERROR(MATCH(L28,Detalhes!$A$4:$A$56,0),0)</f>
        <v>15</v>
      </c>
      <c r="P28" s="10">
        <f t="shared" si="0"/>
        <v>1</v>
      </c>
    </row>
    <row r="29" spans="1:16" x14ac:dyDescent="0.25">
      <c r="A29" s="14">
        <v>26</v>
      </c>
      <c r="B29" s="2"/>
      <c r="C29" s="2"/>
      <c r="D29" s="2"/>
      <c r="E29" s="2"/>
      <c r="F29" s="3" t="str">
        <f t="shared" si="1"/>
        <v/>
      </c>
      <c r="G29" s="3" t="str">
        <f t="shared" si="2"/>
        <v/>
      </c>
      <c r="H29" s="4"/>
      <c r="L29" s="12">
        <f>DATE(Detalhes!$B$1,Detalhes!$B$2,A29)</f>
        <v>41998</v>
      </c>
      <c r="M29" s="13">
        <f t="shared" si="3"/>
        <v>0</v>
      </c>
      <c r="N29" s="13">
        <f t="shared" si="4"/>
        <v>0</v>
      </c>
      <c r="O29" s="13">
        <f>IFERROR(MATCH(L29,Detalhes!$A$4:$A$56,0),0)</f>
        <v>0</v>
      </c>
      <c r="P29" s="10">
        <f t="shared" si="0"/>
        <v>0</v>
      </c>
    </row>
    <row r="30" spans="1:16" x14ac:dyDescent="0.25">
      <c r="A30" s="14">
        <v>27</v>
      </c>
      <c r="B30" s="2"/>
      <c r="C30" s="2"/>
      <c r="D30" s="2"/>
      <c r="E30" s="2"/>
      <c r="F30" s="3" t="str">
        <f t="shared" si="1"/>
        <v/>
      </c>
      <c r="G30" s="3" t="str">
        <f t="shared" si="2"/>
        <v/>
      </c>
      <c r="H30" s="4"/>
      <c r="L30" s="12">
        <f>DATE(Detalhes!$B$1,Detalhes!$B$2,A30)</f>
        <v>41999</v>
      </c>
      <c r="M30" s="13">
        <f t="shared" si="3"/>
        <v>0</v>
      </c>
      <c r="N30" s="13">
        <f t="shared" si="4"/>
        <v>0</v>
      </c>
      <c r="O30" s="13">
        <f>IFERROR(MATCH(L30,Detalhes!$A$4:$A$56,0),0)</f>
        <v>0</v>
      </c>
      <c r="P30" s="10">
        <f t="shared" si="0"/>
        <v>0</v>
      </c>
    </row>
    <row r="31" spans="1:16" x14ac:dyDescent="0.25">
      <c r="A31" s="14">
        <v>28</v>
      </c>
      <c r="B31" s="2"/>
      <c r="C31" s="2"/>
      <c r="D31" s="2"/>
      <c r="E31" s="2"/>
      <c r="F31" s="3" t="str">
        <f t="shared" si="1"/>
        <v/>
      </c>
      <c r="G31" s="3" t="str">
        <f t="shared" si="2"/>
        <v/>
      </c>
      <c r="H31" s="4"/>
      <c r="L31" s="12">
        <f>DATE(Detalhes!$B$1,Detalhes!$B$2,A31)</f>
        <v>42000</v>
      </c>
      <c r="M31" s="13">
        <f t="shared" si="3"/>
        <v>0</v>
      </c>
      <c r="N31" s="13">
        <f t="shared" si="4"/>
        <v>0</v>
      </c>
      <c r="O31" s="13">
        <f>IFERROR(MATCH(L31,Detalhes!$A$4:$A$56,0),0)</f>
        <v>0</v>
      </c>
      <c r="P31" s="10">
        <f t="shared" si="0"/>
        <v>0</v>
      </c>
    </row>
    <row r="32" spans="1:16" x14ac:dyDescent="0.25">
      <c r="A32" s="14">
        <v>29</v>
      </c>
      <c r="B32" s="2"/>
      <c r="C32" s="2"/>
      <c r="D32" s="2"/>
      <c r="E32" s="2"/>
      <c r="F32" s="3" t="str">
        <f t="shared" si="1"/>
        <v/>
      </c>
      <c r="G32" s="3" t="str">
        <f t="shared" si="2"/>
        <v/>
      </c>
      <c r="H32" s="4"/>
      <c r="L32" s="12">
        <f>DATE(Detalhes!$B$1,Detalhes!$B$2,A32)</f>
        <v>42001</v>
      </c>
      <c r="M32" s="13">
        <f t="shared" si="3"/>
        <v>1</v>
      </c>
      <c r="N32" s="13">
        <f t="shared" si="4"/>
        <v>0</v>
      </c>
      <c r="O32" s="13">
        <f>IFERROR(MATCH(L32,Detalhes!$A$4:$A$56,0),0)</f>
        <v>0</v>
      </c>
      <c r="P32" s="10">
        <f t="shared" si="0"/>
        <v>1</v>
      </c>
    </row>
    <row r="33" spans="1:16" x14ac:dyDescent="0.25">
      <c r="A33" s="14">
        <v>30</v>
      </c>
      <c r="B33" s="2"/>
      <c r="C33" s="2"/>
      <c r="D33" s="2"/>
      <c r="E33" s="2"/>
      <c r="F33" s="3" t="str">
        <f t="shared" si="1"/>
        <v/>
      </c>
      <c r="G33" s="3" t="str">
        <f t="shared" si="2"/>
        <v/>
      </c>
      <c r="H33" s="4"/>
      <c r="L33" s="12">
        <f>DATE(Detalhes!$B$1,Detalhes!$B$2,A33)</f>
        <v>42002</v>
      </c>
      <c r="M33" s="13">
        <f t="shared" si="3"/>
        <v>1</v>
      </c>
      <c r="N33" s="13">
        <f t="shared" si="4"/>
        <v>0</v>
      </c>
      <c r="O33" s="13">
        <f>IFERROR(MATCH(L33,Detalhes!$A$4:$A$56,0),0)</f>
        <v>0</v>
      </c>
      <c r="P33" s="10">
        <f t="shared" si="0"/>
        <v>1</v>
      </c>
    </row>
    <row r="34" spans="1:16" x14ac:dyDescent="0.25">
      <c r="A34" s="14">
        <v>31</v>
      </c>
      <c r="B34" s="2"/>
      <c r="C34" s="2"/>
      <c r="D34" s="2"/>
      <c r="E34" s="2"/>
      <c r="F34" s="3" t="str">
        <f t="shared" si="1"/>
        <v/>
      </c>
      <c r="G34" s="3" t="str">
        <f t="shared" si="2"/>
        <v/>
      </c>
      <c r="H34" s="4"/>
      <c r="L34" s="12">
        <f>DATE(Detalhes!$B$1,Detalhes!$B$2,A34)</f>
        <v>42003</v>
      </c>
      <c r="M34" s="13">
        <f t="shared" si="3"/>
        <v>0</v>
      </c>
      <c r="N34" s="13">
        <f t="shared" si="4"/>
        <v>0</v>
      </c>
      <c r="O34" s="13">
        <f>IFERROR(MATCH(L34,Detalhes!$A$4:$A$56,0),0)</f>
        <v>0</v>
      </c>
      <c r="P34" s="10">
        <f t="shared" si="0"/>
        <v>0</v>
      </c>
    </row>
    <row r="35" spans="1:16" x14ac:dyDescent="0.25">
      <c r="A35" s="15" t="s">
        <v>10</v>
      </c>
      <c r="B35" s="16"/>
      <c r="C35" s="17"/>
      <c r="D35" s="17"/>
      <c r="E35" s="16"/>
      <c r="F35" s="5">
        <f>SUM(F4:F34)</f>
        <v>0</v>
      </c>
      <c r="G35" s="6">
        <f>SUM(G4:G34)</f>
        <v>0</v>
      </c>
      <c r="H35" s="16"/>
    </row>
  </sheetData>
  <mergeCells count="8">
    <mergeCell ref="G2:G3"/>
    <mergeCell ref="H2:H3"/>
    <mergeCell ref="B1:E1"/>
    <mergeCell ref="A2:A3"/>
    <mergeCell ref="B2:B3"/>
    <mergeCell ref="C2:D2"/>
    <mergeCell ref="E2:E3"/>
    <mergeCell ref="F2:F3"/>
  </mergeCells>
  <conditionalFormatting sqref="A4:H4">
    <cfRule type="expression" dxfId="625" priority="25">
      <formula>$P$4&gt;0</formula>
    </cfRule>
  </conditionalFormatting>
  <conditionalFormatting sqref="A5:H5">
    <cfRule type="expression" dxfId="624" priority="24">
      <formula>$P$5&gt;0</formula>
    </cfRule>
  </conditionalFormatting>
  <conditionalFormatting sqref="A6:D6 F6:H6">
    <cfRule type="expression" dxfId="623" priority="23">
      <formula>$P$6&gt;0</formula>
    </cfRule>
  </conditionalFormatting>
  <conditionalFormatting sqref="A7:D7 F7:H7">
    <cfRule type="expression" dxfId="622" priority="22">
      <formula>$P$7&gt;0</formula>
    </cfRule>
  </conditionalFormatting>
  <conditionalFormatting sqref="A8:D8 F8:H8">
    <cfRule type="expression" dxfId="621" priority="21">
      <formula>$P$8&gt;0</formula>
    </cfRule>
  </conditionalFormatting>
  <conditionalFormatting sqref="A9:D9 F9:H9">
    <cfRule type="expression" dxfId="620" priority="20">
      <formula>$P$9&gt;0</formula>
    </cfRule>
  </conditionalFormatting>
  <conditionalFormatting sqref="A10:D10 F10:H10">
    <cfRule type="expression" dxfId="619" priority="19">
      <formula>$P$10&gt;0</formula>
    </cfRule>
  </conditionalFormatting>
  <conditionalFormatting sqref="A11:D11 F11:H11">
    <cfRule type="expression" dxfId="618" priority="18">
      <formula>$P$11&gt;0</formula>
    </cfRule>
  </conditionalFormatting>
  <conditionalFormatting sqref="A12:D12 F12:H12">
    <cfRule type="expression" dxfId="617" priority="17">
      <formula>$P$12&gt;0</formula>
    </cfRule>
  </conditionalFormatting>
  <conditionalFormatting sqref="A13:D13 F13:H13">
    <cfRule type="expression" dxfId="616" priority="16">
      <formula>$P$13&gt;0</formula>
    </cfRule>
  </conditionalFormatting>
  <conditionalFormatting sqref="A14:D14 F14:H14">
    <cfRule type="expression" dxfId="615" priority="15">
      <formula>$P$14&gt;0</formula>
    </cfRule>
  </conditionalFormatting>
  <conditionalFormatting sqref="A15:D29 F15:H29 F32:H34 A32:D34">
    <cfRule type="expression" dxfId="614" priority="14">
      <formula>$P15&gt;0</formula>
    </cfRule>
  </conditionalFormatting>
  <conditionalFormatting sqref="E6">
    <cfRule type="expression" dxfId="613" priority="13">
      <formula>$P$6&gt;0</formula>
    </cfRule>
  </conditionalFormatting>
  <conditionalFormatting sqref="E7">
    <cfRule type="expression" dxfId="612" priority="12">
      <formula>$P$7&gt;0</formula>
    </cfRule>
  </conditionalFormatting>
  <conditionalFormatting sqref="E8">
    <cfRule type="expression" dxfId="611" priority="11">
      <formula>$P$8&gt;0</formula>
    </cfRule>
  </conditionalFormatting>
  <conditionalFormatting sqref="E9">
    <cfRule type="expression" dxfId="610" priority="10">
      <formula>$P$9&gt;0</formula>
    </cfRule>
  </conditionalFormatting>
  <conditionalFormatting sqref="E10">
    <cfRule type="expression" dxfId="609" priority="9">
      <formula>$P$10&gt;0</formula>
    </cfRule>
  </conditionalFormatting>
  <conditionalFormatting sqref="E11">
    <cfRule type="expression" dxfId="608" priority="8">
      <formula>$P$11&gt;0</formula>
    </cfRule>
  </conditionalFormatting>
  <conditionalFormatting sqref="E12">
    <cfRule type="expression" dxfId="607" priority="7">
      <formula>$P$12&gt;0</formula>
    </cfRule>
  </conditionalFormatting>
  <conditionalFormatting sqref="E13">
    <cfRule type="expression" dxfId="606" priority="6">
      <formula>$P$13&gt;0</formula>
    </cfRule>
  </conditionalFormatting>
  <conditionalFormatting sqref="E14">
    <cfRule type="expression" dxfId="605" priority="5">
      <formula>$P$14&gt;0</formula>
    </cfRule>
  </conditionalFormatting>
  <conditionalFormatting sqref="E15:E29 E32:E34">
    <cfRule type="expression" dxfId="604" priority="4">
      <formula>$P15&gt;0</formula>
    </cfRule>
  </conditionalFormatting>
  <conditionalFormatting sqref="A31:D31 F30:H31 A30 C30:D30">
    <cfRule type="expression" dxfId="603" priority="3">
      <formula>$P30&gt;0</formula>
    </cfRule>
  </conditionalFormatting>
  <conditionalFormatting sqref="E30:E31">
    <cfRule type="expression" dxfId="602" priority="2">
      <formula>$P30&gt;0</formula>
    </cfRule>
  </conditionalFormatting>
  <conditionalFormatting sqref="B30">
    <cfRule type="expression" dxfId="601" priority="1">
      <formula>$P30&gt;0</formula>
    </cfRule>
  </conditionalFormatting>
  <pageMargins left="0.511811024" right="0.511811024" top="0.78740157499999996" bottom="0.78740157499999996" header="0.31496062000000002" footer="0.31496062000000002"/>
  <pageSetup paperSize="9" scale="86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35"/>
  <sheetViews>
    <sheetView tabSelected="1" topLeftCell="A16" workbookViewId="0">
      <selection activeCell="E26" sqref="E26"/>
    </sheetView>
  </sheetViews>
  <sheetFormatPr defaultRowHeight="15" x14ac:dyDescent="0.25"/>
  <cols>
    <col min="1" max="1" width="17.5703125" style="10" bestFit="1" customWidth="1"/>
    <col min="2" max="2" width="15.140625" style="10" bestFit="1" customWidth="1"/>
    <col min="3" max="4" width="9.140625" style="10"/>
    <col min="5" max="5" width="13.140625" style="10" bestFit="1" customWidth="1"/>
    <col min="6" max="6" width="16.85546875" style="10" bestFit="1" customWidth="1"/>
    <col min="7" max="7" width="10.140625" style="10" bestFit="1" customWidth="1"/>
    <col min="8" max="8" width="15.7109375" style="10" customWidth="1"/>
    <col min="9" max="9" width="9.140625" style="10"/>
    <col min="10" max="10" width="12.42578125" style="10" bestFit="1" customWidth="1"/>
    <col min="11" max="11" width="9.140625" style="10" customWidth="1"/>
    <col min="12" max="13" width="9.140625" style="10" hidden="1" customWidth="1"/>
    <col min="14" max="14" width="10.42578125" style="10" hidden="1" customWidth="1"/>
    <col min="15" max="16" width="9.140625" style="10" hidden="1" customWidth="1"/>
    <col min="17" max="17" width="9.140625" style="10" customWidth="1"/>
    <col min="18" max="16384" width="9.140625" style="10"/>
  </cols>
  <sheetData>
    <row r="1" spans="1:16" x14ac:dyDescent="0.25">
      <c r="A1" s="8">
        <f>DATE(Detalhes!B1,Detalhes!B2,1)</f>
        <v>41973</v>
      </c>
      <c r="B1" s="27" t="s">
        <v>0</v>
      </c>
      <c r="C1" s="28"/>
      <c r="D1" s="28"/>
      <c r="E1" s="29"/>
      <c r="F1" s="7">
        <v>0.3666666666666667</v>
      </c>
      <c r="G1" s="9"/>
      <c r="H1" s="9"/>
    </row>
    <row r="2" spans="1:16" x14ac:dyDescent="0.25">
      <c r="A2" s="23" t="s">
        <v>1</v>
      </c>
      <c r="B2" s="23" t="s">
        <v>2</v>
      </c>
      <c r="C2" s="30" t="s">
        <v>3</v>
      </c>
      <c r="D2" s="31"/>
      <c r="E2" s="23" t="s">
        <v>4</v>
      </c>
      <c r="F2" s="23" t="s">
        <v>5</v>
      </c>
      <c r="G2" s="23" t="s">
        <v>6</v>
      </c>
      <c r="H2" s="25" t="s">
        <v>7</v>
      </c>
    </row>
    <row r="3" spans="1:16" ht="15.75" thickBot="1" x14ac:dyDescent="0.3">
      <c r="A3" s="24"/>
      <c r="B3" s="24"/>
      <c r="C3" s="11" t="s">
        <v>8</v>
      </c>
      <c r="D3" s="11" t="s">
        <v>9</v>
      </c>
      <c r="E3" s="24"/>
      <c r="F3" s="24"/>
      <c r="G3" s="24"/>
      <c r="H3" s="26"/>
      <c r="L3" s="12" t="s">
        <v>26</v>
      </c>
      <c r="M3" s="13" t="s">
        <v>27</v>
      </c>
      <c r="N3" s="13" t="s">
        <v>28</v>
      </c>
      <c r="O3" s="13" t="s">
        <v>29</v>
      </c>
      <c r="P3" s="13" t="s">
        <v>30</v>
      </c>
    </row>
    <row r="4" spans="1:16" x14ac:dyDescent="0.25">
      <c r="A4" s="14">
        <v>1</v>
      </c>
      <c r="B4" s="2"/>
      <c r="C4" s="2"/>
      <c r="D4" s="2"/>
      <c r="E4" s="2"/>
      <c r="F4" s="3" t="str">
        <f>IF(ISBLANK(E4),"",E4-(D4-C4)-B4)</f>
        <v/>
      </c>
      <c r="G4" s="3" t="str">
        <f>IF(ISNUMBER(F4),F4-$F$1,"")</f>
        <v/>
      </c>
      <c r="H4" s="4"/>
      <c r="L4" s="12">
        <f>DATE(Detalhes!$B$1,Detalhes!$B$2,A4)</f>
        <v>41973</v>
      </c>
      <c r="M4" s="13">
        <f>IF(WEEKDAY(L4,2)&gt;5,1,0)</f>
        <v>1</v>
      </c>
      <c r="N4" s="13">
        <f>IF(MONTH(L4)=MONTH($A$1),0,1)</f>
        <v>0</v>
      </c>
      <c r="O4" s="13">
        <f>IFERROR(MATCH(L4,Detalhes!$A$4:$A$56,0),0)</f>
        <v>0</v>
      </c>
      <c r="P4" s="10">
        <f t="shared" ref="P4:P34" si="0">IF(OR(M4,N4,O4),1,0)</f>
        <v>1</v>
      </c>
    </row>
    <row r="5" spans="1:16" x14ac:dyDescent="0.25">
      <c r="A5" s="14">
        <v>2</v>
      </c>
      <c r="B5" s="2"/>
      <c r="C5" s="2"/>
      <c r="D5" s="2"/>
      <c r="E5" s="2"/>
      <c r="F5" s="3" t="str">
        <f t="shared" ref="F5:F34" si="1">IF(ISBLANK(E5),"",E5-(D5-C5)-B5)</f>
        <v/>
      </c>
      <c r="G5" s="3" t="str">
        <f t="shared" ref="G5:G34" si="2">IF(ISNUMBER(F5),F5-$F$1,"")</f>
        <v/>
      </c>
      <c r="H5" s="4"/>
      <c r="L5" s="12">
        <f>DATE(Detalhes!$B$1,Detalhes!$B$2,A5)</f>
        <v>41974</v>
      </c>
      <c r="M5" s="13">
        <f t="shared" ref="M5:M34" si="3">IF(WEEKDAY(L5,2)&gt;5,1,0)</f>
        <v>1</v>
      </c>
      <c r="N5" s="13">
        <f t="shared" ref="N5:N34" si="4">IF(MONTH(L5)=MONTH($A$1),0,1)</f>
        <v>0</v>
      </c>
      <c r="O5" s="13">
        <f>IFERROR(MATCH(L5,Detalhes!$A$4:$A$56,0),0)</f>
        <v>0</v>
      </c>
      <c r="P5" s="10">
        <f t="shared" si="0"/>
        <v>1</v>
      </c>
    </row>
    <row r="6" spans="1:16" x14ac:dyDescent="0.25">
      <c r="A6" s="14">
        <v>3</v>
      </c>
      <c r="B6" s="2">
        <v>0.36319444444444443</v>
      </c>
      <c r="C6" s="2">
        <v>0.49513888888888885</v>
      </c>
      <c r="D6" s="2">
        <v>0.53680555555555554</v>
      </c>
      <c r="E6" s="2">
        <v>0.78263888888888899</v>
      </c>
      <c r="F6" s="3">
        <f t="shared" si="1"/>
        <v>0.37777777777777793</v>
      </c>
      <c r="G6" s="3">
        <f t="shared" si="2"/>
        <v>1.1111111111111238E-2</v>
      </c>
      <c r="H6" s="4"/>
      <c r="L6" s="12">
        <f>DATE(Detalhes!$B$1,Detalhes!$B$2,A6)</f>
        <v>41975</v>
      </c>
      <c r="M6" s="13">
        <f t="shared" si="3"/>
        <v>0</v>
      </c>
      <c r="N6" s="13">
        <f t="shared" si="4"/>
        <v>0</v>
      </c>
      <c r="O6" s="13">
        <f>IFERROR(MATCH(L6,Detalhes!$A$4:$A$56,0),0)</f>
        <v>0</v>
      </c>
      <c r="P6" s="10">
        <f t="shared" si="0"/>
        <v>0</v>
      </c>
    </row>
    <row r="7" spans="1:16" x14ac:dyDescent="0.25">
      <c r="A7" s="14">
        <v>4</v>
      </c>
      <c r="B7" s="2">
        <v>0.37083333333333335</v>
      </c>
      <c r="C7" s="2">
        <v>0.51250000000000007</v>
      </c>
      <c r="D7" s="2">
        <v>0.55625000000000002</v>
      </c>
      <c r="E7" s="2">
        <v>0.79236111111111107</v>
      </c>
      <c r="F7" s="3">
        <f t="shared" si="1"/>
        <v>0.37777777777777777</v>
      </c>
      <c r="G7" s="3">
        <f t="shared" si="2"/>
        <v>1.1111111111111072E-2</v>
      </c>
      <c r="H7" s="4"/>
      <c r="L7" s="12">
        <f>DATE(Detalhes!$B$1,Detalhes!$B$2,A7)</f>
        <v>41976</v>
      </c>
      <c r="M7" s="13">
        <f t="shared" si="3"/>
        <v>0</v>
      </c>
      <c r="N7" s="13">
        <f t="shared" si="4"/>
        <v>0</v>
      </c>
      <c r="O7" s="13">
        <f>IFERROR(MATCH(L7,Detalhes!$A$4:$A$56,0),0)</f>
        <v>0</v>
      </c>
      <c r="P7" s="10">
        <f t="shared" si="0"/>
        <v>0</v>
      </c>
    </row>
    <row r="8" spans="1:16" x14ac:dyDescent="0.25">
      <c r="A8" s="14">
        <v>5</v>
      </c>
      <c r="B8" s="2">
        <v>0.35694444444444445</v>
      </c>
      <c r="C8" s="2">
        <v>0.52986111111111112</v>
      </c>
      <c r="D8" s="2">
        <v>0.57152777777777775</v>
      </c>
      <c r="E8" s="2">
        <v>0.76874999999999993</v>
      </c>
      <c r="F8" s="3">
        <f t="shared" si="1"/>
        <v>0.37013888888888885</v>
      </c>
      <c r="G8" s="3">
        <f t="shared" si="2"/>
        <v>3.4722222222221544E-3</v>
      </c>
      <c r="H8" s="4"/>
      <c r="L8" s="12">
        <f>DATE(Detalhes!$B$1,Detalhes!$B$2,A8)</f>
        <v>41977</v>
      </c>
      <c r="M8" s="13">
        <f t="shared" si="3"/>
        <v>0</v>
      </c>
      <c r="N8" s="13">
        <f t="shared" si="4"/>
        <v>0</v>
      </c>
      <c r="O8" s="13">
        <f>IFERROR(MATCH(L8,Detalhes!$A$4:$A$56,0),0)</f>
        <v>0</v>
      </c>
      <c r="P8" s="10">
        <f t="shared" si="0"/>
        <v>0</v>
      </c>
    </row>
    <row r="9" spans="1:16" x14ac:dyDescent="0.25">
      <c r="A9" s="14">
        <v>6</v>
      </c>
      <c r="B9" s="2">
        <v>0.34930555555555554</v>
      </c>
      <c r="C9" s="2">
        <v>0.5180555555555556</v>
      </c>
      <c r="D9" s="2">
        <v>0.56597222222222221</v>
      </c>
      <c r="E9" s="2">
        <v>0.77361111111111114</v>
      </c>
      <c r="F9" s="3">
        <f t="shared" si="1"/>
        <v>0.37638888888888899</v>
      </c>
      <c r="G9" s="3">
        <f t="shared" si="2"/>
        <v>9.7222222222222987E-3</v>
      </c>
      <c r="H9" s="4"/>
      <c r="L9" s="12">
        <f>DATE(Detalhes!$B$1,Detalhes!$B$2,A9)</f>
        <v>41978</v>
      </c>
      <c r="M9" s="13">
        <f t="shared" si="3"/>
        <v>0</v>
      </c>
      <c r="N9" s="13">
        <f t="shared" si="4"/>
        <v>0</v>
      </c>
      <c r="O9" s="13">
        <f>IFERROR(MATCH(L9,Detalhes!$A$4:$A$56,0),0)</f>
        <v>0</v>
      </c>
      <c r="P9" s="10">
        <f t="shared" si="0"/>
        <v>0</v>
      </c>
    </row>
    <row r="10" spans="1:16" x14ac:dyDescent="0.25">
      <c r="A10" s="14">
        <v>7</v>
      </c>
      <c r="B10" s="2">
        <v>0.36319444444444443</v>
      </c>
      <c r="C10" s="2">
        <v>0.53055555555555556</v>
      </c>
      <c r="D10" s="2">
        <v>0.57152777777777775</v>
      </c>
      <c r="E10" s="2">
        <v>0.78333333333333333</v>
      </c>
      <c r="F10" s="3">
        <f t="shared" si="1"/>
        <v>0.37916666666666671</v>
      </c>
      <c r="G10" s="3">
        <f t="shared" si="2"/>
        <v>1.2500000000000011E-2</v>
      </c>
      <c r="H10" s="4"/>
      <c r="L10" s="12">
        <f>DATE(Detalhes!$B$1,Detalhes!$B$2,A10)</f>
        <v>41979</v>
      </c>
      <c r="M10" s="13">
        <f t="shared" si="3"/>
        <v>0</v>
      </c>
      <c r="N10" s="13">
        <f t="shared" si="4"/>
        <v>0</v>
      </c>
      <c r="O10" s="13">
        <f>IFERROR(MATCH(L10,Detalhes!$A$4:$A$56,0),0)</f>
        <v>0</v>
      </c>
      <c r="P10" s="10">
        <f t="shared" si="0"/>
        <v>0</v>
      </c>
    </row>
    <row r="11" spans="1:16" x14ac:dyDescent="0.25">
      <c r="A11" s="14">
        <v>8</v>
      </c>
      <c r="B11" s="2"/>
      <c r="C11" s="2"/>
      <c r="D11" s="2"/>
      <c r="E11" s="2"/>
      <c r="F11" s="3" t="str">
        <f t="shared" si="1"/>
        <v/>
      </c>
      <c r="G11" s="3" t="str">
        <f t="shared" si="2"/>
        <v/>
      </c>
      <c r="H11" s="4"/>
      <c r="L11" s="12">
        <f>DATE(Detalhes!$B$1,Detalhes!$B$2,A11)</f>
        <v>41980</v>
      </c>
      <c r="M11" s="13">
        <f t="shared" si="3"/>
        <v>1</v>
      </c>
      <c r="N11" s="13">
        <f t="shared" si="4"/>
        <v>0</v>
      </c>
      <c r="O11" s="13">
        <f>IFERROR(MATCH(L11,Detalhes!$A$4:$A$56,0),0)</f>
        <v>14</v>
      </c>
      <c r="P11" s="10">
        <f t="shared" si="0"/>
        <v>1</v>
      </c>
    </row>
    <row r="12" spans="1:16" x14ac:dyDescent="0.25">
      <c r="A12" s="14">
        <v>9</v>
      </c>
      <c r="B12" s="2"/>
      <c r="C12" s="2"/>
      <c r="D12" s="2"/>
      <c r="E12" s="2"/>
      <c r="F12" s="3" t="str">
        <f t="shared" si="1"/>
        <v/>
      </c>
      <c r="G12" s="3" t="str">
        <f t="shared" si="2"/>
        <v/>
      </c>
      <c r="H12" s="4"/>
      <c r="L12" s="12">
        <f>DATE(Detalhes!$B$1,Detalhes!$B$2,A12)</f>
        <v>41981</v>
      </c>
      <c r="M12" s="13">
        <f t="shared" si="3"/>
        <v>1</v>
      </c>
      <c r="N12" s="13">
        <f t="shared" si="4"/>
        <v>0</v>
      </c>
      <c r="O12" s="13">
        <f>IFERROR(MATCH(L12,Detalhes!$A$4:$A$56,0),0)</f>
        <v>0</v>
      </c>
      <c r="P12" s="10">
        <f t="shared" si="0"/>
        <v>1</v>
      </c>
    </row>
    <row r="13" spans="1:16" x14ac:dyDescent="0.25">
      <c r="A13" s="14">
        <v>10</v>
      </c>
      <c r="B13" s="2">
        <v>0.3576388888888889</v>
      </c>
      <c r="C13" s="2">
        <v>0.50902777777777775</v>
      </c>
      <c r="D13" s="2">
        <v>0.55902777777777779</v>
      </c>
      <c r="E13" s="2">
        <v>0.80694444444444446</v>
      </c>
      <c r="F13" s="3">
        <f t="shared" si="1"/>
        <v>0.39930555555555552</v>
      </c>
      <c r="G13" s="3">
        <f t="shared" si="2"/>
        <v>3.2638888888888828E-2</v>
      </c>
      <c r="H13" s="4"/>
      <c r="L13" s="12">
        <f>DATE(Detalhes!$B$1,Detalhes!$B$2,A13)</f>
        <v>41982</v>
      </c>
      <c r="M13" s="13">
        <f t="shared" si="3"/>
        <v>0</v>
      </c>
      <c r="N13" s="13">
        <f t="shared" si="4"/>
        <v>0</v>
      </c>
      <c r="O13" s="13">
        <f>IFERROR(MATCH(L13,Detalhes!$A$4:$A$56,0),0)</f>
        <v>0</v>
      </c>
      <c r="P13" s="10">
        <f t="shared" si="0"/>
        <v>0</v>
      </c>
    </row>
    <row r="14" spans="1:16" x14ac:dyDescent="0.25">
      <c r="A14" s="14">
        <v>11</v>
      </c>
      <c r="B14" s="2">
        <v>0.35833333333333334</v>
      </c>
      <c r="C14" s="2">
        <v>0.52361111111111114</v>
      </c>
      <c r="D14" s="2">
        <v>0.56319444444444444</v>
      </c>
      <c r="E14" s="2">
        <v>0.79791666666666661</v>
      </c>
      <c r="F14" s="3">
        <f t="shared" si="1"/>
        <v>0.39999999999999997</v>
      </c>
      <c r="G14" s="3">
        <f t="shared" si="2"/>
        <v>3.333333333333327E-2</v>
      </c>
      <c r="H14" s="4"/>
      <c r="L14" s="12">
        <f>DATE(Detalhes!$B$1,Detalhes!$B$2,A14)</f>
        <v>41983</v>
      </c>
      <c r="M14" s="13">
        <f t="shared" si="3"/>
        <v>0</v>
      </c>
      <c r="N14" s="13">
        <f t="shared" si="4"/>
        <v>0</v>
      </c>
      <c r="O14" s="13">
        <f>IFERROR(MATCH(L14,Detalhes!$A$4:$A$56,0),0)</f>
        <v>0</v>
      </c>
      <c r="P14" s="10">
        <f t="shared" si="0"/>
        <v>0</v>
      </c>
    </row>
    <row r="15" spans="1:16" x14ac:dyDescent="0.25">
      <c r="A15" s="14">
        <v>12</v>
      </c>
      <c r="B15" s="2">
        <v>0.35833333333333334</v>
      </c>
      <c r="C15" s="2">
        <v>0.50208333333333333</v>
      </c>
      <c r="D15" s="2">
        <v>0.54027777777777775</v>
      </c>
      <c r="E15" s="2">
        <v>0.90486111111111101</v>
      </c>
      <c r="F15" s="3">
        <f t="shared" si="1"/>
        <v>0.5083333333333333</v>
      </c>
      <c r="G15" s="3">
        <f t="shared" si="2"/>
        <v>0.14166666666666661</v>
      </c>
      <c r="H15" s="4"/>
      <c r="L15" s="12">
        <f>DATE(Detalhes!$B$1,Detalhes!$B$2,A15)</f>
        <v>41984</v>
      </c>
      <c r="M15" s="13">
        <f t="shared" si="3"/>
        <v>0</v>
      </c>
      <c r="N15" s="13">
        <f t="shared" si="4"/>
        <v>0</v>
      </c>
      <c r="O15" s="13">
        <f>IFERROR(MATCH(L15,Detalhes!$A$4:$A$56,0),0)</f>
        <v>0</v>
      </c>
      <c r="P15" s="10">
        <f t="shared" si="0"/>
        <v>0</v>
      </c>
    </row>
    <row r="16" spans="1:16" x14ac:dyDescent="0.25">
      <c r="A16" s="14">
        <v>13</v>
      </c>
      <c r="B16" s="2">
        <v>0.39374999999999999</v>
      </c>
      <c r="C16" s="2">
        <v>0.51736111111111105</v>
      </c>
      <c r="D16" s="2">
        <v>0.57986111111111105</v>
      </c>
      <c r="E16" s="2">
        <v>0.81180555555555556</v>
      </c>
      <c r="F16" s="3">
        <f t="shared" si="1"/>
        <v>0.35555555555555557</v>
      </c>
      <c r="G16" s="3">
        <f t="shared" si="2"/>
        <v>-1.1111111111111127E-2</v>
      </c>
      <c r="H16" s="4"/>
      <c r="L16" s="12">
        <f>DATE(Detalhes!$B$1,Detalhes!$B$2,A16)</f>
        <v>41985</v>
      </c>
      <c r="M16" s="13">
        <f t="shared" si="3"/>
        <v>0</v>
      </c>
      <c r="N16" s="13">
        <f t="shared" si="4"/>
        <v>0</v>
      </c>
      <c r="O16" s="13">
        <f>IFERROR(MATCH(L16,Detalhes!$A$4:$A$56,0),0)</f>
        <v>0</v>
      </c>
      <c r="P16" s="10">
        <f t="shared" si="0"/>
        <v>0</v>
      </c>
    </row>
    <row r="17" spans="1:16" x14ac:dyDescent="0.25">
      <c r="A17" s="14">
        <v>14</v>
      </c>
      <c r="B17" s="2">
        <v>0.36458333333333331</v>
      </c>
      <c r="C17" s="2">
        <v>0.52777777777777779</v>
      </c>
      <c r="D17" s="2">
        <v>0.56180555555555556</v>
      </c>
      <c r="E17" s="2">
        <v>0.77430555555555547</v>
      </c>
      <c r="F17" s="3">
        <f t="shared" si="1"/>
        <v>0.37569444444444439</v>
      </c>
      <c r="G17" s="3">
        <f t="shared" si="2"/>
        <v>9.0277777777776902E-3</v>
      </c>
      <c r="H17" s="4"/>
      <c r="L17" s="12">
        <f>DATE(Detalhes!$B$1,Detalhes!$B$2,A17)</f>
        <v>41986</v>
      </c>
      <c r="M17" s="13">
        <f t="shared" si="3"/>
        <v>0</v>
      </c>
      <c r="N17" s="13">
        <f t="shared" si="4"/>
        <v>0</v>
      </c>
      <c r="O17" s="13">
        <f>IFERROR(MATCH(L17,Detalhes!$A$4:$A$56,0),0)</f>
        <v>0</v>
      </c>
      <c r="P17" s="10">
        <f t="shared" si="0"/>
        <v>0</v>
      </c>
    </row>
    <row r="18" spans="1:16" x14ac:dyDescent="0.25">
      <c r="A18" s="14">
        <v>15</v>
      </c>
      <c r="B18" s="2"/>
      <c r="C18" s="2"/>
      <c r="D18" s="2"/>
      <c r="E18" s="2"/>
      <c r="F18" s="3" t="str">
        <f t="shared" si="1"/>
        <v/>
      </c>
      <c r="G18" s="3" t="str">
        <f t="shared" si="2"/>
        <v/>
      </c>
      <c r="H18" s="4"/>
      <c r="L18" s="12">
        <f>DATE(Detalhes!$B$1,Detalhes!$B$2,A18)</f>
        <v>41987</v>
      </c>
      <c r="M18" s="13">
        <f t="shared" si="3"/>
        <v>1</v>
      </c>
      <c r="N18" s="13">
        <f t="shared" si="4"/>
        <v>0</v>
      </c>
      <c r="O18" s="13">
        <f>IFERROR(MATCH(L18,Detalhes!$A$4:$A$56,0),0)</f>
        <v>0</v>
      </c>
      <c r="P18" s="10">
        <f t="shared" si="0"/>
        <v>1</v>
      </c>
    </row>
    <row r="19" spans="1:16" x14ac:dyDescent="0.25">
      <c r="A19" s="14">
        <v>16</v>
      </c>
      <c r="B19" s="2"/>
      <c r="C19" s="2"/>
      <c r="D19" s="2"/>
      <c r="E19" s="2"/>
      <c r="F19" s="3" t="str">
        <f t="shared" si="1"/>
        <v/>
      </c>
      <c r="G19" s="3" t="str">
        <f t="shared" si="2"/>
        <v/>
      </c>
      <c r="H19" s="4"/>
      <c r="L19" s="12">
        <f>DATE(Detalhes!$B$1,Detalhes!$B$2,A19)</f>
        <v>41988</v>
      </c>
      <c r="M19" s="13">
        <f t="shared" si="3"/>
        <v>1</v>
      </c>
      <c r="N19" s="13">
        <f t="shared" si="4"/>
        <v>0</v>
      </c>
      <c r="O19" s="13">
        <f>IFERROR(MATCH(L19,Detalhes!$A$4:$A$56,0),0)</f>
        <v>0</v>
      </c>
      <c r="P19" s="10">
        <f t="shared" si="0"/>
        <v>1</v>
      </c>
    </row>
    <row r="20" spans="1:16" x14ac:dyDescent="0.25">
      <c r="A20" s="14">
        <v>17</v>
      </c>
      <c r="B20" s="2">
        <v>0.35902777777777778</v>
      </c>
      <c r="C20" s="2">
        <v>0.49861111111111112</v>
      </c>
      <c r="D20" s="2">
        <v>0.54236111111111118</v>
      </c>
      <c r="E20" s="2">
        <v>0.81180555555555556</v>
      </c>
      <c r="F20" s="3">
        <f t="shared" si="1"/>
        <v>0.40902777777777771</v>
      </c>
      <c r="G20" s="3">
        <f t="shared" si="2"/>
        <v>4.2361111111111016E-2</v>
      </c>
      <c r="H20" s="4"/>
      <c r="L20" s="12">
        <f>DATE(Detalhes!$B$1,Detalhes!$B$2,A20)</f>
        <v>41989</v>
      </c>
      <c r="M20" s="13">
        <f t="shared" si="3"/>
        <v>0</v>
      </c>
      <c r="N20" s="13">
        <f t="shared" si="4"/>
        <v>0</v>
      </c>
      <c r="O20" s="13">
        <f>IFERROR(MATCH(L20,Detalhes!$A$4:$A$56,0),0)</f>
        <v>0</v>
      </c>
      <c r="P20" s="10">
        <f t="shared" si="0"/>
        <v>0</v>
      </c>
    </row>
    <row r="21" spans="1:16" x14ac:dyDescent="0.25">
      <c r="A21" s="14">
        <v>18</v>
      </c>
      <c r="B21" s="2">
        <v>0.32291666666666669</v>
      </c>
      <c r="C21" s="2">
        <v>0.51874999999999993</v>
      </c>
      <c r="D21" s="2">
        <v>0.55625000000000002</v>
      </c>
      <c r="E21" s="2">
        <v>0.77638888888888891</v>
      </c>
      <c r="F21" s="3">
        <f t="shared" si="1"/>
        <v>0.41597222222222213</v>
      </c>
      <c r="G21" s="3">
        <f t="shared" si="2"/>
        <v>4.9305555555555436E-2</v>
      </c>
      <c r="H21" s="4"/>
      <c r="L21" s="12">
        <f>DATE(Detalhes!$B$1,Detalhes!$B$2,A21)</f>
        <v>41990</v>
      </c>
      <c r="M21" s="13">
        <f t="shared" si="3"/>
        <v>0</v>
      </c>
      <c r="N21" s="13">
        <f t="shared" si="4"/>
        <v>0</v>
      </c>
      <c r="O21" s="13">
        <f>IFERROR(MATCH(L21,Detalhes!$A$4:$A$56,0),0)</f>
        <v>0</v>
      </c>
      <c r="P21" s="10">
        <f t="shared" si="0"/>
        <v>0</v>
      </c>
    </row>
    <row r="22" spans="1:16" x14ac:dyDescent="0.25">
      <c r="A22" s="14">
        <v>19</v>
      </c>
      <c r="B22" s="2">
        <v>0.32708333333333334</v>
      </c>
      <c r="C22" s="2">
        <v>0.51111111111111118</v>
      </c>
      <c r="D22" s="2">
        <v>0.54861111111111105</v>
      </c>
      <c r="E22" s="2">
        <v>0.76874999999999993</v>
      </c>
      <c r="F22" s="3">
        <f t="shared" si="1"/>
        <v>0.40416666666666673</v>
      </c>
      <c r="G22" s="3">
        <f t="shared" si="2"/>
        <v>3.7500000000000033E-2</v>
      </c>
      <c r="H22" s="4"/>
      <c r="L22" s="12">
        <f>DATE(Detalhes!$B$1,Detalhes!$B$2,A22)</f>
        <v>41991</v>
      </c>
      <c r="M22" s="13">
        <f t="shared" si="3"/>
        <v>0</v>
      </c>
      <c r="N22" s="13">
        <f t="shared" si="4"/>
        <v>0</v>
      </c>
      <c r="O22" s="13">
        <f>IFERROR(MATCH(L22,Detalhes!$A$4:$A$56,0),0)</f>
        <v>0</v>
      </c>
      <c r="P22" s="10">
        <f t="shared" si="0"/>
        <v>0</v>
      </c>
    </row>
    <row r="23" spans="1:16" x14ac:dyDescent="0.25">
      <c r="A23" s="14">
        <v>20</v>
      </c>
      <c r="B23" s="2">
        <v>0.35486111111111113</v>
      </c>
      <c r="C23" s="2">
        <v>0.50138888888888888</v>
      </c>
      <c r="D23" s="2">
        <v>0.54513888888888895</v>
      </c>
      <c r="E23" s="2">
        <v>0.77083333333333337</v>
      </c>
      <c r="F23" s="3">
        <f t="shared" si="1"/>
        <v>0.37222222222222218</v>
      </c>
      <c r="G23" s="3">
        <f t="shared" si="2"/>
        <v>5.5555555555554803E-3</v>
      </c>
      <c r="H23" s="4"/>
      <c r="L23" s="12">
        <f>DATE(Detalhes!$B$1,Detalhes!$B$2,A23)</f>
        <v>41992</v>
      </c>
      <c r="M23" s="13">
        <f t="shared" si="3"/>
        <v>0</v>
      </c>
      <c r="N23" s="13">
        <f t="shared" si="4"/>
        <v>0</v>
      </c>
      <c r="O23" s="13">
        <f>IFERROR(MATCH(L23,Detalhes!$A$4:$A$56,0),0)</f>
        <v>0</v>
      </c>
      <c r="P23" s="10">
        <f t="shared" si="0"/>
        <v>0</v>
      </c>
    </row>
    <row r="24" spans="1:16" x14ac:dyDescent="0.25">
      <c r="A24" s="14">
        <v>21</v>
      </c>
      <c r="B24" s="2">
        <v>0.34097222222222223</v>
      </c>
      <c r="C24" s="2"/>
      <c r="D24" s="2"/>
      <c r="E24" s="2">
        <v>0.6020833333333333</v>
      </c>
      <c r="F24" s="3">
        <f t="shared" si="1"/>
        <v>0.26111111111111107</v>
      </c>
      <c r="G24" s="3">
        <f t="shared" si="2"/>
        <v>-0.10555555555555562</v>
      </c>
      <c r="H24" s="4" t="s">
        <v>38</v>
      </c>
      <c r="L24" s="12">
        <f>DATE(Detalhes!$B$1,Detalhes!$B$2,A24)</f>
        <v>41993</v>
      </c>
      <c r="M24" s="13">
        <f t="shared" si="3"/>
        <v>0</v>
      </c>
      <c r="N24" s="13">
        <f t="shared" si="4"/>
        <v>0</v>
      </c>
      <c r="O24" s="13">
        <f>IFERROR(MATCH(L24,Detalhes!$A$4:$A$56,0),0)</f>
        <v>0</v>
      </c>
      <c r="P24" s="10">
        <f t="shared" si="0"/>
        <v>0</v>
      </c>
    </row>
    <row r="25" spans="1:16" x14ac:dyDescent="0.25">
      <c r="A25" s="14">
        <v>22</v>
      </c>
      <c r="B25" s="2"/>
      <c r="C25" s="2"/>
      <c r="D25" s="2"/>
      <c r="E25" s="2"/>
      <c r="F25" s="3" t="str">
        <f t="shared" si="1"/>
        <v/>
      </c>
      <c r="G25" s="3" t="str">
        <f t="shared" si="2"/>
        <v/>
      </c>
      <c r="H25" s="4"/>
      <c r="L25" s="12">
        <f>DATE(Detalhes!$B$1,Detalhes!$B$2,A25)</f>
        <v>41994</v>
      </c>
      <c r="M25" s="13">
        <f t="shared" si="3"/>
        <v>1</v>
      </c>
      <c r="N25" s="13">
        <f t="shared" si="4"/>
        <v>0</v>
      </c>
      <c r="O25" s="13">
        <f>IFERROR(MATCH(L25,Detalhes!$A$4:$A$56,0),0)</f>
        <v>0</v>
      </c>
      <c r="P25" s="10">
        <f t="shared" si="0"/>
        <v>1</v>
      </c>
    </row>
    <row r="26" spans="1:16" x14ac:dyDescent="0.25">
      <c r="A26" s="14">
        <v>23</v>
      </c>
      <c r="B26" s="2"/>
      <c r="C26" s="2"/>
      <c r="D26" s="2"/>
      <c r="E26" s="2"/>
      <c r="F26" s="3" t="str">
        <f t="shared" si="1"/>
        <v/>
      </c>
      <c r="G26" s="3" t="str">
        <f t="shared" si="2"/>
        <v/>
      </c>
      <c r="H26" s="4"/>
      <c r="L26" s="12">
        <f>DATE(Detalhes!$B$1,Detalhes!$B$2,A26)</f>
        <v>41995</v>
      </c>
      <c r="M26" s="13">
        <f t="shared" si="3"/>
        <v>1</v>
      </c>
      <c r="N26" s="13">
        <f t="shared" si="4"/>
        <v>0</v>
      </c>
      <c r="O26" s="13">
        <f>IFERROR(MATCH(L26,Detalhes!$A$4:$A$56,0),0)</f>
        <v>0</v>
      </c>
      <c r="P26" s="10">
        <f t="shared" si="0"/>
        <v>1</v>
      </c>
    </row>
    <row r="27" spans="1:16" x14ac:dyDescent="0.25">
      <c r="A27" s="14">
        <v>24</v>
      </c>
      <c r="B27" s="2">
        <v>0.33333333333333331</v>
      </c>
      <c r="C27" s="2"/>
      <c r="D27" s="2"/>
      <c r="E27" s="2">
        <v>0.3666666666666667</v>
      </c>
      <c r="F27" s="3">
        <f t="shared" si="1"/>
        <v>3.3333333333333381E-2</v>
      </c>
      <c r="G27" s="3">
        <f t="shared" si="2"/>
        <v>-0.33333333333333331</v>
      </c>
      <c r="H27" s="4"/>
      <c r="L27" s="12">
        <f>DATE(Detalhes!$B$1,Detalhes!$B$2,A27)</f>
        <v>41996</v>
      </c>
      <c r="M27" s="13">
        <f t="shared" si="3"/>
        <v>0</v>
      </c>
      <c r="N27" s="13">
        <f t="shared" si="4"/>
        <v>0</v>
      </c>
      <c r="O27" s="13">
        <f>IFERROR(MATCH(L27,Detalhes!$A$4:$A$56,0),0)</f>
        <v>0</v>
      </c>
      <c r="P27" s="10">
        <f t="shared" si="0"/>
        <v>0</v>
      </c>
    </row>
    <row r="28" spans="1:16" x14ac:dyDescent="0.25">
      <c r="A28" s="14">
        <v>25</v>
      </c>
      <c r="B28" s="2"/>
      <c r="C28" s="2"/>
      <c r="D28" s="2"/>
      <c r="E28" s="2"/>
      <c r="F28" s="3" t="str">
        <f t="shared" si="1"/>
        <v/>
      </c>
      <c r="G28" s="3" t="str">
        <f t="shared" si="2"/>
        <v/>
      </c>
      <c r="H28" s="4"/>
      <c r="L28" s="12">
        <f>DATE(Detalhes!$B$1,Detalhes!$B$2,A28)</f>
        <v>41997</v>
      </c>
      <c r="M28" s="13">
        <f t="shared" si="3"/>
        <v>0</v>
      </c>
      <c r="N28" s="13">
        <f t="shared" si="4"/>
        <v>0</v>
      </c>
      <c r="O28" s="13">
        <f>IFERROR(MATCH(L28,Detalhes!$A$4:$A$56,0),0)</f>
        <v>15</v>
      </c>
      <c r="P28" s="10">
        <f t="shared" si="0"/>
        <v>1</v>
      </c>
    </row>
    <row r="29" spans="1:16" x14ac:dyDescent="0.25">
      <c r="A29" s="14">
        <v>26</v>
      </c>
      <c r="B29" s="2">
        <v>0.33333333333333331</v>
      </c>
      <c r="C29" s="2"/>
      <c r="D29" s="2"/>
      <c r="E29" s="2">
        <v>0.3666666666666667</v>
      </c>
      <c r="F29" s="3">
        <f t="shared" si="1"/>
        <v>3.3333333333333381E-2</v>
      </c>
      <c r="G29" s="3">
        <f t="shared" si="2"/>
        <v>-0.33333333333333331</v>
      </c>
      <c r="H29" s="4"/>
      <c r="L29" s="12">
        <f>DATE(Detalhes!$B$1,Detalhes!$B$2,A29)</f>
        <v>41998</v>
      </c>
      <c r="M29" s="13">
        <f t="shared" si="3"/>
        <v>0</v>
      </c>
      <c r="N29" s="13">
        <f t="shared" si="4"/>
        <v>0</v>
      </c>
      <c r="O29" s="13">
        <f>IFERROR(MATCH(L29,Detalhes!$A$4:$A$56,0),0)</f>
        <v>0</v>
      </c>
      <c r="P29" s="10">
        <f t="shared" si="0"/>
        <v>0</v>
      </c>
    </row>
    <row r="30" spans="1:16" x14ac:dyDescent="0.25">
      <c r="A30" s="14">
        <v>27</v>
      </c>
      <c r="B30" s="2">
        <v>0.33333333333333331</v>
      </c>
      <c r="C30" s="2"/>
      <c r="D30" s="2"/>
      <c r="E30" s="2">
        <v>0.3666666666666667</v>
      </c>
      <c r="F30" s="3">
        <f t="shared" si="1"/>
        <v>3.3333333333333381E-2</v>
      </c>
      <c r="G30" s="3">
        <f t="shared" si="2"/>
        <v>-0.33333333333333331</v>
      </c>
      <c r="H30" s="4"/>
      <c r="L30" s="12">
        <f>DATE(Detalhes!$B$1,Detalhes!$B$2,A30)</f>
        <v>41999</v>
      </c>
      <c r="M30" s="13">
        <f t="shared" si="3"/>
        <v>0</v>
      </c>
      <c r="N30" s="13">
        <f t="shared" si="4"/>
        <v>0</v>
      </c>
      <c r="O30" s="13">
        <f>IFERROR(MATCH(L30,Detalhes!$A$4:$A$56,0),0)</f>
        <v>0</v>
      </c>
      <c r="P30" s="10">
        <f t="shared" si="0"/>
        <v>0</v>
      </c>
    </row>
    <row r="31" spans="1:16" x14ac:dyDescent="0.25">
      <c r="A31" s="14">
        <v>28</v>
      </c>
      <c r="B31" s="2">
        <v>0.33333333333333331</v>
      </c>
      <c r="C31" s="2"/>
      <c r="D31" s="2"/>
      <c r="E31" s="2">
        <v>0.3666666666666667</v>
      </c>
      <c r="F31" s="3">
        <f t="shared" si="1"/>
        <v>3.3333333333333381E-2</v>
      </c>
      <c r="G31" s="3">
        <f t="shared" si="2"/>
        <v>-0.33333333333333331</v>
      </c>
      <c r="H31" s="4"/>
      <c r="L31" s="12">
        <f>DATE(Detalhes!$B$1,Detalhes!$B$2,A31)</f>
        <v>42000</v>
      </c>
      <c r="M31" s="13">
        <f t="shared" si="3"/>
        <v>0</v>
      </c>
      <c r="N31" s="13">
        <f t="shared" si="4"/>
        <v>0</v>
      </c>
      <c r="O31" s="13">
        <f>IFERROR(MATCH(L31,Detalhes!$A$4:$A$56,0),0)</f>
        <v>0</v>
      </c>
      <c r="P31" s="10">
        <f t="shared" si="0"/>
        <v>0</v>
      </c>
    </row>
    <row r="32" spans="1:16" x14ac:dyDescent="0.25">
      <c r="A32" s="14">
        <v>29</v>
      </c>
      <c r="B32" s="2"/>
      <c r="C32" s="2"/>
      <c r="D32" s="2"/>
      <c r="E32" s="2"/>
      <c r="F32" s="3" t="str">
        <f t="shared" si="1"/>
        <v/>
      </c>
      <c r="G32" s="3" t="str">
        <f t="shared" si="2"/>
        <v/>
      </c>
      <c r="H32" s="4"/>
      <c r="L32" s="12">
        <f>DATE(Detalhes!$B$1,Detalhes!$B$2,A32)</f>
        <v>42001</v>
      </c>
      <c r="M32" s="13">
        <f t="shared" si="3"/>
        <v>1</v>
      </c>
      <c r="N32" s="13">
        <f t="shared" si="4"/>
        <v>0</v>
      </c>
      <c r="O32" s="13">
        <f>IFERROR(MATCH(L32,Detalhes!$A$4:$A$56,0),0)</f>
        <v>0</v>
      </c>
      <c r="P32" s="10">
        <f t="shared" si="0"/>
        <v>1</v>
      </c>
    </row>
    <row r="33" spans="1:16" x14ac:dyDescent="0.25">
      <c r="A33" s="14">
        <v>30</v>
      </c>
      <c r="B33" s="2"/>
      <c r="C33" s="2"/>
      <c r="D33" s="2"/>
      <c r="E33" s="2"/>
      <c r="F33" s="3" t="str">
        <f t="shared" si="1"/>
        <v/>
      </c>
      <c r="G33" s="3" t="str">
        <f t="shared" si="2"/>
        <v/>
      </c>
      <c r="H33" s="4"/>
      <c r="L33" s="12">
        <f>DATE(Detalhes!$B$1,Detalhes!$B$2,A33)</f>
        <v>42002</v>
      </c>
      <c r="M33" s="13">
        <f t="shared" si="3"/>
        <v>1</v>
      </c>
      <c r="N33" s="13">
        <f t="shared" si="4"/>
        <v>0</v>
      </c>
      <c r="O33" s="13">
        <f>IFERROR(MATCH(L33,Detalhes!$A$4:$A$56,0),0)</f>
        <v>0</v>
      </c>
      <c r="P33" s="10">
        <f t="shared" si="0"/>
        <v>1</v>
      </c>
    </row>
    <row r="34" spans="1:16" x14ac:dyDescent="0.25">
      <c r="A34" s="14">
        <v>31</v>
      </c>
      <c r="B34" s="2">
        <v>0.33333333333333331</v>
      </c>
      <c r="C34" s="2"/>
      <c r="D34" s="2"/>
      <c r="E34" s="2">
        <v>0.3666666666666667</v>
      </c>
      <c r="F34" s="3">
        <f t="shared" si="1"/>
        <v>3.3333333333333381E-2</v>
      </c>
      <c r="G34" s="3">
        <f t="shared" si="2"/>
        <v>-0.33333333333333331</v>
      </c>
      <c r="H34" s="4"/>
      <c r="L34" s="12">
        <f>DATE(Detalhes!$B$1,Detalhes!$B$2,A34)</f>
        <v>42003</v>
      </c>
      <c r="M34" s="13">
        <f t="shared" si="3"/>
        <v>0</v>
      </c>
      <c r="N34" s="13">
        <f t="shared" si="4"/>
        <v>0</v>
      </c>
      <c r="O34" s="13">
        <f>IFERROR(MATCH(L34,Detalhes!$A$4:$A$56,0),0)</f>
        <v>0</v>
      </c>
      <c r="P34" s="10">
        <f t="shared" si="0"/>
        <v>0</v>
      </c>
    </row>
    <row r="35" spans="1:16" x14ac:dyDescent="0.25">
      <c r="A35" s="15" t="s">
        <v>10</v>
      </c>
      <c r="B35" s="16"/>
      <c r="C35" s="17"/>
      <c r="D35" s="17"/>
      <c r="E35" s="16"/>
      <c r="F35" s="5">
        <f>SUM(F4:F34)</f>
        <v>5.9493055555555543</v>
      </c>
      <c r="G35" s="22">
        <f>SUM(G4:G34)</f>
        <v>-1.3840277777777781</v>
      </c>
      <c r="H35" s="16"/>
    </row>
  </sheetData>
  <sheetProtection sheet="1" formatCells="0" formatColumns="0" formatRows="0" insertColumns="0" insertRows="0" insertHyperlinks="0" deleteColumns="0" deleteRows="0" sort="0" autoFilter="0" pivotTables="0"/>
  <mergeCells count="8">
    <mergeCell ref="G2:G3"/>
    <mergeCell ref="H2:H3"/>
    <mergeCell ref="B1:E1"/>
    <mergeCell ref="A2:A3"/>
    <mergeCell ref="B2:B3"/>
    <mergeCell ref="C2:D2"/>
    <mergeCell ref="E2:E3"/>
    <mergeCell ref="F2:F3"/>
  </mergeCells>
  <conditionalFormatting sqref="A4:H4">
    <cfRule type="expression" dxfId="600" priority="29">
      <formula>$P$4&gt;0</formula>
    </cfRule>
  </conditionalFormatting>
  <conditionalFormatting sqref="A5:H5">
    <cfRule type="expression" dxfId="599" priority="28">
      <formula>$P$5&gt;0</formula>
    </cfRule>
  </conditionalFormatting>
  <conditionalFormatting sqref="A6:D6 F6:H6">
    <cfRule type="expression" dxfId="598" priority="27">
      <formula>$P$6&gt;0</formula>
    </cfRule>
  </conditionalFormatting>
  <conditionalFormatting sqref="A7:D7 F7:H7">
    <cfRule type="expression" dxfId="597" priority="26">
      <formula>$P$7&gt;0</formula>
    </cfRule>
  </conditionalFormatting>
  <conditionalFormatting sqref="A8:D8 F8:H8">
    <cfRule type="expression" dxfId="596" priority="25">
      <formula>$P$8&gt;0</formula>
    </cfRule>
  </conditionalFormatting>
  <conditionalFormatting sqref="A9:D9 F9:H9">
    <cfRule type="expression" dxfId="595" priority="24">
      <formula>$P$9&gt;0</formula>
    </cfRule>
  </conditionalFormatting>
  <conditionalFormatting sqref="A10:D10 F10:H10">
    <cfRule type="expression" dxfId="594" priority="23">
      <formula>$P$10&gt;0</formula>
    </cfRule>
  </conditionalFormatting>
  <conditionalFormatting sqref="A11:D11 F11:H11">
    <cfRule type="expression" dxfId="593" priority="22">
      <formula>$P$11&gt;0</formula>
    </cfRule>
  </conditionalFormatting>
  <conditionalFormatting sqref="A12:D12 F12:H12">
    <cfRule type="expression" dxfId="592" priority="21">
      <formula>$P$12&gt;0</formula>
    </cfRule>
  </conditionalFormatting>
  <conditionalFormatting sqref="A13:D13 F13:H13">
    <cfRule type="expression" dxfId="591" priority="20">
      <formula>$P$13&gt;0</formula>
    </cfRule>
  </conditionalFormatting>
  <conditionalFormatting sqref="A14:D14 F14:H14">
    <cfRule type="expression" dxfId="590" priority="19">
      <formula>$P$14&gt;0</formula>
    </cfRule>
  </conditionalFormatting>
  <conditionalFormatting sqref="A15:D28 F15:H29 F32:H34 A32:D33 A29 A34">
    <cfRule type="expression" dxfId="589" priority="18">
      <formula>$P15&gt;0</formula>
    </cfRule>
  </conditionalFormatting>
  <conditionalFormatting sqref="E6">
    <cfRule type="expression" dxfId="588" priority="17">
      <formula>$P$6&gt;0</formula>
    </cfRule>
  </conditionalFormatting>
  <conditionalFormatting sqref="E7">
    <cfRule type="expression" dxfId="587" priority="16">
      <formula>$P$7&gt;0</formula>
    </cfRule>
  </conditionalFormatting>
  <conditionalFormatting sqref="E8">
    <cfRule type="expression" dxfId="586" priority="15">
      <formula>$P$8&gt;0</formula>
    </cfRule>
  </conditionalFormatting>
  <conditionalFormatting sqref="E9">
    <cfRule type="expression" dxfId="585" priority="14">
      <formula>$P$9&gt;0</formula>
    </cfRule>
  </conditionalFormatting>
  <conditionalFormatting sqref="E10">
    <cfRule type="expression" dxfId="584" priority="13">
      <formula>$P$10&gt;0</formula>
    </cfRule>
  </conditionalFormatting>
  <conditionalFormatting sqref="E11">
    <cfRule type="expression" dxfId="583" priority="12">
      <formula>$P$11&gt;0</formula>
    </cfRule>
  </conditionalFormatting>
  <conditionalFormatting sqref="E12">
    <cfRule type="expression" dxfId="582" priority="11">
      <formula>$P$12&gt;0</formula>
    </cfRule>
  </conditionalFormatting>
  <conditionalFormatting sqref="E13">
    <cfRule type="expression" dxfId="581" priority="10">
      <formula>$P$13&gt;0</formula>
    </cfRule>
  </conditionalFormatting>
  <conditionalFormatting sqref="E14">
    <cfRule type="expression" dxfId="580" priority="9">
      <formula>$P$14&gt;0</formula>
    </cfRule>
  </conditionalFormatting>
  <conditionalFormatting sqref="E15:E28 E32:E33">
    <cfRule type="expression" dxfId="579" priority="8">
      <formula>$P15&gt;0</formula>
    </cfRule>
  </conditionalFormatting>
  <conditionalFormatting sqref="F30:H31 A30:A31">
    <cfRule type="expression" dxfId="578" priority="7">
      <formula>$P30&gt;0</formula>
    </cfRule>
  </conditionalFormatting>
  <conditionalFormatting sqref="B29:D31">
    <cfRule type="expression" dxfId="65" priority="4">
      <formula>$P29&gt;0</formula>
    </cfRule>
  </conditionalFormatting>
  <conditionalFormatting sqref="E29:E31">
    <cfRule type="expression" dxfId="64" priority="3">
      <formula>$P29&gt;0</formula>
    </cfRule>
  </conditionalFormatting>
  <conditionalFormatting sqref="B34:D34">
    <cfRule type="expression" dxfId="63" priority="2">
      <formula>$P34&gt;0</formula>
    </cfRule>
  </conditionalFormatting>
  <conditionalFormatting sqref="E34">
    <cfRule type="expression" dxfId="62" priority="1">
      <formula>$P34&gt;0</formula>
    </cfRule>
  </conditionalFormatting>
  <pageMargins left="0.51181102362204722" right="0.51181102362204722" top="0.78740157480314965" bottom="0.78740157480314965" header="0.31496062992125984" footer="0.31496062992125984"/>
  <pageSetup paperSize="9" scale="88" fitToHeight="0" orientation="portrait" horizontalDpi="0" verticalDpi="0" r:id="rId1"/>
  <headerFooter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35"/>
  <sheetViews>
    <sheetView topLeftCell="A19" workbookViewId="0">
      <selection activeCell="B29" sqref="B29:E31"/>
    </sheetView>
  </sheetViews>
  <sheetFormatPr defaultRowHeight="15" x14ac:dyDescent="0.25"/>
  <cols>
    <col min="1" max="1" width="17.5703125" style="10" bestFit="1" customWidth="1"/>
    <col min="2" max="2" width="15.140625" style="10" bestFit="1" customWidth="1"/>
    <col min="3" max="4" width="9.140625" style="10"/>
    <col min="5" max="5" width="13.140625" style="10" bestFit="1" customWidth="1"/>
    <col min="6" max="6" width="16.85546875" style="10" bestFit="1" customWidth="1"/>
    <col min="7" max="7" width="10.140625" style="10" bestFit="1" customWidth="1"/>
    <col min="8" max="8" width="15.7109375" style="10" customWidth="1"/>
    <col min="9" max="9" width="9.140625" style="10"/>
    <col min="10" max="10" width="12.42578125" style="10" bestFit="1" customWidth="1"/>
    <col min="11" max="11" width="9.140625" style="10" customWidth="1"/>
    <col min="12" max="13" width="9.140625" style="10" hidden="1" customWidth="1"/>
    <col min="14" max="14" width="10.42578125" style="10" hidden="1" customWidth="1"/>
    <col min="15" max="16" width="9.140625" style="10" hidden="1" customWidth="1"/>
    <col min="17" max="17" width="9.140625" style="10" customWidth="1"/>
    <col min="18" max="16384" width="9.140625" style="10"/>
  </cols>
  <sheetData>
    <row r="1" spans="1:16" x14ac:dyDescent="0.25">
      <c r="A1" s="8">
        <f>DATE(Detalhes!B1,Detalhes!B2,1)</f>
        <v>41973</v>
      </c>
      <c r="B1" s="27" t="s">
        <v>0</v>
      </c>
      <c r="C1" s="28"/>
      <c r="D1" s="28"/>
      <c r="E1" s="29"/>
      <c r="F1" s="7">
        <v>0.3666666666666667</v>
      </c>
      <c r="G1" s="9"/>
      <c r="H1" s="9"/>
    </row>
    <row r="2" spans="1:16" x14ac:dyDescent="0.25">
      <c r="A2" s="23" t="s">
        <v>1</v>
      </c>
      <c r="B2" s="23" t="s">
        <v>2</v>
      </c>
      <c r="C2" s="30" t="s">
        <v>3</v>
      </c>
      <c r="D2" s="31"/>
      <c r="E2" s="23" t="s">
        <v>4</v>
      </c>
      <c r="F2" s="23" t="s">
        <v>5</v>
      </c>
      <c r="G2" s="23" t="s">
        <v>6</v>
      </c>
      <c r="H2" s="25" t="s">
        <v>7</v>
      </c>
    </row>
    <row r="3" spans="1:16" ht="15.75" thickBot="1" x14ac:dyDescent="0.3">
      <c r="A3" s="24"/>
      <c r="B3" s="24"/>
      <c r="C3" s="11" t="s">
        <v>8</v>
      </c>
      <c r="D3" s="11" t="s">
        <v>9</v>
      </c>
      <c r="E3" s="24"/>
      <c r="F3" s="24"/>
      <c r="G3" s="24"/>
      <c r="H3" s="26"/>
      <c r="L3" s="12" t="s">
        <v>26</v>
      </c>
      <c r="M3" s="13" t="s">
        <v>27</v>
      </c>
      <c r="N3" s="13" t="s">
        <v>28</v>
      </c>
      <c r="O3" s="13" t="s">
        <v>29</v>
      </c>
      <c r="P3" s="13" t="s">
        <v>30</v>
      </c>
    </row>
    <row r="4" spans="1:16" x14ac:dyDescent="0.25">
      <c r="A4" s="14">
        <v>1</v>
      </c>
      <c r="B4" s="2"/>
      <c r="C4" s="2"/>
      <c r="D4" s="2"/>
      <c r="E4" s="2"/>
      <c r="F4" s="3" t="str">
        <f t="shared" ref="F4:F7" si="0">IF(ISBLANK(E4),"",E4-(D4-C4)-B4)</f>
        <v/>
      </c>
      <c r="G4" s="3" t="str">
        <f>IF(ISNUMBER(F4),F4-$F$1,"")</f>
        <v/>
      </c>
      <c r="H4" s="4"/>
      <c r="L4" s="12">
        <f>DATE(Detalhes!$B$1,Detalhes!$B$2,A4)</f>
        <v>41973</v>
      </c>
      <c r="M4" s="13">
        <f>IF(WEEKDAY(L4,2)&gt;5,1,0)</f>
        <v>1</v>
      </c>
      <c r="N4" s="13">
        <f>IF(MONTH(L4)=MONTH($A$1),0,1)</f>
        <v>0</v>
      </c>
      <c r="O4" s="13">
        <f>IFERROR(MATCH(L4,Detalhes!$A$4:$A$56,0),0)</f>
        <v>0</v>
      </c>
      <c r="P4" s="10">
        <f t="shared" ref="P4:P34" si="1">IF(OR(M4,N4,O4),1,0)</f>
        <v>1</v>
      </c>
    </row>
    <row r="5" spans="1:16" x14ac:dyDescent="0.25">
      <c r="A5" s="14">
        <v>2</v>
      </c>
      <c r="B5" s="2"/>
      <c r="C5" s="2"/>
      <c r="D5" s="2"/>
      <c r="E5" s="2"/>
      <c r="F5" s="3" t="str">
        <f t="shared" si="0"/>
        <v/>
      </c>
      <c r="G5" s="3" t="str">
        <f t="shared" ref="G5:G34" si="2">IF(ISNUMBER(F5),F5-$F$1,"")</f>
        <v/>
      </c>
      <c r="H5" s="4"/>
      <c r="L5" s="12">
        <f>DATE(Detalhes!$B$1,Detalhes!$B$2,A5)</f>
        <v>41974</v>
      </c>
      <c r="M5" s="13">
        <f t="shared" ref="M5:M34" si="3">IF(WEEKDAY(L5,2)&gt;5,1,0)</f>
        <v>1</v>
      </c>
      <c r="N5" s="13">
        <f t="shared" ref="N5:N34" si="4">IF(MONTH(L5)=MONTH($A$1),0,1)</f>
        <v>0</v>
      </c>
      <c r="O5" s="13">
        <f>IFERROR(MATCH(L5,Detalhes!$A$4:$A$56,0),0)</f>
        <v>0</v>
      </c>
      <c r="P5" s="10">
        <f t="shared" si="1"/>
        <v>1</v>
      </c>
    </row>
    <row r="6" spans="1:16" x14ac:dyDescent="0.25">
      <c r="A6" s="14">
        <v>3</v>
      </c>
      <c r="B6" s="2">
        <v>0.41666666666666669</v>
      </c>
      <c r="C6" s="2">
        <v>0.49861111111111112</v>
      </c>
      <c r="D6" s="2">
        <v>0.54166666666666663</v>
      </c>
      <c r="E6" s="2">
        <v>0.79652777777777783</v>
      </c>
      <c r="F6" s="3">
        <f t="shared" si="0"/>
        <v>0.33680555555555564</v>
      </c>
      <c r="G6" s="3">
        <f t="shared" si="2"/>
        <v>-2.9861111111111061E-2</v>
      </c>
      <c r="H6" s="4"/>
      <c r="L6" s="12">
        <f>DATE(Detalhes!$B$1,Detalhes!$B$2,A6)</f>
        <v>41975</v>
      </c>
      <c r="M6" s="13">
        <f t="shared" si="3"/>
        <v>0</v>
      </c>
      <c r="N6" s="13">
        <f t="shared" si="4"/>
        <v>0</v>
      </c>
      <c r="O6" s="13">
        <f>IFERROR(MATCH(L6,Detalhes!$A$4:$A$56,0),0)</f>
        <v>0</v>
      </c>
      <c r="P6" s="10">
        <f t="shared" si="1"/>
        <v>0</v>
      </c>
    </row>
    <row r="7" spans="1:16" x14ac:dyDescent="0.25">
      <c r="A7" s="14">
        <v>4</v>
      </c>
      <c r="B7" s="2">
        <v>0.39513888888888887</v>
      </c>
      <c r="C7" s="2">
        <v>0.49791666666666662</v>
      </c>
      <c r="D7" s="2">
        <v>0.54513888888888895</v>
      </c>
      <c r="E7" s="2">
        <v>0.81666666666666676</v>
      </c>
      <c r="F7" s="3">
        <f t="shared" si="0"/>
        <v>0.3743055555555555</v>
      </c>
      <c r="G7" s="3">
        <f t="shared" si="2"/>
        <v>7.6388888888888062E-3</v>
      </c>
      <c r="H7" s="4"/>
      <c r="L7" s="12">
        <f>DATE(Detalhes!$B$1,Detalhes!$B$2,A7)</f>
        <v>41976</v>
      </c>
      <c r="M7" s="13">
        <f t="shared" si="3"/>
        <v>0</v>
      </c>
      <c r="N7" s="13">
        <f t="shared" si="4"/>
        <v>0</v>
      </c>
      <c r="O7" s="13">
        <f>IFERROR(MATCH(L7,Detalhes!$A$4:$A$56,0),0)</f>
        <v>0</v>
      </c>
      <c r="P7" s="10">
        <f t="shared" si="1"/>
        <v>0</v>
      </c>
    </row>
    <row r="8" spans="1:16" x14ac:dyDescent="0.25">
      <c r="A8" s="14">
        <v>5</v>
      </c>
      <c r="B8" s="2">
        <v>0.42222222222222222</v>
      </c>
      <c r="C8" s="2">
        <v>0.5180555555555556</v>
      </c>
      <c r="D8" s="2">
        <v>0.57291666666666663</v>
      </c>
      <c r="E8" s="2">
        <v>0.83680555555555547</v>
      </c>
      <c r="F8" s="3">
        <f t="shared" ref="F8:F15" si="5">IF(ISBLANK(E8),"",E8-(D8-C8)-B8)</f>
        <v>0.35972222222222222</v>
      </c>
      <c r="G8" s="3">
        <f t="shared" si="2"/>
        <v>-6.9444444444444753E-3</v>
      </c>
      <c r="H8" s="4"/>
      <c r="L8" s="12">
        <f>DATE(Detalhes!$B$1,Detalhes!$B$2,A8)</f>
        <v>41977</v>
      </c>
      <c r="M8" s="13">
        <f t="shared" si="3"/>
        <v>0</v>
      </c>
      <c r="N8" s="13">
        <f t="shared" si="4"/>
        <v>0</v>
      </c>
      <c r="O8" s="13">
        <f>IFERROR(MATCH(L8,Detalhes!$A$4:$A$56,0),0)</f>
        <v>0</v>
      </c>
      <c r="P8" s="10">
        <f t="shared" si="1"/>
        <v>0</v>
      </c>
    </row>
    <row r="9" spans="1:16" x14ac:dyDescent="0.25">
      <c r="A9" s="14">
        <v>6</v>
      </c>
      <c r="B9" s="2">
        <v>0.39444444444444443</v>
      </c>
      <c r="C9" s="2">
        <v>0.51041666666666663</v>
      </c>
      <c r="D9" s="2">
        <v>0.55208333333333337</v>
      </c>
      <c r="E9" s="2">
        <v>0.73958333333333337</v>
      </c>
      <c r="F9" s="3">
        <f t="shared" si="5"/>
        <v>0.3034722222222222</v>
      </c>
      <c r="G9" s="3">
        <f t="shared" si="2"/>
        <v>-6.3194444444444497E-2</v>
      </c>
      <c r="H9" s="4"/>
      <c r="L9" s="12">
        <f>DATE(Detalhes!$B$1,Detalhes!$B$2,A9)</f>
        <v>41978</v>
      </c>
      <c r="M9" s="13">
        <f t="shared" si="3"/>
        <v>0</v>
      </c>
      <c r="N9" s="13">
        <f t="shared" si="4"/>
        <v>0</v>
      </c>
      <c r="O9" s="13">
        <f>IFERROR(MATCH(L9,Detalhes!$A$4:$A$56,0),0)</f>
        <v>0</v>
      </c>
      <c r="P9" s="10">
        <f t="shared" si="1"/>
        <v>0</v>
      </c>
    </row>
    <row r="10" spans="1:16" x14ac:dyDescent="0.25">
      <c r="A10" s="14">
        <v>7</v>
      </c>
      <c r="B10" s="2">
        <v>0.3923611111111111</v>
      </c>
      <c r="C10" s="2">
        <v>0.50138888888888888</v>
      </c>
      <c r="D10" s="2">
        <v>0.54166666666666663</v>
      </c>
      <c r="E10" s="2">
        <v>0.81736111111111109</v>
      </c>
      <c r="F10" s="3">
        <f t="shared" si="5"/>
        <v>0.38472222222222224</v>
      </c>
      <c r="G10" s="3">
        <f t="shared" si="2"/>
        <v>1.8055555555555547E-2</v>
      </c>
      <c r="H10" s="4"/>
      <c r="L10" s="12">
        <f>DATE(Detalhes!$B$1,Detalhes!$B$2,A10)</f>
        <v>41979</v>
      </c>
      <c r="M10" s="13">
        <f t="shared" si="3"/>
        <v>0</v>
      </c>
      <c r="N10" s="13">
        <f t="shared" si="4"/>
        <v>0</v>
      </c>
      <c r="O10" s="13">
        <f>IFERROR(MATCH(L10,Detalhes!$A$4:$A$56,0),0)</f>
        <v>0</v>
      </c>
      <c r="P10" s="10">
        <f t="shared" si="1"/>
        <v>0</v>
      </c>
    </row>
    <row r="11" spans="1:16" x14ac:dyDescent="0.25">
      <c r="A11" s="14">
        <v>8</v>
      </c>
      <c r="B11" s="2"/>
      <c r="C11" s="2"/>
      <c r="D11" s="2"/>
      <c r="E11" s="2"/>
      <c r="F11" s="3" t="str">
        <f t="shared" si="5"/>
        <v/>
      </c>
      <c r="G11" s="3" t="str">
        <f t="shared" si="2"/>
        <v/>
      </c>
      <c r="H11" s="4"/>
      <c r="L11" s="12">
        <f>DATE(Detalhes!$B$1,Detalhes!$B$2,A11)</f>
        <v>41980</v>
      </c>
      <c r="M11" s="13">
        <f t="shared" si="3"/>
        <v>1</v>
      </c>
      <c r="N11" s="13">
        <f t="shared" si="4"/>
        <v>0</v>
      </c>
      <c r="O11" s="13">
        <f>IFERROR(MATCH(L11,Detalhes!$A$4:$A$56,0),0)</f>
        <v>14</v>
      </c>
      <c r="P11" s="10">
        <f t="shared" si="1"/>
        <v>1</v>
      </c>
    </row>
    <row r="12" spans="1:16" x14ac:dyDescent="0.25">
      <c r="A12" s="14">
        <v>9</v>
      </c>
      <c r="B12" s="2"/>
      <c r="C12" s="2"/>
      <c r="D12" s="2"/>
      <c r="E12" s="2"/>
      <c r="F12" s="3" t="str">
        <f t="shared" si="5"/>
        <v/>
      </c>
      <c r="G12" s="3" t="str">
        <f t="shared" si="2"/>
        <v/>
      </c>
      <c r="H12" s="4"/>
      <c r="L12" s="12">
        <f>DATE(Detalhes!$B$1,Detalhes!$B$2,A12)</f>
        <v>41981</v>
      </c>
      <c r="M12" s="13">
        <f t="shared" si="3"/>
        <v>1</v>
      </c>
      <c r="N12" s="13">
        <f t="shared" si="4"/>
        <v>0</v>
      </c>
      <c r="O12" s="13">
        <f>IFERROR(MATCH(L12,Detalhes!$A$4:$A$56,0),0)</f>
        <v>0</v>
      </c>
      <c r="P12" s="10">
        <f t="shared" si="1"/>
        <v>1</v>
      </c>
    </row>
    <row r="13" spans="1:16" x14ac:dyDescent="0.25">
      <c r="A13" s="14">
        <v>10</v>
      </c>
      <c r="B13" s="2">
        <v>0.52083333333333337</v>
      </c>
      <c r="C13" s="2"/>
      <c r="D13" s="2"/>
      <c r="E13" s="2">
        <v>0.86319444444444438</v>
      </c>
      <c r="F13" s="3">
        <f t="shared" si="5"/>
        <v>0.34236111111111101</v>
      </c>
      <c r="G13" s="3">
        <f t="shared" si="2"/>
        <v>-2.4305555555555691E-2</v>
      </c>
      <c r="H13" s="4"/>
      <c r="L13" s="12">
        <f>DATE(Detalhes!$B$1,Detalhes!$B$2,A13)</f>
        <v>41982</v>
      </c>
      <c r="M13" s="13">
        <f t="shared" si="3"/>
        <v>0</v>
      </c>
      <c r="N13" s="13">
        <f t="shared" si="4"/>
        <v>0</v>
      </c>
      <c r="O13" s="13">
        <f>IFERROR(MATCH(L13,Detalhes!$A$4:$A$56,0),0)</f>
        <v>0</v>
      </c>
      <c r="P13" s="10">
        <f t="shared" si="1"/>
        <v>0</v>
      </c>
    </row>
    <row r="14" spans="1:16" x14ac:dyDescent="0.25">
      <c r="A14" s="14">
        <v>11</v>
      </c>
      <c r="B14" s="2">
        <v>0.39305555555555555</v>
      </c>
      <c r="C14" s="2">
        <v>0.52222222222222225</v>
      </c>
      <c r="D14" s="2">
        <v>0.56597222222222221</v>
      </c>
      <c r="E14" s="2">
        <v>0.81319444444444444</v>
      </c>
      <c r="F14" s="3">
        <f t="shared" si="5"/>
        <v>0.37638888888888894</v>
      </c>
      <c r="G14" s="3">
        <f t="shared" si="2"/>
        <v>9.7222222222222432E-3</v>
      </c>
      <c r="H14" s="4"/>
      <c r="L14" s="12">
        <f>DATE(Detalhes!$B$1,Detalhes!$B$2,A14)</f>
        <v>41983</v>
      </c>
      <c r="M14" s="13">
        <f t="shared" si="3"/>
        <v>0</v>
      </c>
      <c r="N14" s="13">
        <f t="shared" si="4"/>
        <v>0</v>
      </c>
      <c r="O14" s="13">
        <f>IFERROR(MATCH(L14,Detalhes!$A$4:$A$56,0),0)</f>
        <v>0</v>
      </c>
      <c r="P14" s="10">
        <f t="shared" si="1"/>
        <v>0</v>
      </c>
    </row>
    <row r="15" spans="1:16" x14ac:dyDescent="0.25">
      <c r="A15" s="14">
        <v>12</v>
      </c>
      <c r="B15" s="2">
        <v>0.42222222222222222</v>
      </c>
      <c r="C15" s="2">
        <v>0.50694444444444442</v>
      </c>
      <c r="D15" s="2">
        <v>0.55555555555555558</v>
      </c>
      <c r="E15" s="2">
        <v>0.75138888888888899</v>
      </c>
      <c r="F15" s="3">
        <f t="shared" si="5"/>
        <v>0.28055555555555561</v>
      </c>
      <c r="G15" s="3">
        <f t="shared" si="2"/>
        <v>-8.6111111111111083E-2</v>
      </c>
      <c r="H15" s="4"/>
      <c r="L15" s="12">
        <f>DATE(Detalhes!$B$1,Detalhes!$B$2,A15)</f>
        <v>41984</v>
      </c>
      <c r="M15" s="13">
        <f t="shared" si="3"/>
        <v>0</v>
      </c>
      <c r="N15" s="13">
        <f t="shared" si="4"/>
        <v>0</v>
      </c>
      <c r="O15" s="13">
        <f>IFERROR(MATCH(L15,Detalhes!$A$4:$A$56,0),0)</f>
        <v>0</v>
      </c>
      <c r="P15" s="10">
        <f t="shared" si="1"/>
        <v>0</v>
      </c>
    </row>
    <row r="16" spans="1:16" x14ac:dyDescent="0.25">
      <c r="A16" s="14">
        <v>13</v>
      </c>
      <c r="B16" s="2">
        <v>0.3125</v>
      </c>
      <c r="C16" s="2">
        <v>0.52777777777777779</v>
      </c>
      <c r="D16" s="2">
        <v>0.56944444444444442</v>
      </c>
      <c r="E16" s="2">
        <v>0.85486111111111107</v>
      </c>
      <c r="F16" s="3">
        <f t="shared" ref="F16:F24" si="6">IF(ISBLANK(E16),"",E16-(D16-C16)-B16)</f>
        <v>0.50069444444444444</v>
      </c>
      <c r="G16" s="3">
        <f t="shared" si="2"/>
        <v>0.13402777777777775</v>
      </c>
      <c r="H16" s="4"/>
      <c r="L16" s="12">
        <f>DATE(Detalhes!$B$1,Detalhes!$B$2,A16)</f>
        <v>41985</v>
      </c>
      <c r="M16" s="13">
        <f t="shared" si="3"/>
        <v>0</v>
      </c>
      <c r="N16" s="13">
        <f t="shared" si="4"/>
        <v>0</v>
      </c>
      <c r="O16" s="13">
        <f>IFERROR(MATCH(L16,Detalhes!$A$4:$A$56,0),0)</f>
        <v>0</v>
      </c>
      <c r="P16" s="10">
        <f t="shared" si="1"/>
        <v>0</v>
      </c>
    </row>
    <row r="17" spans="1:16" x14ac:dyDescent="0.25">
      <c r="A17" s="14">
        <v>14</v>
      </c>
      <c r="B17" s="2">
        <v>0.45069444444444445</v>
      </c>
      <c r="C17" s="2">
        <v>0.55902777777777779</v>
      </c>
      <c r="D17" s="2">
        <v>0.59930555555555554</v>
      </c>
      <c r="E17" s="2">
        <v>0.79375000000000007</v>
      </c>
      <c r="F17" s="3">
        <f t="shared" si="6"/>
        <v>0.30277777777777787</v>
      </c>
      <c r="G17" s="3">
        <f t="shared" si="2"/>
        <v>-6.3888888888888828E-2</v>
      </c>
      <c r="H17" s="4"/>
      <c r="L17" s="12">
        <f>DATE(Detalhes!$B$1,Detalhes!$B$2,A17)</f>
        <v>41986</v>
      </c>
      <c r="M17" s="13">
        <f t="shared" si="3"/>
        <v>0</v>
      </c>
      <c r="N17" s="13">
        <f t="shared" si="4"/>
        <v>0</v>
      </c>
      <c r="O17" s="13">
        <f>IFERROR(MATCH(L17,Detalhes!$A$4:$A$56,0),0)</f>
        <v>0</v>
      </c>
      <c r="P17" s="10">
        <f t="shared" si="1"/>
        <v>0</v>
      </c>
    </row>
    <row r="18" spans="1:16" x14ac:dyDescent="0.25">
      <c r="A18" s="14">
        <v>15</v>
      </c>
      <c r="B18" s="2"/>
      <c r="C18" s="2"/>
      <c r="D18" s="2"/>
      <c r="E18" s="2"/>
      <c r="F18" s="3" t="str">
        <f>IF(ISBLANK(E18),"",E18-(D18-C18)-B18)</f>
        <v/>
      </c>
      <c r="G18" s="3" t="str">
        <f t="shared" si="2"/>
        <v/>
      </c>
      <c r="H18" s="4"/>
      <c r="L18" s="12">
        <f>DATE(Detalhes!$B$1,Detalhes!$B$2,A18)</f>
        <v>41987</v>
      </c>
      <c r="M18" s="13">
        <f t="shared" si="3"/>
        <v>1</v>
      </c>
      <c r="N18" s="13">
        <f t="shared" si="4"/>
        <v>0</v>
      </c>
      <c r="O18" s="13">
        <f>IFERROR(MATCH(L18,Detalhes!$A$4:$A$56,0),0)</f>
        <v>0</v>
      </c>
      <c r="P18" s="10">
        <f t="shared" si="1"/>
        <v>1</v>
      </c>
    </row>
    <row r="19" spans="1:16" x14ac:dyDescent="0.25">
      <c r="A19" s="14">
        <v>16</v>
      </c>
      <c r="B19" s="2"/>
      <c r="C19" s="2"/>
      <c r="D19" s="2"/>
      <c r="E19" s="2"/>
      <c r="F19" s="3" t="str">
        <f>IF(ISBLANK(E19),"",E19-(D19-C19)-B19)</f>
        <v/>
      </c>
      <c r="G19" s="3" t="str">
        <f t="shared" si="2"/>
        <v/>
      </c>
      <c r="H19" s="4"/>
      <c r="L19" s="12">
        <f>DATE(Detalhes!$B$1,Detalhes!$B$2,A19)</f>
        <v>41988</v>
      </c>
      <c r="M19" s="13">
        <f t="shared" si="3"/>
        <v>1</v>
      </c>
      <c r="N19" s="13">
        <f t="shared" si="4"/>
        <v>0</v>
      </c>
      <c r="O19" s="13">
        <f>IFERROR(MATCH(L19,Detalhes!$A$4:$A$56,0),0)</f>
        <v>0</v>
      </c>
      <c r="P19" s="10">
        <f t="shared" si="1"/>
        <v>1</v>
      </c>
    </row>
    <row r="20" spans="1:16" x14ac:dyDescent="0.25">
      <c r="A20" s="14">
        <v>17</v>
      </c>
      <c r="B20" s="2">
        <v>0.4465277777777778</v>
      </c>
      <c r="C20" s="2">
        <v>0.51874999999999993</v>
      </c>
      <c r="D20" s="2">
        <v>0.5625</v>
      </c>
      <c r="E20" s="2">
        <v>0.84166666666666667</v>
      </c>
      <c r="F20" s="3">
        <f>IF(ISBLANK(E20),"",E20-(D20-C20)-B20)</f>
        <v>0.35138888888888881</v>
      </c>
      <c r="G20" s="3">
        <f t="shared" si="2"/>
        <v>-1.527777777777789E-2</v>
      </c>
      <c r="H20" s="4"/>
      <c r="L20" s="12">
        <f>DATE(Detalhes!$B$1,Detalhes!$B$2,A20)</f>
        <v>41989</v>
      </c>
      <c r="M20" s="13">
        <f t="shared" si="3"/>
        <v>0</v>
      </c>
      <c r="N20" s="13">
        <f t="shared" si="4"/>
        <v>0</v>
      </c>
      <c r="O20" s="13">
        <f>IFERROR(MATCH(L20,Detalhes!$A$4:$A$56,0),0)</f>
        <v>0</v>
      </c>
      <c r="P20" s="10">
        <f t="shared" si="1"/>
        <v>0</v>
      </c>
    </row>
    <row r="21" spans="1:16" x14ac:dyDescent="0.25">
      <c r="A21" s="14">
        <v>18</v>
      </c>
      <c r="B21" s="2">
        <v>0.3756944444444445</v>
      </c>
      <c r="C21" s="2">
        <v>0.50694444444444442</v>
      </c>
      <c r="D21" s="2">
        <v>0.54305555555555551</v>
      </c>
      <c r="E21" s="2">
        <v>0.81388888888888899</v>
      </c>
      <c r="F21" s="3">
        <f>IF(ISBLANK(E21),"",E21-(D21-C21)-B21)</f>
        <v>0.4020833333333334</v>
      </c>
      <c r="G21" s="3">
        <f t="shared" si="2"/>
        <v>3.5416666666666707E-2</v>
      </c>
      <c r="H21" s="4"/>
      <c r="L21" s="12">
        <f>DATE(Detalhes!$B$1,Detalhes!$B$2,A21)</f>
        <v>41990</v>
      </c>
      <c r="M21" s="13">
        <f t="shared" si="3"/>
        <v>0</v>
      </c>
      <c r="N21" s="13">
        <f t="shared" si="4"/>
        <v>0</v>
      </c>
      <c r="O21" s="13">
        <f>IFERROR(MATCH(L21,Detalhes!$A$4:$A$56,0),0)</f>
        <v>0</v>
      </c>
      <c r="P21" s="10">
        <f t="shared" si="1"/>
        <v>0</v>
      </c>
    </row>
    <row r="22" spans="1:16" x14ac:dyDescent="0.25">
      <c r="A22" s="14">
        <v>19</v>
      </c>
      <c r="B22" s="2">
        <v>0.39861111111111108</v>
      </c>
      <c r="C22" s="2">
        <v>0.49027777777777781</v>
      </c>
      <c r="D22" s="2">
        <v>0.54861111111111105</v>
      </c>
      <c r="E22" s="2">
        <v>0.77916666666666667</v>
      </c>
      <c r="F22" s="3">
        <f>IF(ISBLANK(E22),"",E22-(D22-C22)-B22)</f>
        <v>0.32222222222222235</v>
      </c>
      <c r="G22" s="3">
        <f t="shared" si="2"/>
        <v>-4.4444444444444342E-2</v>
      </c>
      <c r="H22" s="4"/>
      <c r="L22" s="12">
        <f>DATE(Detalhes!$B$1,Detalhes!$B$2,A22)</f>
        <v>41991</v>
      </c>
      <c r="M22" s="13">
        <f t="shared" si="3"/>
        <v>0</v>
      </c>
      <c r="N22" s="13">
        <f t="shared" si="4"/>
        <v>0</v>
      </c>
      <c r="O22" s="13">
        <f>IFERROR(MATCH(L22,Detalhes!$A$4:$A$56,0),0)</f>
        <v>0</v>
      </c>
      <c r="P22" s="10">
        <f t="shared" si="1"/>
        <v>0</v>
      </c>
    </row>
    <row r="23" spans="1:16" x14ac:dyDescent="0.25">
      <c r="A23" s="14">
        <v>20</v>
      </c>
      <c r="B23" s="2">
        <v>0.42152777777777778</v>
      </c>
      <c r="C23" s="2">
        <v>0.52569444444444446</v>
      </c>
      <c r="D23" s="2">
        <v>0.55347222222222225</v>
      </c>
      <c r="E23" s="2">
        <v>0.75486111111111109</v>
      </c>
      <c r="F23" s="3">
        <f t="shared" si="6"/>
        <v>0.30555555555555552</v>
      </c>
      <c r="G23" s="3">
        <f t="shared" si="2"/>
        <v>-6.1111111111111172E-2</v>
      </c>
      <c r="H23" s="4"/>
      <c r="L23" s="12">
        <f>DATE(Detalhes!$B$1,Detalhes!$B$2,A23)</f>
        <v>41992</v>
      </c>
      <c r="M23" s="13">
        <f t="shared" si="3"/>
        <v>0</v>
      </c>
      <c r="N23" s="13">
        <f t="shared" si="4"/>
        <v>0</v>
      </c>
      <c r="O23" s="13">
        <f>IFERROR(MATCH(L23,Detalhes!$A$4:$A$56,0),0)</f>
        <v>0</v>
      </c>
      <c r="P23" s="10">
        <f t="shared" si="1"/>
        <v>0</v>
      </c>
    </row>
    <row r="24" spans="1:16" x14ac:dyDescent="0.25">
      <c r="A24" s="14">
        <v>21</v>
      </c>
      <c r="B24" s="2">
        <v>0.41944444444444445</v>
      </c>
      <c r="C24" s="2">
        <v>0.5</v>
      </c>
      <c r="D24" s="2">
        <v>0.54166666666666663</v>
      </c>
      <c r="E24" s="2">
        <v>0.625</v>
      </c>
      <c r="F24" s="3">
        <f t="shared" si="6"/>
        <v>0.16388888888888892</v>
      </c>
      <c r="G24" s="3">
        <f t="shared" si="2"/>
        <v>-0.20277777777777778</v>
      </c>
      <c r="H24" s="4"/>
      <c r="L24" s="12">
        <f>DATE(Detalhes!$B$1,Detalhes!$B$2,A24)</f>
        <v>41993</v>
      </c>
      <c r="M24" s="13">
        <f t="shared" si="3"/>
        <v>0</v>
      </c>
      <c r="N24" s="13">
        <f t="shared" si="4"/>
        <v>0</v>
      </c>
      <c r="O24" s="13">
        <f>IFERROR(MATCH(L24,Detalhes!$A$4:$A$56,0),0)</f>
        <v>0</v>
      </c>
      <c r="P24" s="10">
        <f t="shared" si="1"/>
        <v>0</v>
      </c>
    </row>
    <row r="25" spans="1:16" x14ac:dyDescent="0.25">
      <c r="A25" s="14">
        <v>22</v>
      </c>
      <c r="B25" s="2"/>
      <c r="C25" s="2"/>
      <c r="D25" s="2"/>
      <c r="E25" s="2"/>
      <c r="F25" s="3" t="str">
        <f t="shared" ref="F25:F34" si="7">IF(ISBLANK(E25),"",E25-(D25-C25)-B25)</f>
        <v/>
      </c>
      <c r="G25" s="3" t="str">
        <f t="shared" si="2"/>
        <v/>
      </c>
      <c r="H25" s="4"/>
      <c r="L25" s="12">
        <f>DATE(Detalhes!$B$1,Detalhes!$B$2,A25)</f>
        <v>41994</v>
      </c>
      <c r="M25" s="13">
        <f t="shared" si="3"/>
        <v>1</v>
      </c>
      <c r="N25" s="13">
        <f t="shared" si="4"/>
        <v>0</v>
      </c>
      <c r="O25" s="13">
        <f>IFERROR(MATCH(L25,Detalhes!$A$4:$A$56,0),0)</f>
        <v>0</v>
      </c>
      <c r="P25" s="10">
        <f t="shared" si="1"/>
        <v>1</v>
      </c>
    </row>
    <row r="26" spans="1:16" x14ac:dyDescent="0.25">
      <c r="A26" s="14">
        <v>23</v>
      </c>
      <c r="B26" s="2"/>
      <c r="C26" s="2"/>
      <c r="D26" s="2"/>
      <c r="E26" s="2"/>
      <c r="F26" s="3" t="str">
        <f t="shared" si="7"/>
        <v/>
      </c>
      <c r="G26" s="3" t="str">
        <f t="shared" si="2"/>
        <v/>
      </c>
      <c r="H26" s="4"/>
      <c r="L26" s="12">
        <f>DATE(Detalhes!$B$1,Detalhes!$B$2,A26)</f>
        <v>41995</v>
      </c>
      <c r="M26" s="13">
        <f t="shared" si="3"/>
        <v>1</v>
      </c>
      <c r="N26" s="13">
        <f t="shared" si="4"/>
        <v>0</v>
      </c>
      <c r="O26" s="13">
        <f>IFERROR(MATCH(L26,Detalhes!$A$4:$A$56,0),0)</f>
        <v>0</v>
      </c>
      <c r="P26" s="10">
        <f t="shared" si="1"/>
        <v>1</v>
      </c>
    </row>
    <row r="27" spans="1:16" x14ac:dyDescent="0.25">
      <c r="A27" s="14">
        <v>24</v>
      </c>
      <c r="B27" s="2">
        <v>0.33333333333333331</v>
      </c>
      <c r="C27" s="2"/>
      <c r="D27" s="2"/>
      <c r="E27" s="2">
        <v>0.3666666666666667</v>
      </c>
      <c r="F27" s="3">
        <f t="shared" si="7"/>
        <v>3.3333333333333381E-2</v>
      </c>
      <c r="G27" s="3">
        <f t="shared" si="2"/>
        <v>-0.33333333333333331</v>
      </c>
      <c r="H27" s="4"/>
      <c r="L27" s="12">
        <f>DATE(Detalhes!$B$1,Detalhes!$B$2,A27)</f>
        <v>41996</v>
      </c>
      <c r="M27" s="13">
        <f t="shared" si="3"/>
        <v>0</v>
      </c>
      <c r="N27" s="13">
        <f t="shared" si="4"/>
        <v>0</v>
      </c>
      <c r="O27" s="13">
        <f>IFERROR(MATCH(L27,Detalhes!$A$4:$A$56,0),0)</f>
        <v>0</v>
      </c>
      <c r="P27" s="10">
        <f t="shared" si="1"/>
        <v>0</v>
      </c>
    </row>
    <row r="28" spans="1:16" x14ac:dyDescent="0.25">
      <c r="A28" s="14">
        <v>25</v>
      </c>
      <c r="B28" s="2"/>
      <c r="C28" s="2"/>
      <c r="D28" s="2"/>
      <c r="E28" s="2"/>
      <c r="F28" s="3" t="str">
        <f t="shared" si="7"/>
        <v/>
      </c>
      <c r="G28" s="3" t="str">
        <f t="shared" si="2"/>
        <v/>
      </c>
      <c r="H28" s="4"/>
      <c r="L28" s="12">
        <f>DATE(Detalhes!$B$1,Detalhes!$B$2,A28)</f>
        <v>41997</v>
      </c>
      <c r="M28" s="13">
        <f t="shared" si="3"/>
        <v>0</v>
      </c>
      <c r="N28" s="13">
        <f t="shared" si="4"/>
        <v>0</v>
      </c>
      <c r="O28" s="13">
        <f>IFERROR(MATCH(L28,Detalhes!$A$4:$A$56,0),0)</f>
        <v>15</v>
      </c>
      <c r="P28" s="10">
        <f t="shared" si="1"/>
        <v>1</v>
      </c>
    </row>
    <row r="29" spans="1:16" x14ac:dyDescent="0.25">
      <c r="A29" s="14">
        <v>26</v>
      </c>
      <c r="B29" s="2">
        <v>0.33333333333333331</v>
      </c>
      <c r="C29" s="2"/>
      <c r="D29" s="2"/>
      <c r="E29" s="2">
        <v>0.3666666666666667</v>
      </c>
      <c r="F29" s="3">
        <f t="shared" si="7"/>
        <v>3.3333333333333381E-2</v>
      </c>
      <c r="G29" s="3">
        <f t="shared" si="2"/>
        <v>-0.33333333333333331</v>
      </c>
      <c r="H29" s="4"/>
      <c r="L29" s="12">
        <f>DATE(Detalhes!$B$1,Detalhes!$B$2,A29)</f>
        <v>41998</v>
      </c>
      <c r="M29" s="13">
        <f t="shared" si="3"/>
        <v>0</v>
      </c>
      <c r="N29" s="13">
        <f t="shared" si="4"/>
        <v>0</v>
      </c>
      <c r="O29" s="13">
        <f>IFERROR(MATCH(L29,Detalhes!$A$4:$A$56,0),0)</f>
        <v>0</v>
      </c>
      <c r="P29" s="10">
        <f t="shared" si="1"/>
        <v>0</v>
      </c>
    </row>
    <row r="30" spans="1:16" x14ac:dyDescent="0.25">
      <c r="A30" s="14">
        <v>27</v>
      </c>
      <c r="B30" s="2">
        <v>0.33333333333333331</v>
      </c>
      <c r="C30" s="2"/>
      <c r="D30" s="2"/>
      <c r="E30" s="2">
        <v>0.3666666666666667</v>
      </c>
      <c r="F30" s="3">
        <f t="shared" si="7"/>
        <v>3.3333333333333381E-2</v>
      </c>
      <c r="G30" s="3">
        <f t="shared" si="2"/>
        <v>-0.33333333333333331</v>
      </c>
      <c r="H30" s="4"/>
      <c r="L30" s="12">
        <f>DATE(Detalhes!$B$1,Detalhes!$B$2,A30)</f>
        <v>41999</v>
      </c>
      <c r="M30" s="13">
        <f t="shared" si="3"/>
        <v>0</v>
      </c>
      <c r="N30" s="13">
        <f t="shared" si="4"/>
        <v>0</v>
      </c>
      <c r="O30" s="13">
        <f>IFERROR(MATCH(L30,Detalhes!$A$4:$A$56,0),0)</f>
        <v>0</v>
      </c>
      <c r="P30" s="10">
        <f t="shared" si="1"/>
        <v>0</v>
      </c>
    </row>
    <row r="31" spans="1:16" x14ac:dyDescent="0.25">
      <c r="A31" s="14">
        <v>28</v>
      </c>
      <c r="B31" s="2">
        <v>0.33333333333333331</v>
      </c>
      <c r="C31" s="2"/>
      <c r="D31" s="2"/>
      <c r="E31" s="2">
        <v>0.3666666666666667</v>
      </c>
      <c r="F31" s="3">
        <f t="shared" si="7"/>
        <v>3.3333333333333381E-2</v>
      </c>
      <c r="G31" s="3">
        <f t="shared" si="2"/>
        <v>-0.33333333333333331</v>
      </c>
      <c r="H31" s="4"/>
      <c r="L31" s="12">
        <f>DATE(Detalhes!$B$1,Detalhes!$B$2,A31)</f>
        <v>42000</v>
      </c>
      <c r="M31" s="13">
        <f t="shared" si="3"/>
        <v>0</v>
      </c>
      <c r="N31" s="13">
        <f t="shared" si="4"/>
        <v>0</v>
      </c>
      <c r="O31" s="13">
        <f>IFERROR(MATCH(L31,Detalhes!$A$4:$A$56,0),0)</f>
        <v>0</v>
      </c>
      <c r="P31" s="10">
        <f t="shared" si="1"/>
        <v>0</v>
      </c>
    </row>
    <row r="32" spans="1:16" x14ac:dyDescent="0.25">
      <c r="A32" s="14">
        <v>29</v>
      </c>
      <c r="B32" s="2"/>
      <c r="C32" s="2"/>
      <c r="D32" s="2"/>
      <c r="E32" s="2"/>
      <c r="F32" s="3" t="str">
        <f t="shared" si="7"/>
        <v/>
      </c>
      <c r="G32" s="3" t="str">
        <f t="shared" si="2"/>
        <v/>
      </c>
      <c r="H32" s="4"/>
      <c r="L32" s="12">
        <f>DATE(Detalhes!$B$1,Detalhes!$B$2,A32)</f>
        <v>42001</v>
      </c>
      <c r="M32" s="13">
        <f t="shared" si="3"/>
        <v>1</v>
      </c>
      <c r="N32" s="13">
        <f t="shared" si="4"/>
        <v>0</v>
      </c>
      <c r="O32" s="13">
        <f>IFERROR(MATCH(L32,Detalhes!$A$4:$A$56,0),0)</f>
        <v>0</v>
      </c>
      <c r="P32" s="10">
        <f t="shared" si="1"/>
        <v>1</v>
      </c>
    </row>
    <row r="33" spans="1:16" x14ac:dyDescent="0.25">
      <c r="A33" s="14">
        <v>30</v>
      </c>
      <c r="B33" s="2"/>
      <c r="C33" s="2"/>
      <c r="D33" s="2"/>
      <c r="E33" s="2"/>
      <c r="F33" s="3" t="str">
        <f t="shared" si="7"/>
        <v/>
      </c>
      <c r="G33" s="3" t="str">
        <f t="shared" si="2"/>
        <v/>
      </c>
      <c r="H33" s="4"/>
      <c r="L33" s="12">
        <f>DATE(Detalhes!$B$1,Detalhes!$B$2,A33)</f>
        <v>42002</v>
      </c>
      <c r="M33" s="13">
        <f t="shared" si="3"/>
        <v>1</v>
      </c>
      <c r="N33" s="13">
        <f t="shared" si="4"/>
        <v>0</v>
      </c>
      <c r="O33" s="13">
        <f>IFERROR(MATCH(L33,Detalhes!$A$4:$A$56,0),0)</f>
        <v>0</v>
      </c>
      <c r="P33" s="10">
        <f t="shared" si="1"/>
        <v>1</v>
      </c>
    </row>
    <row r="34" spans="1:16" x14ac:dyDescent="0.25">
      <c r="A34" s="14">
        <v>31</v>
      </c>
      <c r="B34" s="2">
        <v>0.33333333333333331</v>
      </c>
      <c r="C34" s="2"/>
      <c r="D34" s="2"/>
      <c r="E34" s="2">
        <v>0.3666666666666667</v>
      </c>
      <c r="F34" s="3">
        <f t="shared" si="7"/>
        <v>3.3333333333333381E-2</v>
      </c>
      <c r="G34" s="3">
        <f t="shared" si="2"/>
        <v>-0.33333333333333331</v>
      </c>
      <c r="H34" s="4"/>
      <c r="L34" s="12">
        <f>DATE(Detalhes!$B$1,Detalhes!$B$2,A34)</f>
        <v>42003</v>
      </c>
      <c r="M34" s="13">
        <f t="shared" si="3"/>
        <v>0</v>
      </c>
      <c r="N34" s="13">
        <f t="shared" si="4"/>
        <v>0</v>
      </c>
      <c r="O34" s="13">
        <f>IFERROR(MATCH(L34,Detalhes!$A$4:$A$56,0),0)</f>
        <v>0</v>
      </c>
      <c r="P34" s="10">
        <f t="shared" si="1"/>
        <v>0</v>
      </c>
    </row>
    <row r="35" spans="1:16" x14ac:dyDescent="0.25">
      <c r="A35" s="15" t="s">
        <v>10</v>
      </c>
      <c r="B35" s="16"/>
      <c r="C35" s="17"/>
      <c r="D35" s="17"/>
      <c r="E35" s="16"/>
      <c r="F35" s="5">
        <f>SUM(F4:F34)</f>
        <v>5.2736111111111104</v>
      </c>
      <c r="G35" s="22">
        <f>SUM(G4:G34)</f>
        <v>-2.0597222222222222</v>
      </c>
      <c r="H35" s="16"/>
    </row>
  </sheetData>
  <sheetProtection formatCells="0" formatColumns="0" formatRows="0" insertColumns="0" insertRows="0" insertHyperlinks="0" deleteColumns="0" deleteRows="0" sort="0" autoFilter="0" pivotTables="0"/>
  <mergeCells count="8">
    <mergeCell ref="G2:G3"/>
    <mergeCell ref="H2:H3"/>
    <mergeCell ref="B1:E1"/>
    <mergeCell ref="A2:A3"/>
    <mergeCell ref="B2:B3"/>
    <mergeCell ref="C2:D2"/>
    <mergeCell ref="E2:E3"/>
    <mergeCell ref="F2:F3"/>
  </mergeCells>
  <conditionalFormatting sqref="A4:H4">
    <cfRule type="expression" dxfId="575" priority="39">
      <formula>$P$4&gt;0</formula>
    </cfRule>
  </conditionalFormatting>
  <conditionalFormatting sqref="A5:B5 E5:H5">
    <cfRule type="expression" dxfId="574" priority="38">
      <formula>$P$5&gt;0</formula>
    </cfRule>
  </conditionalFormatting>
  <conditionalFormatting sqref="A6:D6 F6:H6">
    <cfRule type="expression" dxfId="573" priority="37">
      <formula>$P$6&gt;0</formula>
    </cfRule>
  </conditionalFormatting>
  <conditionalFormatting sqref="A7:B7 F7:H7">
    <cfRule type="expression" dxfId="572" priority="36">
      <formula>$P$7&gt;0</formula>
    </cfRule>
  </conditionalFormatting>
  <conditionalFormatting sqref="A8:D8 F8:H8">
    <cfRule type="expression" dxfId="571" priority="35">
      <formula>$P$8&gt;0</formula>
    </cfRule>
  </conditionalFormatting>
  <conditionalFormatting sqref="A9:D9 F9:H9">
    <cfRule type="expression" dxfId="570" priority="34">
      <formula>$P$9&gt;0</formula>
    </cfRule>
  </conditionalFormatting>
  <conditionalFormatting sqref="A10:B10 F10:H10">
    <cfRule type="expression" dxfId="569" priority="33">
      <formula>$P$10&gt;0</formula>
    </cfRule>
  </conditionalFormatting>
  <conditionalFormatting sqref="A11:B11 F11:H11">
    <cfRule type="expression" dxfId="568" priority="32">
      <formula>$P$11&gt;0</formula>
    </cfRule>
  </conditionalFormatting>
  <conditionalFormatting sqref="A12:D12 F12:H12">
    <cfRule type="expression" dxfId="567" priority="31">
      <formula>$P$12&gt;0</formula>
    </cfRule>
  </conditionalFormatting>
  <conditionalFormatting sqref="A13:D13 F13:H13">
    <cfRule type="expression" dxfId="566" priority="30">
      <formula>$P$13&gt;0</formula>
    </cfRule>
  </conditionalFormatting>
  <conditionalFormatting sqref="A14:D14 F14:H14">
    <cfRule type="expression" dxfId="565" priority="29">
      <formula>$P$14&gt;0</formula>
    </cfRule>
  </conditionalFormatting>
  <conditionalFormatting sqref="F15:H19 A33:D33 A15:D19 F21:H34 A21:D28 A34 A29:A32">
    <cfRule type="expression" dxfId="564" priority="28">
      <formula>$P15&gt;0</formula>
    </cfRule>
  </conditionalFormatting>
  <conditionalFormatting sqref="E6">
    <cfRule type="expression" dxfId="563" priority="27">
      <formula>$P$6&gt;0</formula>
    </cfRule>
  </conditionalFormatting>
  <conditionalFormatting sqref="E7">
    <cfRule type="expression" dxfId="562" priority="26">
      <formula>$P$7&gt;0</formula>
    </cfRule>
  </conditionalFormatting>
  <conditionalFormatting sqref="E8">
    <cfRule type="expression" dxfId="561" priority="25">
      <formula>$P$8&gt;0</formula>
    </cfRule>
  </conditionalFormatting>
  <conditionalFormatting sqref="E9">
    <cfRule type="expression" dxfId="560" priority="24">
      <formula>$P$9&gt;0</formula>
    </cfRule>
  </conditionalFormatting>
  <conditionalFormatting sqref="E10">
    <cfRule type="expression" dxfId="559" priority="23">
      <formula>$P$10&gt;0</formula>
    </cfRule>
  </conditionalFormatting>
  <conditionalFormatting sqref="E11">
    <cfRule type="expression" dxfId="558" priority="22">
      <formula>$P$11&gt;0</formula>
    </cfRule>
  </conditionalFormatting>
  <conditionalFormatting sqref="E12">
    <cfRule type="expression" dxfId="557" priority="21">
      <formula>$P$12&gt;0</formula>
    </cfRule>
  </conditionalFormatting>
  <conditionalFormatting sqref="E13">
    <cfRule type="expression" dxfId="556" priority="20">
      <formula>$P$13&gt;0</formula>
    </cfRule>
  </conditionalFormatting>
  <conditionalFormatting sqref="E14">
    <cfRule type="expression" dxfId="555" priority="19">
      <formula>$P$14&gt;0</formula>
    </cfRule>
  </conditionalFormatting>
  <conditionalFormatting sqref="E15:E19 E33 E21:E28">
    <cfRule type="expression" dxfId="554" priority="18">
      <formula>$P15&gt;0</formula>
    </cfRule>
  </conditionalFormatting>
  <conditionalFormatting sqref="B32:D32">
    <cfRule type="expression" dxfId="553" priority="17">
      <formula>$P32&gt;0</formula>
    </cfRule>
  </conditionalFormatting>
  <conditionalFormatting sqref="E32">
    <cfRule type="expression" dxfId="552" priority="16">
      <formula>$P32&gt;0</formula>
    </cfRule>
  </conditionalFormatting>
  <conditionalFormatting sqref="C10:D11">
    <cfRule type="expression" dxfId="550" priority="13">
      <formula>$P10&gt;0</formula>
    </cfRule>
  </conditionalFormatting>
  <conditionalFormatting sqref="C7:D7">
    <cfRule type="expression" dxfId="549" priority="12">
      <formula>$P7&gt;0</formula>
    </cfRule>
  </conditionalFormatting>
  <conditionalFormatting sqref="C5:D5">
    <cfRule type="expression" dxfId="548" priority="11">
      <formula>$P5&gt;0</formula>
    </cfRule>
  </conditionalFormatting>
  <conditionalFormatting sqref="A20 F20:H20 C20:D20">
    <cfRule type="expression" dxfId="547" priority="7">
      <formula>$P20&gt;0</formula>
    </cfRule>
  </conditionalFormatting>
  <conditionalFormatting sqref="E20">
    <cfRule type="expression" dxfId="546" priority="6">
      <formula>$P20&gt;0</formula>
    </cfRule>
  </conditionalFormatting>
  <conditionalFormatting sqref="B20">
    <cfRule type="expression" dxfId="545" priority="5">
      <formula>$P20&gt;0</formula>
    </cfRule>
  </conditionalFormatting>
  <conditionalFormatting sqref="B34:D34">
    <cfRule type="expression" dxfId="61" priority="4">
      <formula>$P34&gt;0</formula>
    </cfRule>
  </conditionalFormatting>
  <conditionalFormatting sqref="E34">
    <cfRule type="expression" dxfId="60" priority="3">
      <formula>$P34&gt;0</formula>
    </cfRule>
  </conditionalFormatting>
  <conditionalFormatting sqref="B29:D31">
    <cfRule type="expression" dxfId="59" priority="2">
      <formula>$P29&gt;0</formula>
    </cfRule>
  </conditionalFormatting>
  <conditionalFormatting sqref="E29:E31">
    <cfRule type="expression" dxfId="58" priority="1">
      <formula>$P29&gt;0</formula>
    </cfRule>
  </conditionalFormatting>
  <pageMargins left="0.51181102362204722" right="0.51181102362204722" top="0.78740157480314965" bottom="0.78740157480314965" header="0.31496062992125984" footer="0.31496062992125984"/>
  <pageSetup paperSize="9" scale="88" fitToHeight="0" orientation="portrait" horizontalDpi="0" verticalDpi="0" r:id="rId1"/>
  <headerFooter>
    <oddFooter>&amp;A</oddFooter>
  </headerFooter>
  <ignoredErrors>
    <ignoredError sqref="A1 F35:G35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35"/>
  <sheetViews>
    <sheetView topLeftCell="A19" workbookViewId="0">
      <selection activeCell="B29" sqref="B29:E31"/>
    </sheetView>
  </sheetViews>
  <sheetFormatPr defaultRowHeight="15" x14ac:dyDescent="0.25"/>
  <cols>
    <col min="1" max="1" width="17.5703125" style="10" bestFit="1" customWidth="1"/>
    <col min="2" max="2" width="15.140625" style="10" bestFit="1" customWidth="1"/>
    <col min="3" max="4" width="9.140625" style="10"/>
    <col min="5" max="5" width="13.140625" style="10" bestFit="1" customWidth="1"/>
    <col min="6" max="6" width="16.85546875" style="10" bestFit="1" customWidth="1"/>
    <col min="7" max="7" width="10.140625" style="10" bestFit="1" customWidth="1"/>
    <col min="8" max="8" width="15.7109375" style="10" customWidth="1"/>
    <col min="9" max="9" width="9.140625" style="10"/>
    <col min="10" max="10" width="12.42578125" style="10" bestFit="1" customWidth="1"/>
    <col min="11" max="11" width="9.140625" style="10" customWidth="1"/>
    <col min="12" max="13" width="9.140625" style="10" hidden="1" customWidth="1"/>
    <col min="14" max="14" width="10.42578125" style="10" hidden="1" customWidth="1"/>
    <col min="15" max="16" width="9.140625" style="10" hidden="1" customWidth="1"/>
    <col min="17" max="17" width="9.140625" style="10" customWidth="1"/>
    <col min="18" max="16384" width="9.140625" style="10"/>
  </cols>
  <sheetData>
    <row r="1" spans="1:16" x14ac:dyDescent="0.25">
      <c r="A1" s="8">
        <f>DATE(Detalhes!B1,Detalhes!B2,1)</f>
        <v>41973</v>
      </c>
      <c r="B1" s="27" t="s">
        <v>0</v>
      </c>
      <c r="C1" s="28"/>
      <c r="D1" s="28"/>
      <c r="E1" s="29"/>
      <c r="F1" s="7">
        <v>0.3666666666666667</v>
      </c>
      <c r="G1" s="9"/>
      <c r="H1" s="9"/>
    </row>
    <row r="2" spans="1:16" x14ac:dyDescent="0.25">
      <c r="A2" s="23" t="s">
        <v>1</v>
      </c>
      <c r="B2" s="23" t="s">
        <v>2</v>
      </c>
      <c r="C2" s="30" t="s">
        <v>3</v>
      </c>
      <c r="D2" s="31"/>
      <c r="E2" s="23" t="s">
        <v>4</v>
      </c>
      <c r="F2" s="23" t="s">
        <v>5</v>
      </c>
      <c r="G2" s="23" t="s">
        <v>6</v>
      </c>
      <c r="H2" s="25" t="s">
        <v>7</v>
      </c>
    </row>
    <row r="3" spans="1:16" ht="15.75" thickBot="1" x14ac:dyDescent="0.3">
      <c r="A3" s="24"/>
      <c r="B3" s="24"/>
      <c r="C3" s="11" t="s">
        <v>8</v>
      </c>
      <c r="D3" s="11" t="s">
        <v>9</v>
      </c>
      <c r="E3" s="24"/>
      <c r="F3" s="24"/>
      <c r="G3" s="24"/>
      <c r="H3" s="26"/>
      <c r="L3" s="12" t="s">
        <v>26</v>
      </c>
      <c r="M3" s="13" t="s">
        <v>27</v>
      </c>
      <c r="N3" s="13" t="s">
        <v>28</v>
      </c>
      <c r="O3" s="13" t="s">
        <v>29</v>
      </c>
      <c r="P3" s="13" t="s">
        <v>30</v>
      </c>
    </row>
    <row r="4" spans="1:16" x14ac:dyDescent="0.25">
      <c r="A4" s="14">
        <v>1</v>
      </c>
      <c r="B4" s="2"/>
      <c r="C4" s="2"/>
      <c r="D4" s="2"/>
      <c r="E4" s="2"/>
      <c r="F4" s="3" t="str">
        <f>IF(ISBLANK(E4),"",E4-(D4-C4)-B4)</f>
        <v/>
      </c>
      <c r="G4" s="3" t="str">
        <f>IF(ISNUMBER(F4),F4-$F$1,"")</f>
        <v/>
      </c>
      <c r="H4" s="4"/>
      <c r="L4" s="12">
        <f>DATE(Detalhes!$B$1,Detalhes!$B$2,A4)</f>
        <v>41973</v>
      </c>
      <c r="M4" s="13">
        <f>IF(WEEKDAY(L4,2)&gt;5,1,0)</f>
        <v>1</v>
      </c>
      <c r="N4" s="13">
        <f>IF(MONTH(L4)=MONTH($A$1),0,1)</f>
        <v>0</v>
      </c>
      <c r="O4" s="13">
        <f>IFERROR(MATCH(L4,Detalhes!$A$4:$A$56,0),0)</f>
        <v>0</v>
      </c>
      <c r="P4" s="10">
        <f t="shared" ref="P4:P34" si="0">IF(OR(M4,N4,O4),1,0)</f>
        <v>1</v>
      </c>
    </row>
    <row r="5" spans="1:16" x14ac:dyDescent="0.25">
      <c r="A5" s="14">
        <v>2</v>
      </c>
      <c r="B5" s="2"/>
      <c r="C5" s="2"/>
      <c r="D5" s="2"/>
      <c r="E5" s="2"/>
      <c r="F5" s="3" t="str">
        <f t="shared" ref="F5:F34" si="1">IF(ISBLANK(E5),"",E5-(D5-C5)-B5)</f>
        <v/>
      </c>
      <c r="G5" s="3" t="str">
        <f t="shared" ref="G5:G34" si="2">IF(ISNUMBER(F5),F5-$F$1,"")</f>
        <v/>
      </c>
      <c r="H5" s="4"/>
      <c r="L5" s="12">
        <f>DATE(Detalhes!$B$1,Detalhes!$B$2,A5)</f>
        <v>41974</v>
      </c>
      <c r="M5" s="13">
        <f t="shared" ref="M5:M34" si="3">IF(WEEKDAY(L5,2)&gt;5,1,0)</f>
        <v>1</v>
      </c>
      <c r="N5" s="13">
        <f t="shared" ref="N5:N34" si="4">IF(MONTH(L5)=MONTH($A$1),0,1)</f>
        <v>0</v>
      </c>
      <c r="O5" s="13">
        <f>IFERROR(MATCH(L5,Detalhes!$A$4:$A$56,0),0)</f>
        <v>0</v>
      </c>
      <c r="P5" s="10">
        <f t="shared" si="0"/>
        <v>1</v>
      </c>
    </row>
    <row r="6" spans="1:16" x14ac:dyDescent="0.25">
      <c r="A6" s="14">
        <v>3</v>
      </c>
      <c r="B6" s="2">
        <v>0.34027777777777773</v>
      </c>
      <c r="C6" s="2">
        <v>0.4993055555555555</v>
      </c>
      <c r="D6" s="2">
        <v>0.53888888888888886</v>
      </c>
      <c r="E6" s="2">
        <v>0.75277777777777777</v>
      </c>
      <c r="F6" s="3">
        <f t="shared" si="1"/>
        <v>0.37291666666666673</v>
      </c>
      <c r="G6" s="3">
        <f t="shared" si="2"/>
        <v>6.2500000000000333E-3</v>
      </c>
      <c r="H6" s="4"/>
      <c r="L6" s="12">
        <f>DATE(Detalhes!$B$1,Detalhes!$B$2,A6)</f>
        <v>41975</v>
      </c>
      <c r="M6" s="13">
        <f t="shared" si="3"/>
        <v>0</v>
      </c>
      <c r="N6" s="13">
        <f t="shared" si="4"/>
        <v>0</v>
      </c>
      <c r="O6" s="13">
        <f>IFERROR(MATCH(L6,Detalhes!$A$4:$A$56,0),0)</f>
        <v>0</v>
      </c>
      <c r="P6" s="10">
        <f t="shared" si="0"/>
        <v>0</v>
      </c>
    </row>
    <row r="7" spans="1:16" x14ac:dyDescent="0.25">
      <c r="A7" s="14">
        <v>4</v>
      </c>
      <c r="B7" s="2">
        <v>0.33402777777777781</v>
      </c>
      <c r="C7" s="2">
        <v>0.49861111111111112</v>
      </c>
      <c r="D7" s="2">
        <v>0.5395833333333333</v>
      </c>
      <c r="E7" s="2">
        <v>0.75277777777777777</v>
      </c>
      <c r="F7" s="3">
        <f t="shared" si="1"/>
        <v>0.37777777777777777</v>
      </c>
      <c r="G7" s="3">
        <f t="shared" si="2"/>
        <v>1.1111111111111072E-2</v>
      </c>
      <c r="H7" s="4"/>
      <c r="L7" s="12">
        <f>DATE(Detalhes!$B$1,Detalhes!$B$2,A7)</f>
        <v>41976</v>
      </c>
      <c r="M7" s="13">
        <f t="shared" si="3"/>
        <v>0</v>
      </c>
      <c r="N7" s="13">
        <f t="shared" si="4"/>
        <v>0</v>
      </c>
      <c r="O7" s="13">
        <f>IFERROR(MATCH(L7,Detalhes!$A$4:$A$56,0),0)</f>
        <v>0</v>
      </c>
      <c r="P7" s="10">
        <f t="shared" si="0"/>
        <v>0</v>
      </c>
    </row>
    <row r="8" spans="1:16" x14ac:dyDescent="0.25">
      <c r="A8" s="14">
        <v>5</v>
      </c>
      <c r="B8" s="2">
        <v>0.31319444444444444</v>
      </c>
      <c r="C8" s="2">
        <v>0.51874999999999993</v>
      </c>
      <c r="D8" s="2">
        <v>0.5625</v>
      </c>
      <c r="E8" s="2">
        <v>0.75138888888888899</v>
      </c>
      <c r="F8" s="3">
        <f t="shared" si="1"/>
        <v>0.39444444444444449</v>
      </c>
      <c r="G8" s="3">
        <f t="shared" si="2"/>
        <v>2.777777777777779E-2</v>
      </c>
      <c r="H8" s="4"/>
      <c r="L8" s="12">
        <f>DATE(Detalhes!$B$1,Detalhes!$B$2,A8)</f>
        <v>41977</v>
      </c>
      <c r="M8" s="13">
        <f t="shared" si="3"/>
        <v>0</v>
      </c>
      <c r="N8" s="13">
        <f t="shared" si="4"/>
        <v>0</v>
      </c>
      <c r="O8" s="13">
        <f>IFERROR(MATCH(L8,Detalhes!$A$4:$A$56,0),0)</f>
        <v>0</v>
      </c>
      <c r="P8" s="10">
        <f t="shared" si="0"/>
        <v>0</v>
      </c>
    </row>
    <row r="9" spans="1:16" x14ac:dyDescent="0.25">
      <c r="A9" s="14">
        <v>6</v>
      </c>
      <c r="B9" s="2">
        <v>0.3430555555555555</v>
      </c>
      <c r="C9" s="2"/>
      <c r="D9" s="2"/>
      <c r="E9" s="2">
        <v>0.52708333333333335</v>
      </c>
      <c r="F9" s="3">
        <f t="shared" si="1"/>
        <v>0.18402777777777785</v>
      </c>
      <c r="G9" s="3">
        <f t="shared" si="2"/>
        <v>-0.18263888888888885</v>
      </c>
      <c r="H9" s="4"/>
      <c r="L9" s="12">
        <f>DATE(Detalhes!$B$1,Detalhes!$B$2,A9)</f>
        <v>41978</v>
      </c>
      <c r="M9" s="13">
        <f t="shared" si="3"/>
        <v>0</v>
      </c>
      <c r="N9" s="13">
        <f t="shared" si="4"/>
        <v>0</v>
      </c>
      <c r="O9" s="13">
        <f>IFERROR(MATCH(L9,Detalhes!$A$4:$A$56,0),0)</f>
        <v>0</v>
      </c>
      <c r="P9" s="10">
        <f t="shared" si="0"/>
        <v>0</v>
      </c>
    </row>
    <row r="10" spans="1:16" x14ac:dyDescent="0.25">
      <c r="A10" s="14">
        <v>7</v>
      </c>
      <c r="B10" s="2">
        <v>0.30486111111111108</v>
      </c>
      <c r="C10" s="2">
        <v>0.51250000000000007</v>
      </c>
      <c r="D10" s="2">
        <v>0.55763888888888891</v>
      </c>
      <c r="E10" s="2">
        <v>0.7270833333333333</v>
      </c>
      <c r="F10" s="3">
        <f t="shared" si="1"/>
        <v>0.37708333333333338</v>
      </c>
      <c r="G10" s="3">
        <f t="shared" si="2"/>
        <v>1.0416666666666685E-2</v>
      </c>
      <c r="H10" s="4"/>
      <c r="L10" s="12">
        <f>DATE(Detalhes!$B$1,Detalhes!$B$2,A10)</f>
        <v>41979</v>
      </c>
      <c r="M10" s="13">
        <f t="shared" si="3"/>
        <v>0</v>
      </c>
      <c r="N10" s="13">
        <f t="shared" si="4"/>
        <v>0</v>
      </c>
      <c r="O10" s="13">
        <f>IFERROR(MATCH(L10,Detalhes!$A$4:$A$56,0),0)</f>
        <v>0</v>
      </c>
      <c r="P10" s="10">
        <f t="shared" si="0"/>
        <v>0</v>
      </c>
    </row>
    <row r="11" spans="1:16" x14ac:dyDescent="0.25">
      <c r="A11" s="14">
        <v>8</v>
      </c>
      <c r="B11" s="2"/>
      <c r="C11" s="2"/>
      <c r="D11" s="2"/>
      <c r="E11" s="2"/>
      <c r="F11" s="3" t="str">
        <f t="shared" si="1"/>
        <v/>
      </c>
      <c r="G11" s="3" t="str">
        <f t="shared" si="2"/>
        <v/>
      </c>
      <c r="H11" s="4"/>
      <c r="L11" s="12">
        <f>DATE(Detalhes!$B$1,Detalhes!$B$2,A11)</f>
        <v>41980</v>
      </c>
      <c r="M11" s="13">
        <f t="shared" si="3"/>
        <v>1</v>
      </c>
      <c r="N11" s="13">
        <f t="shared" si="4"/>
        <v>0</v>
      </c>
      <c r="O11" s="13">
        <f>IFERROR(MATCH(L11,Detalhes!$A$4:$A$56,0),0)</f>
        <v>14</v>
      </c>
      <c r="P11" s="10">
        <f t="shared" si="0"/>
        <v>1</v>
      </c>
    </row>
    <row r="12" spans="1:16" x14ac:dyDescent="0.25">
      <c r="A12" s="14">
        <v>9</v>
      </c>
      <c r="B12" s="2"/>
      <c r="C12" s="2"/>
      <c r="D12" s="2"/>
      <c r="E12" s="2"/>
      <c r="F12" s="3" t="str">
        <f t="shared" si="1"/>
        <v/>
      </c>
      <c r="G12" s="3" t="str">
        <f t="shared" si="2"/>
        <v/>
      </c>
      <c r="H12" s="4"/>
      <c r="L12" s="12">
        <f>DATE(Detalhes!$B$1,Detalhes!$B$2,A12)</f>
        <v>41981</v>
      </c>
      <c r="M12" s="13">
        <f t="shared" si="3"/>
        <v>1</v>
      </c>
      <c r="N12" s="13">
        <f t="shared" si="4"/>
        <v>0</v>
      </c>
      <c r="O12" s="13">
        <f>IFERROR(MATCH(L12,Detalhes!$A$4:$A$56,0),0)</f>
        <v>0</v>
      </c>
      <c r="P12" s="10">
        <f t="shared" si="0"/>
        <v>1</v>
      </c>
    </row>
    <row r="13" spans="1:16" x14ac:dyDescent="0.25">
      <c r="A13" s="14">
        <v>10</v>
      </c>
      <c r="B13" s="2">
        <v>0.34097222222222223</v>
      </c>
      <c r="C13" s="2">
        <v>0.51111111111111118</v>
      </c>
      <c r="D13" s="2">
        <v>0.55277777777777781</v>
      </c>
      <c r="E13" s="2">
        <v>0.7895833333333333</v>
      </c>
      <c r="F13" s="3">
        <f t="shared" si="1"/>
        <v>0.40694444444444444</v>
      </c>
      <c r="G13" s="3">
        <f t="shared" si="2"/>
        <v>4.0277777777777746E-2</v>
      </c>
      <c r="H13" s="4"/>
      <c r="L13" s="12">
        <f>DATE(Detalhes!$B$1,Detalhes!$B$2,A13)</f>
        <v>41982</v>
      </c>
      <c r="M13" s="13">
        <f t="shared" si="3"/>
        <v>0</v>
      </c>
      <c r="N13" s="13">
        <f t="shared" si="4"/>
        <v>0</v>
      </c>
      <c r="O13" s="13">
        <f>IFERROR(MATCH(L13,Detalhes!$A$4:$A$56,0),0)</f>
        <v>0</v>
      </c>
      <c r="P13" s="10">
        <f t="shared" si="0"/>
        <v>0</v>
      </c>
    </row>
    <row r="14" spans="1:16" x14ac:dyDescent="0.25">
      <c r="A14" s="14">
        <v>11</v>
      </c>
      <c r="B14" s="2">
        <v>0.32916666666666666</v>
      </c>
      <c r="C14" s="2">
        <v>0.50069444444444444</v>
      </c>
      <c r="D14" s="2">
        <v>0.53819444444444442</v>
      </c>
      <c r="E14" s="2">
        <v>0.75138888888888899</v>
      </c>
      <c r="F14" s="3">
        <f t="shared" si="1"/>
        <v>0.38472222222222235</v>
      </c>
      <c r="G14" s="3">
        <f t="shared" si="2"/>
        <v>1.8055555555555658E-2</v>
      </c>
      <c r="H14" s="4"/>
      <c r="L14" s="12">
        <f>DATE(Detalhes!$B$1,Detalhes!$B$2,A14)</f>
        <v>41983</v>
      </c>
      <c r="M14" s="13">
        <f t="shared" si="3"/>
        <v>0</v>
      </c>
      <c r="N14" s="13">
        <f t="shared" si="4"/>
        <v>0</v>
      </c>
      <c r="O14" s="13">
        <f>IFERROR(MATCH(L14,Detalhes!$A$4:$A$56,0),0)</f>
        <v>0</v>
      </c>
      <c r="P14" s="10">
        <f t="shared" si="0"/>
        <v>0</v>
      </c>
    </row>
    <row r="15" spans="1:16" x14ac:dyDescent="0.25">
      <c r="A15" s="14">
        <v>12</v>
      </c>
      <c r="B15" s="2">
        <v>0.3263888888888889</v>
      </c>
      <c r="C15" s="2">
        <v>0.52013888888888882</v>
      </c>
      <c r="D15" s="2">
        <v>0.55763888888888891</v>
      </c>
      <c r="E15" s="2">
        <v>0.75208333333333333</v>
      </c>
      <c r="F15" s="3">
        <f t="shared" si="1"/>
        <v>0.38819444444444434</v>
      </c>
      <c r="G15" s="3">
        <f t="shared" si="2"/>
        <v>2.1527777777777646E-2</v>
      </c>
      <c r="H15" s="4"/>
      <c r="L15" s="12">
        <f>DATE(Detalhes!$B$1,Detalhes!$B$2,A15)</f>
        <v>41984</v>
      </c>
      <c r="M15" s="13">
        <f t="shared" si="3"/>
        <v>0</v>
      </c>
      <c r="N15" s="13">
        <f t="shared" si="4"/>
        <v>0</v>
      </c>
      <c r="O15" s="13">
        <f>IFERROR(MATCH(L15,Detalhes!$A$4:$A$56,0),0)</f>
        <v>0</v>
      </c>
      <c r="P15" s="10">
        <f t="shared" si="0"/>
        <v>0</v>
      </c>
    </row>
    <row r="16" spans="1:16" x14ac:dyDescent="0.25">
      <c r="A16" s="14">
        <v>13</v>
      </c>
      <c r="B16" s="2">
        <v>0.32500000000000001</v>
      </c>
      <c r="C16" s="2">
        <v>0.49791666666666662</v>
      </c>
      <c r="D16" s="2">
        <v>0.54861111111111105</v>
      </c>
      <c r="E16" s="2">
        <v>0.75277777777777777</v>
      </c>
      <c r="F16" s="3">
        <f t="shared" si="1"/>
        <v>0.37708333333333338</v>
      </c>
      <c r="G16" s="3">
        <f t="shared" si="2"/>
        <v>1.0416666666666685E-2</v>
      </c>
      <c r="H16" s="4"/>
      <c r="L16" s="12">
        <f>DATE(Detalhes!$B$1,Detalhes!$B$2,A16)</f>
        <v>41985</v>
      </c>
      <c r="M16" s="13">
        <f t="shared" si="3"/>
        <v>0</v>
      </c>
      <c r="N16" s="13">
        <f t="shared" si="4"/>
        <v>0</v>
      </c>
      <c r="O16" s="13">
        <f>IFERROR(MATCH(L16,Detalhes!$A$4:$A$56,0),0)</f>
        <v>0</v>
      </c>
      <c r="P16" s="10">
        <f t="shared" si="0"/>
        <v>0</v>
      </c>
    </row>
    <row r="17" spans="1:16" x14ac:dyDescent="0.25">
      <c r="A17" s="14">
        <v>14</v>
      </c>
      <c r="B17" s="2">
        <v>0.37847222222222227</v>
      </c>
      <c r="C17" s="2">
        <v>0.50138888888888888</v>
      </c>
      <c r="D17" s="2">
        <v>0.54097222222222219</v>
      </c>
      <c r="E17" s="2">
        <v>0.74375000000000002</v>
      </c>
      <c r="F17" s="3">
        <f t="shared" si="1"/>
        <v>0.32569444444444445</v>
      </c>
      <c r="G17" s="3">
        <f t="shared" si="2"/>
        <v>-4.0972222222222243E-2</v>
      </c>
      <c r="H17" s="4"/>
      <c r="L17" s="12">
        <f>DATE(Detalhes!$B$1,Detalhes!$B$2,A17)</f>
        <v>41986</v>
      </c>
      <c r="M17" s="13">
        <f t="shared" si="3"/>
        <v>0</v>
      </c>
      <c r="N17" s="13">
        <f t="shared" si="4"/>
        <v>0</v>
      </c>
      <c r="O17" s="13">
        <f>IFERROR(MATCH(L17,Detalhes!$A$4:$A$56,0),0)</f>
        <v>0</v>
      </c>
      <c r="P17" s="10">
        <f t="shared" si="0"/>
        <v>0</v>
      </c>
    </row>
    <row r="18" spans="1:16" x14ac:dyDescent="0.25">
      <c r="A18" s="14">
        <v>15</v>
      </c>
      <c r="B18" s="2"/>
      <c r="C18" s="2"/>
      <c r="D18" s="2"/>
      <c r="E18" s="2"/>
      <c r="F18" s="3" t="str">
        <f t="shared" si="1"/>
        <v/>
      </c>
      <c r="G18" s="3" t="str">
        <f t="shared" si="2"/>
        <v/>
      </c>
      <c r="H18" s="4"/>
      <c r="L18" s="12">
        <f>DATE(Detalhes!$B$1,Detalhes!$B$2,A18)</f>
        <v>41987</v>
      </c>
      <c r="M18" s="13">
        <f t="shared" si="3"/>
        <v>1</v>
      </c>
      <c r="N18" s="13">
        <f t="shared" si="4"/>
        <v>0</v>
      </c>
      <c r="O18" s="13">
        <f>IFERROR(MATCH(L18,Detalhes!$A$4:$A$56,0),0)</f>
        <v>0</v>
      </c>
      <c r="P18" s="10">
        <f t="shared" si="0"/>
        <v>1</v>
      </c>
    </row>
    <row r="19" spans="1:16" x14ac:dyDescent="0.25">
      <c r="A19" s="14">
        <v>16</v>
      </c>
      <c r="B19" s="2"/>
      <c r="C19" s="2"/>
      <c r="D19" s="2"/>
      <c r="E19" s="2"/>
      <c r="F19" s="3" t="str">
        <f t="shared" si="1"/>
        <v/>
      </c>
      <c r="G19" s="3" t="str">
        <f t="shared" si="2"/>
        <v/>
      </c>
      <c r="H19" s="4"/>
      <c r="L19" s="12">
        <f>DATE(Detalhes!$B$1,Detalhes!$B$2,A19)</f>
        <v>41988</v>
      </c>
      <c r="M19" s="13">
        <f t="shared" si="3"/>
        <v>1</v>
      </c>
      <c r="N19" s="13">
        <f t="shared" si="4"/>
        <v>0</v>
      </c>
      <c r="O19" s="13">
        <f>IFERROR(MATCH(L19,Detalhes!$A$4:$A$56,0),0)</f>
        <v>0</v>
      </c>
      <c r="P19" s="10">
        <f t="shared" si="0"/>
        <v>1</v>
      </c>
    </row>
    <row r="20" spans="1:16" x14ac:dyDescent="0.25">
      <c r="A20" s="14">
        <v>17</v>
      </c>
      <c r="B20" s="2"/>
      <c r="C20" s="2"/>
      <c r="D20" s="2"/>
      <c r="E20" s="2"/>
      <c r="F20" s="3" t="str">
        <f t="shared" si="1"/>
        <v/>
      </c>
      <c r="G20" s="3" t="str">
        <f t="shared" si="2"/>
        <v/>
      </c>
      <c r="H20" s="4"/>
      <c r="L20" s="12">
        <f>DATE(Detalhes!$B$1,Detalhes!$B$2,A20)</f>
        <v>41989</v>
      </c>
      <c r="M20" s="13">
        <f t="shared" si="3"/>
        <v>0</v>
      </c>
      <c r="N20" s="13">
        <f t="shared" si="4"/>
        <v>0</v>
      </c>
      <c r="O20" s="13">
        <f>IFERROR(MATCH(L20,Detalhes!$A$4:$A$56,0),0)</f>
        <v>0</v>
      </c>
      <c r="P20" s="10">
        <f t="shared" si="0"/>
        <v>0</v>
      </c>
    </row>
    <row r="21" spans="1:16" x14ac:dyDescent="0.25">
      <c r="A21" s="14">
        <v>18</v>
      </c>
      <c r="B21" s="2"/>
      <c r="C21" s="2"/>
      <c r="D21" s="2"/>
      <c r="E21" s="2"/>
      <c r="F21" s="3" t="str">
        <f t="shared" si="1"/>
        <v/>
      </c>
      <c r="G21" s="3" t="str">
        <f t="shared" si="2"/>
        <v/>
      </c>
      <c r="H21" s="4"/>
      <c r="L21" s="12">
        <f>DATE(Detalhes!$B$1,Detalhes!$B$2,A21)</f>
        <v>41990</v>
      </c>
      <c r="M21" s="13">
        <f t="shared" si="3"/>
        <v>0</v>
      </c>
      <c r="N21" s="13">
        <f t="shared" si="4"/>
        <v>0</v>
      </c>
      <c r="O21" s="13">
        <f>IFERROR(MATCH(L21,Detalhes!$A$4:$A$56,0),0)</f>
        <v>0</v>
      </c>
      <c r="P21" s="10">
        <f t="shared" si="0"/>
        <v>0</v>
      </c>
    </row>
    <row r="22" spans="1:16" x14ac:dyDescent="0.25">
      <c r="A22" s="14">
        <v>19</v>
      </c>
      <c r="B22" s="2"/>
      <c r="C22" s="2"/>
      <c r="D22" s="2"/>
      <c r="E22" s="2"/>
      <c r="F22" s="3" t="str">
        <f t="shared" si="1"/>
        <v/>
      </c>
      <c r="G22" s="3" t="str">
        <f t="shared" si="2"/>
        <v/>
      </c>
      <c r="H22" s="4"/>
      <c r="L22" s="12">
        <f>DATE(Detalhes!$B$1,Detalhes!$B$2,A22)</f>
        <v>41991</v>
      </c>
      <c r="M22" s="13">
        <f t="shared" si="3"/>
        <v>0</v>
      </c>
      <c r="N22" s="13">
        <f t="shared" si="4"/>
        <v>0</v>
      </c>
      <c r="O22" s="13">
        <f>IFERROR(MATCH(L22,Detalhes!$A$4:$A$56,0),0)</f>
        <v>0</v>
      </c>
      <c r="P22" s="10">
        <f t="shared" si="0"/>
        <v>0</v>
      </c>
    </row>
    <row r="23" spans="1:16" x14ac:dyDescent="0.25">
      <c r="A23" s="14">
        <v>20</v>
      </c>
      <c r="B23" s="2"/>
      <c r="C23" s="2"/>
      <c r="D23" s="2"/>
      <c r="E23" s="2"/>
      <c r="F23" s="3" t="str">
        <f t="shared" si="1"/>
        <v/>
      </c>
      <c r="G23" s="3" t="str">
        <f t="shared" si="2"/>
        <v/>
      </c>
      <c r="H23" s="4"/>
      <c r="L23" s="12">
        <f>DATE(Detalhes!$B$1,Detalhes!$B$2,A23)</f>
        <v>41992</v>
      </c>
      <c r="M23" s="13">
        <f t="shared" si="3"/>
        <v>0</v>
      </c>
      <c r="N23" s="13">
        <f t="shared" si="4"/>
        <v>0</v>
      </c>
      <c r="O23" s="13">
        <f>IFERROR(MATCH(L23,Detalhes!$A$4:$A$56,0),0)</f>
        <v>0</v>
      </c>
      <c r="P23" s="10">
        <f t="shared" si="0"/>
        <v>0</v>
      </c>
    </row>
    <row r="24" spans="1:16" x14ac:dyDescent="0.25">
      <c r="A24" s="14">
        <v>21</v>
      </c>
      <c r="B24" s="2"/>
      <c r="C24" s="2"/>
      <c r="D24" s="2"/>
      <c r="E24" s="2"/>
      <c r="F24" s="3" t="str">
        <f t="shared" si="1"/>
        <v/>
      </c>
      <c r="G24" s="3" t="str">
        <f t="shared" si="2"/>
        <v/>
      </c>
      <c r="H24" s="4"/>
      <c r="L24" s="12">
        <f>DATE(Detalhes!$B$1,Detalhes!$B$2,A24)</f>
        <v>41993</v>
      </c>
      <c r="M24" s="13">
        <f t="shared" si="3"/>
        <v>0</v>
      </c>
      <c r="N24" s="13">
        <f t="shared" si="4"/>
        <v>0</v>
      </c>
      <c r="O24" s="13">
        <f>IFERROR(MATCH(L24,Detalhes!$A$4:$A$56,0),0)</f>
        <v>0</v>
      </c>
      <c r="P24" s="10">
        <f t="shared" si="0"/>
        <v>0</v>
      </c>
    </row>
    <row r="25" spans="1:16" x14ac:dyDescent="0.25">
      <c r="A25" s="14">
        <v>22</v>
      </c>
      <c r="B25" s="2"/>
      <c r="C25" s="2"/>
      <c r="D25" s="2"/>
      <c r="E25" s="2"/>
      <c r="F25" s="3" t="str">
        <f t="shared" si="1"/>
        <v/>
      </c>
      <c r="G25" s="3" t="str">
        <f t="shared" si="2"/>
        <v/>
      </c>
      <c r="H25" s="4"/>
      <c r="L25" s="12">
        <f>DATE(Detalhes!$B$1,Detalhes!$B$2,A25)</f>
        <v>41994</v>
      </c>
      <c r="M25" s="13">
        <f t="shared" si="3"/>
        <v>1</v>
      </c>
      <c r="N25" s="13">
        <f t="shared" si="4"/>
        <v>0</v>
      </c>
      <c r="O25" s="13">
        <f>IFERROR(MATCH(L25,Detalhes!$A$4:$A$56,0),0)</f>
        <v>0</v>
      </c>
      <c r="P25" s="10">
        <f t="shared" si="0"/>
        <v>1</v>
      </c>
    </row>
    <row r="26" spans="1:16" x14ac:dyDescent="0.25">
      <c r="A26" s="14">
        <v>23</v>
      </c>
      <c r="B26" s="2"/>
      <c r="C26" s="2"/>
      <c r="D26" s="2"/>
      <c r="E26" s="2"/>
      <c r="F26" s="3" t="str">
        <f t="shared" si="1"/>
        <v/>
      </c>
      <c r="G26" s="3" t="str">
        <f t="shared" si="2"/>
        <v/>
      </c>
      <c r="H26" s="4"/>
      <c r="L26" s="12">
        <f>DATE(Detalhes!$B$1,Detalhes!$B$2,A26)</f>
        <v>41995</v>
      </c>
      <c r="M26" s="13">
        <f t="shared" si="3"/>
        <v>1</v>
      </c>
      <c r="N26" s="13">
        <f t="shared" si="4"/>
        <v>0</v>
      </c>
      <c r="O26" s="13">
        <f>IFERROR(MATCH(L26,Detalhes!$A$4:$A$56,0),0)</f>
        <v>0</v>
      </c>
      <c r="P26" s="10">
        <f t="shared" si="0"/>
        <v>1</v>
      </c>
    </row>
    <row r="27" spans="1:16" x14ac:dyDescent="0.25">
      <c r="A27" s="14">
        <v>24</v>
      </c>
      <c r="B27" s="2">
        <v>0.33333333333333331</v>
      </c>
      <c r="C27" s="2"/>
      <c r="D27" s="2"/>
      <c r="E27" s="2">
        <v>0.3666666666666667</v>
      </c>
      <c r="F27" s="3">
        <f t="shared" si="1"/>
        <v>3.3333333333333381E-2</v>
      </c>
      <c r="G27" s="3">
        <f t="shared" si="2"/>
        <v>-0.33333333333333331</v>
      </c>
      <c r="H27" s="4"/>
      <c r="L27" s="12">
        <f>DATE(Detalhes!$B$1,Detalhes!$B$2,A27)</f>
        <v>41996</v>
      </c>
      <c r="M27" s="13">
        <f t="shared" si="3"/>
        <v>0</v>
      </c>
      <c r="N27" s="13">
        <f t="shared" si="4"/>
        <v>0</v>
      </c>
      <c r="O27" s="13">
        <f>IFERROR(MATCH(L27,Detalhes!$A$4:$A$56,0),0)</f>
        <v>0</v>
      </c>
      <c r="P27" s="10">
        <f t="shared" si="0"/>
        <v>0</v>
      </c>
    </row>
    <row r="28" spans="1:16" x14ac:dyDescent="0.25">
      <c r="A28" s="14">
        <v>25</v>
      </c>
      <c r="B28" s="2"/>
      <c r="C28" s="2"/>
      <c r="D28" s="2"/>
      <c r="E28" s="2"/>
      <c r="F28" s="3" t="str">
        <f t="shared" si="1"/>
        <v/>
      </c>
      <c r="G28" s="3" t="str">
        <f t="shared" si="2"/>
        <v/>
      </c>
      <c r="H28" s="4"/>
      <c r="L28" s="12">
        <f>DATE(Detalhes!$B$1,Detalhes!$B$2,A28)</f>
        <v>41997</v>
      </c>
      <c r="M28" s="13">
        <f t="shared" si="3"/>
        <v>0</v>
      </c>
      <c r="N28" s="13">
        <f t="shared" si="4"/>
        <v>0</v>
      </c>
      <c r="O28" s="13">
        <f>IFERROR(MATCH(L28,Detalhes!$A$4:$A$56,0),0)</f>
        <v>15</v>
      </c>
      <c r="P28" s="10">
        <f t="shared" si="0"/>
        <v>1</v>
      </c>
    </row>
    <row r="29" spans="1:16" x14ac:dyDescent="0.25">
      <c r="A29" s="14">
        <v>26</v>
      </c>
      <c r="B29" s="2">
        <v>0.33333333333333331</v>
      </c>
      <c r="C29" s="2"/>
      <c r="D29" s="2"/>
      <c r="E29" s="2">
        <v>0.3666666666666667</v>
      </c>
      <c r="F29" s="3">
        <f t="shared" si="1"/>
        <v>3.3333333333333381E-2</v>
      </c>
      <c r="G29" s="3">
        <f t="shared" si="2"/>
        <v>-0.33333333333333331</v>
      </c>
      <c r="H29" s="4"/>
      <c r="L29" s="12">
        <f>DATE(Detalhes!$B$1,Detalhes!$B$2,A29)</f>
        <v>41998</v>
      </c>
      <c r="M29" s="13">
        <f t="shared" si="3"/>
        <v>0</v>
      </c>
      <c r="N29" s="13">
        <f t="shared" si="4"/>
        <v>0</v>
      </c>
      <c r="O29" s="13">
        <f>IFERROR(MATCH(L29,Detalhes!$A$4:$A$56,0),0)</f>
        <v>0</v>
      </c>
      <c r="P29" s="10">
        <f t="shared" si="0"/>
        <v>0</v>
      </c>
    </row>
    <row r="30" spans="1:16" x14ac:dyDescent="0.25">
      <c r="A30" s="14">
        <v>27</v>
      </c>
      <c r="B30" s="2">
        <v>0.33333333333333331</v>
      </c>
      <c r="C30" s="2"/>
      <c r="D30" s="2"/>
      <c r="E30" s="2">
        <v>0.3666666666666667</v>
      </c>
      <c r="F30" s="3">
        <f t="shared" si="1"/>
        <v>3.3333333333333381E-2</v>
      </c>
      <c r="G30" s="3">
        <f t="shared" si="2"/>
        <v>-0.33333333333333331</v>
      </c>
      <c r="H30" s="4"/>
      <c r="L30" s="12">
        <f>DATE(Detalhes!$B$1,Detalhes!$B$2,A30)</f>
        <v>41999</v>
      </c>
      <c r="M30" s="13">
        <f t="shared" si="3"/>
        <v>0</v>
      </c>
      <c r="N30" s="13">
        <f t="shared" si="4"/>
        <v>0</v>
      </c>
      <c r="O30" s="13">
        <f>IFERROR(MATCH(L30,Detalhes!$A$4:$A$56,0),0)</f>
        <v>0</v>
      </c>
      <c r="P30" s="10">
        <f t="shared" si="0"/>
        <v>0</v>
      </c>
    </row>
    <row r="31" spans="1:16" x14ac:dyDescent="0.25">
      <c r="A31" s="14">
        <v>28</v>
      </c>
      <c r="B31" s="2">
        <v>0.33333333333333331</v>
      </c>
      <c r="C31" s="2"/>
      <c r="D31" s="2"/>
      <c r="E31" s="2">
        <v>0.3666666666666667</v>
      </c>
      <c r="F31" s="3">
        <f t="shared" si="1"/>
        <v>3.3333333333333381E-2</v>
      </c>
      <c r="G31" s="3">
        <f t="shared" si="2"/>
        <v>-0.33333333333333331</v>
      </c>
      <c r="H31" s="4"/>
      <c r="L31" s="12">
        <f>DATE(Detalhes!$B$1,Detalhes!$B$2,A31)</f>
        <v>42000</v>
      </c>
      <c r="M31" s="13">
        <f t="shared" si="3"/>
        <v>0</v>
      </c>
      <c r="N31" s="13">
        <f t="shared" si="4"/>
        <v>0</v>
      </c>
      <c r="O31" s="13">
        <f>IFERROR(MATCH(L31,Detalhes!$A$4:$A$56,0),0)</f>
        <v>0</v>
      </c>
      <c r="P31" s="10">
        <f t="shared" si="0"/>
        <v>0</v>
      </c>
    </row>
    <row r="32" spans="1:16" x14ac:dyDescent="0.25">
      <c r="A32" s="14">
        <v>29</v>
      </c>
      <c r="B32" s="2"/>
      <c r="C32" s="2"/>
      <c r="D32" s="2"/>
      <c r="E32" s="2"/>
      <c r="F32" s="3" t="str">
        <f t="shared" si="1"/>
        <v/>
      </c>
      <c r="G32" s="3" t="str">
        <f t="shared" si="2"/>
        <v/>
      </c>
      <c r="H32" s="4"/>
      <c r="L32" s="12">
        <f>DATE(Detalhes!$B$1,Detalhes!$B$2,A32)</f>
        <v>42001</v>
      </c>
      <c r="M32" s="13">
        <f t="shared" si="3"/>
        <v>1</v>
      </c>
      <c r="N32" s="13">
        <f t="shared" si="4"/>
        <v>0</v>
      </c>
      <c r="O32" s="13">
        <f>IFERROR(MATCH(L32,Detalhes!$A$4:$A$56,0),0)</f>
        <v>0</v>
      </c>
      <c r="P32" s="10">
        <f t="shared" si="0"/>
        <v>1</v>
      </c>
    </row>
    <row r="33" spans="1:16" x14ac:dyDescent="0.25">
      <c r="A33" s="14">
        <v>30</v>
      </c>
      <c r="B33" s="2"/>
      <c r="C33" s="2"/>
      <c r="D33" s="2"/>
      <c r="E33" s="2"/>
      <c r="F33" s="3" t="str">
        <f t="shared" si="1"/>
        <v/>
      </c>
      <c r="G33" s="3" t="str">
        <f t="shared" si="2"/>
        <v/>
      </c>
      <c r="H33" s="4"/>
      <c r="L33" s="12">
        <f>DATE(Detalhes!$B$1,Detalhes!$B$2,A33)</f>
        <v>42002</v>
      </c>
      <c r="M33" s="13">
        <f t="shared" si="3"/>
        <v>1</v>
      </c>
      <c r="N33" s="13">
        <f t="shared" si="4"/>
        <v>0</v>
      </c>
      <c r="O33" s="13">
        <f>IFERROR(MATCH(L33,Detalhes!$A$4:$A$56,0),0)</f>
        <v>0</v>
      </c>
      <c r="P33" s="10">
        <f t="shared" si="0"/>
        <v>1</v>
      </c>
    </row>
    <row r="34" spans="1:16" x14ac:dyDescent="0.25">
      <c r="A34" s="14">
        <v>31</v>
      </c>
      <c r="B34" s="2">
        <v>0.33333333333333331</v>
      </c>
      <c r="C34" s="2"/>
      <c r="D34" s="2"/>
      <c r="E34" s="2">
        <v>0.3666666666666667</v>
      </c>
      <c r="F34" s="3">
        <f t="shared" si="1"/>
        <v>3.3333333333333381E-2</v>
      </c>
      <c r="G34" s="3">
        <f t="shared" si="2"/>
        <v>-0.33333333333333331</v>
      </c>
      <c r="H34" s="4"/>
      <c r="L34" s="12">
        <f>DATE(Detalhes!$B$1,Detalhes!$B$2,A34)</f>
        <v>42003</v>
      </c>
      <c r="M34" s="13">
        <f t="shared" si="3"/>
        <v>0</v>
      </c>
      <c r="N34" s="13">
        <f t="shared" si="4"/>
        <v>0</v>
      </c>
      <c r="O34" s="13">
        <f>IFERROR(MATCH(L34,Detalhes!$A$4:$A$56,0),0)</f>
        <v>0</v>
      </c>
      <c r="P34" s="10">
        <f t="shared" si="0"/>
        <v>0</v>
      </c>
    </row>
    <row r="35" spans="1:16" x14ac:dyDescent="0.25">
      <c r="A35" s="15" t="s">
        <v>10</v>
      </c>
      <c r="B35" s="16"/>
      <c r="C35" s="17"/>
      <c r="D35" s="17"/>
      <c r="E35" s="16"/>
      <c r="F35" s="5">
        <f>SUM(F4:F34)</f>
        <v>3.7555555555555551</v>
      </c>
      <c r="G35" s="22">
        <f>SUM(G4:G34)</f>
        <v>-1.7444444444444442</v>
      </c>
      <c r="H35" s="16"/>
    </row>
  </sheetData>
  <sheetProtection sheet="1" formatCells="0" formatColumns="0" formatRows="0" insertColumns="0" insertRows="0" insertHyperlinks="0" deleteColumns="0" deleteRows="0" sort="0" autoFilter="0" pivotTables="0"/>
  <mergeCells count="8">
    <mergeCell ref="G2:G3"/>
    <mergeCell ref="H2:H3"/>
    <mergeCell ref="B1:E1"/>
    <mergeCell ref="A2:A3"/>
    <mergeCell ref="B2:B3"/>
    <mergeCell ref="C2:D2"/>
    <mergeCell ref="E2:E3"/>
    <mergeCell ref="F2:F3"/>
  </mergeCells>
  <conditionalFormatting sqref="A4:H4">
    <cfRule type="expression" dxfId="544" priority="29">
      <formula>$P$4&gt;0</formula>
    </cfRule>
  </conditionalFormatting>
  <conditionalFormatting sqref="A5:H5">
    <cfRule type="expression" dxfId="543" priority="28">
      <formula>$P$5&gt;0</formula>
    </cfRule>
  </conditionalFormatting>
  <conditionalFormatting sqref="A6:D6 F6:H6">
    <cfRule type="expression" dxfId="542" priority="27">
      <formula>$P$6&gt;0</formula>
    </cfRule>
  </conditionalFormatting>
  <conditionalFormatting sqref="A7:D7 F7:H7">
    <cfRule type="expression" dxfId="541" priority="26">
      <formula>$P$7&gt;0</formula>
    </cfRule>
  </conditionalFormatting>
  <conditionalFormatting sqref="A8:D8 F8:H8">
    <cfRule type="expression" dxfId="540" priority="25">
      <formula>$P$8&gt;0</formula>
    </cfRule>
  </conditionalFormatting>
  <conditionalFormatting sqref="A9:D9 F9:H9">
    <cfRule type="expression" dxfId="539" priority="24">
      <formula>$P$9&gt;0</formula>
    </cfRule>
  </conditionalFormatting>
  <conditionalFormatting sqref="A10:D10 F10:H10">
    <cfRule type="expression" dxfId="538" priority="23">
      <formula>$P$10&gt;0</formula>
    </cfRule>
  </conditionalFormatting>
  <conditionalFormatting sqref="A11:D11 F11:H11">
    <cfRule type="expression" dxfId="537" priority="22">
      <formula>$P$11&gt;0</formula>
    </cfRule>
  </conditionalFormatting>
  <conditionalFormatting sqref="A12:D12 F12:H12">
    <cfRule type="expression" dxfId="536" priority="21">
      <formula>$P$12&gt;0</formula>
    </cfRule>
  </conditionalFormatting>
  <conditionalFormatting sqref="A13:D13 F13:H13">
    <cfRule type="expression" dxfId="535" priority="20">
      <formula>$P$13&gt;0</formula>
    </cfRule>
  </conditionalFormatting>
  <conditionalFormatting sqref="A14:D14 F14:H14">
    <cfRule type="expression" dxfId="534" priority="19">
      <formula>$P$14&gt;0</formula>
    </cfRule>
  </conditionalFormatting>
  <conditionalFormatting sqref="A15:D28 F15:H29 F32:H34 A32:D33 A34 A29">
    <cfRule type="expression" dxfId="533" priority="18">
      <formula>$P15&gt;0</formula>
    </cfRule>
  </conditionalFormatting>
  <conditionalFormatting sqref="E6">
    <cfRule type="expression" dxfId="532" priority="17">
      <formula>$P$6&gt;0</formula>
    </cfRule>
  </conditionalFormatting>
  <conditionalFormatting sqref="E7">
    <cfRule type="expression" dxfId="531" priority="16">
      <formula>$P$7&gt;0</formula>
    </cfRule>
  </conditionalFormatting>
  <conditionalFormatting sqref="E8">
    <cfRule type="expression" dxfId="530" priority="15">
      <formula>$P$8&gt;0</formula>
    </cfRule>
  </conditionalFormatting>
  <conditionalFormatting sqref="E9">
    <cfRule type="expression" dxfId="529" priority="14">
      <formula>$P$9&gt;0</formula>
    </cfRule>
  </conditionalFormatting>
  <conditionalFormatting sqref="E10">
    <cfRule type="expression" dxfId="528" priority="13">
      <formula>$P$10&gt;0</formula>
    </cfRule>
  </conditionalFormatting>
  <conditionalFormatting sqref="E11">
    <cfRule type="expression" dxfId="527" priority="12">
      <formula>$P$11&gt;0</formula>
    </cfRule>
  </conditionalFormatting>
  <conditionalFormatting sqref="E12">
    <cfRule type="expression" dxfId="526" priority="11">
      <formula>$P$12&gt;0</formula>
    </cfRule>
  </conditionalFormatting>
  <conditionalFormatting sqref="E13">
    <cfRule type="expression" dxfId="525" priority="10">
      <formula>$P$13&gt;0</formula>
    </cfRule>
  </conditionalFormatting>
  <conditionalFormatting sqref="E14">
    <cfRule type="expression" dxfId="524" priority="9">
      <formula>$P$14&gt;0</formula>
    </cfRule>
  </conditionalFormatting>
  <conditionalFormatting sqref="E15:E28 E32:E33">
    <cfRule type="expression" dxfId="523" priority="8">
      <formula>$P15&gt;0</formula>
    </cfRule>
  </conditionalFormatting>
  <conditionalFormatting sqref="F30:H31 A30:A31">
    <cfRule type="expression" dxfId="522" priority="7">
      <formula>$P30&gt;0</formula>
    </cfRule>
  </conditionalFormatting>
  <conditionalFormatting sqref="B34:D34">
    <cfRule type="expression" dxfId="57" priority="4">
      <formula>$P34&gt;0</formula>
    </cfRule>
  </conditionalFormatting>
  <conditionalFormatting sqref="E34">
    <cfRule type="expression" dxfId="56" priority="3">
      <formula>$P34&gt;0</formula>
    </cfRule>
  </conditionalFormatting>
  <conditionalFormatting sqref="B29:D31">
    <cfRule type="expression" dxfId="55" priority="2">
      <formula>$P29&gt;0</formula>
    </cfRule>
  </conditionalFormatting>
  <conditionalFormatting sqref="E29:E31">
    <cfRule type="expression" dxfId="54" priority="1">
      <formula>$P29&gt;0</formula>
    </cfRule>
  </conditionalFormatting>
  <pageMargins left="0.51181102362204722" right="0.51181102362204722" top="0.78740157480314965" bottom="0.78740157480314965" header="0.31496062992125984" footer="0.31496062992125984"/>
  <pageSetup paperSize="9" scale="88" fitToHeight="0" orientation="portrait" horizontalDpi="0" verticalDpi="0" r:id="rId1"/>
  <headerFooter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35"/>
  <sheetViews>
    <sheetView topLeftCell="A19" workbookViewId="0">
      <selection activeCell="E35" sqref="E35"/>
    </sheetView>
  </sheetViews>
  <sheetFormatPr defaultRowHeight="15" x14ac:dyDescent="0.25"/>
  <cols>
    <col min="1" max="1" width="17.5703125" style="10" bestFit="1" customWidth="1"/>
    <col min="2" max="2" width="15.140625" style="10" bestFit="1" customWidth="1"/>
    <col min="3" max="4" width="9.140625" style="10"/>
    <col min="5" max="5" width="13.140625" style="10" bestFit="1" customWidth="1"/>
    <col min="6" max="6" width="16.85546875" style="10" bestFit="1" customWidth="1"/>
    <col min="7" max="7" width="10.140625" style="10" bestFit="1" customWidth="1"/>
    <col min="8" max="8" width="15.7109375" style="10" customWidth="1"/>
    <col min="9" max="9" width="9.140625" style="10"/>
    <col min="10" max="10" width="12.42578125" style="10" bestFit="1" customWidth="1"/>
    <col min="11" max="11" width="9.140625" style="10" customWidth="1"/>
    <col min="12" max="13" width="9.140625" style="10" hidden="1" customWidth="1"/>
    <col min="14" max="14" width="10.42578125" style="10" hidden="1" customWidth="1"/>
    <col min="15" max="16" width="9.140625" style="10" hidden="1" customWidth="1"/>
    <col min="17" max="17" width="9.140625" style="10" customWidth="1"/>
    <col min="18" max="16384" width="9.140625" style="10"/>
  </cols>
  <sheetData>
    <row r="1" spans="1:16" x14ac:dyDescent="0.25">
      <c r="A1" s="8">
        <f>DATE(Detalhes!B1,Detalhes!B2,1)</f>
        <v>41973</v>
      </c>
      <c r="B1" s="27" t="s">
        <v>0</v>
      </c>
      <c r="C1" s="28"/>
      <c r="D1" s="28"/>
      <c r="E1" s="29"/>
      <c r="F1" s="7">
        <v>0.3666666666666667</v>
      </c>
      <c r="G1" s="9"/>
      <c r="H1" s="9"/>
    </row>
    <row r="2" spans="1:16" x14ac:dyDescent="0.25">
      <c r="A2" s="23" t="s">
        <v>1</v>
      </c>
      <c r="B2" s="23" t="s">
        <v>2</v>
      </c>
      <c r="C2" s="30" t="s">
        <v>3</v>
      </c>
      <c r="D2" s="31"/>
      <c r="E2" s="23" t="s">
        <v>4</v>
      </c>
      <c r="F2" s="23" t="s">
        <v>5</v>
      </c>
      <c r="G2" s="23" t="s">
        <v>6</v>
      </c>
      <c r="H2" s="25" t="s">
        <v>7</v>
      </c>
    </row>
    <row r="3" spans="1:16" ht="15.75" thickBot="1" x14ac:dyDescent="0.3">
      <c r="A3" s="24"/>
      <c r="B3" s="24"/>
      <c r="C3" s="11" t="s">
        <v>8</v>
      </c>
      <c r="D3" s="11" t="s">
        <v>9</v>
      </c>
      <c r="E3" s="24"/>
      <c r="F3" s="24"/>
      <c r="G3" s="24"/>
      <c r="H3" s="26"/>
      <c r="L3" s="12" t="s">
        <v>26</v>
      </c>
      <c r="M3" s="13" t="s">
        <v>27</v>
      </c>
      <c r="N3" s="13" t="s">
        <v>28</v>
      </c>
      <c r="O3" s="13" t="s">
        <v>29</v>
      </c>
      <c r="P3" s="13" t="s">
        <v>30</v>
      </c>
    </row>
    <row r="4" spans="1:16" x14ac:dyDescent="0.25">
      <c r="A4" s="14">
        <v>1</v>
      </c>
      <c r="B4" s="2"/>
      <c r="C4" s="2"/>
      <c r="D4" s="2"/>
      <c r="E4" s="2"/>
      <c r="F4" s="3" t="str">
        <f>IF(ISBLANK(E4),"",E4-(D4-C4)-B4)</f>
        <v/>
      </c>
      <c r="G4" s="3" t="str">
        <f>IF(ISNUMBER(F4),F4-$F$1,"")</f>
        <v/>
      </c>
      <c r="H4" s="4"/>
      <c r="L4" s="12">
        <f>DATE(Detalhes!$B$1,Detalhes!$B$2,A4)</f>
        <v>41973</v>
      </c>
      <c r="M4" s="13">
        <f>IF(WEEKDAY(L4,2)&gt;5,1,0)</f>
        <v>1</v>
      </c>
      <c r="N4" s="13">
        <f>IF(MONTH(L4)=MONTH($A$1),0,1)</f>
        <v>0</v>
      </c>
      <c r="O4" s="13">
        <f>IFERROR(MATCH(L4,Detalhes!$A$4:$A$56,0),0)</f>
        <v>0</v>
      </c>
      <c r="P4" s="10">
        <f t="shared" ref="P4:P34" si="0">IF(OR(M4,N4,O4),1,0)</f>
        <v>1</v>
      </c>
    </row>
    <row r="5" spans="1:16" x14ac:dyDescent="0.25">
      <c r="A5" s="14">
        <v>2</v>
      </c>
      <c r="B5" s="2"/>
      <c r="C5" s="2"/>
      <c r="D5" s="2"/>
      <c r="E5" s="2"/>
      <c r="F5" s="3" t="str">
        <f t="shared" ref="F5:F34" si="1">IF(ISBLANK(E5),"",E5-(D5-C5)-B5)</f>
        <v/>
      </c>
      <c r="G5" s="3" t="str">
        <f t="shared" ref="G5:G34" si="2">IF(ISNUMBER(F5),F5-$F$1,"")</f>
        <v/>
      </c>
      <c r="H5" s="4"/>
      <c r="L5" s="12">
        <f>DATE(Detalhes!$B$1,Detalhes!$B$2,A5)</f>
        <v>41974</v>
      </c>
      <c r="M5" s="13">
        <f t="shared" ref="M5:M34" si="3">IF(WEEKDAY(L5,2)&gt;5,1,0)</f>
        <v>1</v>
      </c>
      <c r="N5" s="13">
        <f t="shared" ref="N5:N34" si="4">IF(MONTH(L5)=MONTH($A$1),0,1)</f>
        <v>0</v>
      </c>
      <c r="O5" s="13">
        <f>IFERROR(MATCH(L5,Detalhes!$A$4:$A$56,0),0)</f>
        <v>0</v>
      </c>
      <c r="P5" s="10">
        <f t="shared" si="0"/>
        <v>1</v>
      </c>
    </row>
    <row r="6" spans="1:16" x14ac:dyDescent="0.25">
      <c r="A6" s="14">
        <v>3</v>
      </c>
      <c r="B6" s="2">
        <v>0.38472222222222219</v>
      </c>
      <c r="C6" s="2">
        <v>0.59652777777777777</v>
      </c>
      <c r="D6" s="2">
        <v>0.6381944444444444</v>
      </c>
      <c r="E6" s="2">
        <v>0.75138888888888899</v>
      </c>
      <c r="F6" s="3">
        <f t="shared" si="1"/>
        <v>0.32500000000000018</v>
      </c>
      <c r="G6" s="3">
        <f t="shared" si="2"/>
        <v>-4.1666666666666519E-2</v>
      </c>
      <c r="H6" s="4"/>
      <c r="L6" s="12">
        <f>DATE(Detalhes!$B$1,Detalhes!$B$2,A6)</f>
        <v>41975</v>
      </c>
      <c r="M6" s="13">
        <f t="shared" si="3"/>
        <v>0</v>
      </c>
      <c r="N6" s="13">
        <f t="shared" si="4"/>
        <v>0</v>
      </c>
      <c r="O6" s="13">
        <f>IFERROR(MATCH(L6,Detalhes!$A$4:$A$56,0),0)</f>
        <v>0</v>
      </c>
      <c r="P6" s="10">
        <f t="shared" si="0"/>
        <v>0</v>
      </c>
    </row>
    <row r="7" spans="1:16" x14ac:dyDescent="0.25">
      <c r="A7" s="14">
        <v>4</v>
      </c>
      <c r="B7" s="2">
        <v>0.30972222222222223</v>
      </c>
      <c r="C7" s="2">
        <v>0.59027777777777779</v>
      </c>
      <c r="D7" s="2">
        <v>0.63194444444444442</v>
      </c>
      <c r="E7" s="2">
        <v>0.78819444444444453</v>
      </c>
      <c r="F7" s="3">
        <f t="shared" si="1"/>
        <v>0.43680555555555567</v>
      </c>
      <c r="G7" s="3">
        <f t="shared" si="2"/>
        <v>7.0138888888888973E-2</v>
      </c>
      <c r="H7" s="4"/>
      <c r="L7" s="12">
        <f>DATE(Detalhes!$B$1,Detalhes!$B$2,A7)</f>
        <v>41976</v>
      </c>
      <c r="M7" s="13">
        <f t="shared" si="3"/>
        <v>0</v>
      </c>
      <c r="N7" s="13">
        <f t="shared" si="4"/>
        <v>0</v>
      </c>
      <c r="O7" s="13">
        <f>IFERROR(MATCH(L7,Detalhes!$A$4:$A$56,0),0)</f>
        <v>0</v>
      </c>
      <c r="P7" s="10">
        <f t="shared" si="0"/>
        <v>0</v>
      </c>
    </row>
    <row r="8" spans="1:16" x14ac:dyDescent="0.25">
      <c r="A8" s="14">
        <v>5</v>
      </c>
      <c r="B8" s="2">
        <v>0.37847222222222227</v>
      </c>
      <c r="C8" s="2">
        <v>0.58333333333333337</v>
      </c>
      <c r="D8" s="2">
        <v>0.625</v>
      </c>
      <c r="E8" s="2">
        <v>0.77222222222222225</v>
      </c>
      <c r="F8" s="3">
        <f>IF(ISBLANK(E8),"",E8-(D8-C8)-B8)</f>
        <v>0.35208333333333336</v>
      </c>
      <c r="G8" s="3">
        <f t="shared" si="2"/>
        <v>-1.4583333333333337E-2</v>
      </c>
      <c r="H8" s="4"/>
      <c r="L8" s="12">
        <f>DATE(Detalhes!$B$1,Detalhes!$B$2,A8)</f>
        <v>41977</v>
      </c>
      <c r="M8" s="13">
        <f t="shared" si="3"/>
        <v>0</v>
      </c>
      <c r="N8" s="13">
        <f t="shared" si="4"/>
        <v>0</v>
      </c>
      <c r="O8" s="13">
        <f>IFERROR(MATCH(L8,Detalhes!$A$4:$A$56,0),0)</f>
        <v>0</v>
      </c>
      <c r="P8" s="10">
        <f t="shared" si="0"/>
        <v>0</v>
      </c>
    </row>
    <row r="9" spans="1:16" x14ac:dyDescent="0.25">
      <c r="A9" s="14">
        <v>6</v>
      </c>
      <c r="B9" s="2">
        <v>0.31875000000000003</v>
      </c>
      <c r="C9" s="2">
        <v>0.6020833333333333</v>
      </c>
      <c r="D9" s="2">
        <v>0.64374999999999993</v>
      </c>
      <c r="E9" s="2">
        <v>0.76944444444444438</v>
      </c>
      <c r="F9" s="3">
        <f>IF(ISBLANK(E9),"",E9-(D9-C9)-B9)</f>
        <v>0.40902777777777771</v>
      </c>
      <c r="G9" s="3">
        <f t="shared" si="2"/>
        <v>4.2361111111111016E-2</v>
      </c>
      <c r="H9" s="4"/>
      <c r="L9" s="12">
        <f>DATE(Detalhes!$B$1,Detalhes!$B$2,A9)</f>
        <v>41978</v>
      </c>
      <c r="M9" s="13">
        <f t="shared" si="3"/>
        <v>0</v>
      </c>
      <c r="N9" s="13">
        <f t="shared" si="4"/>
        <v>0</v>
      </c>
      <c r="O9" s="13">
        <f>IFERROR(MATCH(L9,Detalhes!$A$4:$A$56,0),0)</f>
        <v>0</v>
      </c>
      <c r="P9" s="10">
        <f t="shared" si="0"/>
        <v>0</v>
      </c>
    </row>
    <row r="10" spans="1:16" x14ac:dyDescent="0.25">
      <c r="A10" s="14">
        <v>7</v>
      </c>
      <c r="B10" s="2">
        <v>0.3430555555555555</v>
      </c>
      <c r="C10" s="2">
        <v>0.59513888888888888</v>
      </c>
      <c r="D10" s="2">
        <v>0.63680555555555551</v>
      </c>
      <c r="E10" s="2">
        <v>0.75763888888888886</v>
      </c>
      <c r="F10" s="3">
        <f>IF(ISBLANK(E10),"",E10-(D10-C10)-B10)</f>
        <v>0.37291666666666673</v>
      </c>
      <c r="G10" s="3">
        <f t="shared" si="2"/>
        <v>6.2500000000000333E-3</v>
      </c>
      <c r="H10" s="4"/>
      <c r="L10" s="12">
        <f>DATE(Detalhes!$B$1,Detalhes!$B$2,A10)</f>
        <v>41979</v>
      </c>
      <c r="M10" s="13">
        <f t="shared" si="3"/>
        <v>0</v>
      </c>
      <c r="N10" s="13">
        <f t="shared" si="4"/>
        <v>0</v>
      </c>
      <c r="O10" s="13">
        <f>IFERROR(MATCH(L10,Detalhes!$A$4:$A$56,0),0)</f>
        <v>0</v>
      </c>
      <c r="P10" s="10">
        <f t="shared" si="0"/>
        <v>0</v>
      </c>
    </row>
    <row r="11" spans="1:16" x14ac:dyDescent="0.25">
      <c r="A11" s="14">
        <v>8</v>
      </c>
      <c r="B11" s="2"/>
      <c r="C11" s="2"/>
      <c r="D11" s="2"/>
      <c r="E11" s="2"/>
      <c r="F11" s="3" t="str">
        <f>IF(ISBLANK(E11),"",E11-(D11-C11)-B11)</f>
        <v/>
      </c>
      <c r="G11" s="3" t="str">
        <f t="shared" si="2"/>
        <v/>
      </c>
      <c r="H11" s="4"/>
      <c r="L11" s="12">
        <f>DATE(Detalhes!$B$1,Detalhes!$B$2,A11)</f>
        <v>41980</v>
      </c>
      <c r="M11" s="13">
        <f t="shared" si="3"/>
        <v>1</v>
      </c>
      <c r="N11" s="13">
        <f t="shared" si="4"/>
        <v>0</v>
      </c>
      <c r="O11" s="13">
        <f>IFERROR(MATCH(L11,Detalhes!$A$4:$A$56,0),0)</f>
        <v>14</v>
      </c>
      <c r="P11" s="10">
        <f t="shared" si="0"/>
        <v>1</v>
      </c>
    </row>
    <row r="12" spans="1:16" x14ac:dyDescent="0.25">
      <c r="A12" s="14">
        <v>9</v>
      </c>
      <c r="B12" s="2"/>
      <c r="C12" s="2"/>
      <c r="D12" s="2"/>
      <c r="E12" s="2"/>
      <c r="F12" s="3" t="str">
        <f>IF(ISBLANK(E12),"",E12-(D12-C12)-B12)</f>
        <v/>
      </c>
      <c r="G12" s="3" t="str">
        <f t="shared" si="2"/>
        <v/>
      </c>
      <c r="H12" s="4"/>
      <c r="L12" s="12">
        <f>DATE(Detalhes!$B$1,Detalhes!$B$2,A12)</f>
        <v>41981</v>
      </c>
      <c r="M12" s="13">
        <f t="shared" si="3"/>
        <v>1</v>
      </c>
      <c r="N12" s="13">
        <f t="shared" si="4"/>
        <v>0</v>
      </c>
      <c r="O12" s="13">
        <f>IFERROR(MATCH(L12,Detalhes!$A$4:$A$56,0),0)</f>
        <v>0</v>
      </c>
      <c r="P12" s="10">
        <f t="shared" si="0"/>
        <v>1</v>
      </c>
    </row>
    <row r="13" spans="1:16" x14ac:dyDescent="0.25">
      <c r="A13" s="14">
        <v>10</v>
      </c>
      <c r="B13" s="2">
        <v>0.32361111111111113</v>
      </c>
      <c r="C13" s="2">
        <v>0.58750000000000002</v>
      </c>
      <c r="D13" s="2">
        <v>0.63055555555555554</v>
      </c>
      <c r="E13" s="2">
        <v>0.8125</v>
      </c>
      <c r="F13" s="3">
        <f t="shared" si="1"/>
        <v>0.44583333333333336</v>
      </c>
      <c r="G13" s="3">
        <f t="shared" si="2"/>
        <v>7.9166666666666663E-2</v>
      </c>
      <c r="H13" s="4"/>
      <c r="L13" s="12">
        <f>DATE(Detalhes!$B$1,Detalhes!$B$2,A13)</f>
        <v>41982</v>
      </c>
      <c r="M13" s="13">
        <f t="shared" si="3"/>
        <v>0</v>
      </c>
      <c r="N13" s="13">
        <f t="shared" si="4"/>
        <v>0</v>
      </c>
      <c r="O13" s="13">
        <f>IFERROR(MATCH(L13,Detalhes!$A$4:$A$56,0),0)</f>
        <v>0</v>
      </c>
      <c r="P13" s="10">
        <f t="shared" si="0"/>
        <v>0</v>
      </c>
    </row>
    <row r="14" spans="1:16" x14ac:dyDescent="0.25">
      <c r="A14" s="14">
        <v>11</v>
      </c>
      <c r="B14" s="2">
        <v>0.30555555555555552</v>
      </c>
      <c r="C14" s="2">
        <v>0.63888888888888895</v>
      </c>
      <c r="D14" s="2">
        <v>0.68333333333333324</v>
      </c>
      <c r="E14" s="2">
        <v>0.79305555555555562</v>
      </c>
      <c r="F14" s="3">
        <f t="shared" si="1"/>
        <v>0.44305555555555581</v>
      </c>
      <c r="G14" s="3">
        <f t="shared" si="2"/>
        <v>7.6388888888889117E-2</v>
      </c>
      <c r="H14" s="4"/>
      <c r="L14" s="12">
        <f>DATE(Detalhes!$B$1,Detalhes!$B$2,A14)</f>
        <v>41983</v>
      </c>
      <c r="M14" s="13">
        <f t="shared" si="3"/>
        <v>0</v>
      </c>
      <c r="N14" s="13">
        <f t="shared" si="4"/>
        <v>0</v>
      </c>
      <c r="O14" s="13">
        <f>IFERROR(MATCH(L14,Detalhes!$A$4:$A$56,0),0)</f>
        <v>0</v>
      </c>
      <c r="P14" s="10">
        <f t="shared" si="0"/>
        <v>0</v>
      </c>
    </row>
    <row r="15" spans="1:16" x14ac:dyDescent="0.25">
      <c r="A15" s="14">
        <v>12</v>
      </c>
      <c r="B15" s="2">
        <v>0.30902777777777779</v>
      </c>
      <c r="C15" s="2">
        <v>0.59097222222222223</v>
      </c>
      <c r="D15" s="2">
        <v>0.63472222222222219</v>
      </c>
      <c r="E15" s="2">
        <v>0.77638888888888891</v>
      </c>
      <c r="F15" s="3">
        <f t="shared" si="1"/>
        <v>0.42361111111111116</v>
      </c>
      <c r="G15" s="3">
        <f t="shared" si="2"/>
        <v>5.6944444444444464E-2</v>
      </c>
      <c r="H15" s="4"/>
      <c r="L15" s="12">
        <f>DATE(Detalhes!$B$1,Detalhes!$B$2,A15)</f>
        <v>41984</v>
      </c>
      <c r="M15" s="13">
        <f t="shared" si="3"/>
        <v>0</v>
      </c>
      <c r="N15" s="13">
        <f t="shared" si="4"/>
        <v>0</v>
      </c>
      <c r="O15" s="13">
        <f>IFERROR(MATCH(L15,Detalhes!$A$4:$A$56,0),0)</f>
        <v>0</v>
      </c>
      <c r="P15" s="10">
        <f t="shared" si="0"/>
        <v>0</v>
      </c>
    </row>
    <row r="16" spans="1:16" x14ac:dyDescent="0.25">
      <c r="A16" s="14">
        <v>13</v>
      </c>
      <c r="B16" s="2">
        <v>0.30763888888888891</v>
      </c>
      <c r="C16" s="2">
        <v>0.58888888888888891</v>
      </c>
      <c r="D16" s="2">
        <v>0.63055555555555554</v>
      </c>
      <c r="E16" s="2">
        <v>0.72986111111111107</v>
      </c>
      <c r="F16" s="3">
        <f t="shared" si="1"/>
        <v>0.38055555555555554</v>
      </c>
      <c r="G16" s="3">
        <f t="shared" si="2"/>
        <v>1.388888888888884E-2</v>
      </c>
      <c r="H16" s="4"/>
      <c r="L16" s="12">
        <f>DATE(Detalhes!$B$1,Detalhes!$B$2,A16)</f>
        <v>41985</v>
      </c>
      <c r="M16" s="13">
        <f t="shared" si="3"/>
        <v>0</v>
      </c>
      <c r="N16" s="13">
        <f t="shared" si="4"/>
        <v>0</v>
      </c>
      <c r="O16" s="13">
        <f>IFERROR(MATCH(L16,Detalhes!$A$4:$A$56,0),0)</f>
        <v>0</v>
      </c>
      <c r="P16" s="10">
        <f t="shared" si="0"/>
        <v>0</v>
      </c>
    </row>
    <row r="17" spans="1:16" x14ac:dyDescent="0.25">
      <c r="A17" s="14">
        <v>14</v>
      </c>
      <c r="B17" s="2">
        <v>0.34027777777777773</v>
      </c>
      <c r="C17" s="2">
        <v>0.59166666666666667</v>
      </c>
      <c r="D17" s="2">
        <v>0.63750000000000007</v>
      </c>
      <c r="E17" s="2">
        <v>0.78333333333333333</v>
      </c>
      <c r="F17" s="3">
        <f t="shared" si="1"/>
        <v>0.3972222222222222</v>
      </c>
      <c r="G17" s="3">
        <f t="shared" si="2"/>
        <v>3.0555555555555503E-2</v>
      </c>
      <c r="H17" s="4"/>
      <c r="L17" s="12">
        <f>DATE(Detalhes!$B$1,Detalhes!$B$2,A17)</f>
        <v>41986</v>
      </c>
      <c r="M17" s="13">
        <f t="shared" si="3"/>
        <v>0</v>
      </c>
      <c r="N17" s="13">
        <f t="shared" si="4"/>
        <v>0</v>
      </c>
      <c r="O17" s="13">
        <f>IFERROR(MATCH(L17,Detalhes!$A$4:$A$56,0),0)</f>
        <v>0</v>
      </c>
      <c r="P17" s="10">
        <f t="shared" si="0"/>
        <v>0</v>
      </c>
    </row>
    <row r="18" spans="1:16" x14ac:dyDescent="0.25">
      <c r="A18" s="14">
        <v>15</v>
      </c>
      <c r="B18" s="2"/>
      <c r="C18" s="2"/>
      <c r="D18" s="2"/>
      <c r="E18" s="2"/>
      <c r="F18" s="3" t="str">
        <f t="shared" si="1"/>
        <v/>
      </c>
      <c r="G18" s="3" t="str">
        <f t="shared" si="2"/>
        <v/>
      </c>
      <c r="H18" s="4"/>
      <c r="L18" s="12">
        <f>DATE(Detalhes!$B$1,Detalhes!$B$2,A18)</f>
        <v>41987</v>
      </c>
      <c r="M18" s="13">
        <f t="shared" si="3"/>
        <v>1</v>
      </c>
      <c r="N18" s="13">
        <f t="shared" si="4"/>
        <v>0</v>
      </c>
      <c r="O18" s="13">
        <f>IFERROR(MATCH(L18,Detalhes!$A$4:$A$56,0),0)</f>
        <v>0</v>
      </c>
      <c r="P18" s="10">
        <f t="shared" si="0"/>
        <v>1</v>
      </c>
    </row>
    <row r="19" spans="1:16" x14ac:dyDescent="0.25">
      <c r="A19" s="14">
        <v>16</v>
      </c>
      <c r="B19" s="2"/>
      <c r="C19" s="2"/>
      <c r="D19" s="2"/>
      <c r="E19" s="2"/>
      <c r="F19" s="3" t="str">
        <f t="shared" si="1"/>
        <v/>
      </c>
      <c r="G19" s="3" t="str">
        <f t="shared" si="2"/>
        <v/>
      </c>
      <c r="H19" s="4"/>
      <c r="L19" s="12">
        <f>DATE(Detalhes!$B$1,Detalhes!$B$2,A19)</f>
        <v>41988</v>
      </c>
      <c r="M19" s="13">
        <f t="shared" si="3"/>
        <v>1</v>
      </c>
      <c r="N19" s="13">
        <f t="shared" si="4"/>
        <v>0</v>
      </c>
      <c r="O19" s="13">
        <f>IFERROR(MATCH(L19,Detalhes!$A$4:$A$56,0),0)</f>
        <v>0</v>
      </c>
      <c r="P19" s="10">
        <f t="shared" si="0"/>
        <v>1</v>
      </c>
    </row>
    <row r="20" spans="1:16" x14ac:dyDescent="0.25">
      <c r="A20" s="14">
        <v>17</v>
      </c>
      <c r="B20" s="2">
        <v>0.30694444444444441</v>
      </c>
      <c r="C20" s="2">
        <v>0.58402777777777781</v>
      </c>
      <c r="D20" s="2">
        <v>0.62569444444444444</v>
      </c>
      <c r="E20" s="2">
        <v>0.75694444444444453</v>
      </c>
      <c r="F20" s="3">
        <f t="shared" si="1"/>
        <v>0.40833333333333349</v>
      </c>
      <c r="G20" s="3">
        <f t="shared" si="2"/>
        <v>4.1666666666666796E-2</v>
      </c>
      <c r="H20" s="4"/>
      <c r="L20" s="12">
        <f>DATE(Detalhes!$B$1,Detalhes!$B$2,A20)</f>
        <v>41989</v>
      </c>
      <c r="M20" s="13">
        <f t="shared" si="3"/>
        <v>0</v>
      </c>
      <c r="N20" s="13">
        <f t="shared" si="4"/>
        <v>0</v>
      </c>
      <c r="O20" s="13">
        <f>IFERROR(MATCH(L20,Detalhes!$A$4:$A$56,0),0)</f>
        <v>0</v>
      </c>
      <c r="P20" s="10">
        <f t="shared" si="0"/>
        <v>0</v>
      </c>
    </row>
    <row r="21" spans="1:16" x14ac:dyDescent="0.25">
      <c r="A21" s="14">
        <v>18</v>
      </c>
      <c r="B21" s="2">
        <v>0.4236111111111111</v>
      </c>
      <c r="C21" s="2">
        <v>0.58888888888888891</v>
      </c>
      <c r="D21" s="2">
        <v>0.63055555555555554</v>
      </c>
      <c r="E21" s="2">
        <v>0.78333333333333333</v>
      </c>
      <c r="F21" s="3">
        <f t="shared" si="1"/>
        <v>0.31805555555555559</v>
      </c>
      <c r="G21" s="3">
        <f t="shared" si="2"/>
        <v>-4.8611111111111105E-2</v>
      </c>
      <c r="H21" s="4"/>
      <c r="L21" s="12">
        <f>DATE(Detalhes!$B$1,Detalhes!$B$2,A21)</f>
        <v>41990</v>
      </c>
      <c r="M21" s="13">
        <f t="shared" si="3"/>
        <v>0</v>
      </c>
      <c r="N21" s="13">
        <f t="shared" si="4"/>
        <v>0</v>
      </c>
      <c r="O21" s="13">
        <f>IFERROR(MATCH(L21,Detalhes!$A$4:$A$56,0),0)</f>
        <v>0</v>
      </c>
      <c r="P21" s="10">
        <f t="shared" si="0"/>
        <v>0</v>
      </c>
    </row>
    <row r="22" spans="1:16" x14ac:dyDescent="0.25">
      <c r="A22" s="14">
        <v>19</v>
      </c>
      <c r="B22" s="2">
        <v>0.42638888888888887</v>
      </c>
      <c r="C22" s="2">
        <v>0.59861111111111109</v>
      </c>
      <c r="D22" s="2">
        <v>0.64027777777777783</v>
      </c>
      <c r="E22" s="2">
        <v>0.79513888888888884</v>
      </c>
      <c r="F22" s="3">
        <f t="shared" si="1"/>
        <v>0.32708333333333323</v>
      </c>
      <c r="G22" s="3">
        <f t="shared" si="2"/>
        <v>-3.958333333333347E-2</v>
      </c>
      <c r="H22" s="4"/>
      <c r="L22" s="12">
        <f>DATE(Detalhes!$B$1,Detalhes!$B$2,A22)</f>
        <v>41991</v>
      </c>
      <c r="M22" s="13">
        <f t="shared" si="3"/>
        <v>0</v>
      </c>
      <c r="N22" s="13">
        <f t="shared" si="4"/>
        <v>0</v>
      </c>
      <c r="O22" s="13">
        <f>IFERROR(MATCH(L22,Detalhes!$A$4:$A$56,0),0)</f>
        <v>0</v>
      </c>
      <c r="P22" s="10">
        <f t="shared" si="0"/>
        <v>0</v>
      </c>
    </row>
    <row r="23" spans="1:16" x14ac:dyDescent="0.25">
      <c r="A23" s="14">
        <v>20</v>
      </c>
      <c r="B23" s="2">
        <v>0.30555555555555552</v>
      </c>
      <c r="C23" s="2">
        <v>0.53125</v>
      </c>
      <c r="D23" s="2">
        <v>0.57986111111111105</v>
      </c>
      <c r="E23" s="2">
        <v>0.57986111111111105</v>
      </c>
      <c r="F23" s="3">
        <f t="shared" si="1"/>
        <v>0.22569444444444448</v>
      </c>
      <c r="G23" s="3">
        <f t="shared" si="2"/>
        <v>-0.14097222222222222</v>
      </c>
      <c r="H23" s="4"/>
      <c r="L23" s="12">
        <f>DATE(Detalhes!$B$1,Detalhes!$B$2,A23)</f>
        <v>41992</v>
      </c>
      <c r="M23" s="13">
        <f t="shared" si="3"/>
        <v>0</v>
      </c>
      <c r="N23" s="13">
        <f t="shared" si="4"/>
        <v>0</v>
      </c>
      <c r="O23" s="13">
        <f>IFERROR(MATCH(L23,Detalhes!$A$4:$A$56,0),0)</f>
        <v>0</v>
      </c>
      <c r="P23" s="10">
        <f t="shared" si="0"/>
        <v>0</v>
      </c>
    </row>
    <row r="24" spans="1:16" x14ac:dyDescent="0.25">
      <c r="A24" s="14">
        <v>21</v>
      </c>
      <c r="B24" s="2">
        <v>0.30902777777777779</v>
      </c>
      <c r="C24" s="2">
        <v>0.5</v>
      </c>
      <c r="D24" s="2">
        <v>0.54166666666666663</v>
      </c>
      <c r="E24" s="2">
        <v>0.71875</v>
      </c>
      <c r="F24" s="3">
        <f t="shared" si="1"/>
        <v>0.36805555555555558</v>
      </c>
      <c r="G24" s="3">
        <f t="shared" si="2"/>
        <v>1.388888888888884E-3</v>
      </c>
      <c r="H24" s="4"/>
      <c r="L24" s="12">
        <f>DATE(Detalhes!$B$1,Detalhes!$B$2,A24)</f>
        <v>41993</v>
      </c>
      <c r="M24" s="13">
        <f t="shared" si="3"/>
        <v>0</v>
      </c>
      <c r="N24" s="13">
        <f t="shared" si="4"/>
        <v>0</v>
      </c>
      <c r="O24" s="13">
        <f>IFERROR(MATCH(L24,Detalhes!$A$4:$A$56,0),0)</f>
        <v>0</v>
      </c>
      <c r="P24" s="10">
        <f t="shared" si="0"/>
        <v>0</v>
      </c>
    </row>
    <row r="25" spans="1:16" x14ac:dyDescent="0.25">
      <c r="A25" s="14">
        <v>22</v>
      </c>
      <c r="B25" s="2"/>
      <c r="C25" s="2"/>
      <c r="D25" s="2"/>
      <c r="E25" s="2"/>
      <c r="F25" s="3" t="str">
        <f t="shared" si="1"/>
        <v/>
      </c>
      <c r="G25" s="3" t="str">
        <f t="shared" si="2"/>
        <v/>
      </c>
      <c r="H25" s="4"/>
      <c r="L25" s="12">
        <f>DATE(Detalhes!$B$1,Detalhes!$B$2,A25)</f>
        <v>41994</v>
      </c>
      <c r="M25" s="13">
        <f t="shared" si="3"/>
        <v>1</v>
      </c>
      <c r="N25" s="13">
        <f t="shared" si="4"/>
        <v>0</v>
      </c>
      <c r="O25" s="13">
        <f>IFERROR(MATCH(L25,Detalhes!$A$4:$A$56,0),0)</f>
        <v>0</v>
      </c>
      <c r="P25" s="10">
        <f t="shared" si="0"/>
        <v>1</v>
      </c>
    </row>
    <row r="26" spans="1:16" x14ac:dyDescent="0.25">
      <c r="A26" s="14">
        <v>23</v>
      </c>
      <c r="B26" s="2"/>
      <c r="C26" s="2"/>
      <c r="D26" s="2"/>
      <c r="E26" s="2"/>
      <c r="F26" s="3" t="str">
        <f t="shared" si="1"/>
        <v/>
      </c>
      <c r="G26" s="3" t="str">
        <f t="shared" si="2"/>
        <v/>
      </c>
      <c r="H26" s="4"/>
      <c r="L26" s="12">
        <f>DATE(Detalhes!$B$1,Detalhes!$B$2,A26)</f>
        <v>41995</v>
      </c>
      <c r="M26" s="13">
        <f t="shared" si="3"/>
        <v>1</v>
      </c>
      <c r="N26" s="13">
        <f t="shared" si="4"/>
        <v>0</v>
      </c>
      <c r="O26" s="13">
        <f>IFERROR(MATCH(L26,Detalhes!$A$4:$A$56,0),0)</f>
        <v>0</v>
      </c>
      <c r="P26" s="10">
        <f t="shared" si="0"/>
        <v>1</v>
      </c>
    </row>
    <row r="27" spans="1:16" x14ac:dyDescent="0.25">
      <c r="A27" s="14">
        <v>24</v>
      </c>
      <c r="B27" s="2">
        <v>0.33333333333333331</v>
      </c>
      <c r="C27" s="2"/>
      <c r="D27" s="2"/>
      <c r="E27" s="2">
        <v>0.3666666666666667</v>
      </c>
      <c r="F27" s="3">
        <f t="shared" si="1"/>
        <v>3.3333333333333381E-2</v>
      </c>
      <c r="G27" s="3">
        <f t="shared" si="2"/>
        <v>-0.33333333333333331</v>
      </c>
      <c r="H27" s="4"/>
      <c r="L27" s="12">
        <f>DATE(Detalhes!$B$1,Detalhes!$B$2,A27)</f>
        <v>41996</v>
      </c>
      <c r="M27" s="13">
        <f t="shared" si="3"/>
        <v>0</v>
      </c>
      <c r="N27" s="13">
        <f t="shared" si="4"/>
        <v>0</v>
      </c>
      <c r="O27" s="13">
        <f>IFERROR(MATCH(L27,Detalhes!$A$4:$A$56,0),0)</f>
        <v>0</v>
      </c>
      <c r="P27" s="10">
        <f t="shared" si="0"/>
        <v>0</v>
      </c>
    </row>
    <row r="28" spans="1:16" x14ac:dyDescent="0.25">
      <c r="A28" s="14">
        <v>25</v>
      </c>
      <c r="B28" s="2"/>
      <c r="C28" s="2"/>
      <c r="D28" s="2"/>
      <c r="E28" s="2"/>
      <c r="F28" s="3" t="str">
        <f t="shared" si="1"/>
        <v/>
      </c>
      <c r="G28" s="3" t="str">
        <f t="shared" si="2"/>
        <v/>
      </c>
      <c r="H28" s="4"/>
      <c r="L28" s="12">
        <f>DATE(Detalhes!$B$1,Detalhes!$B$2,A28)</f>
        <v>41997</v>
      </c>
      <c r="M28" s="13">
        <f t="shared" si="3"/>
        <v>0</v>
      </c>
      <c r="N28" s="13">
        <f t="shared" si="4"/>
        <v>0</v>
      </c>
      <c r="O28" s="13">
        <f>IFERROR(MATCH(L28,Detalhes!$A$4:$A$56,0),0)</f>
        <v>15</v>
      </c>
      <c r="P28" s="10">
        <f t="shared" si="0"/>
        <v>1</v>
      </c>
    </row>
    <row r="29" spans="1:16" x14ac:dyDescent="0.25">
      <c r="A29" s="14">
        <v>26</v>
      </c>
      <c r="B29" s="2">
        <v>0.33263888888888887</v>
      </c>
      <c r="C29" s="2"/>
      <c r="D29" s="2"/>
      <c r="E29" s="2">
        <v>0.48819444444444443</v>
      </c>
      <c r="F29" s="3">
        <f t="shared" si="1"/>
        <v>0.15555555555555556</v>
      </c>
      <c r="G29" s="3">
        <f t="shared" si="2"/>
        <v>-0.21111111111111114</v>
      </c>
      <c r="H29" s="4"/>
      <c r="L29" s="12">
        <f>DATE(Detalhes!$B$1,Detalhes!$B$2,A29)</f>
        <v>41998</v>
      </c>
      <c r="M29" s="13">
        <f t="shared" si="3"/>
        <v>0</v>
      </c>
      <c r="N29" s="13">
        <f t="shared" si="4"/>
        <v>0</v>
      </c>
      <c r="O29" s="13">
        <f>IFERROR(MATCH(L29,Detalhes!$A$4:$A$56,0),0)</f>
        <v>0</v>
      </c>
      <c r="P29" s="10">
        <f t="shared" si="0"/>
        <v>0</v>
      </c>
    </row>
    <row r="30" spans="1:16" x14ac:dyDescent="0.25">
      <c r="A30" s="14">
        <v>27</v>
      </c>
      <c r="B30" s="2">
        <v>0.36388888888888887</v>
      </c>
      <c r="C30" s="2">
        <v>0.60138888888888886</v>
      </c>
      <c r="D30" s="2">
        <v>0.6430555555555556</v>
      </c>
      <c r="E30" s="2">
        <v>0.75</v>
      </c>
      <c r="F30" s="3">
        <f t="shared" si="1"/>
        <v>0.34444444444444439</v>
      </c>
      <c r="G30" s="3">
        <f t="shared" si="2"/>
        <v>-2.222222222222231E-2</v>
      </c>
      <c r="H30" s="4"/>
      <c r="L30" s="12">
        <f>DATE(Detalhes!$B$1,Detalhes!$B$2,A30)</f>
        <v>41999</v>
      </c>
      <c r="M30" s="13">
        <f t="shared" si="3"/>
        <v>0</v>
      </c>
      <c r="N30" s="13">
        <f t="shared" si="4"/>
        <v>0</v>
      </c>
      <c r="O30" s="13">
        <f>IFERROR(MATCH(L30,Detalhes!$A$4:$A$56,0),0)</f>
        <v>0</v>
      </c>
      <c r="P30" s="10">
        <f t="shared" si="0"/>
        <v>0</v>
      </c>
    </row>
    <row r="31" spans="1:16" x14ac:dyDescent="0.25">
      <c r="A31" s="14">
        <v>28</v>
      </c>
      <c r="B31" s="2">
        <v>0.32013888888888892</v>
      </c>
      <c r="C31" s="2"/>
      <c r="D31" s="2"/>
      <c r="E31" s="2">
        <v>0.63124999999999998</v>
      </c>
      <c r="F31" s="3">
        <f t="shared" si="1"/>
        <v>0.31111111111111106</v>
      </c>
      <c r="G31" s="3">
        <f t="shared" si="2"/>
        <v>-5.5555555555555636E-2</v>
      </c>
      <c r="H31" s="4"/>
      <c r="L31" s="12">
        <f>DATE(Detalhes!$B$1,Detalhes!$B$2,A31)</f>
        <v>42000</v>
      </c>
      <c r="M31" s="13">
        <f t="shared" si="3"/>
        <v>0</v>
      </c>
      <c r="N31" s="13">
        <f t="shared" si="4"/>
        <v>0</v>
      </c>
      <c r="O31" s="13">
        <f>IFERROR(MATCH(L31,Detalhes!$A$4:$A$56,0),0)</f>
        <v>0</v>
      </c>
      <c r="P31" s="10">
        <f t="shared" si="0"/>
        <v>0</v>
      </c>
    </row>
    <row r="32" spans="1:16" x14ac:dyDescent="0.25">
      <c r="A32" s="14">
        <v>29</v>
      </c>
      <c r="B32" s="2"/>
      <c r="C32" s="2"/>
      <c r="D32" s="2"/>
      <c r="E32" s="2"/>
      <c r="F32" s="3" t="str">
        <f t="shared" si="1"/>
        <v/>
      </c>
      <c r="G32" s="3" t="str">
        <f t="shared" si="2"/>
        <v/>
      </c>
      <c r="H32" s="4"/>
      <c r="L32" s="12">
        <f>DATE(Detalhes!$B$1,Detalhes!$B$2,A32)</f>
        <v>42001</v>
      </c>
      <c r="M32" s="13">
        <f t="shared" si="3"/>
        <v>1</v>
      </c>
      <c r="N32" s="13">
        <f t="shared" si="4"/>
        <v>0</v>
      </c>
      <c r="O32" s="13">
        <f>IFERROR(MATCH(L32,Detalhes!$A$4:$A$56,0),0)</f>
        <v>0</v>
      </c>
      <c r="P32" s="10">
        <f t="shared" si="0"/>
        <v>1</v>
      </c>
    </row>
    <row r="33" spans="1:16" x14ac:dyDescent="0.25">
      <c r="A33" s="14">
        <v>30</v>
      </c>
      <c r="B33" s="2"/>
      <c r="C33" s="2"/>
      <c r="D33" s="2"/>
      <c r="E33" s="2"/>
      <c r="F33" s="3" t="str">
        <f t="shared" si="1"/>
        <v/>
      </c>
      <c r="G33" s="3" t="str">
        <f t="shared" si="2"/>
        <v/>
      </c>
      <c r="H33" s="4"/>
      <c r="L33" s="12">
        <f>DATE(Detalhes!$B$1,Detalhes!$B$2,A33)</f>
        <v>42002</v>
      </c>
      <c r="M33" s="13">
        <f t="shared" si="3"/>
        <v>1</v>
      </c>
      <c r="N33" s="13">
        <f t="shared" si="4"/>
        <v>0</v>
      </c>
      <c r="O33" s="13">
        <f>IFERROR(MATCH(L33,Detalhes!$A$4:$A$56,0),0)</f>
        <v>0</v>
      </c>
      <c r="P33" s="10">
        <f t="shared" si="0"/>
        <v>1</v>
      </c>
    </row>
    <row r="34" spans="1:16" x14ac:dyDescent="0.25">
      <c r="A34" s="14">
        <v>31</v>
      </c>
      <c r="B34" s="2">
        <v>0.33333333333333331</v>
      </c>
      <c r="C34" s="2"/>
      <c r="D34" s="2"/>
      <c r="E34" s="2">
        <v>0.3666666666666667</v>
      </c>
      <c r="F34" s="3">
        <f t="shared" si="1"/>
        <v>3.3333333333333381E-2</v>
      </c>
      <c r="G34" s="3">
        <f t="shared" si="2"/>
        <v>-0.33333333333333331</v>
      </c>
      <c r="H34" s="4"/>
      <c r="L34" s="12">
        <f>DATE(Detalhes!$B$1,Detalhes!$B$2,A34)</f>
        <v>42003</v>
      </c>
      <c r="M34" s="13">
        <f t="shared" si="3"/>
        <v>0</v>
      </c>
      <c r="N34" s="13">
        <f t="shared" si="4"/>
        <v>0</v>
      </c>
      <c r="O34" s="13">
        <f>IFERROR(MATCH(L34,Detalhes!$A$4:$A$56,0),0)</f>
        <v>0</v>
      </c>
      <c r="P34" s="10">
        <f t="shared" si="0"/>
        <v>0</v>
      </c>
    </row>
    <row r="35" spans="1:16" x14ac:dyDescent="0.25">
      <c r="A35" s="15" t="s">
        <v>10</v>
      </c>
      <c r="B35" s="16"/>
      <c r="C35" s="17"/>
      <c r="D35" s="17"/>
      <c r="E35" s="16"/>
      <c r="F35" s="5">
        <f>SUM(F4:F34)</f>
        <v>6.511111111111112</v>
      </c>
      <c r="G35" s="22">
        <f>SUM(G4:G34)</f>
        <v>-0.82222222222222208</v>
      </c>
      <c r="H35" s="16"/>
    </row>
  </sheetData>
  <sheetProtection sheet="1" formatCells="0" formatColumns="0" formatRows="0" insertColumns="0" insertRows="0" insertHyperlinks="0" deleteColumns="0" deleteRows="0" sort="0" autoFilter="0" pivotTables="0"/>
  <mergeCells count="8">
    <mergeCell ref="G2:G3"/>
    <mergeCell ref="H2:H3"/>
    <mergeCell ref="B1:E1"/>
    <mergeCell ref="A2:A3"/>
    <mergeCell ref="B2:B3"/>
    <mergeCell ref="C2:D2"/>
    <mergeCell ref="E2:E3"/>
    <mergeCell ref="F2:F3"/>
  </mergeCells>
  <conditionalFormatting sqref="A4:H4">
    <cfRule type="expression" dxfId="519" priority="36">
      <formula>$P$4&gt;0</formula>
    </cfRule>
  </conditionalFormatting>
  <conditionalFormatting sqref="A5:B5 E5:H5">
    <cfRule type="expression" dxfId="518" priority="35">
      <formula>$P$5&gt;0</formula>
    </cfRule>
  </conditionalFormatting>
  <conditionalFormatting sqref="A6:D6 F6:H6">
    <cfRule type="expression" dxfId="517" priority="34">
      <formula>$P$6&gt;0</formula>
    </cfRule>
  </conditionalFormatting>
  <conditionalFormatting sqref="A7:B7 F7:H7">
    <cfRule type="expression" dxfId="516" priority="33">
      <formula>$P$7&gt;0</formula>
    </cfRule>
  </conditionalFormatting>
  <conditionalFormatting sqref="A8:B8 F8:H8">
    <cfRule type="expression" dxfId="515" priority="32">
      <formula>$P$8&gt;0</formula>
    </cfRule>
  </conditionalFormatting>
  <conditionalFormatting sqref="A9:B9 F9:H9">
    <cfRule type="expression" dxfId="514" priority="31">
      <formula>$P$9&gt;0</formula>
    </cfRule>
  </conditionalFormatting>
  <conditionalFormatting sqref="A10:B10 F10:H10">
    <cfRule type="expression" dxfId="513" priority="30">
      <formula>$P$10&gt;0</formula>
    </cfRule>
  </conditionalFormatting>
  <conditionalFormatting sqref="A11:B11 F11:H11">
    <cfRule type="expression" dxfId="512" priority="29">
      <formula>$P$11&gt;0</formula>
    </cfRule>
  </conditionalFormatting>
  <conditionalFormatting sqref="A12:D12 F12:H12">
    <cfRule type="expression" dxfId="511" priority="28">
      <formula>$P$12&gt;0</formula>
    </cfRule>
  </conditionalFormatting>
  <conditionalFormatting sqref="A13:D13 F13:H13">
    <cfRule type="expression" dxfId="510" priority="27">
      <formula>$P$13&gt;0</formula>
    </cfRule>
  </conditionalFormatting>
  <conditionalFormatting sqref="A14:B14 F14:H14">
    <cfRule type="expression" dxfId="509" priority="26">
      <formula>$P$14&gt;0</formula>
    </cfRule>
  </conditionalFormatting>
  <conditionalFormatting sqref="F15:H19 A33:D34 A30:A32 A19:D19 F21:H34 A25:D27 A15:B18 A21:B24 A28:B29">
    <cfRule type="expression" dxfId="508" priority="25">
      <formula>$P15&gt;0</formula>
    </cfRule>
  </conditionalFormatting>
  <conditionalFormatting sqref="E6">
    <cfRule type="expression" dxfId="507" priority="24">
      <formula>$P$6&gt;0</formula>
    </cfRule>
  </conditionalFormatting>
  <conditionalFormatting sqref="E7">
    <cfRule type="expression" dxfId="506" priority="23">
      <formula>$P$7&gt;0</formula>
    </cfRule>
  </conditionalFormatting>
  <conditionalFormatting sqref="E8">
    <cfRule type="expression" dxfId="505" priority="22">
      <formula>$P$8&gt;0</formula>
    </cfRule>
  </conditionalFormatting>
  <conditionalFormatting sqref="E9">
    <cfRule type="expression" dxfId="504" priority="21">
      <formula>$P$9&gt;0</formula>
    </cfRule>
  </conditionalFormatting>
  <conditionalFormatting sqref="E10">
    <cfRule type="expression" dxfId="503" priority="20">
      <formula>$P$10&gt;0</formula>
    </cfRule>
  </conditionalFormatting>
  <conditionalFormatting sqref="E11">
    <cfRule type="expression" dxfId="502" priority="19">
      <formula>$P$11&gt;0</formula>
    </cfRule>
  </conditionalFormatting>
  <conditionalFormatting sqref="E12">
    <cfRule type="expression" dxfId="501" priority="18">
      <formula>$P$12&gt;0</formula>
    </cfRule>
  </conditionalFormatting>
  <conditionalFormatting sqref="E13">
    <cfRule type="expression" dxfId="500" priority="17">
      <formula>$P$13&gt;0</formula>
    </cfRule>
  </conditionalFormatting>
  <conditionalFormatting sqref="E14">
    <cfRule type="expression" dxfId="499" priority="16">
      <formula>$P$14&gt;0</formula>
    </cfRule>
  </conditionalFormatting>
  <conditionalFormatting sqref="E15:E19 E33:E34 E21:E29">
    <cfRule type="expression" dxfId="498" priority="15">
      <formula>$P15&gt;0</formula>
    </cfRule>
  </conditionalFormatting>
  <conditionalFormatting sqref="B30:D30 B31:B32">
    <cfRule type="expression" dxfId="497" priority="14">
      <formula>$P30&gt;0</formula>
    </cfRule>
  </conditionalFormatting>
  <conditionalFormatting sqref="E30:E32">
    <cfRule type="expression" dxfId="496" priority="13">
      <formula>$P30&gt;0</formula>
    </cfRule>
  </conditionalFormatting>
  <conditionalFormatting sqref="C7:D7">
    <cfRule type="expression" dxfId="495" priority="10">
      <formula>$P7&gt;0</formula>
    </cfRule>
  </conditionalFormatting>
  <conditionalFormatting sqref="C5:D5">
    <cfRule type="expression" dxfId="494" priority="9">
      <formula>$P5&gt;0</formula>
    </cfRule>
  </conditionalFormatting>
  <conditionalFormatting sqref="A20 F20:H20 C20:D20">
    <cfRule type="expression" dxfId="493" priority="8">
      <formula>$P20&gt;0</formula>
    </cfRule>
  </conditionalFormatting>
  <conditionalFormatting sqref="E20">
    <cfRule type="expression" dxfId="492" priority="7">
      <formula>$P20&gt;0</formula>
    </cfRule>
  </conditionalFormatting>
  <conditionalFormatting sqref="B20">
    <cfRule type="expression" dxfId="491" priority="6">
      <formula>$P20&gt;0</formula>
    </cfRule>
  </conditionalFormatting>
  <conditionalFormatting sqref="C8:D11">
    <cfRule type="expression" dxfId="490" priority="5">
      <formula>$P8&gt;0</formula>
    </cfRule>
  </conditionalFormatting>
  <conditionalFormatting sqref="C14:D18">
    <cfRule type="expression" dxfId="489" priority="4">
      <formula>$P14&gt;0</formula>
    </cfRule>
  </conditionalFormatting>
  <conditionalFormatting sqref="C21:D24">
    <cfRule type="expression" dxfId="488" priority="3">
      <formula>$P21&gt;0</formula>
    </cfRule>
  </conditionalFormatting>
  <conditionalFormatting sqref="C28:D29">
    <cfRule type="expression" dxfId="487" priority="2">
      <formula>$P28&gt;0</formula>
    </cfRule>
  </conditionalFormatting>
  <conditionalFormatting sqref="C31:D32">
    <cfRule type="expression" dxfId="486" priority="1">
      <formula>$P31&gt;0</formula>
    </cfRule>
  </conditionalFormatting>
  <pageMargins left="0.51181102362204722" right="0.51181102362204722" top="0.78740157480314965" bottom="0.78740157480314965" header="0.31496062992125984" footer="0.31496062992125984"/>
  <pageSetup paperSize="9" scale="88" fitToHeight="0" orientation="portrait" horizontalDpi="0" verticalDpi="0" r:id="rId1"/>
  <headerFooter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35"/>
  <sheetViews>
    <sheetView topLeftCell="A16" workbookViewId="0">
      <selection activeCell="B29" sqref="B29:E31"/>
    </sheetView>
  </sheetViews>
  <sheetFormatPr defaultRowHeight="15" x14ac:dyDescent="0.25"/>
  <cols>
    <col min="1" max="1" width="17.5703125" style="10" bestFit="1" customWidth="1"/>
    <col min="2" max="2" width="15.140625" style="10" bestFit="1" customWidth="1"/>
    <col min="3" max="4" width="9.140625" style="10"/>
    <col min="5" max="5" width="13.140625" style="10" bestFit="1" customWidth="1"/>
    <col min="6" max="6" width="16.85546875" style="10" bestFit="1" customWidth="1"/>
    <col min="7" max="7" width="10.140625" style="10" bestFit="1" customWidth="1"/>
    <col min="8" max="8" width="15.7109375" style="10" customWidth="1"/>
    <col min="9" max="9" width="9.140625" style="10"/>
    <col min="10" max="10" width="12.42578125" style="10" bestFit="1" customWidth="1"/>
    <col min="11" max="11" width="9.140625" style="10" customWidth="1"/>
    <col min="12" max="13" width="9.140625" style="10" hidden="1" customWidth="1"/>
    <col min="14" max="14" width="10.42578125" style="10" hidden="1" customWidth="1"/>
    <col min="15" max="16" width="9.140625" style="10" hidden="1" customWidth="1"/>
    <col min="17" max="17" width="9.140625" style="10" customWidth="1"/>
    <col min="18" max="16384" width="9.140625" style="10"/>
  </cols>
  <sheetData>
    <row r="1" spans="1:16" x14ac:dyDescent="0.25">
      <c r="A1" s="8">
        <f>DATE(Detalhes!B1,Detalhes!B2,1)</f>
        <v>41973</v>
      </c>
      <c r="B1" s="27" t="s">
        <v>0</v>
      </c>
      <c r="C1" s="28"/>
      <c r="D1" s="28"/>
      <c r="E1" s="29"/>
      <c r="F1" s="7">
        <v>0.3666666666666667</v>
      </c>
      <c r="G1" s="9"/>
      <c r="H1" s="9"/>
    </row>
    <row r="2" spans="1:16" x14ac:dyDescent="0.25">
      <c r="A2" s="23" t="s">
        <v>1</v>
      </c>
      <c r="B2" s="23" t="s">
        <v>2</v>
      </c>
      <c r="C2" s="30" t="s">
        <v>3</v>
      </c>
      <c r="D2" s="31"/>
      <c r="E2" s="23" t="s">
        <v>4</v>
      </c>
      <c r="F2" s="23" t="s">
        <v>5</v>
      </c>
      <c r="G2" s="23" t="s">
        <v>6</v>
      </c>
      <c r="H2" s="25" t="s">
        <v>7</v>
      </c>
    </row>
    <row r="3" spans="1:16" ht="15.75" thickBot="1" x14ac:dyDescent="0.3">
      <c r="A3" s="24"/>
      <c r="B3" s="24"/>
      <c r="C3" s="11" t="s">
        <v>8</v>
      </c>
      <c r="D3" s="11" t="s">
        <v>9</v>
      </c>
      <c r="E3" s="24"/>
      <c r="F3" s="24"/>
      <c r="G3" s="24"/>
      <c r="H3" s="26"/>
      <c r="L3" s="12" t="s">
        <v>26</v>
      </c>
      <c r="M3" s="13" t="s">
        <v>27</v>
      </c>
      <c r="N3" s="13" t="s">
        <v>28</v>
      </c>
      <c r="O3" s="13" t="s">
        <v>29</v>
      </c>
      <c r="P3" s="13" t="s">
        <v>30</v>
      </c>
    </row>
    <row r="4" spans="1:16" x14ac:dyDescent="0.25">
      <c r="A4" s="14">
        <v>1</v>
      </c>
      <c r="B4" s="2"/>
      <c r="C4" s="2"/>
      <c r="D4" s="2"/>
      <c r="E4" s="2"/>
      <c r="F4" s="3" t="str">
        <f>IF(ISBLANK(E4),"",E4-(D4-C4)-B4)</f>
        <v/>
      </c>
      <c r="G4" s="3" t="str">
        <f>IF(ISNUMBER(F4),F4-$F$1,"")</f>
        <v/>
      </c>
      <c r="H4" s="4"/>
      <c r="L4" s="12">
        <f>DATE(Detalhes!$B$1,Detalhes!$B$2,A4)</f>
        <v>41973</v>
      </c>
      <c r="M4" s="13">
        <f>IF(WEEKDAY(L4,2)&gt;5,1,0)</f>
        <v>1</v>
      </c>
      <c r="N4" s="13">
        <f>IF(MONTH(L4)=MONTH($A$1),0,1)</f>
        <v>0</v>
      </c>
      <c r="O4" s="13">
        <f>IFERROR(MATCH(L4,Detalhes!$A$4:$A$56,0),0)</f>
        <v>0</v>
      </c>
      <c r="P4" s="10">
        <f t="shared" ref="P4:P34" si="0">IF(OR(M4,N4,O4),1,0)</f>
        <v>1</v>
      </c>
    </row>
    <row r="5" spans="1:16" x14ac:dyDescent="0.25">
      <c r="A5" s="14">
        <v>2</v>
      </c>
      <c r="B5" s="2"/>
      <c r="C5" s="2"/>
      <c r="D5" s="2"/>
      <c r="E5" s="2"/>
      <c r="F5" s="3" t="str">
        <f t="shared" ref="F5:F34" si="1">IF(ISBLANK(E5),"",E5-(D5-C5)-B5)</f>
        <v/>
      </c>
      <c r="G5" s="3" t="str">
        <f t="shared" ref="G5:G34" si="2">IF(ISNUMBER(F5),F5-$F$1,"")</f>
        <v/>
      </c>
      <c r="H5" s="4"/>
      <c r="L5" s="12">
        <f>DATE(Detalhes!$B$1,Detalhes!$B$2,A5)</f>
        <v>41974</v>
      </c>
      <c r="M5" s="13">
        <f t="shared" ref="M5:M34" si="3">IF(WEEKDAY(L5,2)&gt;5,1,0)</f>
        <v>1</v>
      </c>
      <c r="N5" s="13">
        <f t="shared" ref="N5:N34" si="4">IF(MONTH(L5)=MONTH($A$1),0,1)</f>
        <v>0</v>
      </c>
      <c r="O5" s="13">
        <f>IFERROR(MATCH(L5,Detalhes!$A$4:$A$56,0),0)</f>
        <v>0</v>
      </c>
      <c r="P5" s="10">
        <f t="shared" si="0"/>
        <v>1</v>
      </c>
    </row>
    <row r="6" spans="1:16" x14ac:dyDescent="0.25">
      <c r="A6" s="14">
        <v>3</v>
      </c>
      <c r="B6" s="2">
        <v>0.35416666666666669</v>
      </c>
      <c r="C6" s="2">
        <v>0.50277777777777777</v>
      </c>
      <c r="D6" s="2">
        <v>0.53819444444444442</v>
      </c>
      <c r="E6" s="2">
        <v>0.77361111111111114</v>
      </c>
      <c r="F6" s="3">
        <f t="shared" si="1"/>
        <v>0.3840277777777778</v>
      </c>
      <c r="G6" s="3">
        <f t="shared" si="2"/>
        <v>1.7361111111111105E-2</v>
      </c>
      <c r="H6" s="4"/>
      <c r="L6" s="12">
        <f>DATE(Detalhes!$B$1,Detalhes!$B$2,A6)</f>
        <v>41975</v>
      </c>
      <c r="M6" s="13">
        <f t="shared" si="3"/>
        <v>0</v>
      </c>
      <c r="N6" s="13">
        <f t="shared" si="4"/>
        <v>0</v>
      </c>
      <c r="O6" s="13">
        <f>IFERROR(MATCH(L6,Detalhes!$A$4:$A$56,0),0)</f>
        <v>0</v>
      </c>
      <c r="P6" s="10">
        <f t="shared" si="0"/>
        <v>0</v>
      </c>
    </row>
    <row r="7" spans="1:16" x14ac:dyDescent="0.25">
      <c r="A7" s="14">
        <v>4</v>
      </c>
      <c r="B7" s="2">
        <v>0.35347222222222219</v>
      </c>
      <c r="C7" s="2">
        <v>0.50486111111111109</v>
      </c>
      <c r="D7" s="2">
        <v>0.5395833333333333</v>
      </c>
      <c r="E7" s="2">
        <v>0.76944444444444438</v>
      </c>
      <c r="F7" s="3">
        <f t="shared" si="1"/>
        <v>0.38124999999999998</v>
      </c>
      <c r="G7" s="3">
        <f t="shared" si="2"/>
        <v>1.4583333333333282E-2</v>
      </c>
      <c r="H7" s="4"/>
      <c r="L7" s="12">
        <f>DATE(Detalhes!$B$1,Detalhes!$B$2,A7)</f>
        <v>41976</v>
      </c>
      <c r="M7" s="13">
        <f t="shared" si="3"/>
        <v>0</v>
      </c>
      <c r="N7" s="13">
        <f t="shared" si="4"/>
        <v>0</v>
      </c>
      <c r="O7" s="13">
        <f>IFERROR(MATCH(L7,Detalhes!$A$4:$A$56,0),0)</f>
        <v>0</v>
      </c>
      <c r="P7" s="10">
        <f t="shared" si="0"/>
        <v>0</v>
      </c>
    </row>
    <row r="8" spans="1:16" x14ac:dyDescent="0.25">
      <c r="A8" s="14">
        <v>5</v>
      </c>
      <c r="B8" s="2">
        <v>0.34513888888888888</v>
      </c>
      <c r="C8" s="2">
        <v>0.50208333333333333</v>
      </c>
      <c r="D8" s="2">
        <v>0.53541666666666665</v>
      </c>
      <c r="E8" s="2">
        <v>0.76666666666666661</v>
      </c>
      <c r="F8" s="3">
        <f t="shared" si="1"/>
        <v>0.3881944444444444</v>
      </c>
      <c r="G8" s="3">
        <f t="shared" si="2"/>
        <v>2.1527777777777701E-2</v>
      </c>
      <c r="H8" s="4"/>
      <c r="L8" s="12">
        <f>DATE(Detalhes!$B$1,Detalhes!$B$2,A8)</f>
        <v>41977</v>
      </c>
      <c r="M8" s="13">
        <f t="shared" si="3"/>
        <v>0</v>
      </c>
      <c r="N8" s="13">
        <f t="shared" si="4"/>
        <v>0</v>
      </c>
      <c r="O8" s="13">
        <f>IFERROR(MATCH(L8,Detalhes!$A$4:$A$56,0),0)</f>
        <v>0</v>
      </c>
      <c r="P8" s="10">
        <f t="shared" si="0"/>
        <v>0</v>
      </c>
    </row>
    <row r="9" spans="1:16" x14ac:dyDescent="0.25">
      <c r="A9" s="14">
        <v>6</v>
      </c>
      <c r="B9" s="2">
        <v>0.34930555555555554</v>
      </c>
      <c r="C9" s="2">
        <v>0.50277777777777777</v>
      </c>
      <c r="D9" s="2">
        <v>0.54097222222222219</v>
      </c>
      <c r="E9" s="2">
        <v>0.78055555555555556</v>
      </c>
      <c r="F9" s="3">
        <f t="shared" si="1"/>
        <v>0.3930555555555556</v>
      </c>
      <c r="G9" s="3">
        <f t="shared" si="2"/>
        <v>2.6388888888888906E-2</v>
      </c>
      <c r="H9" s="4"/>
      <c r="L9" s="12">
        <f>DATE(Detalhes!$B$1,Detalhes!$B$2,A9)</f>
        <v>41978</v>
      </c>
      <c r="M9" s="13">
        <f t="shared" si="3"/>
        <v>0</v>
      </c>
      <c r="N9" s="13">
        <f t="shared" si="4"/>
        <v>0</v>
      </c>
      <c r="O9" s="13">
        <f>IFERROR(MATCH(L9,Detalhes!$A$4:$A$56,0),0)</f>
        <v>0</v>
      </c>
      <c r="P9" s="10">
        <f t="shared" si="0"/>
        <v>0</v>
      </c>
    </row>
    <row r="10" spans="1:16" x14ac:dyDescent="0.25">
      <c r="A10" s="14">
        <v>7</v>
      </c>
      <c r="B10" s="2">
        <v>0.3444444444444445</v>
      </c>
      <c r="C10" s="2">
        <v>0.51180555555555551</v>
      </c>
      <c r="D10" s="2">
        <v>0.54652777777777783</v>
      </c>
      <c r="E10" s="2">
        <v>0.73541666666666661</v>
      </c>
      <c r="F10" s="3">
        <f t="shared" si="1"/>
        <v>0.35624999999999979</v>
      </c>
      <c r="G10" s="3">
        <f t="shared" si="2"/>
        <v>-1.0416666666666907E-2</v>
      </c>
      <c r="H10" s="4"/>
      <c r="L10" s="12">
        <f>DATE(Detalhes!$B$1,Detalhes!$B$2,A10)</f>
        <v>41979</v>
      </c>
      <c r="M10" s="13">
        <f t="shared" si="3"/>
        <v>0</v>
      </c>
      <c r="N10" s="13">
        <f t="shared" si="4"/>
        <v>0</v>
      </c>
      <c r="O10" s="13">
        <f>IFERROR(MATCH(L10,Detalhes!$A$4:$A$56,0),0)</f>
        <v>0</v>
      </c>
      <c r="P10" s="10">
        <f t="shared" si="0"/>
        <v>0</v>
      </c>
    </row>
    <row r="11" spans="1:16" x14ac:dyDescent="0.25">
      <c r="A11" s="14">
        <v>8</v>
      </c>
      <c r="B11" s="2"/>
      <c r="C11" s="2"/>
      <c r="D11" s="2"/>
      <c r="E11" s="2"/>
      <c r="F11" s="3" t="str">
        <f t="shared" si="1"/>
        <v/>
      </c>
      <c r="G11" s="3" t="str">
        <f t="shared" si="2"/>
        <v/>
      </c>
      <c r="H11" s="4"/>
      <c r="L11" s="12">
        <f>DATE(Detalhes!$B$1,Detalhes!$B$2,A11)</f>
        <v>41980</v>
      </c>
      <c r="M11" s="13">
        <f t="shared" si="3"/>
        <v>1</v>
      </c>
      <c r="N11" s="13">
        <f t="shared" si="4"/>
        <v>0</v>
      </c>
      <c r="O11" s="13">
        <f>IFERROR(MATCH(L11,Detalhes!$A$4:$A$56,0),0)</f>
        <v>14</v>
      </c>
      <c r="P11" s="10">
        <f t="shared" si="0"/>
        <v>1</v>
      </c>
    </row>
    <row r="12" spans="1:16" x14ac:dyDescent="0.25">
      <c r="A12" s="14">
        <v>9</v>
      </c>
      <c r="B12" s="2"/>
      <c r="C12" s="2"/>
      <c r="D12" s="2"/>
      <c r="E12" s="2"/>
      <c r="F12" s="3" t="str">
        <f t="shared" si="1"/>
        <v/>
      </c>
      <c r="G12" s="3" t="str">
        <f t="shared" si="2"/>
        <v/>
      </c>
      <c r="H12" s="4"/>
      <c r="L12" s="12">
        <f>DATE(Detalhes!$B$1,Detalhes!$B$2,A12)</f>
        <v>41981</v>
      </c>
      <c r="M12" s="13">
        <f t="shared" si="3"/>
        <v>1</v>
      </c>
      <c r="N12" s="13">
        <f t="shared" si="4"/>
        <v>0</v>
      </c>
      <c r="O12" s="13">
        <f>IFERROR(MATCH(L12,Detalhes!$A$4:$A$56,0),0)</f>
        <v>0</v>
      </c>
      <c r="P12" s="10">
        <f t="shared" si="0"/>
        <v>1</v>
      </c>
    </row>
    <row r="13" spans="1:16" x14ac:dyDescent="0.25">
      <c r="A13" s="14">
        <v>10</v>
      </c>
      <c r="B13" s="2">
        <v>0.35416666666666669</v>
      </c>
      <c r="C13" s="2">
        <v>0.50208333333333333</v>
      </c>
      <c r="D13" s="2">
        <v>0.5395833333333333</v>
      </c>
      <c r="E13" s="2">
        <v>0.77083333333333337</v>
      </c>
      <c r="F13" s="3">
        <f t="shared" si="1"/>
        <v>0.37916666666666671</v>
      </c>
      <c r="G13" s="3">
        <f t="shared" si="2"/>
        <v>1.2500000000000011E-2</v>
      </c>
      <c r="H13" s="4"/>
      <c r="L13" s="12">
        <f>DATE(Detalhes!$B$1,Detalhes!$B$2,A13)</f>
        <v>41982</v>
      </c>
      <c r="M13" s="13">
        <f t="shared" si="3"/>
        <v>0</v>
      </c>
      <c r="N13" s="13">
        <f t="shared" si="4"/>
        <v>0</v>
      </c>
      <c r="O13" s="13">
        <f>IFERROR(MATCH(L13,Detalhes!$A$4:$A$56,0),0)</f>
        <v>0</v>
      </c>
      <c r="P13" s="10">
        <f t="shared" si="0"/>
        <v>0</v>
      </c>
    </row>
    <row r="14" spans="1:16" x14ac:dyDescent="0.25">
      <c r="A14" s="14">
        <v>11</v>
      </c>
      <c r="B14" s="2">
        <v>0.34861111111111115</v>
      </c>
      <c r="C14" s="2">
        <v>0.51527777777777783</v>
      </c>
      <c r="D14" s="2">
        <v>0.55138888888888882</v>
      </c>
      <c r="E14" s="2">
        <v>0.76597222222222217</v>
      </c>
      <c r="F14" s="3">
        <f t="shared" si="1"/>
        <v>0.38125000000000003</v>
      </c>
      <c r="G14" s="3">
        <f t="shared" si="2"/>
        <v>1.4583333333333337E-2</v>
      </c>
      <c r="H14" s="4"/>
      <c r="L14" s="12">
        <f>DATE(Detalhes!$B$1,Detalhes!$B$2,A14)</f>
        <v>41983</v>
      </c>
      <c r="M14" s="13">
        <f t="shared" si="3"/>
        <v>0</v>
      </c>
      <c r="N14" s="13">
        <f t="shared" si="4"/>
        <v>0</v>
      </c>
      <c r="O14" s="13">
        <f>IFERROR(MATCH(L14,Detalhes!$A$4:$A$56,0),0)</f>
        <v>0</v>
      </c>
      <c r="P14" s="10">
        <f t="shared" si="0"/>
        <v>0</v>
      </c>
    </row>
    <row r="15" spans="1:16" x14ac:dyDescent="0.25">
      <c r="A15" s="14">
        <v>12</v>
      </c>
      <c r="B15" s="2">
        <v>0.35000000000000003</v>
      </c>
      <c r="C15" s="2">
        <v>0.5</v>
      </c>
      <c r="D15" s="2">
        <v>0.53749999999999998</v>
      </c>
      <c r="E15" s="2">
        <v>0.76874999999999993</v>
      </c>
      <c r="F15" s="3">
        <f t="shared" si="1"/>
        <v>0.38124999999999992</v>
      </c>
      <c r="G15" s="3">
        <f t="shared" si="2"/>
        <v>1.4583333333333226E-2</v>
      </c>
      <c r="H15" s="4"/>
      <c r="L15" s="12">
        <f>DATE(Detalhes!$B$1,Detalhes!$B$2,A15)</f>
        <v>41984</v>
      </c>
      <c r="M15" s="13">
        <f t="shared" si="3"/>
        <v>0</v>
      </c>
      <c r="N15" s="13">
        <f t="shared" si="4"/>
        <v>0</v>
      </c>
      <c r="O15" s="13">
        <f>IFERROR(MATCH(L15,Detalhes!$A$4:$A$56,0),0)</f>
        <v>0</v>
      </c>
      <c r="P15" s="10">
        <f t="shared" si="0"/>
        <v>0</v>
      </c>
    </row>
    <row r="16" spans="1:16" x14ac:dyDescent="0.25">
      <c r="A16" s="14">
        <v>13</v>
      </c>
      <c r="B16" s="2">
        <v>0.34861111111111115</v>
      </c>
      <c r="C16" s="2">
        <v>0.50972222222222219</v>
      </c>
      <c r="D16" s="2">
        <v>0.54652777777777783</v>
      </c>
      <c r="E16" s="2">
        <v>0.76736111111111116</v>
      </c>
      <c r="F16" s="3">
        <f t="shared" si="1"/>
        <v>0.38194444444444436</v>
      </c>
      <c r="G16" s="3">
        <f t="shared" si="2"/>
        <v>1.5277777777777668E-2</v>
      </c>
      <c r="H16" s="4"/>
      <c r="L16" s="12">
        <f>DATE(Detalhes!$B$1,Detalhes!$B$2,A16)</f>
        <v>41985</v>
      </c>
      <c r="M16" s="13">
        <f t="shared" si="3"/>
        <v>0</v>
      </c>
      <c r="N16" s="13">
        <f t="shared" si="4"/>
        <v>0</v>
      </c>
      <c r="O16" s="13">
        <f>IFERROR(MATCH(L16,Detalhes!$A$4:$A$56,0),0)</f>
        <v>0</v>
      </c>
      <c r="P16" s="10">
        <f t="shared" si="0"/>
        <v>0</v>
      </c>
    </row>
    <row r="17" spans="1:16" x14ac:dyDescent="0.25">
      <c r="A17" s="14">
        <v>14</v>
      </c>
      <c r="B17" s="2">
        <v>0.36527777777777781</v>
      </c>
      <c r="C17" s="2">
        <v>0.51666666666666672</v>
      </c>
      <c r="D17" s="2">
        <v>0.54999999999999993</v>
      </c>
      <c r="E17" s="2">
        <v>0.7583333333333333</v>
      </c>
      <c r="F17" s="3">
        <f t="shared" si="1"/>
        <v>0.35972222222222228</v>
      </c>
      <c r="G17" s="3">
        <f t="shared" si="2"/>
        <v>-6.9444444444444198E-3</v>
      </c>
      <c r="H17" s="4"/>
      <c r="L17" s="12">
        <f>DATE(Detalhes!$B$1,Detalhes!$B$2,A17)</f>
        <v>41986</v>
      </c>
      <c r="M17" s="13">
        <f t="shared" si="3"/>
        <v>0</v>
      </c>
      <c r="N17" s="13">
        <f t="shared" si="4"/>
        <v>0</v>
      </c>
      <c r="O17" s="13">
        <f>IFERROR(MATCH(L17,Detalhes!$A$4:$A$56,0),0)</f>
        <v>0</v>
      </c>
      <c r="P17" s="10">
        <f t="shared" si="0"/>
        <v>0</v>
      </c>
    </row>
    <row r="18" spans="1:16" x14ac:dyDescent="0.25">
      <c r="A18" s="14">
        <v>15</v>
      </c>
      <c r="B18" s="2"/>
      <c r="C18" s="2"/>
      <c r="D18" s="2"/>
      <c r="E18" s="2"/>
      <c r="F18" s="3" t="str">
        <f t="shared" si="1"/>
        <v/>
      </c>
      <c r="G18" s="3" t="str">
        <f t="shared" si="2"/>
        <v/>
      </c>
      <c r="H18" s="4"/>
      <c r="L18" s="12">
        <f>DATE(Detalhes!$B$1,Detalhes!$B$2,A18)</f>
        <v>41987</v>
      </c>
      <c r="M18" s="13">
        <f t="shared" si="3"/>
        <v>1</v>
      </c>
      <c r="N18" s="13">
        <f t="shared" si="4"/>
        <v>0</v>
      </c>
      <c r="O18" s="13">
        <f>IFERROR(MATCH(L18,Detalhes!$A$4:$A$56,0),0)</f>
        <v>0</v>
      </c>
      <c r="P18" s="10">
        <f t="shared" si="0"/>
        <v>1</v>
      </c>
    </row>
    <row r="19" spans="1:16" x14ac:dyDescent="0.25">
      <c r="A19" s="14">
        <v>16</v>
      </c>
      <c r="B19" s="2"/>
      <c r="C19" s="2"/>
      <c r="D19" s="2"/>
      <c r="E19" s="2"/>
      <c r="F19" s="3" t="str">
        <f t="shared" si="1"/>
        <v/>
      </c>
      <c r="G19" s="3" t="str">
        <f t="shared" si="2"/>
        <v/>
      </c>
      <c r="H19" s="4"/>
      <c r="L19" s="12">
        <f>DATE(Detalhes!$B$1,Detalhes!$B$2,A19)</f>
        <v>41988</v>
      </c>
      <c r="M19" s="13">
        <f t="shared" si="3"/>
        <v>1</v>
      </c>
      <c r="N19" s="13">
        <f t="shared" si="4"/>
        <v>0</v>
      </c>
      <c r="O19" s="13">
        <f>IFERROR(MATCH(L19,Detalhes!$A$4:$A$56,0),0)</f>
        <v>0</v>
      </c>
      <c r="P19" s="10">
        <f t="shared" si="0"/>
        <v>1</v>
      </c>
    </row>
    <row r="20" spans="1:16" x14ac:dyDescent="0.25">
      <c r="A20" s="14">
        <v>17</v>
      </c>
      <c r="B20" s="2">
        <v>0.35972222222222222</v>
      </c>
      <c r="C20" s="2">
        <v>0.4993055555555555</v>
      </c>
      <c r="D20" s="2">
        <v>0.53680555555555554</v>
      </c>
      <c r="E20" s="2">
        <v>0.76597222222222217</v>
      </c>
      <c r="F20" s="3">
        <f t="shared" si="1"/>
        <v>0.36874999999999997</v>
      </c>
      <c r="G20" s="3">
        <f t="shared" si="2"/>
        <v>2.0833333333332704E-3</v>
      </c>
      <c r="H20" s="4"/>
      <c r="L20" s="12">
        <f>DATE(Detalhes!$B$1,Detalhes!$B$2,A20)</f>
        <v>41989</v>
      </c>
      <c r="M20" s="13">
        <f t="shared" si="3"/>
        <v>0</v>
      </c>
      <c r="N20" s="13">
        <f t="shared" si="4"/>
        <v>0</v>
      </c>
      <c r="O20" s="13">
        <f>IFERROR(MATCH(L20,Detalhes!$A$4:$A$56,0),0)</f>
        <v>0</v>
      </c>
      <c r="P20" s="10">
        <f t="shared" si="0"/>
        <v>0</v>
      </c>
    </row>
    <row r="21" spans="1:16" x14ac:dyDescent="0.25">
      <c r="A21" s="14">
        <v>18</v>
      </c>
      <c r="B21" s="2">
        <v>0.34375</v>
      </c>
      <c r="C21" s="2">
        <v>0.51111111111111118</v>
      </c>
      <c r="D21" s="2">
        <v>0.54861111111111105</v>
      </c>
      <c r="E21" s="2">
        <v>0.7597222222222223</v>
      </c>
      <c r="F21" s="3">
        <f t="shared" si="1"/>
        <v>0.37847222222222243</v>
      </c>
      <c r="G21" s="3">
        <f t="shared" si="2"/>
        <v>1.1805555555555736E-2</v>
      </c>
      <c r="H21" s="4"/>
      <c r="L21" s="12">
        <f>DATE(Detalhes!$B$1,Detalhes!$B$2,A21)</f>
        <v>41990</v>
      </c>
      <c r="M21" s="13">
        <f t="shared" si="3"/>
        <v>0</v>
      </c>
      <c r="N21" s="13">
        <f t="shared" si="4"/>
        <v>0</v>
      </c>
      <c r="O21" s="13">
        <f>IFERROR(MATCH(L21,Detalhes!$A$4:$A$56,0),0)</f>
        <v>0</v>
      </c>
      <c r="P21" s="10">
        <f t="shared" si="0"/>
        <v>0</v>
      </c>
    </row>
    <row r="22" spans="1:16" x14ac:dyDescent="0.25">
      <c r="A22" s="14">
        <v>19</v>
      </c>
      <c r="B22" s="2">
        <v>0.39305555555555555</v>
      </c>
      <c r="C22" s="2">
        <v>0.51180555555555551</v>
      </c>
      <c r="D22" s="2">
        <v>0.53472222222222221</v>
      </c>
      <c r="E22" s="2">
        <v>0.77777777777777779</v>
      </c>
      <c r="F22" s="3">
        <f t="shared" si="1"/>
        <v>0.36180555555555555</v>
      </c>
      <c r="G22" s="3">
        <f t="shared" si="2"/>
        <v>-4.8611111111111494E-3</v>
      </c>
      <c r="H22" s="4"/>
      <c r="L22" s="12">
        <f>DATE(Detalhes!$B$1,Detalhes!$B$2,A22)</f>
        <v>41991</v>
      </c>
      <c r="M22" s="13">
        <f t="shared" si="3"/>
        <v>0</v>
      </c>
      <c r="N22" s="13">
        <f t="shared" si="4"/>
        <v>0</v>
      </c>
      <c r="O22" s="13">
        <f>IFERROR(MATCH(L22,Detalhes!$A$4:$A$56,0),0)</f>
        <v>0</v>
      </c>
      <c r="P22" s="10">
        <f t="shared" si="0"/>
        <v>0</v>
      </c>
    </row>
    <row r="23" spans="1:16" x14ac:dyDescent="0.25">
      <c r="A23" s="14">
        <v>20</v>
      </c>
      <c r="B23" s="2">
        <v>0.33611111111111108</v>
      </c>
      <c r="C23" s="2">
        <v>0.50694444444444442</v>
      </c>
      <c r="D23" s="2">
        <v>0.5395833333333333</v>
      </c>
      <c r="E23" s="2">
        <v>0.73958333333333337</v>
      </c>
      <c r="F23" s="3">
        <f t="shared" si="1"/>
        <v>0.3708333333333334</v>
      </c>
      <c r="G23" s="3">
        <f t="shared" si="2"/>
        <v>4.1666666666667074E-3</v>
      </c>
      <c r="H23" s="4" t="s">
        <v>35</v>
      </c>
      <c r="L23" s="12">
        <f>DATE(Detalhes!$B$1,Detalhes!$B$2,A23)</f>
        <v>41992</v>
      </c>
      <c r="M23" s="13">
        <f t="shared" si="3"/>
        <v>0</v>
      </c>
      <c r="N23" s="13">
        <f t="shared" si="4"/>
        <v>0</v>
      </c>
      <c r="O23" s="13">
        <f>IFERROR(MATCH(L23,Detalhes!$A$4:$A$56,0),0)</f>
        <v>0</v>
      </c>
      <c r="P23" s="10">
        <f t="shared" si="0"/>
        <v>0</v>
      </c>
    </row>
    <row r="24" spans="1:16" x14ac:dyDescent="0.25">
      <c r="A24" s="14">
        <v>21</v>
      </c>
      <c r="B24" s="2">
        <v>0.34166666666666662</v>
      </c>
      <c r="C24" s="2">
        <v>0.5</v>
      </c>
      <c r="D24" s="2">
        <v>0.5625</v>
      </c>
      <c r="E24" s="2">
        <v>0.61458333333333337</v>
      </c>
      <c r="F24" s="3">
        <f t="shared" si="1"/>
        <v>0.21041666666666675</v>
      </c>
      <c r="G24" s="3">
        <f t="shared" si="2"/>
        <v>-0.15624999999999994</v>
      </c>
      <c r="H24" s="4"/>
      <c r="L24" s="12">
        <f>DATE(Detalhes!$B$1,Detalhes!$B$2,A24)</f>
        <v>41993</v>
      </c>
      <c r="M24" s="13">
        <f t="shared" si="3"/>
        <v>0</v>
      </c>
      <c r="N24" s="13">
        <f t="shared" si="4"/>
        <v>0</v>
      </c>
      <c r="O24" s="13">
        <f>IFERROR(MATCH(L24,Detalhes!$A$4:$A$56,0),0)</f>
        <v>0</v>
      </c>
      <c r="P24" s="10">
        <f t="shared" si="0"/>
        <v>0</v>
      </c>
    </row>
    <row r="25" spans="1:16" x14ac:dyDescent="0.25">
      <c r="A25" s="14">
        <v>22</v>
      </c>
      <c r="B25" s="2"/>
      <c r="C25" s="2"/>
      <c r="D25" s="2"/>
      <c r="E25" s="2"/>
      <c r="F25" s="3" t="str">
        <f t="shared" si="1"/>
        <v/>
      </c>
      <c r="G25" s="3" t="str">
        <f t="shared" si="2"/>
        <v/>
      </c>
      <c r="H25" s="4"/>
      <c r="L25" s="12">
        <f>DATE(Detalhes!$B$1,Detalhes!$B$2,A25)</f>
        <v>41994</v>
      </c>
      <c r="M25" s="13">
        <f t="shared" si="3"/>
        <v>1</v>
      </c>
      <c r="N25" s="13">
        <f t="shared" si="4"/>
        <v>0</v>
      </c>
      <c r="O25" s="13">
        <f>IFERROR(MATCH(L25,Detalhes!$A$4:$A$56,0),0)</f>
        <v>0</v>
      </c>
      <c r="P25" s="10">
        <f t="shared" si="0"/>
        <v>1</v>
      </c>
    </row>
    <row r="26" spans="1:16" x14ac:dyDescent="0.25">
      <c r="A26" s="14">
        <v>23</v>
      </c>
      <c r="B26" s="2"/>
      <c r="C26" s="2"/>
      <c r="D26" s="2"/>
      <c r="E26" s="2"/>
      <c r="F26" s="3" t="str">
        <f t="shared" si="1"/>
        <v/>
      </c>
      <c r="G26" s="3" t="str">
        <f t="shared" si="2"/>
        <v/>
      </c>
      <c r="H26" s="4"/>
      <c r="L26" s="12">
        <f>DATE(Detalhes!$B$1,Detalhes!$B$2,A26)</f>
        <v>41995</v>
      </c>
      <c r="M26" s="13">
        <f t="shared" si="3"/>
        <v>1</v>
      </c>
      <c r="N26" s="13">
        <f t="shared" si="4"/>
        <v>0</v>
      </c>
      <c r="O26" s="13">
        <f>IFERROR(MATCH(L26,Detalhes!$A$4:$A$56,0),0)</f>
        <v>0</v>
      </c>
      <c r="P26" s="10">
        <f t="shared" si="0"/>
        <v>1</v>
      </c>
    </row>
    <row r="27" spans="1:16" x14ac:dyDescent="0.25">
      <c r="A27" s="14">
        <v>24</v>
      </c>
      <c r="B27" s="2">
        <v>0.33333333333333331</v>
      </c>
      <c r="C27" s="2"/>
      <c r="D27" s="2"/>
      <c r="E27" s="2">
        <v>0.3666666666666667</v>
      </c>
      <c r="F27" s="3">
        <f t="shared" si="1"/>
        <v>3.3333333333333381E-2</v>
      </c>
      <c r="G27" s="3">
        <f t="shared" si="2"/>
        <v>-0.33333333333333331</v>
      </c>
      <c r="H27" s="4"/>
      <c r="L27" s="12">
        <f>DATE(Detalhes!$B$1,Detalhes!$B$2,A27)</f>
        <v>41996</v>
      </c>
      <c r="M27" s="13">
        <f t="shared" si="3"/>
        <v>0</v>
      </c>
      <c r="N27" s="13">
        <f t="shared" si="4"/>
        <v>0</v>
      </c>
      <c r="O27" s="13">
        <f>IFERROR(MATCH(L27,Detalhes!$A$4:$A$56,0),0)</f>
        <v>0</v>
      </c>
      <c r="P27" s="10">
        <f t="shared" si="0"/>
        <v>0</v>
      </c>
    </row>
    <row r="28" spans="1:16" x14ac:dyDescent="0.25">
      <c r="A28" s="14">
        <v>25</v>
      </c>
      <c r="B28" s="2"/>
      <c r="C28" s="2"/>
      <c r="D28" s="2"/>
      <c r="E28" s="2"/>
      <c r="F28" s="3" t="str">
        <f t="shared" si="1"/>
        <v/>
      </c>
      <c r="G28" s="3" t="str">
        <f t="shared" si="2"/>
        <v/>
      </c>
      <c r="H28" s="4"/>
      <c r="L28" s="12">
        <f>DATE(Detalhes!$B$1,Detalhes!$B$2,A28)</f>
        <v>41997</v>
      </c>
      <c r="M28" s="13">
        <f t="shared" si="3"/>
        <v>0</v>
      </c>
      <c r="N28" s="13">
        <f t="shared" si="4"/>
        <v>0</v>
      </c>
      <c r="O28" s="13">
        <f>IFERROR(MATCH(L28,Detalhes!$A$4:$A$56,0),0)</f>
        <v>15</v>
      </c>
      <c r="P28" s="10">
        <f t="shared" si="0"/>
        <v>1</v>
      </c>
    </row>
    <row r="29" spans="1:16" x14ac:dyDescent="0.25">
      <c r="A29" s="14">
        <v>26</v>
      </c>
      <c r="B29" s="2">
        <v>0.33333333333333331</v>
      </c>
      <c r="C29" s="2"/>
      <c r="D29" s="2"/>
      <c r="E29" s="2">
        <v>0.3666666666666667</v>
      </c>
      <c r="F29" s="3">
        <f t="shared" si="1"/>
        <v>3.3333333333333381E-2</v>
      </c>
      <c r="G29" s="3">
        <f t="shared" si="2"/>
        <v>-0.33333333333333331</v>
      </c>
      <c r="H29" s="4"/>
      <c r="L29" s="12">
        <f>DATE(Detalhes!$B$1,Detalhes!$B$2,A29)</f>
        <v>41998</v>
      </c>
      <c r="M29" s="13">
        <f t="shared" si="3"/>
        <v>0</v>
      </c>
      <c r="N29" s="13">
        <f t="shared" si="4"/>
        <v>0</v>
      </c>
      <c r="O29" s="13">
        <f>IFERROR(MATCH(L29,Detalhes!$A$4:$A$56,0),0)</f>
        <v>0</v>
      </c>
      <c r="P29" s="10">
        <f t="shared" si="0"/>
        <v>0</v>
      </c>
    </row>
    <row r="30" spans="1:16" x14ac:dyDescent="0.25">
      <c r="A30" s="14">
        <v>27</v>
      </c>
      <c r="B30" s="2">
        <v>0.33333333333333331</v>
      </c>
      <c r="C30" s="2"/>
      <c r="D30" s="2"/>
      <c r="E30" s="2">
        <v>0.3666666666666667</v>
      </c>
      <c r="F30" s="3">
        <f t="shared" si="1"/>
        <v>3.3333333333333381E-2</v>
      </c>
      <c r="G30" s="3">
        <f t="shared" si="2"/>
        <v>-0.33333333333333331</v>
      </c>
      <c r="H30" s="4"/>
      <c r="L30" s="12">
        <f>DATE(Detalhes!$B$1,Detalhes!$B$2,A30)</f>
        <v>41999</v>
      </c>
      <c r="M30" s="13">
        <f t="shared" si="3"/>
        <v>0</v>
      </c>
      <c r="N30" s="13">
        <f t="shared" si="4"/>
        <v>0</v>
      </c>
      <c r="O30" s="13">
        <f>IFERROR(MATCH(L30,Detalhes!$A$4:$A$56,0),0)</f>
        <v>0</v>
      </c>
      <c r="P30" s="10">
        <f t="shared" si="0"/>
        <v>0</v>
      </c>
    </row>
    <row r="31" spans="1:16" x14ac:dyDescent="0.25">
      <c r="A31" s="14">
        <v>28</v>
      </c>
      <c r="B31" s="2">
        <v>0.33333333333333331</v>
      </c>
      <c r="C31" s="2"/>
      <c r="D31" s="2"/>
      <c r="E31" s="2">
        <v>0.3666666666666667</v>
      </c>
      <c r="F31" s="3">
        <f t="shared" si="1"/>
        <v>3.3333333333333381E-2</v>
      </c>
      <c r="G31" s="3">
        <f t="shared" si="2"/>
        <v>-0.33333333333333331</v>
      </c>
      <c r="H31" s="4"/>
      <c r="L31" s="12">
        <f>DATE(Detalhes!$B$1,Detalhes!$B$2,A31)</f>
        <v>42000</v>
      </c>
      <c r="M31" s="13">
        <f t="shared" si="3"/>
        <v>0</v>
      </c>
      <c r="N31" s="13">
        <f t="shared" si="4"/>
        <v>0</v>
      </c>
      <c r="O31" s="13">
        <f>IFERROR(MATCH(L31,Detalhes!$A$4:$A$56,0),0)</f>
        <v>0</v>
      </c>
      <c r="P31" s="10">
        <f t="shared" si="0"/>
        <v>0</v>
      </c>
    </row>
    <row r="32" spans="1:16" x14ac:dyDescent="0.25">
      <c r="A32" s="14">
        <v>29</v>
      </c>
      <c r="B32" s="2"/>
      <c r="C32" s="2"/>
      <c r="D32" s="2"/>
      <c r="E32" s="2"/>
      <c r="F32" s="3" t="str">
        <f t="shared" si="1"/>
        <v/>
      </c>
      <c r="G32" s="3" t="str">
        <f t="shared" si="2"/>
        <v/>
      </c>
      <c r="H32" s="4"/>
      <c r="L32" s="12">
        <f>DATE(Detalhes!$B$1,Detalhes!$B$2,A32)</f>
        <v>42001</v>
      </c>
      <c r="M32" s="13">
        <f t="shared" si="3"/>
        <v>1</v>
      </c>
      <c r="N32" s="13">
        <f t="shared" si="4"/>
        <v>0</v>
      </c>
      <c r="O32" s="13">
        <f>IFERROR(MATCH(L32,Detalhes!$A$4:$A$56,0),0)</f>
        <v>0</v>
      </c>
      <c r="P32" s="10">
        <f t="shared" si="0"/>
        <v>1</v>
      </c>
    </row>
    <row r="33" spans="1:16" x14ac:dyDescent="0.25">
      <c r="A33" s="14">
        <v>30</v>
      </c>
      <c r="B33" s="2"/>
      <c r="C33" s="2"/>
      <c r="D33" s="2"/>
      <c r="E33" s="2"/>
      <c r="F33" s="3" t="str">
        <f t="shared" si="1"/>
        <v/>
      </c>
      <c r="G33" s="3" t="str">
        <f t="shared" si="2"/>
        <v/>
      </c>
      <c r="H33" s="4"/>
      <c r="L33" s="12">
        <f>DATE(Detalhes!$B$1,Detalhes!$B$2,A33)</f>
        <v>42002</v>
      </c>
      <c r="M33" s="13">
        <f t="shared" si="3"/>
        <v>1</v>
      </c>
      <c r="N33" s="13">
        <f t="shared" si="4"/>
        <v>0</v>
      </c>
      <c r="O33" s="13">
        <f>IFERROR(MATCH(L33,Detalhes!$A$4:$A$56,0),0)</f>
        <v>0</v>
      </c>
      <c r="P33" s="10">
        <f t="shared" si="0"/>
        <v>1</v>
      </c>
    </row>
    <row r="34" spans="1:16" x14ac:dyDescent="0.25">
      <c r="A34" s="14">
        <v>31</v>
      </c>
      <c r="B34" s="2">
        <v>0.33333333333333331</v>
      </c>
      <c r="C34" s="2"/>
      <c r="D34" s="2"/>
      <c r="E34" s="2">
        <v>0.3666666666666667</v>
      </c>
      <c r="F34" s="3">
        <f t="shared" si="1"/>
        <v>3.3333333333333381E-2</v>
      </c>
      <c r="G34" s="3">
        <f t="shared" si="2"/>
        <v>-0.33333333333333331</v>
      </c>
      <c r="H34" s="4"/>
      <c r="L34" s="12">
        <f>DATE(Detalhes!$B$1,Detalhes!$B$2,A34)</f>
        <v>42003</v>
      </c>
      <c r="M34" s="13">
        <f t="shared" si="3"/>
        <v>0</v>
      </c>
      <c r="N34" s="13">
        <f t="shared" si="4"/>
        <v>0</v>
      </c>
      <c r="O34" s="13">
        <f>IFERROR(MATCH(L34,Detalhes!$A$4:$A$56,0),0)</f>
        <v>0</v>
      </c>
      <c r="P34" s="10">
        <f t="shared" si="0"/>
        <v>0</v>
      </c>
    </row>
    <row r="35" spans="1:16" x14ac:dyDescent="0.25">
      <c r="A35" s="15" t="s">
        <v>10</v>
      </c>
      <c r="B35" s="16"/>
      <c r="C35" s="17"/>
      <c r="D35" s="17"/>
      <c r="E35" s="16"/>
      <c r="F35" s="5">
        <f>SUM(F4:F34)</f>
        <v>5.6430555555555566</v>
      </c>
      <c r="G35" s="22">
        <f>SUM(G4:G34)</f>
        <v>-1.690277777777778</v>
      </c>
      <c r="H35" s="16"/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8">
    <mergeCell ref="G2:G3"/>
    <mergeCell ref="H2:H3"/>
    <mergeCell ref="B1:E1"/>
    <mergeCell ref="A2:A3"/>
    <mergeCell ref="B2:B3"/>
    <mergeCell ref="C2:D2"/>
    <mergeCell ref="E2:E3"/>
    <mergeCell ref="F2:F3"/>
  </mergeCells>
  <conditionalFormatting sqref="A4:H4">
    <cfRule type="expression" dxfId="485" priority="29">
      <formula>$P$4&gt;0</formula>
    </cfRule>
  </conditionalFormatting>
  <conditionalFormatting sqref="A5:H5">
    <cfRule type="expression" dxfId="484" priority="28">
      <formula>$P$5&gt;0</formula>
    </cfRule>
  </conditionalFormatting>
  <conditionalFormatting sqref="A6:D6 F6:H6">
    <cfRule type="expression" dxfId="483" priority="27">
      <formula>$P$6&gt;0</formula>
    </cfRule>
  </conditionalFormatting>
  <conditionalFormatting sqref="A7:D7 F7:H7">
    <cfRule type="expression" dxfId="482" priority="26">
      <formula>$P$7&gt;0</formula>
    </cfRule>
  </conditionalFormatting>
  <conditionalFormatting sqref="A8:D8 F8:H8">
    <cfRule type="expression" dxfId="481" priority="25">
      <formula>$P$8&gt;0</formula>
    </cfRule>
  </conditionalFormatting>
  <conditionalFormatting sqref="A9:D9 F9:H9">
    <cfRule type="expression" dxfId="480" priority="24">
      <formula>$P$9&gt;0</formula>
    </cfRule>
  </conditionalFormatting>
  <conditionalFormatting sqref="A10:D10 F10:H10">
    <cfRule type="expression" dxfId="479" priority="23">
      <formula>$P$10&gt;0</formula>
    </cfRule>
  </conditionalFormatting>
  <conditionalFormatting sqref="A11:D11 F11:H11">
    <cfRule type="expression" dxfId="478" priority="22">
      <formula>$P$11&gt;0</formula>
    </cfRule>
  </conditionalFormatting>
  <conditionalFormatting sqref="A12:D12 F12:H12">
    <cfRule type="expression" dxfId="477" priority="21">
      <formula>$P$12&gt;0</formula>
    </cfRule>
  </conditionalFormatting>
  <conditionalFormatting sqref="A13:D13 F13:H13">
    <cfRule type="expression" dxfId="476" priority="20">
      <formula>$P$13&gt;0</formula>
    </cfRule>
  </conditionalFormatting>
  <conditionalFormatting sqref="A14:D14 F14:H14">
    <cfRule type="expression" dxfId="475" priority="19">
      <formula>$P$14&gt;0</formula>
    </cfRule>
  </conditionalFormatting>
  <conditionalFormatting sqref="A15:D28 F15:H29 F32:H34 A32:D33 A34 A29">
    <cfRule type="expression" dxfId="474" priority="18">
      <formula>$P15&gt;0</formula>
    </cfRule>
  </conditionalFormatting>
  <conditionalFormatting sqref="E6">
    <cfRule type="expression" dxfId="473" priority="17">
      <formula>$P$6&gt;0</formula>
    </cfRule>
  </conditionalFormatting>
  <conditionalFormatting sqref="E7">
    <cfRule type="expression" dxfId="472" priority="16">
      <formula>$P$7&gt;0</formula>
    </cfRule>
  </conditionalFormatting>
  <conditionalFormatting sqref="E8">
    <cfRule type="expression" dxfId="471" priority="15">
      <formula>$P$8&gt;0</formula>
    </cfRule>
  </conditionalFormatting>
  <conditionalFormatting sqref="E9">
    <cfRule type="expression" dxfId="470" priority="14">
      <formula>$P$9&gt;0</formula>
    </cfRule>
  </conditionalFormatting>
  <conditionalFormatting sqref="E10">
    <cfRule type="expression" dxfId="469" priority="13">
      <formula>$P$10&gt;0</formula>
    </cfRule>
  </conditionalFormatting>
  <conditionalFormatting sqref="E11">
    <cfRule type="expression" dxfId="468" priority="12">
      <formula>$P$11&gt;0</formula>
    </cfRule>
  </conditionalFormatting>
  <conditionalFormatting sqref="E12">
    <cfRule type="expression" dxfId="467" priority="11">
      <formula>$P$12&gt;0</formula>
    </cfRule>
  </conditionalFormatting>
  <conditionalFormatting sqref="E13">
    <cfRule type="expression" dxfId="466" priority="10">
      <formula>$P$13&gt;0</formula>
    </cfRule>
  </conditionalFormatting>
  <conditionalFormatting sqref="E14">
    <cfRule type="expression" dxfId="465" priority="9">
      <formula>$P$14&gt;0</formula>
    </cfRule>
  </conditionalFormatting>
  <conditionalFormatting sqref="E15:E28 E32:E33">
    <cfRule type="expression" dxfId="464" priority="8">
      <formula>$P15&gt;0</formula>
    </cfRule>
  </conditionalFormatting>
  <conditionalFormatting sqref="F30:H31 A30:A31">
    <cfRule type="expression" dxfId="463" priority="7">
      <formula>$P30&gt;0</formula>
    </cfRule>
  </conditionalFormatting>
  <conditionalFormatting sqref="B34:D34">
    <cfRule type="expression" dxfId="53" priority="4">
      <formula>$P34&gt;0</formula>
    </cfRule>
  </conditionalFormatting>
  <conditionalFormatting sqref="E34">
    <cfRule type="expression" dxfId="52" priority="3">
      <formula>$P34&gt;0</formula>
    </cfRule>
  </conditionalFormatting>
  <conditionalFormatting sqref="B29:D31">
    <cfRule type="expression" dxfId="51" priority="2">
      <formula>$P29&gt;0</formula>
    </cfRule>
  </conditionalFormatting>
  <conditionalFormatting sqref="E29:E31">
    <cfRule type="expression" dxfId="50" priority="1">
      <formula>$P29&gt;0</formula>
    </cfRule>
  </conditionalFormatting>
  <pageMargins left="0.51181102362204722" right="0.51181102362204722" top="0.78740157480314965" bottom="0.78740157480314965" header="0.31496062992125984" footer="0.31496062992125984"/>
  <pageSetup paperSize="9" scale="86" fitToHeight="0" orientation="portrait" horizontalDpi="0" verticalDpi="0" r:id="rId1"/>
  <headerFooter>
    <oddFooter>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35"/>
  <sheetViews>
    <sheetView topLeftCell="A16" workbookViewId="0">
      <selection activeCell="G27" sqref="G27:G34"/>
    </sheetView>
  </sheetViews>
  <sheetFormatPr defaultRowHeight="15" x14ac:dyDescent="0.25"/>
  <cols>
    <col min="1" max="1" width="17.5703125" style="10" bestFit="1" customWidth="1"/>
    <col min="2" max="2" width="15.140625" style="10" bestFit="1" customWidth="1"/>
    <col min="3" max="4" width="9.140625" style="10"/>
    <col min="5" max="5" width="13.140625" style="10" bestFit="1" customWidth="1"/>
    <col min="6" max="6" width="16.85546875" style="10" bestFit="1" customWidth="1"/>
    <col min="7" max="7" width="10.140625" style="10" bestFit="1" customWidth="1"/>
    <col min="8" max="8" width="15.7109375" style="10" customWidth="1"/>
    <col min="9" max="9" width="9.140625" style="10"/>
    <col min="10" max="10" width="12.42578125" style="10" bestFit="1" customWidth="1"/>
    <col min="11" max="11" width="9.140625" style="10" customWidth="1"/>
    <col min="12" max="13" width="9.140625" style="10" hidden="1" customWidth="1"/>
    <col min="14" max="14" width="10.42578125" style="10" hidden="1" customWidth="1"/>
    <col min="15" max="16" width="9.140625" style="10" hidden="1" customWidth="1"/>
    <col min="17" max="17" width="9.140625" style="10" customWidth="1"/>
    <col min="18" max="16384" width="9.140625" style="10"/>
  </cols>
  <sheetData>
    <row r="1" spans="1:16" x14ac:dyDescent="0.25">
      <c r="A1" s="8">
        <f>DATE(Detalhes!B1,Detalhes!B2,1)</f>
        <v>41973</v>
      </c>
      <c r="B1" s="27" t="s">
        <v>0</v>
      </c>
      <c r="C1" s="28"/>
      <c r="D1" s="28"/>
      <c r="E1" s="29"/>
      <c r="F1" s="7">
        <v>0.3666666666666667</v>
      </c>
      <c r="G1" s="9"/>
      <c r="H1" s="9"/>
    </row>
    <row r="2" spans="1:16" x14ac:dyDescent="0.25">
      <c r="A2" s="23" t="s">
        <v>1</v>
      </c>
      <c r="B2" s="23" t="s">
        <v>2</v>
      </c>
      <c r="C2" s="30" t="s">
        <v>3</v>
      </c>
      <c r="D2" s="31"/>
      <c r="E2" s="23" t="s">
        <v>4</v>
      </c>
      <c r="F2" s="23" t="s">
        <v>5</v>
      </c>
      <c r="G2" s="23" t="s">
        <v>6</v>
      </c>
      <c r="H2" s="25" t="s">
        <v>7</v>
      </c>
    </row>
    <row r="3" spans="1:16" ht="15.75" thickBot="1" x14ac:dyDescent="0.3">
      <c r="A3" s="24"/>
      <c r="B3" s="24"/>
      <c r="C3" s="11" t="s">
        <v>8</v>
      </c>
      <c r="D3" s="11" t="s">
        <v>9</v>
      </c>
      <c r="E3" s="24"/>
      <c r="F3" s="24"/>
      <c r="G3" s="24"/>
      <c r="H3" s="26"/>
      <c r="L3" s="12" t="s">
        <v>26</v>
      </c>
      <c r="M3" s="13" t="s">
        <v>27</v>
      </c>
      <c r="N3" s="13" t="s">
        <v>28</v>
      </c>
      <c r="O3" s="13" t="s">
        <v>29</v>
      </c>
      <c r="P3" s="13" t="s">
        <v>30</v>
      </c>
    </row>
    <row r="4" spans="1:16" x14ac:dyDescent="0.25">
      <c r="A4" s="14">
        <v>1</v>
      </c>
      <c r="B4" s="2"/>
      <c r="C4" s="2"/>
      <c r="D4" s="2"/>
      <c r="E4" s="2"/>
      <c r="F4" s="3" t="str">
        <f>IF(ISBLANK(E4),"",E4-(D4-C4)-B4)</f>
        <v/>
      </c>
      <c r="G4" s="3" t="str">
        <f>IF(ISNUMBER(F4),F4-$F$1,"")</f>
        <v/>
      </c>
      <c r="H4" s="4"/>
      <c r="L4" s="12">
        <f>DATE(Detalhes!$B$1,Detalhes!$B$2,A4)</f>
        <v>41973</v>
      </c>
      <c r="M4" s="13">
        <f>IF(WEEKDAY(L4,2)&gt;5,1,0)</f>
        <v>1</v>
      </c>
      <c r="N4" s="13">
        <f>IF(MONTH(L4)=MONTH($A$1),0,1)</f>
        <v>0</v>
      </c>
      <c r="O4" s="13">
        <f>IFERROR(MATCH(L4,Detalhes!$A$4:$A$56,0),0)</f>
        <v>0</v>
      </c>
      <c r="P4" s="10">
        <f t="shared" ref="P4:P34" si="0">IF(OR(M4,N4,O4),1,0)</f>
        <v>1</v>
      </c>
    </row>
    <row r="5" spans="1:16" x14ac:dyDescent="0.25">
      <c r="A5" s="14">
        <v>2</v>
      </c>
      <c r="B5" s="2"/>
      <c r="C5" s="2"/>
      <c r="D5" s="2"/>
      <c r="E5" s="2"/>
      <c r="F5" s="3" t="str">
        <f t="shared" ref="F5:F34" si="1">IF(ISBLANK(E5),"",E5-(D5-C5)-B5)</f>
        <v/>
      </c>
      <c r="G5" s="3" t="str">
        <f t="shared" ref="G5:G34" si="2">IF(ISNUMBER(F5),F5-$F$1,"")</f>
        <v/>
      </c>
      <c r="H5" s="4"/>
      <c r="L5" s="12">
        <f>DATE(Detalhes!$B$1,Detalhes!$B$2,A5)</f>
        <v>41974</v>
      </c>
      <c r="M5" s="13">
        <f t="shared" ref="M5:M34" si="3">IF(WEEKDAY(L5,2)&gt;5,1,0)</f>
        <v>1</v>
      </c>
      <c r="N5" s="13">
        <f t="shared" ref="N5:N34" si="4">IF(MONTH(L5)=MONTH($A$1),0,1)</f>
        <v>0</v>
      </c>
      <c r="O5" s="13">
        <f>IFERROR(MATCH(L5,Detalhes!$A$4:$A$56,0),0)</f>
        <v>0</v>
      </c>
      <c r="P5" s="10">
        <f t="shared" si="0"/>
        <v>1</v>
      </c>
    </row>
    <row r="6" spans="1:16" x14ac:dyDescent="0.25">
      <c r="A6" s="14">
        <v>3</v>
      </c>
      <c r="B6" s="2">
        <v>0.3520833333333333</v>
      </c>
      <c r="C6" s="2">
        <v>0.54861111111111105</v>
      </c>
      <c r="D6" s="2">
        <v>0.58333333333333337</v>
      </c>
      <c r="E6" s="2">
        <v>0.7715277777777777</v>
      </c>
      <c r="F6" s="3">
        <f t="shared" si="1"/>
        <v>0.38472222222222208</v>
      </c>
      <c r="G6" s="3">
        <f t="shared" si="2"/>
        <v>1.805555555555538E-2</v>
      </c>
      <c r="H6" s="4"/>
      <c r="L6" s="12">
        <f>DATE(Detalhes!$B$1,Detalhes!$B$2,A6)</f>
        <v>41975</v>
      </c>
      <c r="M6" s="13">
        <f t="shared" si="3"/>
        <v>0</v>
      </c>
      <c r="N6" s="13">
        <f t="shared" si="4"/>
        <v>0</v>
      </c>
      <c r="O6" s="13">
        <f>IFERROR(MATCH(L6,Detalhes!$A$4:$A$56,0),0)</f>
        <v>0</v>
      </c>
      <c r="P6" s="10">
        <f t="shared" si="0"/>
        <v>0</v>
      </c>
    </row>
    <row r="7" spans="1:16" x14ac:dyDescent="0.25">
      <c r="A7" s="14">
        <v>4</v>
      </c>
      <c r="B7" s="2">
        <v>0.33819444444444446</v>
      </c>
      <c r="C7" s="2">
        <v>0.54722222222222217</v>
      </c>
      <c r="D7" s="2">
        <v>0.57986111111111105</v>
      </c>
      <c r="E7" s="2">
        <v>0.76874999999999993</v>
      </c>
      <c r="F7" s="3">
        <f t="shared" si="1"/>
        <v>0.39791666666666659</v>
      </c>
      <c r="G7" s="3">
        <f t="shared" si="2"/>
        <v>3.1249999999999889E-2</v>
      </c>
      <c r="H7" s="4"/>
      <c r="L7" s="12">
        <f>DATE(Detalhes!$B$1,Detalhes!$B$2,A7)</f>
        <v>41976</v>
      </c>
      <c r="M7" s="13">
        <f t="shared" si="3"/>
        <v>0</v>
      </c>
      <c r="N7" s="13">
        <f t="shared" si="4"/>
        <v>0</v>
      </c>
      <c r="O7" s="13">
        <f>IFERROR(MATCH(L7,Detalhes!$A$4:$A$56,0),0)</f>
        <v>0</v>
      </c>
      <c r="P7" s="10">
        <f t="shared" si="0"/>
        <v>0</v>
      </c>
    </row>
    <row r="8" spans="1:16" x14ac:dyDescent="0.25">
      <c r="A8" s="14">
        <v>5</v>
      </c>
      <c r="B8" s="2">
        <v>0.34513888888888888</v>
      </c>
      <c r="C8" s="2">
        <v>0.53541666666666665</v>
      </c>
      <c r="D8" s="2">
        <v>0.56805555555555554</v>
      </c>
      <c r="E8" s="2">
        <v>0.77847222222222223</v>
      </c>
      <c r="F8" s="3">
        <f t="shared" si="1"/>
        <v>0.40069444444444446</v>
      </c>
      <c r="G8" s="3">
        <f t="shared" si="2"/>
        <v>3.4027777777777768E-2</v>
      </c>
      <c r="H8" s="4"/>
      <c r="L8" s="12">
        <f>DATE(Detalhes!$B$1,Detalhes!$B$2,A8)</f>
        <v>41977</v>
      </c>
      <c r="M8" s="13">
        <f t="shared" si="3"/>
        <v>0</v>
      </c>
      <c r="N8" s="13">
        <f t="shared" si="4"/>
        <v>0</v>
      </c>
      <c r="O8" s="13">
        <f>IFERROR(MATCH(L8,Detalhes!$A$4:$A$56,0),0)</f>
        <v>0</v>
      </c>
      <c r="P8" s="10">
        <f t="shared" si="0"/>
        <v>0</v>
      </c>
    </row>
    <row r="9" spans="1:16" x14ac:dyDescent="0.25">
      <c r="A9" s="14">
        <v>6</v>
      </c>
      <c r="B9" s="2">
        <v>0.33958333333333335</v>
      </c>
      <c r="C9" s="2">
        <v>0.53749999999999998</v>
      </c>
      <c r="D9" s="2">
        <v>0.5854166666666667</v>
      </c>
      <c r="E9" s="2">
        <v>0.76458333333333339</v>
      </c>
      <c r="F9" s="3">
        <f t="shared" si="1"/>
        <v>0.37708333333333333</v>
      </c>
      <c r="G9" s="3">
        <f t="shared" si="2"/>
        <v>1.041666666666663E-2</v>
      </c>
      <c r="H9" s="4"/>
      <c r="L9" s="12">
        <f>DATE(Detalhes!$B$1,Detalhes!$B$2,A9)</f>
        <v>41978</v>
      </c>
      <c r="M9" s="13">
        <f t="shared" si="3"/>
        <v>0</v>
      </c>
      <c r="N9" s="13">
        <f t="shared" si="4"/>
        <v>0</v>
      </c>
      <c r="O9" s="13">
        <f>IFERROR(MATCH(L9,Detalhes!$A$4:$A$56,0),0)</f>
        <v>0</v>
      </c>
      <c r="P9" s="10">
        <f t="shared" si="0"/>
        <v>0</v>
      </c>
    </row>
    <row r="10" spans="1:16" x14ac:dyDescent="0.25">
      <c r="A10" s="14">
        <v>7</v>
      </c>
      <c r="B10" s="2">
        <v>0.38125000000000003</v>
      </c>
      <c r="C10" s="2">
        <v>0.54791666666666672</v>
      </c>
      <c r="D10" s="2">
        <v>0.57777777777777783</v>
      </c>
      <c r="E10" s="2">
        <v>0.76388888888888884</v>
      </c>
      <c r="F10" s="3">
        <f t="shared" si="1"/>
        <v>0.35277777777777769</v>
      </c>
      <c r="G10" s="3">
        <f t="shared" si="2"/>
        <v>-1.3888888888889006E-2</v>
      </c>
      <c r="H10" s="4"/>
      <c r="L10" s="12">
        <f>DATE(Detalhes!$B$1,Detalhes!$B$2,A10)</f>
        <v>41979</v>
      </c>
      <c r="M10" s="13">
        <f t="shared" si="3"/>
        <v>0</v>
      </c>
      <c r="N10" s="13">
        <f t="shared" si="4"/>
        <v>0</v>
      </c>
      <c r="O10" s="13">
        <f>IFERROR(MATCH(L10,Detalhes!$A$4:$A$56,0),0)</f>
        <v>0</v>
      </c>
      <c r="P10" s="10">
        <f t="shared" si="0"/>
        <v>0</v>
      </c>
    </row>
    <row r="11" spans="1:16" x14ac:dyDescent="0.25">
      <c r="A11" s="14">
        <v>8</v>
      </c>
      <c r="B11" s="2"/>
      <c r="C11" s="2"/>
      <c r="D11" s="2"/>
      <c r="E11" s="2"/>
      <c r="F11" s="3" t="str">
        <f t="shared" si="1"/>
        <v/>
      </c>
      <c r="G11" s="3" t="str">
        <f t="shared" si="2"/>
        <v/>
      </c>
      <c r="H11" s="4"/>
      <c r="L11" s="12">
        <f>DATE(Detalhes!$B$1,Detalhes!$B$2,A11)</f>
        <v>41980</v>
      </c>
      <c r="M11" s="13">
        <f t="shared" si="3"/>
        <v>1</v>
      </c>
      <c r="N11" s="13">
        <f t="shared" si="4"/>
        <v>0</v>
      </c>
      <c r="O11" s="13">
        <f>IFERROR(MATCH(L11,Detalhes!$A$4:$A$56,0),0)</f>
        <v>14</v>
      </c>
      <c r="P11" s="10">
        <f t="shared" si="0"/>
        <v>1</v>
      </c>
    </row>
    <row r="12" spans="1:16" x14ac:dyDescent="0.25">
      <c r="A12" s="14">
        <v>9</v>
      </c>
      <c r="B12" s="2"/>
      <c r="C12" s="2"/>
      <c r="D12" s="2"/>
      <c r="E12" s="2"/>
      <c r="F12" s="3" t="str">
        <f t="shared" si="1"/>
        <v/>
      </c>
      <c r="G12" s="3" t="str">
        <f t="shared" si="2"/>
        <v/>
      </c>
      <c r="H12" s="4"/>
      <c r="L12" s="12">
        <f>DATE(Detalhes!$B$1,Detalhes!$B$2,A12)</f>
        <v>41981</v>
      </c>
      <c r="M12" s="13">
        <f t="shared" si="3"/>
        <v>1</v>
      </c>
      <c r="N12" s="13">
        <f t="shared" si="4"/>
        <v>0</v>
      </c>
      <c r="O12" s="13">
        <f>IFERROR(MATCH(L12,Detalhes!$A$4:$A$56,0),0)</f>
        <v>0</v>
      </c>
      <c r="P12" s="10">
        <f t="shared" si="0"/>
        <v>1</v>
      </c>
    </row>
    <row r="13" spans="1:16" x14ac:dyDescent="0.25">
      <c r="A13" s="14">
        <v>10</v>
      </c>
      <c r="B13" s="2">
        <v>0.35416666666666669</v>
      </c>
      <c r="C13" s="2">
        <v>0.51666666666666672</v>
      </c>
      <c r="D13" s="2">
        <v>0.55277777777777781</v>
      </c>
      <c r="E13" s="2">
        <v>0.76736111111111116</v>
      </c>
      <c r="F13" s="3">
        <f t="shared" si="1"/>
        <v>0.37708333333333338</v>
      </c>
      <c r="G13" s="3">
        <f t="shared" si="2"/>
        <v>1.0416666666666685E-2</v>
      </c>
      <c r="H13" s="4"/>
      <c r="L13" s="12">
        <f>DATE(Detalhes!$B$1,Detalhes!$B$2,A13)</f>
        <v>41982</v>
      </c>
      <c r="M13" s="13">
        <f t="shared" si="3"/>
        <v>0</v>
      </c>
      <c r="N13" s="13">
        <f t="shared" si="4"/>
        <v>0</v>
      </c>
      <c r="O13" s="13">
        <f>IFERROR(MATCH(L13,Detalhes!$A$4:$A$56,0),0)</f>
        <v>0</v>
      </c>
      <c r="P13" s="10">
        <f t="shared" si="0"/>
        <v>0</v>
      </c>
    </row>
    <row r="14" spans="1:16" x14ac:dyDescent="0.25">
      <c r="A14" s="14">
        <v>11</v>
      </c>
      <c r="B14" s="2">
        <v>0.33402777777777781</v>
      </c>
      <c r="C14" s="2">
        <v>0.55069444444444449</v>
      </c>
      <c r="D14" s="2">
        <v>0.58194444444444449</v>
      </c>
      <c r="E14" s="2">
        <v>0.76597222222222217</v>
      </c>
      <c r="F14" s="3">
        <f t="shared" si="1"/>
        <v>0.40069444444444435</v>
      </c>
      <c r="G14" s="3">
        <f t="shared" si="2"/>
        <v>3.4027777777777657E-2</v>
      </c>
      <c r="H14" s="4"/>
      <c r="L14" s="12">
        <f>DATE(Detalhes!$B$1,Detalhes!$B$2,A14)</f>
        <v>41983</v>
      </c>
      <c r="M14" s="13">
        <f t="shared" si="3"/>
        <v>0</v>
      </c>
      <c r="N14" s="13">
        <f t="shared" si="4"/>
        <v>0</v>
      </c>
      <c r="O14" s="13">
        <f>IFERROR(MATCH(L14,Detalhes!$A$4:$A$56,0),0)</f>
        <v>0</v>
      </c>
      <c r="P14" s="10">
        <f t="shared" si="0"/>
        <v>0</v>
      </c>
    </row>
    <row r="15" spans="1:16" x14ac:dyDescent="0.25">
      <c r="A15" s="14">
        <v>12</v>
      </c>
      <c r="B15" s="2">
        <v>0.34236111111111112</v>
      </c>
      <c r="C15" s="2">
        <v>0.53611111111111109</v>
      </c>
      <c r="D15" s="2">
        <v>0.56874999999999998</v>
      </c>
      <c r="E15" s="2">
        <v>0.76666666666666661</v>
      </c>
      <c r="F15" s="3">
        <f t="shared" si="1"/>
        <v>0.39166666666666661</v>
      </c>
      <c r="G15" s="3">
        <f t="shared" si="2"/>
        <v>2.4999999999999911E-2</v>
      </c>
      <c r="H15" s="4"/>
      <c r="L15" s="12">
        <f>DATE(Detalhes!$B$1,Detalhes!$B$2,A15)</f>
        <v>41984</v>
      </c>
      <c r="M15" s="13">
        <f t="shared" si="3"/>
        <v>0</v>
      </c>
      <c r="N15" s="13">
        <f t="shared" si="4"/>
        <v>0</v>
      </c>
      <c r="O15" s="13">
        <f>IFERROR(MATCH(L15,Detalhes!$A$4:$A$56,0),0)</f>
        <v>0</v>
      </c>
      <c r="P15" s="10">
        <f t="shared" si="0"/>
        <v>0</v>
      </c>
    </row>
    <row r="16" spans="1:16" x14ac:dyDescent="0.25">
      <c r="A16" s="14">
        <v>13</v>
      </c>
      <c r="B16" s="2">
        <v>0.32083333333333336</v>
      </c>
      <c r="C16" s="2">
        <v>0.51666666666666672</v>
      </c>
      <c r="D16" s="2">
        <v>0.56458333333333333</v>
      </c>
      <c r="E16" s="2">
        <v>0.75486111111111109</v>
      </c>
      <c r="F16" s="3">
        <f t="shared" si="1"/>
        <v>0.38611111111111113</v>
      </c>
      <c r="G16" s="3">
        <f t="shared" si="2"/>
        <v>1.9444444444444431E-2</v>
      </c>
      <c r="H16" s="4"/>
      <c r="L16" s="12">
        <f>DATE(Detalhes!$B$1,Detalhes!$B$2,A16)</f>
        <v>41985</v>
      </c>
      <c r="M16" s="13">
        <f t="shared" si="3"/>
        <v>0</v>
      </c>
      <c r="N16" s="13">
        <f t="shared" si="4"/>
        <v>0</v>
      </c>
      <c r="O16" s="13">
        <f>IFERROR(MATCH(L16,Detalhes!$A$4:$A$56,0),0)</f>
        <v>0</v>
      </c>
      <c r="P16" s="10">
        <f t="shared" si="0"/>
        <v>0</v>
      </c>
    </row>
    <row r="17" spans="1:16" x14ac:dyDescent="0.25">
      <c r="A17" s="14">
        <v>14</v>
      </c>
      <c r="B17" s="2">
        <v>0.34375</v>
      </c>
      <c r="C17" s="2">
        <v>0.52430555555555558</v>
      </c>
      <c r="D17" s="2">
        <v>0.55694444444444446</v>
      </c>
      <c r="E17" s="2">
        <v>0.7319444444444444</v>
      </c>
      <c r="F17" s="3">
        <f t="shared" si="1"/>
        <v>0.35555555555555551</v>
      </c>
      <c r="G17" s="3">
        <f t="shared" si="2"/>
        <v>-1.1111111111111183E-2</v>
      </c>
      <c r="H17" s="4"/>
      <c r="L17" s="12">
        <f>DATE(Detalhes!$B$1,Detalhes!$B$2,A17)</f>
        <v>41986</v>
      </c>
      <c r="M17" s="13">
        <f t="shared" si="3"/>
        <v>0</v>
      </c>
      <c r="N17" s="13">
        <f t="shared" si="4"/>
        <v>0</v>
      </c>
      <c r="O17" s="13">
        <f>IFERROR(MATCH(L17,Detalhes!$A$4:$A$56,0),0)</f>
        <v>0</v>
      </c>
      <c r="P17" s="10">
        <f t="shared" si="0"/>
        <v>0</v>
      </c>
    </row>
    <row r="18" spans="1:16" x14ac:dyDescent="0.25">
      <c r="A18" s="14">
        <v>15</v>
      </c>
      <c r="B18" s="2"/>
      <c r="C18" s="2"/>
      <c r="D18" s="2"/>
      <c r="E18" s="2"/>
      <c r="F18" s="3" t="str">
        <f t="shared" si="1"/>
        <v/>
      </c>
      <c r="G18" s="3" t="str">
        <f t="shared" si="2"/>
        <v/>
      </c>
      <c r="H18" s="4"/>
      <c r="L18" s="12">
        <f>DATE(Detalhes!$B$1,Detalhes!$B$2,A18)</f>
        <v>41987</v>
      </c>
      <c r="M18" s="13">
        <f t="shared" si="3"/>
        <v>1</v>
      </c>
      <c r="N18" s="13">
        <f t="shared" si="4"/>
        <v>0</v>
      </c>
      <c r="O18" s="13">
        <f>IFERROR(MATCH(L18,Detalhes!$A$4:$A$56,0),0)</f>
        <v>0</v>
      </c>
      <c r="P18" s="10">
        <f t="shared" si="0"/>
        <v>1</v>
      </c>
    </row>
    <row r="19" spans="1:16" x14ac:dyDescent="0.25">
      <c r="A19" s="14">
        <v>16</v>
      </c>
      <c r="B19" s="2"/>
      <c r="C19" s="2"/>
      <c r="D19" s="2"/>
      <c r="E19" s="2"/>
      <c r="F19" s="3" t="str">
        <f>IF(ISBLANK(E19),"",E19-(D19-C19)-B19)</f>
        <v/>
      </c>
      <c r="G19" s="3" t="str">
        <f t="shared" si="2"/>
        <v/>
      </c>
      <c r="H19" s="4"/>
      <c r="L19" s="12">
        <f>DATE(Detalhes!$B$1,Detalhes!$B$2,A19)</f>
        <v>41988</v>
      </c>
      <c r="M19" s="13">
        <f t="shared" si="3"/>
        <v>1</v>
      </c>
      <c r="N19" s="13">
        <f t="shared" si="4"/>
        <v>0</v>
      </c>
      <c r="O19" s="13">
        <f>IFERROR(MATCH(L19,Detalhes!$A$4:$A$56,0),0)</f>
        <v>0</v>
      </c>
      <c r="P19" s="10">
        <f t="shared" si="0"/>
        <v>1</v>
      </c>
    </row>
    <row r="20" spans="1:16" x14ac:dyDescent="0.25">
      <c r="A20" s="14">
        <v>17</v>
      </c>
      <c r="B20" s="2">
        <v>0.3430555555555555</v>
      </c>
      <c r="C20" s="2">
        <v>0.53125</v>
      </c>
      <c r="D20" s="2">
        <v>0.56319444444444444</v>
      </c>
      <c r="E20" s="2">
        <v>0.75624999999999998</v>
      </c>
      <c r="F20" s="3">
        <f>IF(ISBLANK(E20),"",E20-(D20-C20)-B20)</f>
        <v>0.38125000000000003</v>
      </c>
      <c r="G20" s="3">
        <f t="shared" si="2"/>
        <v>1.4583333333333337E-2</v>
      </c>
      <c r="H20" s="4"/>
      <c r="L20" s="12">
        <f>DATE(Detalhes!$B$1,Detalhes!$B$2,A20)</f>
        <v>41989</v>
      </c>
      <c r="M20" s="13">
        <f t="shared" si="3"/>
        <v>0</v>
      </c>
      <c r="N20" s="13">
        <f t="shared" si="4"/>
        <v>0</v>
      </c>
      <c r="O20" s="13">
        <f>IFERROR(MATCH(L20,Detalhes!$A$4:$A$56,0),0)</f>
        <v>0</v>
      </c>
      <c r="P20" s="10">
        <f t="shared" si="0"/>
        <v>0</v>
      </c>
    </row>
    <row r="21" spans="1:16" x14ac:dyDescent="0.25">
      <c r="A21" s="14">
        <v>18</v>
      </c>
      <c r="B21" s="2">
        <v>0.33958333333333335</v>
      </c>
      <c r="C21" s="2">
        <v>0.54583333333333328</v>
      </c>
      <c r="D21" s="2">
        <v>0.57847222222222217</v>
      </c>
      <c r="E21" s="2">
        <v>0.75763888888888886</v>
      </c>
      <c r="F21" s="3">
        <f>IF(ISBLANK(E21),"",E21-(D21-C21)-B21)</f>
        <v>0.38541666666666663</v>
      </c>
      <c r="G21" s="3">
        <f t="shared" si="2"/>
        <v>1.8749999999999933E-2</v>
      </c>
      <c r="H21" s="4"/>
      <c r="L21" s="12">
        <f>DATE(Detalhes!$B$1,Detalhes!$B$2,A21)</f>
        <v>41990</v>
      </c>
      <c r="M21" s="13">
        <f t="shared" si="3"/>
        <v>0</v>
      </c>
      <c r="N21" s="13">
        <f t="shared" si="4"/>
        <v>0</v>
      </c>
      <c r="O21" s="13">
        <f>IFERROR(MATCH(L21,Detalhes!$A$4:$A$56,0),0)</f>
        <v>0</v>
      </c>
      <c r="P21" s="10">
        <f t="shared" si="0"/>
        <v>0</v>
      </c>
    </row>
    <row r="22" spans="1:16" x14ac:dyDescent="0.25">
      <c r="A22" s="14">
        <v>19</v>
      </c>
      <c r="B22" s="2">
        <v>0.33124999999999999</v>
      </c>
      <c r="C22" s="2">
        <v>0.52152777777777781</v>
      </c>
      <c r="D22" s="2">
        <v>0.55138888888888882</v>
      </c>
      <c r="E22" s="2">
        <v>0.75902777777777775</v>
      </c>
      <c r="F22" s="3">
        <f>IF(ISBLANK(E22),"",E22-(D22-C22)-B22)</f>
        <v>0.39791666666666675</v>
      </c>
      <c r="G22" s="3">
        <f t="shared" si="2"/>
        <v>3.1250000000000056E-2</v>
      </c>
      <c r="H22" s="4"/>
      <c r="L22" s="12">
        <f>DATE(Detalhes!$B$1,Detalhes!$B$2,A22)</f>
        <v>41991</v>
      </c>
      <c r="M22" s="13">
        <f t="shared" si="3"/>
        <v>0</v>
      </c>
      <c r="N22" s="13">
        <f t="shared" si="4"/>
        <v>0</v>
      </c>
      <c r="O22" s="13">
        <f>IFERROR(MATCH(L22,Detalhes!$A$4:$A$56,0),0)</f>
        <v>0</v>
      </c>
      <c r="P22" s="10">
        <f t="shared" si="0"/>
        <v>0</v>
      </c>
    </row>
    <row r="23" spans="1:16" x14ac:dyDescent="0.25">
      <c r="A23" s="14">
        <v>20</v>
      </c>
      <c r="B23" s="2">
        <v>0.35694444444444445</v>
      </c>
      <c r="C23" s="2">
        <v>0.50486111111111109</v>
      </c>
      <c r="D23" s="2">
        <v>0.5625</v>
      </c>
      <c r="E23" s="2">
        <v>0.73958333333333337</v>
      </c>
      <c r="F23" s="3">
        <f t="shared" si="1"/>
        <v>0.32500000000000001</v>
      </c>
      <c r="G23" s="3">
        <f t="shared" si="2"/>
        <v>-4.1666666666666685E-2</v>
      </c>
      <c r="H23" s="4" t="s">
        <v>35</v>
      </c>
      <c r="L23" s="12">
        <f>DATE(Detalhes!$B$1,Detalhes!$B$2,A23)</f>
        <v>41992</v>
      </c>
      <c r="M23" s="13">
        <f t="shared" si="3"/>
        <v>0</v>
      </c>
      <c r="N23" s="13">
        <f t="shared" si="4"/>
        <v>0</v>
      </c>
      <c r="O23" s="13">
        <f>IFERROR(MATCH(L23,Detalhes!$A$4:$A$56,0),0)</f>
        <v>0</v>
      </c>
      <c r="P23" s="10">
        <f t="shared" si="0"/>
        <v>0</v>
      </c>
    </row>
    <row r="24" spans="1:16" x14ac:dyDescent="0.25">
      <c r="A24" s="14">
        <v>21</v>
      </c>
      <c r="B24" s="2">
        <v>0.3527777777777778</v>
      </c>
      <c r="C24" s="2">
        <v>0.5</v>
      </c>
      <c r="D24" s="2">
        <v>0.5625</v>
      </c>
      <c r="E24" s="2">
        <v>0.75</v>
      </c>
      <c r="F24" s="3">
        <f t="shared" si="1"/>
        <v>0.3347222222222222</v>
      </c>
      <c r="G24" s="3">
        <f t="shared" si="2"/>
        <v>-3.1944444444444497E-2</v>
      </c>
      <c r="H24" s="4"/>
      <c r="L24" s="12">
        <f>DATE(Detalhes!$B$1,Detalhes!$B$2,A24)</f>
        <v>41993</v>
      </c>
      <c r="M24" s="13">
        <f t="shared" si="3"/>
        <v>0</v>
      </c>
      <c r="N24" s="13">
        <f t="shared" si="4"/>
        <v>0</v>
      </c>
      <c r="O24" s="13">
        <f>IFERROR(MATCH(L24,Detalhes!$A$4:$A$56,0),0)</f>
        <v>0</v>
      </c>
      <c r="P24" s="10">
        <f t="shared" si="0"/>
        <v>0</v>
      </c>
    </row>
    <row r="25" spans="1:16" x14ac:dyDescent="0.25">
      <c r="A25" s="14">
        <v>22</v>
      </c>
      <c r="B25" s="2"/>
      <c r="C25" s="2"/>
      <c r="D25" s="2"/>
      <c r="E25" s="2"/>
      <c r="F25" s="3" t="str">
        <f t="shared" si="1"/>
        <v/>
      </c>
      <c r="G25" s="3" t="str">
        <f t="shared" si="2"/>
        <v/>
      </c>
      <c r="H25" s="4"/>
      <c r="L25" s="12">
        <f>DATE(Detalhes!$B$1,Detalhes!$B$2,A25)</f>
        <v>41994</v>
      </c>
      <c r="M25" s="13">
        <f t="shared" si="3"/>
        <v>1</v>
      </c>
      <c r="N25" s="13">
        <f t="shared" si="4"/>
        <v>0</v>
      </c>
      <c r="O25" s="13">
        <f>IFERROR(MATCH(L25,Detalhes!$A$4:$A$56,0),0)</f>
        <v>0</v>
      </c>
      <c r="P25" s="10">
        <f t="shared" si="0"/>
        <v>1</v>
      </c>
    </row>
    <row r="26" spans="1:16" x14ac:dyDescent="0.25">
      <c r="A26" s="14">
        <v>23</v>
      </c>
      <c r="B26" s="2"/>
      <c r="C26" s="2"/>
      <c r="D26" s="2"/>
      <c r="E26" s="2"/>
      <c r="F26" s="3" t="str">
        <f t="shared" si="1"/>
        <v/>
      </c>
      <c r="G26" s="3" t="str">
        <f t="shared" si="2"/>
        <v/>
      </c>
      <c r="H26" s="4"/>
      <c r="L26" s="12">
        <f>DATE(Detalhes!$B$1,Detalhes!$B$2,A26)</f>
        <v>41995</v>
      </c>
      <c r="M26" s="13">
        <f t="shared" si="3"/>
        <v>1</v>
      </c>
      <c r="N26" s="13">
        <f t="shared" si="4"/>
        <v>0</v>
      </c>
      <c r="O26" s="13">
        <f>IFERROR(MATCH(L26,Detalhes!$A$4:$A$56,0),0)</f>
        <v>0</v>
      </c>
      <c r="P26" s="10">
        <f t="shared" si="0"/>
        <v>1</v>
      </c>
    </row>
    <row r="27" spans="1:16" x14ac:dyDescent="0.25">
      <c r="A27" s="14">
        <v>24</v>
      </c>
      <c r="B27" s="2">
        <v>0.33333333333333331</v>
      </c>
      <c r="C27" s="2"/>
      <c r="D27" s="2"/>
      <c r="E27" s="2">
        <v>0.3666666666666667</v>
      </c>
      <c r="F27" s="3">
        <f t="shared" si="1"/>
        <v>3.3333333333333381E-2</v>
      </c>
      <c r="G27" s="3">
        <f t="shared" si="2"/>
        <v>-0.33333333333333331</v>
      </c>
      <c r="H27" s="4"/>
      <c r="L27" s="12">
        <f>DATE(Detalhes!$B$1,Detalhes!$B$2,A27)</f>
        <v>41996</v>
      </c>
      <c r="M27" s="13">
        <f t="shared" si="3"/>
        <v>0</v>
      </c>
      <c r="N27" s="13">
        <f t="shared" si="4"/>
        <v>0</v>
      </c>
      <c r="O27" s="13">
        <f>IFERROR(MATCH(L27,Detalhes!$A$4:$A$56,0),0)</f>
        <v>0</v>
      </c>
      <c r="P27" s="10">
        <f t="shared" si="0"/>
        <v>0</v>
      </c>
    </row>
    <row r="28" spans="1:16" x14ac:dyDescent="0.25">
      <c r="A28" s="14">
        <v>25</v>
      </c>
      <c r="B28" s="2"/>
      <c r="C28" s="2"/>
      <c r="D28" s="2"/>
      <c r="E28" s="2"/>
      <c r="F28" s="3" t="str">
        <f t="shared" si="1"/>
        <v/>
      </c>
      <c r="G28" s="3" t="str">
        <f t="shared" si="2"/>
        <v/>
      </c>
      <c r="H28" s="4"/>
      <c r="L28" s="12">
        <f>DATE(Detalhes!$B$1,Detalhes!$B$2,A28)</f>
        <v>41997</v>
      </c>
      <c r="M28" s="13">
        <f t="shared" si="3"/>
        <v>0</v>
      </c>
      <c r="N28" s="13">
        <f t="shared" si="4"/>
        <v>0</v>
      </c>
      <c r="O28" s="13">
        <f>IFERROR(MATCH(L28,Detalhes!$A$4:$A$56,0),0)</f>
        <v>15</v>
      </c>
      <c r="P28" s="10">
        <f t="shared" si="0"/>
        <v>1</v>
      </c>
    </row>
    <row r="29" spans="1:16" x14ac:dyDescent="0.25">
      <c r="A29" s="14">
        <v>26</v>
      </c>
      <c r="B29" s="2">
        <v>0.33333333333333331</v>
      </c>
      <c r="C29" s="2"/>
      <c r="D29" s="2"/>
      <c r="E29" s="2">
        <v>0.3666666666666667</v>
      </c>
      <c r="F29" s="3">
        <f t="shared" si="1"/>
        <v>3.3333333333333381E-2</v>
      </c>
      <c r="G29" s="3">
        <f t="shared" si="2"/>
        <v>-0.33333333333333331</v>
      </c>
      <c r="H29" s="4"/>
      <c r="L29" s="12">
        <f>DATE(Detalhes!$B$1,Detalhes!$B$2,A29)</f>
        <v>41998</v>
      </c>
      <c r="M29" s="13">
        <f t="shared" si="3"/>
        <v>0</v>
      </c>
      <c r="N29" s="13">
        <f t="shared" si="4"/>
        <v>0</v>
      </c>
      <c r="O29" s="13">
        <f>IFERROR(MATCH(L29,Detalhes!$A$4:$A$56,0),0)</f>
        <v>0</v>
      </c>
      <c r="P29" s="10">
        <f t="shared" si="0"/>
        <v>0</v>
      </c>
    </row>
    <row r="30" spans="1:16" x14ac:dyDescent="0.25">
      <c r="A30" s="14">
        <v>27</v>
      </c>
      <c r="B30" s="2">
        <v>0.33333333333333331</v>
      </c>
      <c r="C30" s="2"/>
      <c r="D30" s="2"/>
      <c r="E30" s="2">
        <v>0.3666666666666667</v>
      </c>
      <c r="F30" s="3">
        <f t="shared" si="1"/>
        <v>3.3333333333333381E-2</v>
      </c>
      <c r="G30" s="3">
        <f t="shared" si="2"/>
        <v>-0.33333333333333331</v>
      </c>
      <c r="H30" s="4"/>
      <c r="L30" s="12">
        <f>DATE(Detalhes!$B$1,Detalhes!$B$2,A30)</f>
        <v>41999</v>
      </c>
      <c r="M30" s="13">
        <f t="shared" si="3"/>
        <v>0</v>
      </c>
      <c r="N30" s="13">
        <f t="shared" si="4"/>
        <v>0</v>
      </c>
      <c r="O30" s="13">
        <f>IFERROR(MATCH(L30,Detalhes!$A$4:$A$56,0),0)</f>
        <v>0</v>
      </c>
      <c r="P30" s="10">
        <f t="shared" si="0"/>
        <v>0</v>
      </c>
    </row>
    <row r="31" spans="1:16" x14ac:dyDescent="0.25">
      <c r="A31" s="14">
        <v>28</v>
      </c>
      <c r="B31" s="2">
        <v>0.33333333333333331</v>
      </c>
      <c r="C31" s="2"/>
      <c r="D31" s="2"/>
      <c r="E31" s="2">
        <v>0.3666666666666667</v>
      </c>
      <c r="F31" s="3">
        <f t="shared" si="1"/>
        <v>3.3333333333333381E-2</v>
      </c>
      <c r="G31" s="3">
        <f t="shared" si="2"/>
        <v>-0.33333333333333331</v>
      </c>
      <c r="H31" s="4"/>
      <c r="L31" s="12">
        <f>DATE(Detalhes!$B$1,Detalhes!$B$2,A31)</f>
        <v>42000</v>
      </c>
      <c r="M31" s="13">
        <f t="shared" si="3"/>
        <v>0</v>
      </c>
      <c r="N31" s="13">
        <f t="shared" si="4"/>
        <v>0</v>
      </c>
      <c r="O31" s="13">
        <f>IFERROR(MATCH(L31,Detalhes!$A$4:$A$56,0),0)</f>
        <v>0</v>
      </c>
      <c r="P31" s="10">
        <f t="shared" si="0"/>
        <v>0</v>
      </c>
    </row>
    <row r="32" spans="1:16" x14ac:dyDescent="0.25">
      <c r="A32" s="14">
        <v>29</v>
      </c>
      <c r="B32" s="2"/>
      <c r="C32" s="2"/>
      <c r="D32" s="2"/>
      <c r="E32" s="2"/>
      <c r="F32" s="3" t="str">
        <f t="shared" si="1"/>
        <v/>
      </c>
      <c r="G32" s="3" t="str">
        <f t="shared" si="2"/>
        <v/>
      </c>
      <c r="H32" s="4"/>
      <c r="L32" s="12">
        <f>DATE(Detalhes!$B$1,Detalhes!$B$2,A32)</f>
        <v>42001</v>
      </c>
      <c r="M32" s="13">
        <f t="shared" si="3"/>
        <v>1</v>
      </c>
      <c r="N32" s="13">
        <f t="shared" si="4"/>
        <v>0</v>
      </c>
      <c r="O32" s="13">
        <f>IFERROR(MATCH(L32,Detalhes!$A$4:$A$56,0),0)</f>
        <v>0</v>
      </c>
      <c r="P32" s="10">
        <f t="shared" si="0"/>
        <v>1</v>
      </c>
    </row>
    <row r="33" spans="1:16" x14ac:dyDescent="0.25">
      <c r="A33" s="14">
        <v>30</v>
      </c>
      <c r="B33" s="2"/>
      <c r="C33" s="2"/>
      <c r="D33" s="2"/>
      <c r="E33" s="2"/>
      <c r="F33" s="3" t="str">
        <f t="shared" si="1"/>
        <v/>
      </c>
      <c r="G33" s="3" t="str">
        <f t="shared" si="2"/>
        <v/>
      </c>
      <c r="H33" s="4"/>
      <c r="L33" s="12">
        <f>DATE(Detalhes!$B$1,Detalhes!$B$2,A33)</f>
        <v>42002</v>
      </c>
      <c r="M33" s="13">
        <f t="shared" si="3"/>
        <v>1</v>
      </c>
      <c r="N33" s="13">
        <f t="shared" si="4"/>
        <v>0</v>
      </c>
      <c r="O33" s="13">
        <f>IFERROR(MATCH(L33,Detalhes!$A$4:$A$56,0),0)</f>
        <v>0</v>
      </c>
      <c r="P33" s="10">
        <f t="shared" si="0"/>
        <v>1</v>
      </c>
    </row>
    <row r="34" spans="1:16" x14ac:dyDescent="0.25">
      <c r="A34" s="14">
        <v>31</v>
      </c>
      <c r="B34" s="2">
        <v>0.33333333333333331</v>
      </c>
      <c r="C34" s="2"/>
      <c r="D34" s="2"/>
      <c r="E34" s="2">
        <v>0.3666666666666667</v>
      </c>
      <c r="F34" s="3">
        <f t="shared" si="1"/>
        <v>3.3333333333333381E-2</v>
      </c>
      <c r="G34" s="3">
        <f t="shared" si="2"/>
        <v>-0.33333333333333331</v>
      </c>
      <c r="H34" s="4"/>
      <c r="L34" s="12">
        <f>DATE(Detalhes!$B$1,Detalhes!$B$2,A34)</f>
        <v>42003</v>
      </c>
      <c r="M34" s="13">
        <f t="shared" si="3"/>
        <v>0</v>
      </c>
      <c r="N34" s="13">
        <f t="shared" si="4"/>
        <v>0</v>
      </c>
      <c r="O34" s="13">
        <f>IFERROR(MATCH(L34,Detalhes!$A$4:$A$56,0),0)</f>
        <v>0</v>
      </c>
      <c r="P34" s="10">
        <f t="shared" si="0"/>
        <v>0</v>
      </c>
    </row>
    <row r="35" spans="1:16" x14ac:dyDescent="0.25">
      <c r="A35" s="15" t="s">
        <v>10</v>
      </c>
      <c r="B35" s="16"/>
      <c r="C35" s="17"/>
      <c r="D35" s="17"/>
      <c r="E35" s="16"/>
      <c r="F35" s="5">
        <f>SUM(F4:F34)</f>
        <v>5.8152777777777773</v>
      </c>
      <c r="G35" s="22">
        <f>SUM(G4:G34)</f>
        <v>-1.5180555555555562</v>
      </c>
      <c r="H35" s="16"/>
    </row>
  </sheetData>
  <sheetProtection sheet="1" formatCells="0" formatColumns="0" formatRows="0" insertColumns="0" insertRows="0" insertHyperlinks="0" deleteColumns="0" deleteRows="0" sort="0" autoFilter="0" pivotTables="0"/>
  <mergeCells count="8">
    <mergeCell ref="G2:G3"/>
    <mergeCell ref="H2:H3"/>
    <mergeCell ref="B1:E1"/>
    <mergeCell ref="A2:A3"/>
    <mergeCell ref="B2:B3"/>
    <mergeCell ref="C2:D2"/>
    <mergeCell ref="E2:E3"/>
    <mergeCell ref="F2:F3"/>
  </mergeCells>
  <conditionalFormatting sqref="A4:H4">
    <cfRule type="expression" dxfId="460" priority="51">
      <formula>$P$4&gt;0</formula>
    </cfRule>
  </conditionalFormatting>
  <conditionalFormatting sqref="A5 F5:H5">
    <cfRule type="expression" dxfId="459" priority="50">
      <formula>$P$5&gt;0</formula>
    </cfRule>
  </conditionalFormatting>
  <conditionalFormatting sqref="A6 F6:H6">
    <cfRule type="expression" dxfId="458" priority="49">
      <formula>$P$6&gt;0</formula>
    </cfRule>
  </conditionalFormatting>
  <conditionalFormatting sqref="A7 F7:H7">
    <cfRule type="expression" dxfId="457" priority="48">
      <formula>$P$7&gt;0</formula>
    </cfRule>
  </conditionalFormatting>
  <conditionalFormatting sqref="A8 F8:H8">
    <cfRule type="expression" dxfId="456" priority="47">
      <formula>$P$8&gt;0</formula>
    </cfRule>
  </conditionalFormatting>
  <conditionalFormatting sqref="A9 F9:H9">
    <cfRule type="expression" dxfId="455" priority="46">
      <formula>$P$9&gt;0</formula>
    </cfRule>
  </conditionalFormatting>
  <conditionalFormatting sqref="A10 F10:H10">
    <cfRule type="expression" dxfId="454" priority="45">
      <formula>$P$10&gt;0</formula>
    </cfRule>
  </conditionalFormatting>
  <conditionalFormatting sqref="A11 F11:H11">
    <cfRule type="expression" dxfId="453" priority="44">
      <formula>$P$11&gt;0</formula>
    </cfRule>
  </conditionalFormatting>
  <conditionalFormatting sqref="A12 F12:H12">
    <cfRule type="expression" dxfId="452" priority="43">
      <formula>$P$12&gt;0</formula>
    </cfRule>
  </conditionalFormatting>
  <conditionalFormatting sqref="A13 F13:H13">
    <cfRule type="expression" dxfId="451" priority="42">
      <formula>$P$13&gt;0</formula>
    </cfRule>
  </conditionalFormatting>
  <conditionalFormatting sqref="A14 F14:H14">
    <cfRule type="expression" dxfId="450" priority="41">
      <formula>$P$14&gt;0</formula>
    </cfRule>
  </conditionalFormatting>
  <conditionalFormatting sqref="A23:D28 F15:H29 F32:H34 A15:A22 A32:D33 A34 A29">
    <cfRule type="expression" dxfId="449" priority="40">
      <formula>$P15&gt;0</formula>
    </cfRule>
  </conditionalFormatting>
  <conditionalFormatting sqref="E23:E28 E32:E33">
    <cfRule type="expression" dxfId="448" priority="30">
      <formula>$P23&gt;0</formula>
    </cfRule>
  </conditionalFormatting>
  <conditionalFormatting sqref="F30:H31 A30:A31">
    <cfRule type="expression" dxfId="447" priority="29">
      <formula>$P30&gt;0</formula>
    </cfRule>
  </conditionalFormatting>
  <conditionalFormatting sqref="B5:E5">
    <cfRule type="expression" dxfId="444" priority="26">
      <formula>$P$5&gt;0</formula>
    </cfRule>
  </conditionalFormatting>
  <conditionalFormatting sqref="B6:D6">
    <cfRule type="expression" dxfId="443" priority="25">
      <formula>$P$6&gt;0</formula>
    </cfRule>
  </conditionalFormatting>
  <conditionalFormatting sqref="B7:D7">
    <cfRule type="expression" dxfId="442" priority="24">
      <formula>$P$7&gt;0</formula>
    </cfRule>
  </conditionalFormatting>
  <conditionalFormatting sqref="B8:D8">
    <cfRule type="expression" dxfId="441" priority="23">
      <formula>$P$8&gt;0</formula>
    </cfRule>
  </conditionalFormatting>
  <conditionalFormatting sqref="B9:D9">
    <cfRule type="expression" dxfId="440" priority="22">
      <formula>$P$9&gt;0</formula>
    </cfRule>
  </conditionalFormatting>
  <conditionalFormatting sqref="B10:D10">
    <cfRule type="expression" dxfId="439" priority="21">
      <formula>$P$10&gt;0</formula>
    </cfRule>
  </conditionalFormatting>
  <conditionalFormatting sqref="B11:D11">
    <cfRule type="expression" dxfId="438" priority="20">
      <formula>$P$11&gt;0</formula>
    </cfRule>
  </conditionalFormatting>
  <conditionalFormatting sqref="B12:D12">
    <cfRule type="expression" dxfId="437" priority="19">
      <formula>$P$12&gt;0</formula>
    </cfRule>
  </conditionalFormatting>
  <conditionalFormatting sqref="B13:D13">
    <cfRule type="expression" dxfId="436" priority="18">
      <formula>$P$13&gt;0</formula>
    </cfRule>
  </conditionalFormatting>
  <conditionalFormatting sqref="B14:D14">
    <cfRule type="expression" dxfId="435" priority="17">
      <formula>$P$14&gt;0</formula>
    </cfRule>
  </conditionalFormatting>
  <conditionalFormatting sqref="B15:D18 C19:D22">
    <cfRule type="expression" dxfId="434" priority="16">
      <formula>$P15&gt;0</formula>
    </cfRule>
  </conditionalFormatting>
  <conditionalFormatting sqref="E6">
    <cfRule type="expression" dxfId="433" priority="15">
      <formula>$P$6&gt;0</formula>
    </cfRule>
  </conditionalFormatting>
  <conditionalFormatting sqref="E7">
    <cfRule type="expression" dxfId="432" priority="14">
      <formula>$P$7&gt;0</formula>
    </cfRule>
  </conditionalFormatting>
  <conditionalFormatting sqref="E8">
    <cfRule type="expression" dxfId="431" priority="13">
      <formula>$P$8&gt;0</formula>
    </cfRule>
  </conditionalFormatting>
  <conditionalFormatting sqref="E9">
    <cfRule type="expression" dxfId="430" priority="12">
      <formula>$P$9&gt;0</formula>
    </cfRule>
  </conditionalFormatting>
  <conditionalFormatting sqref="E10">
    <cfRule type="expression" dxfId="429" priority="11">
      <formula>$P$10&gt;0</formula>
    </cfRule>
  </conditionalFormatting>
  <conditionalFormatting sqref="E11">
    <cfRule type="expression" dxfId="428" priority="10">
      <formula>$P$11&gt;0</formula>
    </cfRule>
  </conditionalFormatting>
  <conditionalFormatting sqref="E12">
    <cfRule type="expression" dxfId="427" priority="9">
      <formula>$P$12&gt;0</formula>
    </cfRule>
  </conditionalFormatting>
  <conditionalFormatting sqref="E13">
    <cfRule type="expression" dxfId="426" priority="8">
      <formula>$P$13&gt;0</formula>
    </cfRule>
  </conditionalFormatting>
  <conditionalFormatting sqref="E14">
    <cfRule type="expression" dxfId="425" priority="7">
      <formula>$P$14&gt;0</formula>
    </cfRule>
  </conditionalFormatting>
  <conditionalFormatting sqref="E15:E22">
    <cfRule type="expression" dxfId="424" priority="6">
      <formula>$P15&gt;0</formula>
    </cfRule>
  </conditionalFormatting>
  <conditionalFormatting sqref="B19:B22">
    <cfRule type="expression" dxfId="423" priority="5">
      <formula>$P19&gt;0</formula>
    </cfRule>
  </conditionalFormatting>
  <conditionalFormatting sqref="B34:D34">
    <cfRule type="expression" dxfId="49" priority="4">
      <formula>$P34&gt;0</formula>
    </cfRule>
  </conditionalFormatting>
  <conditionalFormatting sqref="E34">
    <cfRule type="expression" dxfId="48" priority="3">
      <formula>$P34&gt;0</formula>
    </cfRule>
  </conditionalFormatting>
  <conditionalFormatting sqref="B29:D31">
    <cfRule type="expression" dxfId="47" priority="2">
      <formula>$P29&gt;0</formula>
    </cfRule>
  </conditionalFormatting>
  <conditionalFormatting sqref="E29:E31">
    <cfRule type="expression" dxfId="46" priority="1">
      <formula>$P29&gt;0</formula>
    </cfRule>
  </conditionalFormatting>
  <pageMargins left="0.51181102362204722" right="0.51181102362204722" top="0.78740157480314965" bottom="0.78740157480314965" header="0.31496062992125984" footer="0.31496062992125984"/>
  <pageSetup paperSize="9" scale="88" fitToHeight="0" orientation="portrait" horizontalDpi="0" verticalDpi="0" r:id="rId1"/>
  <headerFooter>
    <oddFooter>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35"/>
  <sheetViews>
    <sheetView topLeftCell="A16" workbookViewId="0">
      <selection activeCell="B29" sqref="B29:E31"/>
    </sheetView>
  </sheetViews>
  <sheetFormatPr defaultRowHeight="15" x14ac:dyDescent="0.25"/>
  <cols>
    <col min="1" max="1" width="17.5703125" style="10" bestFit="1" customWidth="1"/>
    <col min="2" max="2" width="15.140625" style="10" bestFit="1" customWidth="1"/>
    <col min="3" max="4" width="9.140625" style="10"/>
    <col min="5" max="5" width="13.140625" style="10" bestFit="1" customWidth="1"/>
    <col min="6" max="6" width="16.85546875" style="10" bestFit="1" customWidth="1"/>
    <col min="7" max="7" width="10.140625" style="10" bestFit="1" customWidth="1"/>
    <col min="8" max="8" width="15.7109375" style="10" customWidth="1"/>
    <col min="9" max="9" width="9.140625" style="10"/>
    <col min="10" max="10" width="12.42578125" style="10" bestFit="1" customWidth="1"/>
    <col min="11" max="11" width="9.140625" style="10" customWidth="1"/>
    <col min="12" max="13" width="9.140625" style="10" hidden="1" customWidth="1"/>
    <col min="14" max="14" width="10.42578125" style="10" hidden="1" customWidth="1"/>
    <col min="15" max="16" width="9.140625" style="10" hidden="1" customWidth="1"/>
    <col min="17" max="17" width="9.140625" style="10" customWidth="1"/>
    <col min="18" max="16384" width="9.140625" style="10"/>
  </cols>
  <sheetData>
    <row r="1" spans="1:16" x14ac:dyDescent="0.25">
      <c r="A1" s="8">
        <f>DATE(Detalhes!B1,Detalhes!B2,1)</f>
        <v>41973</v>
      </c>
      <c r="B1" s="27" t="s">
        <v>0</v>
      </c>
      <c r="C1" s="28"/>
      <c r="D1" s="28"/>
      <c r="E1" s="29"/>
      <c r="F1" s="7">
        <v>0.3666666666666667</v>
      </c>
      <c r="G1" s="9"/>
      <c r="H1" s="9"/>
    </row>
    <row r="2" spans="1:16" x14ac:dyDescent="0.25">
      <c r="A2" s="23" t="s">
        <v>1</v>
      </c>
      <c r="B2" s="23" t="s">
        <v>2</v>
      </c>
      <c r="C2" s="30" t="s">
        <v>3</v>
      </c>
      <c r="D2" s="31"/>
      <c r="E2" s="23" t="s">
        <v>4</v>
      </c>
      <c r="F2" s="23" t="s">
        <v>5</v>
      </c>
      <c r="G2" s="23" t="s">
        <v>6</v>
      </c>
      <c r="H2" s="25" t="s">
        <v>7</v>
      </c>
    </row>
    <row r="3" spans="1:16" ht="15.75" thickBot="1" x14ac:dyDescent="0.3">
      <c r="A3" s="24"/>
      <c r="B3" s="24"/>
      <c r="C3" s="11" t="s">
        <v>8</v>
      </c>
      <c r="D3" s="11" t="s">
        <v>9</v>
      </c>
      <c r="E3" s="24"/>
      <c r="F3" s="24"/>
      <c r="G3" s="24"/>
      <c r="H3" s="26"/>
      <c r="L3" s="12" t="s">
        <v>26</v>
      </c>
      <c r="M3" s="13" t="s">
        <v>27</v>
      </c>
      <c r="N3" s="13" t="s">
        <v>28</v>
      </c>
      <c r="O3" s="13" t="s">
        <v>29</v>
      </c>
      <c r="P3" s="13" t="s">
        <v>30</v>
      </c>
    </row>
    <row r="4" spans="1:16" x14ac:dyDescent="0.25">
      <c r="A4" s="14">
        <v>1</v>
      </c>
      <c r="B4" s="2"/>
      <c r="C4" s="2"/>
      <c r="D4" s="2"/>
      <c r="E4" s="2"/>
      <c r="F4" s="3" t="str">
        <f>IF(ISBLANK(E4),"",E4-(D4-C4)-B4)</f>
        <v/>
      </c>
      <c r="G4" s="3" t="str">
        <f>IF(ISNUMBER(F4),F4-$F$1,"")</f>
        <v/>
      </c>
      <c r="H4" s="4"/>
      <c r="L4" s="12">
        <f>DATE(Detalhes!$B$1,Detalhes!$B$2,A4)</f>
        <v>41973</v>
      </c>
      <c r="M4" s="13">
        <f>IF(WEEKDAY(L4,2)&gt;5,1,0)</f>
        <v>1</v>
      </c>
      <c r="N4" s="13">
        <f>IF(MONTH(L4)=MONTH($A$1),0,1)</f>
        <v>0</v>
      </c>
      <c r="O4" s="13">
        <f>IFERROR(MATCH(L4,Detalhes!$A$4:$A$56,0),0)</f>
        <v>0</v>
      </c>
      <c r="P4" s="10">
        <f t="shared" ref="P4:P34" si="0">IF(OR(M4,N4,O4),1,0)</f>
        <v>1</v>
      </c>
    </row>
    <row r="5" spans="1:16" x14ac:dyDescent="0.25">
      <c r="A5" s="14">
        <v>2</v>
      </c>
      <c r="B5" s="2"/>
      <c r="C5" s="2"/>
      <c r="D5" s="2"/>
      <c r="E5" s="2"/>
      <c r="F5" s="3" t="str">
        <f t="shared" ref="F5:F34" si="1">IF(ISBLANK(E5),"",E5-(D5-C5)-B5)</f>
        <v/>
      </c>
      <c r="G5" s="3" t="str">
        <f t="shared" ref="G5:G34" si="2">IF(ISNUMBER(F5),F5-$F$1,"")</f>
        <v/>
      </c>
      <c r="H5" s="4"/>
      <c r="L5" s="12">
        <f>DATE(Detalhes!$B$1,Detalhes!$B$2,A5)</f>
        <v>41974</v>
      </c>
      <c r="M5" s="13">
        <f t="shared" ref="M5:M34" si="3">IF(WEEKDAY(L5,2)&gt;5,1,0)</f>
        <v>1</v>
      </c>
      <c r="N5" s="13">
        <f t="shared" ref="N5:N34" si="4">IF(MONTH(L5)=MONTH($A$1),0,1)</f>
        <v>0</v>
      </c>
      <c r="O5" s="13">
        <f>IFERROR(MATCH(L5,Detalhes!$A$4:$A$56,0),0)</f>
        <v>0</v>
      </c>
      <c r="P5" s="10">
        <f t="shared" si="0"/>
        <v>1</v>
      </c>
    </row>
    <row r="6" spans="1:16" x14ac:dyDescent="0.25">
      <c r="A6" s="14">
        <v>3</v>
      </c>
      <c r="B6" s="2"/>
      <c r="C6" s="2"/>
      <c r="D6" s="2"/>
      <c r="E6" s="2"/>
      <c r="F6" s="3" t="str">
        <f t="shared" si="1"/>
        <v/>
      </c>
      <c r="G6" s="3" t="str">
        <f t="shared" si="2"/>
        <v/>
      </c>
      <c r="H6" s="4" t="s">
        <v>32</v>
      </c>
      <c r="L6" s="12">
        <f>DATE(Detalhes!$B$1,Detalhes!$B$2,A6)</f>
        <v>41975</v>
      </c>
      <c r="M6" s="13">
        <f t="shared" si="3"/>
        <v>0</v>
      </c>
      <c r="N6" s="13">
        <f t="shared" si="4"/>
        <v>0</v>
      </c>
      <c r="O6" s="13">
        <f>IFERROR(MATCH(L6,Detalhes!$A$4:$A$56,0),0)</f>
        <v>0</v>
      </c>
      <c r="P6" s="10">
        <f t="shared" si="0"/>
        <v>0</v>
      </c>
    </row>
    <row r="7" spans="1:16" x14ac:dyDescent="0.25">
      <c r="A7" s="14">
        <v>4</v>
      </c>
      <c r="B7" s="2"/>
      <c r="C7" s="2"/>
      <c r="D7" s="2"/>
      <c r="E7" s="2"/>
      <c r="F7" s="3" t="str">
        <f t="shared" si="1"/>
        <v/>
      </c>
      <c r="G7" s="3" t="str">
        <f t="shared" si="2"/>
        <v/>
      </c>
      <c r="H7" s="4" t="s">
        <v>32</v>
      </c>
      <c r="L7" s="12">
        <f>DATE(Detalhes!$B$1,Detalhes!$B$2,A7)</f>
        <v>41976</v>
      </c>
      <c r="M7" s="13">
        <f t="shared" si="3"/>
        <v>0</v>
      </c>
      <c r="N7" s="13">
        <f t="shared" si="4"/>
        <v>0</v>
      </c>
      <c r="O7" s="13">
        <f>IFERROR(MATCH(L7,Detalhes!$A$4:$A$56,0),0)</f>
        <v>0</v>
      </c>
      <c r="P7" s="10">
        <f t="shared" si="0"/>
        <v>0</v>
      </c>
    </row>
    <row r="8" spans="1:16" x14ac:dyDescent="0.25">
      <c r="A8" s="14">
        <v>5</v>
      </c>
      <c r="B8" s="2"/>
      <c r="C8" s="2"/>
      <c r="D8" s="2"/>
      <c r="E8" s="2"/>
      <c r="F8" s="3" t="str">
        <f t="shared" si="1"/>
        <v/>
      </c>
      <c r="G8" s="3" t="str">
        <f t="shared" si="2"/>
        <v/>
      </c>
      <c r="H8" s="4" t="s">
        <v>32</v>
      </c>
      <c r="L8" s="12">
        <f>DATE(Detalhes!$B$1,Detalhes!$B$2,A8)</f>
        <v>41977</v>
      </c>
      <c r="M8" s="13">
        <f t="shared" si="3"/>
        <v>0</v>
      </c>
      <c r="N8" s="13">
        <f t="shared" si="4"/>
        <v>0</v>
      </c>
      <c r="O8" s="13">
        <f>IFERROR(MATCH(L8,Detalhes!$A$4:$A$56,0),0)</f>
        <v>0</v>
      </c>
      <c r="P8" s="10">
        <f t="shared" si="0"/>
        <v>0</v>
      </c>
    </row>
    <row r="9" spans="1:16" x14ac:dyDescent="0.25">
      <c r="A9" s="14">
        <v>6</v>
      </c>
      <c r="B9" s="2"/>
      <c r="C9" s="2"/>
      <c r="D9" s="2"/>
      <c r="E9" s="2"/>
      <c r="F9" s="3" t="str">
        <f t="shared" si="1"/>
        <v/>
      </c>
      <c r="G9" s="3" t="str">
        <f t="shared" si="2"/>
        <v/>
      </c>
      <c r="H9" s="4" t="s">
        <v>32</v>
      </c>
      <c r="L9" s="12">
        <f>DATE(Detalhes!$B$1,Detalhes!$B$2,A9)</f>
        <v>41978</v>
      </c>
      <c r="M9" s="13">
        <f t="shared" si="3"/>
        <v>0</v>
      </c>
      <c r="N9" s="13">
        <f t="shared" si="4"/>
        <v>0</v>
      </c>
      <c r="O9" s="13">
        <f>IFERROR(MATCH(L9,Detalhes!$A$4:$A$56,0),0)</f>
        <v>0</v>
      </c>
      <c r="P9" s="10">
        <f t="shared" si="0"/>
        <v>0</v>
      </c>
    </row>
    <row r="10" spans="1:16" x14ac:dyDescent="0.25">
      <c r="A10" s="14">
        <v>7</v>
      </c>
      <c r="B10" s="2"/>
      <c r="C10" s="2"/>
      <c r="D10" s="2"/>
      <c r="E10" s="2"/>
      <c r="F10" s="3" t="str">
        <f t="shared" si="1"/>
        <v/>
      </c>
      <c r="G10" s="3" t="str">
        <f t="shared" si="2"/>
        <v/>
      </c>
      <c r="H10" s="4" t="s">
        <v>32</v>
      </c>
      <c r="L10" s="12">
        <f>DATE(Detalhes!$B$1,Detalhes!$B$2,A10)</f>
        <v>41979</v>
      </c>
      <c r="M10" s="13">
        <f t="shared" si="3"/>
        <v>0</v>
      </c>
      <c r="N10" s="13">
        <f t="shared" si="4"/>
        <v>0</v>
      </c>
      <c r="O10" s="13">
        <f>IFERROR(MATCH(L10,Detalhes!$A$4:$A$56,0),0)</f>
        <v>0</v>
      </c>
      <c r="P10" s="10">
        <f t="shared" si="0"/>
        <v>0</v>
      </c>
    </row>
    <row r="11" spans="1:16" x14ac:dyDescent="0.25">
      <c r="A11" s="14">
        <v>8</v>
      </c>
      <c r="B11" s="2"/>
      <c r="C11" s="2"/>
      <c r="D11" s="2"/>
      <c r="E11" s="2"/>
      <c r="F11" s="3" t="str">
        <f>IF(ISBLANK(E11),"",E11-(D11-C11)-B11)</f>
        <v/>
      </c>
      <c r="G11" s="3" t="str">
        <f t="shared" si="2"/>
        <v/>
      </c>
      <c r="H11" s="4"/>
      <c r="L11" s="12">
        <f>DATE(Detalhes!$B$1,Detalhes!$B$2,A11)</f>
        <v>41980</v>
      </c>
      <c r="M11" s="13">
        <f t="shared" si="3"/>
        <v>1</v>
      </c>
      <c r="N11" s="13">
        <f t="shared" si="4"/>
        <v>0</v>
      </c>
      <c r="O11" s="13">
        <f>IFERROR(MATCH(L11,Detalhes!$A$4:$A$56,0),0)</f>
        <v>14</v>
      </c>
      <c r="P11" s="10">
        <f t="shared" si="0"/>
        <v>1</v>
      </c>
    </row>
    <row r="12" spans="1:16" x14ac:dyDescent="0.25">
      <c r="A12" s="14">
        <v>9</v>
      </c>
      <c r="B12" s="2"/>
      <c r="C12" s="2"/>
      <c r="D12" s="2"/>
      <c r="E12" s="2"/>
      <c r="F12" s="3" t="str">
        <f t="shared" si="1"/>
        <v/>
      </c>
      <c r="G12" s="3" t="str">
        <f t="shared" si="2"/>
        <v/>
      </c>
      <c r="H12" s="4"/>
      <c r="L12" s="12">
        <f>DATE(Detalhes!$B$1,Detalhes!$B$2,A12)</f>
        <v>41981</v>
      </c>
      <c r="M12" s="13">
        <f t="shared" si="3"/>
        <v>1</v>
      </c>
      <c r="N12" s="13">
        <f t="shared" si="4"/>
        <v>0</v>
      </c>
      <c r="O12" s="13">
        <f>IFERROR(MATCH(L12,Detalhes!$A$4:$A$56,0),0)</f>
        <v>0</v>
      </c>
      <c r="P12" s="10">
        <f t="shared" si="0"/>
        <v>1</v>
      </c>
    </row>
    <row r="13" spans="1:16" x14ac:dyDescent="0.25">
      <c r="A13" s="14">
        <v>10</v>
      </c>
      <c r="B13" s="2"/>
      <c r="C13" s="2"/>
      <c r="D13" s="2"/>
      <c r="E13" s="2"/>
      <c r="F13" s="3" t="str">
        <f t="shared" si="1"/>
        <v/>
      </c>
      <c r="G13" s="3" t="str">
        <f t="shared" si="2"/>
        <v/>
      </c>
      <c r="H13" s="4" t="s">
        <v>32</v>
      </c>
      <c r="L13" s="12">
        <f>DATE(Detalhes!$B$1,Detalhes!$B$2,A13)</f>
        <v>41982</v>
      </c>
      <c r="M13" s="13">
        <f t="shared" si="3"/>
        <v>0</v>
      </c>
      <c r="N13" s="13">
        <f t="shared" si="4"/>
        <v>0</v>
      </c>
      <c r="O13" s="13">
        <f>IFERROR(MATCH(L13,Detalhes!$A$4:$A$56,0),0)</f>
        <v>0</v>
      </c>
      <c r="P13" s="10">
        <f t="shared" si="0"/>
        <v>0</v>
      </c>
    </row>
    <row r="14" spans="1:16" x14ac:dyDescent="0.25">
      <c r="A14" s="14">
        <v>11</v>
      </c>
      <c r="B14" s="2"/>
      <c r="C14" s="2"/>
      <c r="D14" s="2"/>
      <c r="E14" s="2"/>
      <c r="F14" s="3" t="str">
        <f t="shared" si="1"/>
        <v/>
      </c>
      <c r="G14" s="3" t="str">
        <f t="shared" si="2"/>
        <v/>
      </c>
      <c r="H14" s="4" t="s">
        <v>32</v>
      </c>
      <c r="L14" s="12">
        <f>DATE(Detalhes!$B$1,Detalhes!$B$2,A14)</f>
        <v>41983</v>
      </c>
      <c r="M14" s="13">
        <f t="shared" si="3"/>
        <v>0</v>
      </c>
      <c r="N14" s="13">
        <f t="shared" si="4"/>
        <v>0</v>
      </c>
      <c r="O14" s="13">
        <f>IFERROR(MATCH(L14,Detalhes!$A$4:$A$56,0),0)</f>
        <v>0</v>
      </c>
      <c r="P14" s="10">
        <f t="shared" si="0"/>
        <v>0</v>
      </c>
    </row>
    <row r="15" spans="1:16" x14ac:dyDescent="0.25">
      <c r="A15" s="14">
        <v>12</v>
      </c>
      <c r="B15" s="2"/>
      <c r="C15" s="2"/>
      <c r="D15" s="2"/>
      <c r="E15" s="2"/>
      <c r="F15" s="3" t="str">
        <f>IF(ISBLANK(E15),"",E15-(D15-C15)-B15)</f>
        <v/>
      </c>
      <c r="G15" s="3" t="str">
        <f t="shared" si="2"/>
        <v/>
      </c>
      <c r="H15" s="4" t="s">
        <v>32</v>
      </c>
      <c r="L15" s="12">
        <f>DATE(Detalhes!$B$1,Detalhes!$B$2,A15)</f>
        <v>41984</v>
      </c>
      <c r="M15" s="13">
        <f t="shared" si="3"/>
        <v>0</v>
      </c>
      <c r="N15" s="13">
        <f t="shared" si="4"/>
        <v>0</v>
      </c>
      <c r="O15" s="13">
        <f>IFERROR(MATCH(L15,Detalhes!$A$4:$A$56,0),0)</f>
        <v>0</v>
      </c>
      <c r="P15" s="10">
        <f t="shared" si="0"/>
        <v>0</v>
      </c>
    </row>
    <row r="16" spans="1:16" x14ac:dyDescent="0.25">
      <c r="A16" s="14">
        <v>13</v>
      </c>
      <c r="B16" s="2"/>
      <c r="C16" s="2"/>
      <c r="D16" s="2"/>
      <c r="E16" s="2"/>
      <c r="F16" s="3" t="str">
        <f t="shared" si="1"/>
        <v/>
      </c>
      <c r="G16" s="3" t="str">
        <f t="shared" si="2"/>
        <v/>
      </c>
      <c r="H16" s="4" t="s">
        <v>32</v>
      </c>
      <c r="L16" s="12">
        <f>DATE(Detalhes!$B$1,Detalhes!$B$2,A16)</f>
        <v>41985</v>
      </c>
      <c r="M16" s="13">
        <f t="shared" si="3"/>
        <v>0</v>
      </c>
      <c r="N16" s="13">
        <f t="shared" si="4"/>
        <v>0</v>
      </c>
      <c r="O16" s="13">
        <f>IFERROR(MATCH(L16,Detalhes!$A$4:$A$56,0),0)</f>
        <v>0</v>
      </c>
      <c r="P16" s="10">
        <f t="shared" si="0"/>
        <v>0</v>
      </c>
    </row>
    <row r="17" spans="1:16" x14ac:dyDescent="0.25">
      <c r="A17" s="14">
        <v>14</v>
      </c>
      <c r="B17" s="2"/>
      <c r="C17" s="2"/>
      <c r="D17" s="2"/>
      <c r="E17" s="2"/>
      <c r="F17" s="3" t="str">
        <f t="shared" si="1"/>
        <v/>
      </c>
      <c r="G17" s="3" t="str">
        <f t="shared" si="2"/>
        <v/>
      </c>
      <c r="H17" s="4" t="s">
        <v>32</v>
      </c>
      <c r="L17" s="12">
        <f>DATE(Detalhes!$B$1,Detalhes!$B$2,A17)</f>
        <v>41986</v>
      </c>
      <c r="M17" s="13">
        <f t="shared" si="3"/>
        <v>0</v>
      </c>
      <c r="N17" s="13">
        <f t="shared" si="4"/>
        <v>0</v>
      </c>
      <c r="O17" s="13">
        <f>IFERROR(MATCH(L17,Detalhes!$A$4:$A$56,0),0)</f>
        <v>0</v>
      </c>
      <c r="P17" s="10">
        <f t="shared" si="0"/>
        <v>0</v>
      </c>
    </row>
    <row r="18" spans="1:16" x14ac:dyDescent="0.25">
      <c r="A18" s="14">
        <v>15</v>
      </c>
      <c r="B18" s="2"/>
      <c r="C18" s="2"/>
      <c r="D18" s="2"/>
      <c r="E18" s="2"/>
      <c r="F18" s="3" t="str">
        <f t="shared" si="1"/>
        <v/>
      </c>
      <c r="G18" s="3" t="str">
        <f t="shared" si="2"/>
        <v/>
      </c>
      <c r="H18" s="4"/>
      <c r="L18" s="12">
        <f>DATE(Detalhes!$B$1,Detalhes!$B$2,A18)</f>
        <v>41987</v>
      </c>
      <c r="M18" s="13">
        <f t="shared" si="3"/>
        <v>1</v>
      </c>
      <c r="N18" s="13">
        <f t="shared" si="4"/>
        <v>0</v>
      </c>
      <c r="O18" s="13">
        <f>IFERROR(MATCH(L18,Detalhes!$A$4:$A$56,0),0)</f>
        <v>0</v>
      </c>
      <c r="P18" s="10">
        <f t="shared" si="0"/>
        <v>1</v>
      </c>
    </row>
    <row r="19" spans="1:16" x14ac:dyDescent="0.25">
      <c r="A19" s="14">
        <v>16</v>
      </c>
      <c r="B19" s="2"/>
      <c r="C19" s="2"/>
      <c r="D19" s="2"/>
      <c r="E19" s="2"/>
      <c r="F19" s="3" t="str">
        <f t="shared" si="1"/>
        <v/>
      </c>
      <c r="G19" s="3" t="str">
        <f t="shared" si="2"/>
        <v/>
      </c>
      <c r="H19" s="4"/>
      <c r="L19" s="12">
        <f>DATE(Detalhes!$B$1,Detalhes!$B$2,A19)</f>
        <v>41988</v>
      </c>
      <c r="M19" s="13">
        <f t="shared" si="3"/>
        <v>1</v>
      </c>
      <c r="N19" s="13">
        <f t="shared" si="4"/>
        <v>0</v>
      </c>
      <c r="O19" s="13">
        <f>IFERROR(MATCH(L19,Detalhes!$A$4:$A$56,0),0)</f>
        <v>0</v>
      </c>
      <c r="P19" s="10">
        <f t="shared" si="0"/>
        <v>1</v>
      </c>
    </row>
    <row r="20" spans="1:16" x14ac:dyDescent="0.25">
      <c r="A20" s="14">
        <v>17</v>
      </c>
      <c r="B20" s="2"/>
      <c r="C20" s="2"/>
      <c r="D20" s="2"/>
      <c r="E20" s="2"/>
      <c r="F20" s="3" t="str">
        <f t="shared" si="1"/>
        <v/>
      </c>
      <c r="G20" s="3" t="str">
        <f t="shared" si="2"/>
        <v/>
      </c>
      <c r="H20" s="4" t="s">
        <v>32</v>
      </c>
      <c r="L20" s="12">
        <f>DATE(Detalhes!$B$1,Detalhes!$B$2,A20)</f>
        <v>41989</v>
      </c>
      <c r="M20" s="13">
        <f t="shared" si="3"/>
        <v>0</v>
      </c>
      <c r="N20" s="13">
        <f t="shared" si="4"/>
        <v>0</v>
      </c>
      <c r="O20" s="13">
        <f>IFERROR(MATCH(L20,Detalhes!$A$4:$A$56,0),0)</f>
        <v>0</v>
      </c>
      <c r="P20" s="10">
        <f t="shared" si="0"/>
        <v>0</v>
      </c>
    </row>
    <row r="21" spans="1:16" x14ac:dyDescent="0.25">
      <c r="A21" s="14">
        <v>18</v>
      </c>
      <c r="B21" s="2"/>
      <c r="C21" s="2"/>
      <c r="D21" s="2"/>
      <c r="E21" s="2"/>
      <c r="F21" s="3" t="str">
        <f t="shared" si="1"/>
        <v/>
      </c>
      <c r="G21" s="3" t="str">
        <f t="shared" si="2"/>
        <v/>
      </c>
      <c r="H21" s="4" t="s">
        <v>32</v>
      </c>
      <c r="L21" s="12">
        <f>DATE(Detalhes!$B$1,Detalhes!$B$2,A21)</f>
        <v>41990</v>
      </c>
      <c r="M21" s="13">
        <f t="shared" si="3"/>
        <v>0</v>
      </c>
      <c r="N21" s="13">
        <f t="shared" si="4"/>
        <v>0</v>
      </c>
      <c r="O21" s="13">
        <f>IFERROR(MATCH(L21,Detalhes!$A$4:$A$56,0),0)</f>
        <v>0</v>
      </c>
      <c r="P21" s="10">
        <f t="shared" si="0"/>
        <v>0</v>
      </c>
    </row>
    <row r="22" spans="1:16" x14ac:dyDescent="0.25">
      <c r="A22" s="14">
        <v>19</v>
      </c>
      <c r="B22" s="2"/>
      <c r="C22" s="2"/>
      <c r="D22" s="2"/>
      <c r="E22" s="2"/>
      <c r="F22" s="3" t="str">
        <f t="shared" si="1"/>
        <v/>
      </c>
      <c r="G22" s="3" t="str">
        <f t="shared" si="2"/>
        <v/>
      </c>
      <c r="H22" s="4" t="s">
        <v>32</v>
      </c>
      <c r="L22" s="12">
        <f>DATE(Detalhes!$B$1,Detalhes!$B$2,A22)</f>
        <v>41991</v>
      </c>
      <c r="M22" s="13">
        <f t="shared" si="3"/>
        <v>0</v>
      </c>
      <c r="N22" s="13">
        <f t="shared" si="4"/>
        <v>0</v>
      </c>
      <c r="O22" s="13">
        <f>IFERROR(MATCH(L22,Detalhes!$A$4:$A$56,0),0)</f>
        <v>0</v>
      </c>
      <c r="P22" s="10">
        <f t="shared" si="0"/>
        <v>0</v>
      </c>
    </row>
    <row r="23" spans="1:16" x14ac:dyDescent="0.25">
      <c r="A23" s="14">
        <v>20</v>
      </c>
      <c r="B23" s="2"/>
      <c r="C23" s="2"/>
      <c r="D23" s="2"/>
      <c r="E23" s="2"/>
      <c r="F23" s="3" t="str">
        <f>IF(ISBLANK(E23),"",E23-(D23-C23)-B23)</f>
        <v/>
      </c>
      <c r="G23" s="3" t="str">
        <f t="shared" si="2"/>
        <v/>
      </c>
      <c r="H23" s="4" t="s">
        <v>32</v>
      </c>
      <c r="L23" s="12">
        <f>DATE(Detalhes!$B$1,Detalhes!$B$2,A23)</f>
        <v>41992</v>
      </c>
      <c r="M23" s="13">
        <f t="shared" si="3"/>
        <v>0</v>
      </c>
      <c r="N23" s="13">
        <f t="shared" si="4"/>
        <v>0</v>
      </c>
      <c r="O23" s="13">
        <f>IFERROR(MATCH(L23,Detalhes!$A$4:$A$56,0),0)</f>
        <v>0</v>
      </c>
      <c r="P23" s="10">
        <f t="shared" si="0"/>
        <v>0</v>
      </c>
    </row>
    <row r="24" spans="1:16" x14ac:dyDescent="0.25">
      <c r="A24" s="14">
        <v>21</v>
      </c>
      <c r="B24" s="2"/>
      <c r="C24" s="2"/>
      <c r="D24" s="2"/>
      <c r="E24" s="2"/>
      <c r="F24" s="3" t="str">
        <f>IF(ISBLANK(E24),"",E24-(D24-C24)-B24)</f>
        <v/>
      </c>
      <c r="G24" s="3" t="str">
        <f t="shared" si="2"/>
        <v/>
      </c>
      <c r="H24" s="4" t="s">
        <v>32</v>
      </c>
      <c r="L24" s="12">
        <f>DATE(Detalhes!$B$1,Detalhes!$B$2,A24)</f>
        <v>41993</v>
      </c>
      <c r="M24" s="13">
        <f t="shared" si="3"/>
        <v>0</v>
      </c>
      <c r="N24" s="13">
        <f t="shared" si="4"/>
        <v>0</v>
      </c>
      <c r="O24" s="13">
        <f>IFERROR(MATCH(L24,Detalhes!$A$4:$A$56,0),0)</f>
        <v>0</v>
      </c>
      <c r="P24" s="10">
        <f t="shared" si="0"/>
        <v>0</v>
      </c>
    </row>
    <row r="25" spans="1:16" x14ac:dyDescent="0.25">
      <c r="A25" s="14">
        <v>22</v>
      </c>
      <c r="B25" s="2"/>
      <c r="C25" s="2"/>
      <c r="D25" s="2"/>
      <c r="E25" s="2"/>
      <c r="F25" s="3" t="str">
        <f>IF(ISBLANK(E25),"",E25-(D25-C25)-B25)</f>
        <v/>
      </c>
      <c r="G25" s="3" t="str">
        <f t="shared" si="2"/>
        <v/>
      </c>
      <c r="H25" s="4"/>
      <c r="L25" s="12">
        <f>DATE(Detalhes!$B$1,Detalhes!$B$2,A25)</f>
        <v>41994</v>
      </c>
      <c r="M25" s="13">
        <f t="shared" si="3"/>
        <v>1</v>
      </c>
      <c r="N25" s="13">
        <f t="shared" si="4"/>
        <v>0</v>
      </c>
      <c r="O25" s="13">
        <f>IFERROR(MATCH(L25,Detalhes!$A$4:$A$56,0),0)</f>
        <v>0</v>
      </c>
      <c r="P25" s="10">
        <f t="shared" si="0"/>
        <v>1</v>
      </c>
    </row>
    <row r="26" spans="1:16" x14ac:dyDescent="0.25">
      <c r="A26" s="14">
        <v>23</v>
      </c>
      <c r="B26" s="2"/>
      <c r="C26" s="2"/>
      <c r="D26" s="2"/>
      <c r="E26" s="2"/>
      <c r="F26" s="3" t="str">
        <f>IF(ISBLANK(E26),"",E26-(D26-C26)-B26)</f>
        <v/>
      </c>
      <c r="G26" s="3" t="str">
        <f t="shared" si="2"/>
        <v/>
      </c>
      <c r="H26" s="4"/>
      <c r="L26" s="12">
        <f>DATE(Detalhes!$B$1,Detalhes!$B$2,A26)</f>
        <v>41995</v>
      </c>
      <c r="M26" s="13">
        <f t="shared" si="3"/>
        <v>1</v>
      </c>
      <c r="N26" s="13">
        <f t="shared" si="4"/>
        <v>0</v>
      </c>
      <c r="O26" s="13">
        <f>IFERROR(MATCH(L26,Detalhes!$A$4:$A$56,0),0)</f>
        <v>0</v>
      </c>
      <c r="P26" s="10">
        <f t="shared" si="0"/>
        <v>1</v>
      </c>
    </row>
    <row r="27" spans="1:16" x14ac:dyDescent="0.25">
      <c r="A27" s="14">
        <v>24</v>
      </c>
      <c r="B27" s="2">
        <v>0.33333333333333331</v>
      </c>
      <c r="C27" s="2"/>
      <c r="D27" s="2"/>
      <c r="E27" s="2">
        <v>0.3666666666666667</v>
      </c>
      <c r="F27" s="3">
        <f t="shared" si="1"/>
        <v>3.3333333333333381E-2</v>
      </c>
      <c r="G27" s="3">
        <f t="shared" si="2"/>
        <v>-0.33333333333333331</v>
      </c>
      <c r="H27" s="4"/>
      <c r="L27" s="12">
        <f>DATE(Detalhes!$B$1,Detalhes!$B$2,A27)</f>
        <v>41996</v>
      </c>
      <c r="M27" s="13">
        <f t="shared" si="3"/>
        <v>0</v>
      </c>
      <c r="N27" s="13">
        <f t="shared" si="4"/>
        <v>0</v>
      </c>
      <c r="O27" s="13">
        <f>IFERROR(MATCH(L27,Detalhes!$A$4:$A$56,0),0)</f>
        <v>0</v>
      </c>
      <c r="P27" s="10">
        <f t="shared" si="0"/>
        <v>0</v>
      </c>
    </row>
    <row r="28" spans="1:16" x14ac:dyDescent="0.25">
      <c r="A28" s="14">
        <v>25</v>
      </c>
      <c r="B28" s="2"/>
      <c r="C28" s="2"/>
      <c r="D28" s="2"/>
      <c r="E28" s="2"/>
      <c r="F28" s="3" t="str">
        <f t="shared" si="1"/>
        <v/>
      </c>
      <c r="G28" s="3" t="str">
        <f t="shared" si="2"/>
        <v/>
      </c>
      <c r="H28" s="4"/>
      <c r="L28" s="12">
        <f>DATE(Detalhes!$B$1,Detalhes!$B$2,A28)</f>
        <v>41997</v>
      </c>
      <c r="M28" s="13">
        <f t="shared" si="3"/>
        <v>0</v>
      </c>
      <c r="N28" s="13">
        <f t="shared" si="4"/>
        <v>0</v>
      </c>
      <c r="O28" s="13">
        <f>IFERROR(MATCH(L28,Detalhes!$A$4:$A$56,0),0)</f>
        <v>15</v>
      </c>
      <c r="P28" s="10">
        <f t="shared" si="0"/>
        <v>1</v>
      </c>
    </row>
    <row r="29" spans="1:16" x14ac:dyDescent="0.25">
      <c r="A29" s="14">
        <v>26</v>
      </c>
      <c r="B29" s="2">
        <v>0.33333333333333331</v>
      </c>
      <c r="C29" s="2"/>
      <c r="D29" s="2"/>
      <c r="E29" s="2">
        <v>0.3666666666666667</v>
      </c>
      <c r="F29" s="3">
        <f t="shared" si="1"/>
        <v>3.3333333333333381E-2</v>
      </c>
      <c r="G29" s="3">
        <f t="shared" si="2"/>
        <v>-0.33333333333333331</v>
      </c>
      <c r="H29" s="4"/>
      <c r="L29" s="12">
        <f>DATE(Detalhes!$B$1,Detalhes!$B$2,A29)</f>
        <v>41998</v>
      </c>
      <c r="M29" s="13">
        <f t="shared" si="3"/>
        <v>0</v>
      </c>
      <c r="N29" s="13">
        <f t="shared" si="4"/>
        <v>0</v>
      </c>
      <c r="O29" s="13">
        <f>IFERROR(MATCH(L29,Detalhes!$A$4:$A$56,0),0)</f>
        <v>0</v>
      </c>
      <c r="P29" s="10">
        <f t="shared" si="0"/>
        <v>0</v>
      </c>
    </row>
    <row r="30" spans="1:16" x14ac:dyDescent="0.25">
      <c r="A30" s="14">
        <v>27</v>
      </c>
      <c r="B30" s="2">
        <v>0.33333333333333331</v>
      </c>
      <c r="C30" s="2"/>
      <c r="D30" s="2"/>
      <c r="E30" s="2">
        <v>0.3666666666666667</v>
      </c>
      <c r="F30" s="3">
        <f t="shared" si="1"/>
        <v>3.3333333333333381E-2</v>
      </c>
      <c r="G30" s="3">
        <f t="shared" si="2"/>
        <v>-0.33333333333333331</v>
      </c>
      <c r="H30" s="4"/>
      <c r="L30" s="12">
        <f>DATE(Detalhes!$B$1,Detalhes!$B$2,A30)</f>
        <v>41999</v>
      </c>
      <c r="M30" s="13">
        <f t="shared" si="3"/>
        <v>0</v>
      </c>
      <c r="N30" s="13">
        <f t="shared" si="4"/>
        <v>0</v>
      </c>
      <c r="O30" s="13">
        <f>IFERROR(MATCH(L30,Detalhes!$A$4:$A$56,0),0)</f>
        <v>0</v>
      </c>
      <c r="P30" s="10">
        <f t="shared" si="0"/>
        <v>0</v>
      </c>
    </row>
    <row r="31" spans="1:16" x14ac:dyDescent="0.25">
      <c r="A31" s="14">
        <v>28</v>
      </c>
      <c r="B31" s="2">
        <v>0.33333333333333331</v>
      </c>
      <c r="C31" s="2"/>
      <c r="D31" s="2"/>
      <c r="E31" s="2">
        <v>0.3666666666666667</v>
      </c>
      <c r="F31" s="3">
        <f t="shared" si="1"/>
        <v>3.3333333333333381E-2</v>
      </c>
      <c r="G31" s="3">
        <f t="shared" si="2"/>
        <v>-0.33333333333333331</v>
      </c>
      <c r="H31" s="4"/>
      <c r="L31" s="12">
        <f>DATE(Detalhes!$B$1,Detalhes!$B$2,A31)</f>
        <v>42000</v>
      </c>
      <c r="M31" s="13">
        <f t="shared" si="3"/>
        <v>0</v>
      </c>
      <c r="N31" s="13">
        <f t="shared" si="4"/>
        <v>0</v>
      </c>
      <c r="O31" s="13">
        <f>IFERROR(MATCH(L31,Detalhes!$A$4:$A$56,0),0)</f>
        <v>0</v>
      </c>
      <c r="P31" s="10">
        <f t="shared" si="0"/>
        <v>0</v>
      </c>
    </row>
    <row r="32" spans="1:16" x14ac:dyDescent="0.25">
      <c r="A32" s="14">
        <v>29</v>
      </c>
      <c r="B32" s="2"/>
      <c r="C32" s="2"/>
      <c r="D32" s="2"/>
      <c r="E32" s="2"/>
      <c r="F32" s="3" t="str">
        <f t="shared" si="1"/>
        <v/>
      </c>
      <c r="G32" s="3" t="str">
        <f t="shared" si="2"/>
        <v/>
      </c>
      <c r="H32" s="4"/>
      <c r="L32" s="12">
        <f>DATE(Detalhes!$B$1,Detalhes!$B$2,A32)</f>
        <v>42001</v>
      </c>
      <c r="M32" s="13">
        <f t="shared" si="3"/>
        <v>1</v>
      </c>
      <c r="N32" s="13">
        <f t="shared" si="4"/>
        <v>0</v>
      </c>
      <c r="O32" s="13">
        <f>IFERROR(MATCH(L32,Detalhes!$A$4:$A$56,0),0)</f>
        <v>0</v>
      </c>
      <c r="P32" s="10">
        <f t="shared" si="0"/>
        <v>1</v>
      </c>
    </row>
    <row r="33" spans="1:16" x14ac:dyDescent="0.25">
      <c r="A33" s="14">
        <v>30</v>
      </c>
      <c r="B33" s="2"/>
      <c r="C33" s="2"/>
      <c r="D33" s="2"/>
      <c r="E33" s="2"/>
      <c r="F33" s="3" t="str">
        <f t="shared" si="1"/>
        <v/>
      </c>
      <c r="G33" s="3" t="str">
        <f t="shared" si="2"/>
        <v/>
      </c>
      <c r="H33" s="4"/>
      <c r="L33" s="12">
        <f>DATE(Detalhes!$B$1,Detalhes!$B$2,A33)</f>
        <v>42002</v>
      </c>
      <c r="M33" s="13">
        <f t="shared" si="3"/>
        <v>1</v>
      </c>
      <c r="N33" s="13">
        <f t="shared" si="4"/>
        <v>0</v>
      </c>
      <c r="O33" s="13">
        <f>IFERROR(MATCH(L33,Detalhes!$A$4:$A$56,0),0)</f>
        <v>0</v>
      </c>
      <c r="P33" s="10">
        <f t="shared" si="0"/>
        <v>1</v>
      </c>
    </row>
    <row r="34" spans="1:16" x14ac:dyDescent="0.25">
      <c r="A34" s="14">
        <v>31</v>
      </c>
      <c r="B34" s="2">
        <v>0.33333333333333331</v>
      </c>
      <c r="C34" s="2"/>
      <c r="D34" s="2"/>
      <c r="E34" s="2">
        <v>0.3666666666666667</v>
      </c>
      <c r="F34" s="3">
        <f t="shared" si="1"/>
        <v>3.3333333333333381E-2</v>
      </c>
      <c r="G34" s="3">
        <f t="shared" si="2"/>
        <v>-0.33333333333333331</v>
      </c>
      <c r="H34" s="4"/>
      <c r="L34" s="12">
        <f>DATE(Detalhes!$B$1,Detalhes!$B$2,A34)</f>
        <v>42003</v>
      </c>
      <c r="M34" s="13">
        <f t="shared" si="3"/>
        <v>0</v>
      </c>
      <c r="N34" s="13">
        <f t="shared" si="4"/>
        <v>0</v>
      </c>
      <c r="O34" s="13">
        <f>IFERROR(MATCH(L34,Detalhes!$A$4:$A$56,0),0)</f>
        <v>0</v>
      </c>
      <c r="P34" s="10">
        <f t="shared" si="0"/>
        <v>0</v>
      </c>
    </row>
    <row r="35" spans="1:16" x14ac:dyDescent="0.25">
      <c r="A35" s="15" t="s">
        <v>10</v>
      </c>
      <c r="B35" s="16"/>
      <c r="C35" s="17"/>
      <c r="D35" s="17"/>
      <c r="E35" s="16"/>
      <c r="F35" s="5">
        <f>SUM(F4:F34)</f>
        <v>0.16666666666666691</v>
      </c>
      <c r="G35" s="22">
        <f>SUM(G4:G34)</f>
        <v>-1.6666666666666665</v>
      </c>
      <c r="H35" s="16"/>
    </row>
  </sheetData>
  <sheetProtection sheet="1" formatCells="0" formatColumns="0" formatRows="0" insertColumns="0" insertRows="0" insertHyperlinks="0" deleteColumns="0" deleteRows="0" sort="0" autoFilter="0" pivotTables="0"/>
  <mergeCells count="8">
    <mergeCell ref="G2:G3"/>
    <mergeCell ref="H2:H3"/>
    <mergeCell ref="B1:E1"/>
    <mergeCell ref="A2:A3"/>
    <mergeCell ref="B2:B3"/>
    <mergeCell ref="C2:D2"/>
    <mergeCell ref="E2:E3"/>
    <mergeCell ref="F2:F3"/>
  </mergeCells>
  <conditionalFormatting sqref="A4:H4">
    <cfRule type="expression" dxfId="422" priority="32">
      <formula>$P$4&gt;0</formula>
    </cfRule>
  </conditionalFormatting>
  <conditionalFormatting sqref="A5:H5">
    <cfRule type="expression" dxfId="421" priority="31">
      <formula>$P$5&gt;0</formula>
    </cfRule>
  </conditionalFormatting>
  <conditionalFormatting sqref="A6:D6 F6:H6">
    <cfRule type="expression" dxfId="420" priority="30">
      <formula>$P$6&gt;0</formula>
    </cfRule>
  </conditionalFormatting>
  <conditionalFormatting sqref="A7:D7 F7:G7">
    <cfRule type="expression" dxfId="419" priority="29">
      <formula>$P$7&gt;0</formula>
    </cfRule>
  </conditionalFormatting>
  <conditionalFormatting sqref="A8:D8 F8:G8">
    <cfRule type="expression" dxfId="418" priority="28">
      <formula>$P$8&gt;0</formula>
    </cfRule>
  </conditionalFormatting>
  <conditionalFormatting sqref="A9:D9 F9:G9">
    <cfRule type="expression" dxfId="417" priority="27">
      <formula>$P$9&gt;0</formula>
    </cfRule>
  </conditionalFormatting>
  <conditionalFormatting sqref="A10:D10 F10:G10">
    <cfRule type="expression" dxfId="416" priority="26">
      <formula>$P$10&gt;0</formula>
    </cfRule>
  </conditionalFormatting>
  <conditionalFormatting sqref="A11:D11 F11:H11">
    <cfRule type="expression" dxfId="415" priority="25">
      <formula>$P$11&gt;0</formula>
    </cfRule>
  </conditionalFormatting>
  <conditionalFormatting sqref="A12:D12 F12:H12">
    <cfRule type="expression" dxfId="414" priority="24">
      <formula>$P$12&gt;0</formula>
    </cfRule>
  </conditionalFormatting>
  <conditionalFormatting sqref="A13:D13 F13:G13">
    <cfRule type="expression" dxfId="413" priority="23">
      <formula>$P$13&gt;0</formula>
    </cfRule>
  </conditionalFormatting>
  <conditionalFormatting sqref="A14:D14 F14:G14">
    <cfRule type="expression" dxfId="412" priority="22">
      <formula>$P$14&gt;0</formula>
    </cfRule>
  </conditionalFormatting>
  <conditionalFormatting sqref="A15:D28 F18:H19 F32:H34 A32:D33 F15:G17 F25:H29 F20:G24 A34 A29">
    <cfRule type="expression" dxfId="411" priority="21">
      <formula>$P15&gt;0</formula>
    </cfRule>
  </conditionalFormatting>
  <conditionalFormatting sqref="E6">
    <cfRule type="expression" dxfId="410" priority="20">
      <formula>$P$6&gt;0</formula>
    </cfRule>
  </conditionalFormatting>
  <conditionalFormatting sqref="E7">
    <cfRule type="expression" dxfId="409" priority="19">
      <formula>$P$7&gt;0</formula>
    </cfRule>
  </conditionalFormatting>
  <conditionalFormatting sqref="E8">
    <cfRule type="expression" dxfId="408" priority="18">
      <formula>$P$8&gt;0</formula>
    </cfRule>
  </conditionalFormatting>
  <conditionalFormatting sqref="E9">
    <cfRule type="expression" dxfId="407" priority="17">
      <formula>$P$9&gt;0</formula>
    </cfRule>
  </conditionalFormatting>
  <conditionalFormatting sqref="E10">
    <cfRule type="expression" dxfId="406" priority="16">
      <formula>$P$10&gt;0</formula>
    </cfRule>
  </conditionalFormatting>
  <conditionalFormatting sqref="E11">
    <cfRule type="expression" dxfId="405" priority="15">
      <formula>$P$11&gt;0</formula>
    </cfRule>
  </conditionalFormatting>
  <conditionalFormatting sqref="E12">
    <cfRule type="expression" dxfId="404" priority="14">
      <formula>$P$12&gt;0</formula>
    </cfRule>
  </conditionalFormatting>
  <conditionalFormatting sqref="E13">
    <cfRule type="expression" dxfId="403" priority="13">
      <formula>$P$13&gt;0</formula>
    </cfRule>
  </conditionalFormatting>
  <conditionalFormatting sqref="E14">
    <cfRule type="expression" dxfId="402" priority="12">
      <formula>$P$14&gt;0</formula>
    </cfRule>
  </conditionalFormatting>
  <conditionalFormatting sqref="E15:E28 E32:E33">
    <cfRule type="expression" dxfId="401" priority="11">
      <formula>$P15&gt;0</formula>
    </cfRule>
  </conditionalFormatting>
  <conditionalFormatting sqref="F30:H31 A30:A31">
    <cfRule type="expression" dxfId="400" priority="10">
      <formula>$P30&gt;0</formula>
    </cfRule>
  </conditionalFormatting>
  <conditionalFormatting sqref="H7:H10">
    <cfRule type="expression" dxfId="397" priority="7">
      <formula>$P$6&gt;0</formula>
    </cfRule>
  </conditionalFormatting>
  <conditionalFormatting sqref="H13:H17">
    <cfRule type="expression" dxfId="396" priority="6">
      <formula>$P$6&gt;0</formula>
    </cfRule>
  </conditionalFormatting>
  <conditionalFormatting sqref="H20:H24">
    <cfRule type="expression" dxfId="395" priority="5">
      <formula>$P$6&gt;0</formula>
    </cfRule>
  </conditionalFormatting>
  <conditionalFormatting sqref="B34:D34">
    <cfRule type="expression" dxfId="45" priority="4">
      <formula>$P34&gt;0</formula>
    </cfRule>
  </conditionalFormatting>
  <conditionalFormatting sqref="E34">
    <cfRule type="expression" dxfId="44" priority="3">
      <formula>$P34&gt;0</formula>
    </cfRule>
  </conditionalFormatting>
  <conditionalFormatting sqref="B29:D31">
    <cfRule type="expression" dxfId="43" priority="2">
      <formula>$P29&gt;0</formula>
    </cfRule>
  </conditionalFormatting>
  <conditionalFormatting sqref="E29:E31">
    <cfRule type="expression" dxfId="42" priority="1">
      <formula>$P29&gt;0</formula>
    </cfRule>
  </conditionalFormatting>
  <pageMargins left="0.511811024" right="0.511811024" top="0.78740157499999996" bottom="0.78740157499999996" header="0.31496062000000002" footer="0.31496062000000002"/>
  <pageSetup paperSize="9" scale="88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Detalhes</vt:lpstr>
      <vt:lpstr>MODELO</vt:lpstr>
      <vt:lpstr>Ana Claudia</vt:lpstr>
      <vt:lpstr>Daniel Araujo</vt:lpstr>
      <vt:lpstr>Erika Ferreira</vt:lpstr>
      <vt:lpstr>Felipe Ferreira</vt:lpstr>
      <vt:lpstr>Flavio Almeida</vt:lpstr>
      <vt:lpstr>Gabriela</vt:lpstr>
      <vt:lpstr>Izabela Bicalho</vt:lpstr>
      <vt:lpstr>Jair Rodrigues</vt:lpstr>
      <vt:lpstr>Juliana</vt:lpstr>
      <vt:lpstr>Lídia</vt:lpstr>
      <vt:lpstr>Maria Cristina 44 HS</vt:lpstr>
      <vt:lpstr>Maria Luiza </vt:lpstr>
      <vt:lpstr>Newton</vt:lpstr>
      <vt:lpstr>Paula Laguardia</vt:lpstr>
      <vt:lpstr>Paulo Lopes</vt:lpstr>
      <vt:lpstr>Rafaela Oliveira Compradora</vt:lpstr>
      <vt:lpstr>Santa Izabel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SolidWorks</dc:creator>
  <cp:lastModifiedBy>Francine Santana</cp:lastModifiedBy>
  <cp:lastPrinted>2019-01-14T14:06:30Z</cp:lastPrinted>
  <dcterms:created xsi:type="dcterms:W3CDTF">2012-07-10T11:47:32Z</dcterms:created>
  <dcterms:modified xsi:type="dcterms:W3CDTF">2019-01-14T14:15:18Z</dcterms:modified>
</cp:coreProperties>
</file>