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/Documents/GitHub/PLS-tesis/resultados experimentos/prio 5 0.2-1.0/"/>
    </mc:Choice>
  </mc:AlternateContent>
  <xr:revisionPtr revIDLastSave="0" documentId="13_ncr:1_{AC7F2DEA-9DAA-6948-8CDC-AF755634E812}" xr6:coauthVersionLast="45" xr6:coauthVersionMax="45" xr10:uidLastSave="{00000000-0000-0000-0000-000000000000}"/>
  <bookViews>
    <workbookView xWindow="380" yWindow="460" windowWidth="28040" windowHeight="16840" xr2:uid="{52D9C27D-0EF6-DD41-9728-0267E68F7539}"/>
  </bookViews>
  <sheets>
    <sheet name="Resultado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" i="1" l="1"/>
  <c r="R15" i="1"/>
  <c r="S15" i="1"/>
  <c r="W15" i="1"/>
  <c r="X15" i="1"/>
  <c r="Y15" i="1"/>
  <c r="Q16" i="1"/>
  <c r="R16" i="1"/>
  <c r="S16" i="1"/>
  <c r="W16" i="1"/>
  <c r="X16" i="1"/>
  <c r="Y16" i="1"/>
  <c r="Q17" i="1"/>
  <c r="R17" i="1"/>
  <c r="S17" i="1"/>
  <c r="W17" i="1"/>
  <c r="X17" i="1"/>
  <c r="Y17" i="1"/>
  <c r="Q18" i="1"/>
  <c r="R18" i="1"/>
  <c r="S18" i="1"/>
  <c r="W18" i="1"/>
  <c r="X18" i="1"/>
  <c r="Y18" i="1"/>
  <c r="Q19" i="1"/>
  <c r="R19" i="1"/>
  <c r="S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S22" i="1"/>
  <c r="W22" i="1"/>
  <c r="X22" i="1"/>
  <c r="Y22" i="1"/>
  <c r="Q23" i="1"/>
  <c r="R23" i="1"/>
  <c r="S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S26" i="1"/>
  <c r="W26" i="1"/>
  <c r="X26" i="1"/>
  <c r="Y26" i="1"/>
  <c r="Q27" i="1"/>
  <c r="R27" i="1"/>
  <c r="S27" i="1"/>
  <c r="W27" i="1"/>
  <c r="X27" i="1"/>
  <c r="Y27" i="1"/>
  <c r="W34" i="1"/>
  <c r="X34" i="1"/>
  <c r="Y34" i="1"/>
  <c r="X33" i="1"/>
  <c r="Y33" i="1"/>
  <c r="W32" i="1"/>
  <c r="X32" i="1"/>
  <c r="Y32" i="1"/>
  <c r="X31" i="1"/>
  <c r="Y31" i="1"/>
  <c r="W30" i="1"/>
  <c r="X30" i="1"/>
  <c r="Y30" i="1"/>
  <c r="X29" i="1"/>
  <c r="Y29" i="1"/>
  <c r="W28" i="1"/>
  <c r="X28" i="1"/>
  <c r="Y28" i="1"/>
  <c r="W33" i="1"/>
  <c r="W31" i="1"/>
  <c r="W29" i="1"/>
  <c r="Q34" i="1"/>
  <c r="R34" i="1"/>
  <c r="S34" i="1"/>
  <c r="S33" i="1"/>
  <c r="R33" i="1"/>
  <c r="Q33" i="1"/>
  <c r="Q32" i="1"/>
  <c r="R32" i="1"/>
  <c r="S32" i="1"/>
  <c r="S31" i="1"/>
  <c r="R31" i="1"/>
  <c r="Q31" i="1"/>
  <c r="Q30" i="1"/>
  <c r="R30" i="1"/>
  <c r="S30" i="1"/>
  <c r="S29" i="1"/>
  <c r="R29" i="1"/>
  <c r="Q29" i="1"/>
  <c r="S28" i="1"/>
  <c r="Q28" i="1"/>
  <c r="R28" i="1"/>
  <c r="X36" i="1" l="1"/>
  <c r="Y36" i="1"/>
  <c r="W36" i="1"/>
  <c r="X35" i="1"/>
  <c r="Y35" i="1"/>
  <c r="W35" i="1"/>
  <c r="X37" i="1"/>
  <c r="Y37" i="1"/>
  <c r="W37" i="1"/>
  <c r="S35" i="1"/>
  <c r="P12" i="1"/>
  <c r="P11" i="1"/>
  <c r="P10" i="1"/>
  <c r="P9" i="1"/>
  <c r="P8" i="1"/>
  <c r="P7" i="1"/>
  <c r="P6" i="1"/>
  <c r="P5" i="1"/>
  <c r="P4" i="1"/>
  <c r="P3" i="1"/>
  <c r="P2" i="1"/>
  <c r="R36" i="1"/>
  <c r="Q36" i="1"/>
  <c r="S36" i="1"/>
  <c r="Q35" i="1"/>
  <c r="R35" i="1"/>
  <c r="Q37" i="1"/>
  <c r="R37" i="1"/>
  <c r="S37" i="1"/>
</calcChain>
</file>

<file path=xl/sharedStrings.xml><?xml version="1.0" encoding="utf-8"?>
<sst xmlns="http://schemas.openxmlformats.org/spreadsheetml/2006/main" count="170" uniqueCount="117">
  <si>
    <t>Prioridad 5</t>
  </si>
  <si>
    <t>Min Epsilon 0.2</t>
  </si>
  <si>
    <t>Max Epsilon 1.0</t>
  </si>
  <si>
    <t>Experimento/Epsilon</t>
  </si>
  <si>
    <t>Segundos</t>
  </si>
  <si>
    <t>Iteraciones</t>
  </si>
  <si>
    <t>Hipervolumen</t>
  </si>
  <si>
    <t>Paquete_Centro_1_Exp_1</t>
  </si>
  <si>
    <t>Angel_Centro_1_Exp_1</t>
  </si>
  <si>
    <t>Paquete_Centro_1_Exp_2</t>
  </si>
  <si>
    <t>Angel_Centro_1_Exp_2</t>
  </si>
  <si>
    <t>Paquete_Centro_1_Exp_3</t>
  </si>
  <si>
    <t>Angel_Centro_1_Exp_3</t>
  </si>
  <si>
    <t>Paquete_Centro_1_Exp_4</t>
  </si>
  <si>
    <t>Angel_Centro_1_Exp_4</t>
  </si>
  <si>
    <t>Paquete_Centro_1_Exp_5</t>
  </si>
  <si>
    <t>Angel_Centro_1_Exp_5</t>
  </si>
  <si>
    <t>Paquete_Centro_2_Exp_1</t>
  </si>
  <si>
    <t>Angel_Centro_2_Exp_1</t>
  </si>
  <si>
    <t>Paquete_Centro_2_Exp_2</t>
  </si>
  <si>
    <t>Angel_Centro_2_Exp_2</t>
  </si>
  <si>
    <t>Paquete_Centro_2_Exp_3</t>
  </si>
  <si>
    <t>Angel_Centro_2_Exp_3</t>
  </si>
  <si>
    <t>Paquete_Centro_2_Exp_4</t>
  </si>
  <si>
    <t>Angel_Centro_2_Exp_4</t>
  </si>
  <si>
    <t>Paquete_Centro_2_Exp_5</t>
  </si>
  <si>
    <t>Angel_Centro_2_Exp_5</t>
  </si>
  <si>
    <t>Paquete_Centro_3_Exp_1</t>
  </si>
  <si>
    <t>Angel_Centro_3_Exp_1</t>
  </si>
  <si>
    <t>Paquete_Centro_3_Exp_2</t>
  </si>
  <si>
    <t>Angel_Centro_3_Exp_2</t>
  </si>
  <si>
    <t>Paquete_Centro_3_Exp_3</t>
  </si>
  <si>
    <t>Angel_Centro_3_Exp_3</t>
  </si>
  <si>
    <t>Paquete_Centro_3_Exp_4</t>
  </si>
  <si>
    <t>Angel_Centro_3_Exp_4</t>
  </si>
  <si>
    <t>Paquete_Centro_3_Exp_5</t>
  </si>
  <si>
    <t>Angel_Centro_3_Exp_5</t>
  </si>
  <si>
    <t>Paquete_Centro_4_Exp_1</t>
  </si>
  <si>
    <t>Angel_Centro_4_Exp_1</t>
  </si>
  <si>
    <t>Paquete_Centro_4_Exp_2</t>
  </si>
  <si>
    <t>Angel_Centro_4_Exp_2</t>
  </si>
  <si>
    <t>Paquete_Centro_4_Exp_3</t>
  </si>
  <si>
    <t>Angel_Centro_4_Exp_3</t>
  </si>
  <si>
    <t>Paquete_Centro_4_Exp_4</t>
  </si>
  <si>
    <t>Angel_Centro_4_Exp_4</t>
  </si>
  <si>
    <t>Paquete_Centro_4_Exp_5</t>
  </si>
  <si>
    <t>Angel_Centro_4_Exp_5</t>
  </si>
  <si>
    <t>Paquete_Centro_5_Exp_1</t>
  </si>
  <si>
    <t>Angel_Centro_5_Exp_1</t>
  </si>
  <si>
    <t>Paquete_Centro_5_Exp_2</t>
  </si>
  <si>
    <t>Angel_Centro_5_Exp_2</t>
  </si>
  <si>
    <t>Paquete_Centro_5_Exp_3</t>
  </si>
  <si>
    <t>Angel_Centro_5_Exp_3</t>
  </si>
  <si>
    <t>Paquete_Centro_5_Exp_4</t>
  </si>
  <si>
    <t>Angel_Centro_5_Exp_4</t>
  </si>
  <si>
    <t>Paquete_Centro_5_Exp_5</t>
  </si>
  <si>
    <t>Angel_Centro_5_Exp_5</t>
  </si>
  <si>
    <t>Paquete_Centro_6_Exp_1</t>
  </si>
  <si>
    <t>Angel_Centro_6_Exp_1</t>
  </si>
  <si>
    <t>Paquete_Centro_6_Exp_2</t>
  </si>
  <si>
    <t>Angel_Centro_6_Exp_2</t>
  </si>
  <si>
    <t>Paquete_Centro_6_Exp_3</t>
  </si>
  <si>
    <t>Angel_Centro_6_Exp_3</t>
  </si>
  <si>
    <t>Paquete_Centro_6_Exp_4</t>
  </si>
  <si>
    <t>Angel_Centro_6_Exp_4</t>
  </si>
  <si>
    <t>Paquete_Centro_6_Exp_5</t>
  </si>
  <si>
    <t>Angel_Centro_6_Exp_5</t>
  </si>
  <si>
    <t>Paquete_Centro_7_Exp_1</t>
  </si>
  <si>
    <t>Angel_Centro_7_Exp_1</t>
  </si>
  <si>
    <t>Paquete_Centro_7_Exp_2</t>
  </si>
  <si>
    <t>Angel_Centro_7_Exp_2</t>
  </si>
  <si>
    <t>Paquete_Centro_7_Exp_3</t>
  </si>
  <si>
    <t>Angel_Centro_7_Exp_3</t>
  </si>
  <si>
    <t>Paquete_Centro_7_Exp_4</t>
  </si>
  <si>
    <t>Angel_Centro_7_Exp_4</t>
  </si>
  <si>
    <t>Paquete_Centro_7_Exp_5</t>
  </si>
  <si>
    <t>Angel_Centro_7_Exp_5</t>
  </si>
  <si>
    <t>Paquete_Centro_8_Exp_1</t>
  </si>
  <si>
    <t>Angel_Centro_8_Exp_1</t>
  </si>
  <si>
    <t>Paquete_Centro_8_Exp_2</t>
  </si>
  <si>
    <t>Angel_Centro_8_Exp_2</t>
  </si>
  <si>
    <t>Paquete_Centro_8_Exp_3</t>
  </si>
  <si>
    <t>Angel_Centro_8_Exp_3</t>
  </si>
  <si>
    <t>Paquete_Centro_8_Exp_4</t>
  </si>
  <si>
    <t>Angel_Centro_8_Exp_4</t>
  </si>
  <si>
    <t>Paquete_Centro_8_Exp_5</t>
  </si>
  <si>
    <t>Angel_Centro_8_Exp_5</t>
  </si>
  <si>
    <t>Paquete_Centro_9_Exp_1</t>
  </si>
  <si>
    <t>Angel_Centro_9_Exp_1</t>
  </si>
  <si>
    <t>Paquete_Centro_9_Exp_2</t>
  </si>
  <si>
    <t>Angel_Centro_9_Exp_2</t>
  </si>
  <si>
    <t>Paquete_Centro_9_Exp_3</t>
  </si>
  <si>
    <t>Angel_Centro_9_Exp_3</t>
  </si>
  <si>
    <t>Paquete_Centro_9_Exp_4</t>
  </si>
  <si>
    <t>Angel_Centro_9_Exp_4</t>
  </si>
  <si>
    <t>Paquete_Centro_9_Exp_5</t>
  </si>
  <si>
    <t>Angel_Centro_9_Exp_5</t>
  </si>
  <si>
    <t>Paquete_Centro_10_Exp_1</t>
  </si>
  <si>
    <t>Angel_Centro_10_Exp_1</t>
  </si>
  <si>
    <t>Paquete_Centro_10_Exp_2</t>
  </si>
  <si>
    <t>Angel_Centro_10_Exp_2</t>
  </si>
  <si>
    <t>Paquete_Centro_10_Exp_3</t>
  </si>
  <si>
    <t>Angel_Centro_10_Exp_3</t>
  </si>
  <si>
    <t>Paquete_Centro_10_Exp_4</t>
  </si>
  <si>
    <t>Angel_Centro_10_Exp_4</t>
  </si>
  <si>
    <t>Paquete</t>
  </si>
  <si>
    <t>Angel</t>
  </si>
  <si>
    <t>Experimento</t>
  </si>
  <si>
    <t>Mejor Hipervolumen</t>
  </si>
  <si>
    <t>Todos</t>
  </si>
  <si>
    <t>Algoritmo</t>
  </si>
  <si>
    <t>Prom Segundos</t>
  </si>
  <si>
    <t>Prom Iteraciones</t>
  </si>
  <si>
    <t>Prom Hipervolumen</t>
  </si>
  <si>
    <t>DV Segundos</t>
  </si>
  <si>
    <t>DV Iteraciones</t>
  </si>
  <si>
    <t>DV Hipervolumen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</si>
</sst>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Centro</a:t>
            </a:r>
            <a:r>
              <a:rPr lang="es-ES_tradnl" baseline="0"/>
              <a:t>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Resultados!$B$12:$J$12</c:f>
              <c:numCache>
                <c:formatCode>General</c:formatCode>
                <c:ptCount val="9"/>
                <c:pt idx="0">
                  <c:v>335309</c:v>
                </c:pt>
                <c:pt idx="1">
                  <c:v>305423</c:v>
                </c:pt>
                <c:pt idx="2">
                  <c:v>294143</c:v>
                </c:pt>
                <c:pt idx="3">
                  <c:v>285978</c:v>
                </c:pt>
                <c:pt idx="7">
                  <c:v>285195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4-694D-B96E-C7E83AB02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343327"/>
        <c:axId val="1138344959"/>
      </c:scatterChart>
      <c:valAx>
        <c:axId val="113834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4959"/>
        <c:crosses val="autoZero"/>
        <c:crossBetween val="midCat"/>
      </c:valAx>
      <c:valAx>
        <c:axId val="11383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Centro</a:t>
            </a:r>
            <a:r>
              <a:rPr lang="es-ES_tradnl" baseline="0"/>
              <a:t> 9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Resultados!$B$86:$J$86</c:f>
              <c:numCache>
                <c:formatCode>General</c:formatCode>
                <c:ptCount val="9"/>
                <c:pt idx="0">
                  <c:v>330006</c:v>
                </c:pt>
                <c:pt idx="1">
                  <c:v>305410</c:v>
                </c:pt>
                <c:pt idx="2">
                  <c:v>293281</c:v>
                </c:pt>
                <c:pt idx="3">
                  <c:v>284597</c:v>
                </c:pt>
                <c:pt idx="4">
                  <c:v>279316</c:v>
                </c:pt>
                <c:pt idx="5">
                  <c:v>277546</c:v>
                </c:pt>
                <c:pt idx="6">
                  <c:v>277378</c:v>
                </c:pt>
                <c:pt idx="7">
                  <c:v>274586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C-B540-B82E-B47BA135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343327"/>
        <c:axId val="1138344959"/>
      </c:scatterChart>
      <c:valAx>
        <c:axId val="113834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4959"/>
        <c:crosses val="autoZero"/>
        <c:crossBetween val="midCat"/>
      </c:valAx>
      <c:valAx>
        <c:axId val="11383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Centro</a:t>
            </a:r>
            <a:r>
              <a:rPr lang="es-ES_tradnl" baseline="0"/>
              <a:t>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Resultados!$B$20:$J$20</c:f>
              <c:numCache>
                <c:formatCode>General</c:formatCode>
                <c:ptCount val="9"/>
                <c:pt idx="0">
                  <c:v>335046</c:v>
                </c:pt>
                <c:pt idx="1">
                  <c:v>304503</c:v>
                </c:pt>
                <c:pt idx="2">
                  <c:v>293913</c:v>
                </c:pt>
                <c:pt idx="3">
                  <c:v>289764</c:v>
                </c:pt>
                <c:pt idx="4">
                  <c:v>285687</c:v>
                </c:pt>
                <c:pt idx="5">
                  <c:v>285197</c:v>
                </c:pt>
                <c:pt idx="6">
                  <c:v>284871</c:v>
                </c:pt>
                <c:pt idx="8">
                  <c:v>283393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7-6240-A07D-FEFBED88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343327"/>
        <c:axId val="1138344959"/>
      </c:scatterChart>
      <c:valAx>
        <c:axId val="113834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4959"/>
        <c:crosses val="autoZero"/>
        <c:crossBetween val="midCat"/>
      </c:valAx>
      <c:valAx>
        <c:axId val="11383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Centro</a:t>
            </a:r>
            <a:r>
              <a:rPr lang="es-ES_tradnl" baseline="0"/>
              <a:t>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Resultados!$B$26:$J$26</c:f>
              <c:numCache>
                <c:formatCode>General</c:formatCode>
                <c:ptCount val="9"/>
                <c:pt idx="0">
                  <c:v>335420</c:v>
                </c:pt>
                <c:pt idx="1">
                  <c:v>306208</c:v>
                </c:pt>
                <c:pt idx="2">
                  <c:v>296876</c:v>
                </c:pt>
                <c:pt idx="3">
                  <c:v>289661</c:v>
                </c:pt>
                <c:pt idx="4">
                  <c:v>287521</c:v>
                </c:pt>
                <c:pt idx="5">
                  <c:v>283574</c:v>
                </c:pt>
                <c:pt idx="6">
                  <c:v>281524</c:v>
                </c:pt>
                <c:pt idx="7">
                  <c:v>280732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A-BD48-AE1C-572D54079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343327"/>
        <c:axId val="1138344959"/>
      </c:scatterChart>
      <c:valAx>
        <c:axId val="113834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4959"/>
        <c:crosses val="autoZero"/>
        <c:crossBetween val="midCat"/>
      </c:valAx>
      <c:valAx>
        <c:axId val="11383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Centro</a:t>
            </a:r>
            <a:r>
              <a:rPr lang="es-ES_tradnl" baseline="0"/>
              <a:t> 4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Resultados!$B$37:$J$37</c:f>
              <c:numCache>
                <c:formatCode>General</c:formatCode>
                <c:ptCount val="9"/>
                <c:pt idx="0">
                  <c:v>336313</c:v>
                </c:pt>
                <c:pt idx="1">
                  <c:v>316323</c:v>
                </c:pt>
                <c:pt idx="2">
                  <c:v>296271</c:v>
                </c:pt>
                <c:pt idx="3">
                  <c:v>290573</c:v>
                </c:pt>
                <c:pt idx="4">
                  <c:v>284477</c:v>
                </c:pt>
                <c:pt idx="6">
                  <c:v>280506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2-924B-A5C8-EF6D0DE53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343327"/>
        <c:axId val="1138344959"/>
      </c:scatterChart>
      <c:valAx>
        <c:axId val="113834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4959"/>
        <c:crosses val="autoZero"/>
        <c:crossBetween val="midCat"/>
      </c:valAx>
      <c:valAx>
        <c:axId val="11383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Centro</a:t>
            </a:r>
            <a:r>
              <a:rPr lang="es-ES_tradnl" baseline="0"/>
              <a:t> 5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Resultados!$B$46:$J$46</c:f>
              <c:numCache>
                <c:formatCode>General</c:formatCode>
                <c:ptCount val="9"/>
                <c:pt idx="0">
                  <c:v>331468</c:v>
                </c:pt>
                <c:pt idx="1">
                  <c:v>306743</c:v>
                </c:pt>
                <c:pt idx="2">
                  <c:v>289490</c:v>
                </c:pt>
                <c:pt idx="3">
                  <c:v>286970</c:v>
                </c:pt>
                <c:pt idx="4">
                  <c:v>285002</c:v>
                </c:pt>
                <c:pt idx="5">
                  <c:v>280391</c:v>
                </c:pt>
                <c:pt idx="6">
                  <c:v>279776</c:v>
                </c:pt>
                <c:pt idx="7">
                  <c:v>279718</c:v>
                </c:pt>
                <c:pt idx="8">
                  <c:v>276290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4-6741-B7EA-64525D43F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343327"/>
        <c:axId val="1138344959"/>
      </c:scatterChart>
      <c:valAx>
        <c:axId val="113834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4959"/>
        <c:crosses val="autoZero"/>
        <c:crossBetween val="midCat"/>
      </c:valAx>
      <c:valAx>
        <c:axId val="11383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Centro</a:t>
            </a:r>
            <a:r>
              <a:rPr lang="es-ES_tradnl" baseline="0"/>
              <a:t> 6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Resultados!$B$53:$J$53</c:f>
              <c:numCache>
                <c:formatCode>General</c:formatCode>
                <c:ptCount val="9"/>
                <c:pt idx="0">
                  <c:v>336383</c:v>
                </c:pt>
                <c:pt idx="1">
                  <c:v>306334</c:v>
                </c:pt>
                <c:pt idx="2">
                  <c:v>294599</c:v>
                </c:pt>
                <c:pt idx="3">
                  <c:v>289565</c:v>
                </c:pt>
                <c:pt idx="4">
                  <c:v>289230</c:v>
                </c:pt>
                <c:pt idx="5">
                  <c:v>288666</c:v>
                </c:pt>
                <c:pt idx="6">
                  <c:v>287553</c:v>
                </c:pt>
                <c:pt idx="7">
                  <c:v>286538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1-014B-BB41-89E5013F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343327"/>
        <c:axId val="1138344959"/>
      </c:scatterChart>
      <c:valAx>
        <c:axId val="113834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4959"/>
        <c:crosses val="autoZero"/>
        <c:crossBetween val="midCat"/>
      </c:valAx>
      <c:valAx>
        <c:axId val="11383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Centro</a:t>
            </a:r>
            <a:r>
              <a:rPr lang="es-ES_tradnl" baseline="0"/>
              <a:t> 8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Resultados!$B$74:$J$74</c:f>
              <c:numCache>
                <c:formatCode>General</c:formatCode>
                <c:ptCount val="9"/>
                <c:pt idx="0">
                  <c:v>329750</c:v>
                </c:pt>
                <c:pt idx="1">
                  <c:v>302165</c:v>
                </c:pt>
                <c:pt idx="2">
                  <c:v>291345</c:v>
                </c:pt>
                <c:pt idx="3">
                  <c:v>285097</c:v>
                </c:pt>
                <c:pt idx="4">
                  <c:v>282290</c:v>
                </c:pt>
                <c:pt idx="5">
                  <c:v>281148</c:v>
                </c:pt>
                <c:pt idx="6">
                  <c:v>280591</c:v>
                </c:pt>
                <c:pt idx="7">
                  <c:v>279782</c:v>
                </c:pt>
                <c:pt idx="8">
                  <c:v>277547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9-ED46-BA13-30751B4F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343327"/>
        <c:axId val="1138344959"/>
      </c:scatterChart>
      <c:valAx>
        <c:axId val="113834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4959"/>
        <c:crosses val="autoZero"/>
        <c:crossBetween val="midCat"/>
      </c:valAx>
      <c:valAx>
        <c:axId val="11383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Centro</a:t>
            </a:r>
            <a:r>
              <a:rPr lang="es-ES_tradnl" baseline="0"/>
              <a:t> 10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Resultados!$B$99:$J$99</c:f>
              <c:numCache>
                <c:formatCode>General</c:formatCode>
                <c:ptCount val="9"/>
                <c:pt idx="0">
                  <c:v>325457</c:v>
                </c:pt>
                <c:pt idx="1">
                  <c:v>302611</c:v>
                </c:pt>
                <c:pt idx="2">
                  <c:v>290142</c:v>
                </c:pt>
                <c:pt idx="3">
                  <c:v>288442</c:v>
                </c:pt>
                <c:pt idx="4">
                  <c:v>287598</c:v>
                </c:pt>
                <c:pt idx="5">
                  <c:v>281248</c:v>
                </c:pt>
                <c:pt idx="6">
                  <c:v>280332</c:v>
                </c:pt>
                <c:pt idx="7">
                  <c:v>278752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3-7F4B-9203-50A6DD8E2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343327"/>
        <c:axId val="1138344959"/>
      </c:scatterChart>
      <c:valAx>
        <c:axId val="113834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4959"/>
        <c:crosses val="autoZero"/>
        <c:crossBetween val="midCat"/>
      </c:valAx>
      <c:valAx>
        <c:axId val="11383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Centro</a:t>
            </a:r>
            <a:r>
              <a:rPr lang="es-ES_tradnl" baseline="0"/>
              <a:t> 7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Resultados!$B$71:$J$71</c:f>
              <c:numCache>
                <c:formatCode>General</c:formatCode>
                <c:ptCount val="9"/>
                <c:pt idx="0">
                  <c:v>333662</c:v>
                </c:pt>
                <c:pt idx="1">
                  <c:v>303403</c:v>
                </c:pt>
                <c:pt idx="2">
                  <c:v>293265</c:v>
                </c:pt>
                <c:pt idx="3">
                  <c:v>286773</c:v>
                </c:pt>
                <c:pt idx="4">
                  <c:v>284796</c:v>
                </c:pt>
                <c:pt idx="5">
                  <c:v>281033</c:v>
                </c:pt>
                <c:pt idx="6">
                  <c:v>279609</c:v>
                </c:pt>
                <c:pt idx="7">
                  <c:v>278178</c:v>
                </c:pt>
                <c:pt idx="8">
                  <c:v>275489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1-9C48-908E-163232C3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343327"/>
        <c:axId val="1138344959"/>
      </c:scatterChart>
      <c:valAx>
        <c:axId val="113834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4959"/>
        <c:crosses val="autoZero"/>
        <c:crossBetween val="midCat"/>
      </c:valAx>
      <c:valAx>
        <c:axId val="11383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34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431800</xdr:colOff>
      <xdr:row>13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B3A5DA-8AD9-E445-B7B7-FE1F4BDA9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810260</xdr:colOff>
      <xdr:row>0</xdr:row>
      <xdr:rowOff>0</xdr:rowOff>
    </xdr:from>
    <xdr:to>
      <xdr:col>11</xdr:col>
      <xdr:colOff>416560</xdr:colOff>
      <xdr:row>13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1E9E52-8997-6A4A-A906-AD320D712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5</xdr:col>
      <xdr:colOff>431800</xdr:colOff>
      <xdr:row>27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21D424-7E99-164D-BEFA-C5533418D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810260</xdr:colOff>
      <xdr:row>14</xdr:row>
      <xdr:rowOff>0</xdr:rowOff>
    </xdr:from>
    <xdr:to>
      <xdr:col>11</xdr:col>
      <xdr:colOff>416560</xdr:colOff>
      <xdr:row>27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490FA5-190D-4D4F-9764-19CD3AB8C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431800</xdr:colOff>
      <xdr:row>41</xdr:row>
      <xdr:rowOff>101600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AB5F9E-E1E5-864A-B59F-F5DF483E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810260</xdr:colOff>
      <xdr:row>28</xdr:row>
      <xdr:rowOff>0</xdr:rowOff>
    </xdr:from>
    <xdr:to>
      <xdr:col>11</xdr:col>
      <xdr:colOff>416560</xdr:colOff>
      <xdr:row>41</xdr:row>
      <xdr:rowOff>101600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4805D65-96CF-634B-8A1D-137D4474E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810260</xdr:colOff>
      <xdr:row>42</xdr:row>
      <xdr:rowOff>0</xdr:rowOff>
    </xdr:from>
    <xdr:to>
      <xdr:col>11</xdr:col>
      <xdr:colOff>416560</xdr:colOff>
      <xdr:row>55</xdr:row>
      <xdr:rowOff>101600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8892B65-5D60-7F4F-9F6D-7B3595CD1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810260</xdr:colOff>
      <xdr:row>56</xdr:row>
      <xdr:rowOff>0</xdr:rowOff>
    </xdr:from>
    <xdr:to>
      <xdr:col>11</xdr:col>
      <xdr:colOff>416560</xdr:colOff>
      <xdr:row>69</xdr:row>
      <xdr:rowOff>101600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D5CDFD3-6F9D-D941-9736-2A294927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5</xdr:col>
      <xdr:colOff>431800</xdr:colOff>
      <xdr:row>55</xdr:row>
      <xdr:rowOff>101600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17638E0-8624-404F-AC08-C2340E067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5</xdr:col>
      <xdr:colOff>431800</xdr:colOff>
      <xdr:row>69</xdr:row>
      <xdr:rowOff>101600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DCBE72F-557D-6C4D-BF91-7F788D254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Y100"/>
  <sheetViews>
    <sheetView tabSelected="1" topLeftCell="J1" zoomScale="125" workbookViewId="0">
      <selection activeCell="S7" sqref="S7"/>
    </sheetView>
  </sheetViews>
  <sheetFormatPr baseColWidth="10" defaultRowHeight="16" x14ac:dyDescent="0.2"/>
  <cols>
    <col min="1" max="1" width="24.5" customWidth="1"/>
    <col min="13" max="13" width="12.5" customWidth="1"/>
    <col min="16" max="17" width="11.5" bestFit="1" customWidth="1"/>
  </cols>
  <sheetData>
    <row r="1" spans="1:25" x14ac:dyDescent="0.2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O1" s="7" t="s">
        <v>107</v>
      </c>
      <c r="P1" s="7" t="s">
        <v>108</v>
      </c>
      <c r="R1" s="4"/>
      <c r="S1" s="4"/>
    </row>
    <row r="2" spans="1:25" x14ac:dyDescent="0.2">
      <c r="A2" s="3" t="s">
        <v>3</v>
      </c>
      <c r="B2" s="3">
        <v>0.2</v>
      </c>
      <c r="C2" s="3">
        <v>0.3</v>
      </c>
      <c r="D2" s="3">
        <v>0.4</v>
      </c>
      <c r="E2" s="3">
        <v>0.5</v>
      </c>
      <c r="F2" s="3">
        <v>0.6</v>
      </c>
      <c r="G2" s="3">
        <v>0.7</v>
      </c>
      <c r="H2" s="3">
        <v>0.8</v>
      </c>
      <c r="I2" s="3">
        <v>0.9</v>
      </c>
      <c r="J2" s="3">
        <v>1</v>
      </c>
      <c r="K2" s="3" t="s">
        <v>4</v>
      </c>
      <c r="L2" s="3" t="s">
        <v>5</v>
      </c>
      <c r="M2" s="3" t="s">
        <v>6</v>
      </c>
      <c r="O2" s="7">
        <v>1</v>
      </c>
      <c r="P2">
        <f>MAX(M3:M12)</f>
        <v>0.28993111111111108</v>
      </c>
      <c r="R2" s="4"/>
      <c r="S2" s="4"/>
    </row>
    <row r="3" spans="1:25" x14ac:dyDescent="0.2">
      <c r="A3" s="1" t="s">
        <v>7</v>
      </c>
      <c r="B3" s="1">
        <v>343625</v>
      </c>
      <c r="C3" s="1">
        <v>317707</v>
      </c>
      <c r="D3" s="1">
        <v>309328</v>
      </c>
      <c r="E3" s="1">
        <v>302515</v>
      </c>
      <c r="F3" s="1">
        <v>296647</v>
      </c>
      <c r="G3" s="1">
        <v>291794</v>
      </c>
      <c r="H3" s="1"/>
      <c r="I3" s="1"/>
      <c r="J3" s="1"/>
      <c r="K3" s="1">
        <v>720.58368921199997</v>
      </c>
      <c r="L3" s="1">
        <v>27</v>
      </c>
      <c r="M3" s="1">
        <v>0.27244592592592592</v>
      </c>
      <c r="O3" s="7">
        <v>2</v>
      </c>
      <c r="P3">
        <f>MAX(M13:M22)</f>
        <v>0.2906225925925926</v>
      </c>
      <c r="R3" s="4"/>
      <c r="S3" s="4"/>
    </row>
    <row r="4" spans="1:25" x14ac:dyDescent="0.2">
      <c r="A4" s="1" t="s">
        <v>8</v>
      </c>
      <c r="B4" s="1">
        <v>336666</v>
      </c>
      <c r="C4" s="1">
        <v>310324</v>
      </c>
      <c r="D4" s="1">
        <v>297439</v>
      </c>
      <c r="E4" s="1">
        <v>292124</v>
      </c>
      <c r="F4" s="1">
        <v>287300</v>
      </c>
      <c r="G4" s="1">
        <v>284424</v>
      </c>
      <c r="H4" s="1">
        <v>283157</v>
      </c>
      <c r="I4" s="1"/>
      <c r="J4" s="1">
        <v>281183</v>
      </c>
      <c r="K4" s="1">
        <v>1728.009752917</v>
      </c>
      <c r="L4" s="1">
        <v>16</v>
      </c>
      <c r="M4" s="1">
        <v>0.28945240740740741</v>
      </c>
      <c r="O4" s="7">
        <v>3</v>
      </c>
      <c r="P4">
        <f>MAX(M23:M32)</f>
        <v>0.29204074074074071</v>
      </c>
      <c r="R4" s="4"/>
      <c r="S4" s="4"/>
    </row>
    <row r="5" spans="1:25" x14ac:dyDescent="0.2">
      <c r="A5" s="1" t="s">
        <v>9</v>
      </c>
      <c r="B5" s="1">
        <v>342918</v>
      </c>
      <c r="C5" s="1">
        <v>322368</v>
      </c>
      <c r="D5" s="1">
        <v>307572</v>
      </c>
      <c r="E5" s="1">
        <v>301271</v>
      </c>
      <c r="F5" s="1"/>
      <c r="G5" s="1">
        <v>295999</v>
      </c>
      <c r="H5" s="1"/>
      <c r="I5" s="1"/>
      <c r="J5" s="1"/>
      <c r="K5" s="1">
        <v>797.18271454900002</v>
      </c>
      <c r="L5" s="1">
        <v>28</v>
      </c>
      <c r="M5" s="1">
        <v>0.26751944444444442</v>
      </c>
      <c r="O5" s="7">
        <v>4</v>
      </c>
      <c r="P5">
        <f>MAX(M33:M42)</f>
        <v>0.29065592592592593</v>
      </c>
      <c r="R5" s="4"/>
      <c r="S5" s="4"/>
    </row>
    <row r="6" spans="1:25" x14ac:dyDescent="0.2">
      <c r="A6" s="1" t="s">
        <v>10</v>
      </c>
      <c r="B6" s="1">
        <v>349268</v>
      </c>
      <c r="C6" s="1">
        <v>326566</v>
      </c>
      <c r="D6" s="1">
        <v>301016</v>
      </c>
      <c r="E6" s="1"/>
      <c r="F6" s="1">
        <v>299805</v>
      </c>
      <c r="G6" s="1"/>
      <c r="H6" s="1"/>
      <c r="I6" s="1"/>
      <c r="J6" s="1"/>
      <c r="K6" s="1">
        <v>947.38946917600003</v>
      </c>
      <c r="L6" s="1">
        <v>18</v>
      </c>
      <c r="M6" s="1">
        <v>0.26357481481481482</v>
      </c>
      <c r="O6" s="7">
        <v>5</v>
      </c>
      <c r="P6">
        <f>MAX(M43:M52)</f>
        <v>0.2977522222222222</v>
      </c>
      <c r="R6" s="4"/>
      <c r="S6" s="4"/>
    </row>
    <row r="7" spans="1:25" x14ac:dyDescent="0.2">
      <c r="A7" s="1" t="s">
        <v>11</v>
      </c>
      <c r="B7" s="1">
        <v>345769</v>
      </c>
      <c r="C7" s="1">
        <v>325230</v>
      </c>
      <c r="D7" s="1">
        <v>309777</v>
      </c>
      <c r="E7" s="1"/>
      <c r="F7" s="1"/>
      <c r="G7" s="1">
        <v>304303</v>
      </c>
      <c r="H7" s="1"/>
      <c r="I7" s="1">
        <v>302485</v>
      </c>
      <c r="J7" s="1">
        <v>298658</v>
      </c>
      <c r="K7" s="1">
        <v>684.63291842499996</v>
      </c>
      <c r="L7" s="1">
        <v>23</v>
      </c>
      <c r="M7" s="1">
        <v>0.25764129629629628</v>
      </c>
      <c r="O7" s="7">
        <v>6</v>
      </c>
      <c r="P7">
        <f>MAX(M53:M62)</f>
        <v>0.28667703703703701</v>
      </c>
      <c r="R7" s="4"/>
      <c r="S7" s="4"/>
    </row>
    <row r="8" spans="1:25" x14ac:dyDescent="0.2">
      <c r="A8" s="1" t="s">
        <v>12</v>
      </c>
      <c r="B8" s="1">
        <v>334382</v>
      </c>
      <c r="C8" s="1">
        <v>311530</v>
      </c>
      <c r="D8" s="1">
        <v>297421</v>
      </c>
      <c r="E8" s="1">
        <v>295263</v>
      </c>
      <c r="F8" s="1">
        <v>289746</v>
      </c>
      <c r="G8" s="1"/>
      <c r="H8" s="1"/>
      <c r="I8" s="1"/>
      <c r="J8" s="1">
        <v>288621</v>
      </c>
      <c r="K8" s="1">
        <v>1093.974040008</v>
      </c>
      <c r="L8" s="1">
        <v>19</v>
      </c>
      <c r="M8" s="1">
        <v>0.28244037037037034</v>
      </c>
      <c r="O8" s="7">
        <v>7</v>
      </c>
      <c r="P8">
        <f>MAX(M63:M72)</f>
        <v>0.29783388888888884</v>
      </c>
      <c r="R8" s="4"/>
      <c r="S8" s="4"/>
    </row>
    <row r="9" spans="1:25" x14ac:dyDescent="0.2">
      <c r="A9" s="1" t="s">
        <v>13</v>
      </c>
      <c r="B9" s="1">
        <v>356153</v>
      </c>
      <c r="C9" s="1">
        <v>324487</v>
      </c>
      <c r="D9" s="1">
        <v>313499</v>
      </c>
      <c r="E9" s="1"/>
      <c r="F9" s="1">
        <v>305355</v>
      </c>
      <c r="G9" s="1">
        <v>301606</v>
      </c>
      <c r="H9" s="1">
        <v>301257</v>
      </c>
      <c r="I9" s="1"/>
      <c r="J9" s="1">
        <v>299555</v>
      </c>
      <c r="K9" s="1">
        <v>504.05780780800001</v>
      </c>
      <c r="L9" s="1">
        <v>20</v>
      </c>
      <c r="M9" s="1">
        <v>0.25625499999999996</v>
      </c>
      <c r="O9" s="7">
        <v>8</v>
      </c>
      <c r="P9">
        <f>MAX(M73:M82)</f>
        <v>0.29865518518518519</v>
      </c>
      <c r="R9" s="4"/>
      <c r="S9" s="4"/>
    </row>
    <row r="10" spans="1:25" x14ac:dyDescent="0.2">
      <c r="A10" s="1" t="s">
        <v>14</v>
      </c>
      <c r="B10" s="1">
        <v>335722</v>
      </c>
      <c r="C10" s="1">
        <v>309920</v>
      </c>
      <c r="D10" s="1">
        <v>295670</v>
      </c>
      <c r="E10" s="1">
        <v>290521</v>
      </c>
      <c r="F10" s="1">
        <v>289229</v>
      </c>
      <c r="G10" s="1"/>
      <c r="H10" s="1">
        <v>285815</v>
      </c>
      <c r="I10" s="1"/>
      <c r="J10" s="1"/>
      <c r="K10" s="1">
        <v>1933.040902101</v>
      </c>
      <c r="L10" s="1">
        <v>25</v>
      </c>
      <c r="M10" s="1">
        <v>0.28637944444444441</v>
      </c>
      <c r="O10" s="7">
        <v>9</v>
      </c>
      <c r="P10">
        <f>MAX(M83:M92)</f>
        <v>0.30161259259259254</v>
      </c>
    </row>
    <row r="11" spans="1:25" x14ac:dyDescent="0.2">
      <c r="A11" s="1" t="s">
        <v>15</v>
      </c>
      <c r="B11" s="1">
        <v>351861</v>
      </c>
      <c r="C11" s="1">
        <v>335611</v>
      </c>
      <c r="D11" s="1"/>
      <c r="E11" s="1">
        <v>328716</v>
      </c>
      <c r="F11" s="1">
        <v>319017</v>
      </c>
      <c r="G11" s="1"/>
      <c r="H11" s="1">
        <v>315237</v>
      </c>
      <c r="I11" s="1"/>
      <c r="J11" s="1">
        <v>312808</v>
      </c>
      <c r="K11" s="1">
        <v>488.11838714100003</v>
      </c>
      <c r="L11" s="1">
        <v>18</v>
      </c>
      <c r="M11" s="1">
        <v>0.23223648148148149</v>
      </c>
      <c r="O11" s="7">
        <v>10</v>
      </c>
      <c r="P11">
        <f>MAX(M93:M100)</f>
        <v>0.29776185185185183</v>
      </c>
    </row>
    <row r="12" spans="1:25" x14ac:dyDescent="0.2">
      <c r="A12" s="5" t="s">
        <v>16</v>
      </c>
      <c r="B12" s="5">
        <v>335309</v>
      </c>
      <c r="C12" s="5">
        <v>305423</v>
      </c>
      <c r="D12" s="5">
        <v>294143</v>
      </c>
      <c r="E12" s="5">
        <v>285978</v>
      </c>
      <c r="F12" s="5"/>
      <c r="G12" s="5"/>
      <c r="H12" s="5"/>
      <c r="I12" s="5">
        <v>285195</v>
      </c>
      <c r="J12" s="5"/>
      <c r="K12" s="5">
        <v>2024.601544767</v>
      </c>
      <c r="L12" s="5">
        <v>32</v>
      </c>
      <c r="M12" s="5">
        <v>0.28993111111111108</v>
      </c>
      <c r="O12" s="7" t="s">
        <v>109</v>
      </c>
      <c r="P12" s="5">
        <f>MAX(M3:M100)</f>
        <v>0.30161259259259254</v>
      </c>
    </row>
    <row r="13" spans="1:25" x14ac:dyDescent="0.2">
      <c r="A13" s="2" t="s">
        <v>17</v>
      </c>
      <c r="B13" s="2">
        <v>341949</v>
      </c>
      <c r="C13" s="2">
        <v>309556</v>
      </c>
      <c r="D13" s="2">
        <v>296198</v>
      </c>
      <c r="E13" s="2">
        <v>295360</v>
      </c>
      <c r="F13" s="2">
        <v>285910</v>
      </c>
      <c r="G13" s="2"/>
      <c r="H13" s="2">
        <v>283274</v>
      </c>
      <c r="I13" s="2"/>
      <c r="J13" s="2"/>
      <c r="K13" s="2">
        <v>1110.4556825269999</v>
      </c>
      <c r="L13" s="2">
        <v>34</v>
      </c>
      <c r="M13" s="2">
        <v>0.28741129629629625</v>
      </c>
    </row>
    <row r="14" spans="1:25" x14ac:dyDescent="0.2">
      <c r="A14" s="2" t="s">
        <v>18</v>
      </c>
      <c r="B14" s="2">
        <v>335913</v>
      </c>
      <c r="C14" s="2">
        <v>306325</v>
      </c>
      <c r="D14" s="2">
        <v>300795</v>
      </c>
      <c r="E14" s="2">
        <v>290592</v>
      </c>
      <c r="F14" s="2">
        <v>288503</v>
      </c>
      <c r="G14" s="2"/>
      <c r="H14" s="2">
        <v>283629</v>
      </c>
      <c r="I14" s="2"/>
      <c r="J14" s="2"/>
      <c r="K14" s="2">
        <v>1250.143891829</v>
      </c>
      <c r="L14" s="2">
        <v>21</v>
      </c>
      <c r="M14" s="2">
        <v>0.28793574074074074</v>
      </c>
      <c r="O14" s="7" t="s">
        <v>107</v>
      </c>
      <c r="P14" s="7" t="s">
        <v>110</v>
      </c>
      <c r="Q14" s="7" t="s">
        <v>111</v>
      </c>
      <c r="R14" s="7" t="s">
        <v>112</v>
      </c>
      <c r="S14" s="7" t="s">
        <v>113</v>
      </c>
      <c r="U14" s="7" t="s">
        <v>107</v>
      </c>
      <c r="V14" s="7" t="s">
        <v>110</v>
      </c>
      <c r="W14" s="7" t="s">
        <v>114</v>
      </c>
      <c r="X14" s="7" t="s">
        <v>115</v>
      </c>
      <c r="Y14" s="7" t="s">
        <v>116</v>
      </c>
    </row>
    <row r="15" spans="1:25" x14ac:dyDescent="0.2">
      <c r="A15" s="2" t="s">
        <v>19</v>
      </c>
      <c r="B15" s="2">
        <v>346110</v>
      </c>
      <c r="C15" s="2">
        <v>316704</v>
      </c>
      <c r="D15" s="2">
        <v>310822</v>
      </c>
      <c r="E15" s="2">
        <v>301675</v>
      </c>
      <c r="F15" s="2"/>
      <c r="G15" s="2"/>
      <c r="H15" s="2"/>
      <c r="I15" s="2"/>
      <c r="J15" s="2"/>
      <c r="K15" s="2">
        <v>490.795883506</v>
      </c>
      <c r="L15" s="2">
        <v>18</v>
      </c>
      <c r="M15" s="2">
        <v>0.26197018518518517</v>
      </c>
      <c r="O15" s="7">
        <v>1</v>
      </c>
      <c r="P15" s="7" t="s">
        <v>105</v>
      </c>
      <c r="Q15">
        <f>ROUND(AVERAGE(K3,K5,K7,K9,K11),0)</f>
        <v>639</v>
      </c>
      <c r="R15">
        <f>ROUND(AVERAGE(L3,L5,L7,L9,L11),0)</f>
        <v>23</v>
      </c>
      <c r="S15">
        <f>AVERAGE(M3,M5,M7,M9,M11)</f>
        <v>0.25721962962962963</v>
      </c>
      <c r="U15" s="7">
        <v>1</v>
      </c>
      <c r="V15" s="7" t="s">
        <v>105</v>
      </c>
      <c r="W15">
        <f>STDEV(K3,K5,K7,K9,K11)</f>
        <v>136.68819724731989</v>
      </c>
      <c r="X15">
        <f>STDEV(L3,L5,L7,L9,L11)</f>
        <v>4.3243496620879363</v>
      </c>
      <c r="Y15">
        <f>STDEV(M3,M5,M7,M9,M11)</f>
        <v>1.5517669675361534E-2</v>
      </c>
    </row>
    <row r="16" spans="1:25" x14ac:dyDescent="0.2">
      <c r="A16" s="2" t="s">
        <v>20</v>
      </c>
      <c r="B16" s="2">
        <v>343498</v>
      </c>
      <c r="C16" s="2">
        <v>311715</v>
      </c>
      <c r="D16" s="2">
        <v>295345</v>
      </c>
      <c r="E16" s="2">
        <v>294181</v>
      </c>
      <c r="F16" s="2">
        <v>290094</v>
      </c>
      <c r="G16" s="2">
        <v>287321</v>
      </c>
      <c r="H16" s="2">
        <v>284715</v>
      </c>
      <c r="I16" s="2"/>
      <c r="J16" s="2"/>
      <c r="K16" s="2">
        <v>1225.6955402359999</v>
      </c>
      <c r="L16" s="2">
        <v>23</v>
      </c>
      <c r="M16" s="2">
        <v>0.28499740740740737</v>
      </c>
      <c r="O16" s="7">
        <v>1</v>
      </c>
      <c r="P16" s="7" t="s">
        <v>106</v>
      </c>
      <c r="Q16">
        <f>ROUND(AVERAGE(K4,K6,K8,K10,K12),0)</f>
        <v>1545</v>
      </c>
      <c r="R16">
        <f>ROUND(AVERAGE(L4,L6,L8,L10,L12),0)</f>
        <v>22</v>
      </c>
      <c r="S16">
        <f>AVERAGE(M4,M6,M8,M10,M12)</f>
        <v>0.28235562962962957</v>
      </c>
      <c r="U16" s="7">
        <v>1</v>
      </c>
      <c r="V16" s="7" t="s">
        <v>106</v>
      </c>
      <c r="W16">
        <f>STDEV(K4,K6,K8,K10,K12)</f>
        <v>493.6212879401856</v>
      </c>
      <c r="X16">
        <f>STDEV(L4,L6,L8,L10,L12)</f>
        <v>6.5192024052026492</v>
      </c>
      <c r="Y16">
        <f>STDEV(M4,M6,M8,M10,M12)</f>
        <v>1.091638042426221E-2</v>
      </c>
    </row>
    <row r="17" spans="1:25" x14ac:dyDescent="0.2">
      <c r="A17" s="2" t="s">
        <v>21</v>
      </c>
      <c r="B17" s="2">
        <v>335740</v>
      </c>
      <c r="C17" s="2">
        <v>301528</v>
      </c>
      <c r="D17" s="2">
        <v>297212</v>
      </c>
      <c r="E17" s="2">
        <v>291455</v>
      </c>
      <c r="F17" s="2">
        <v>287706</v>
      </c>
      <c r="G17" s="2">
        <v>286878</v>
      </c>
      <c r="H17" s="2">
        <v>284969</v>
      </c>
      <c r="I17" s="2">
        <v>283509</v>
      </c>
      <c r="J17" s="2">
        <v>281823</v>
      </c>
      <c r="K17" s="2">
        <v>1145.7779505169999</v>
      </c>
      <c r="L17" s="2">
        <v>43</v>
      </c>
      <c r="M17" s="2">
        <v>0.29025129629629626</v>
      </c>
      <c r="O17" s="7">
        <v>2</v>
      </c>
      <c r="P17" s="7" t="s">
        <v>105</v>
      </c>
      <c r="Q17">
        <f>ROUND(AVERAGE(K13,K15,K17,K19,K21),0)</f>
        <v>729</v>
      </c>
      <c r="R17">
        <f>ROUND(AVERAGE(L13,L15,L17,L19,L21),0)</f>
        <v>26</v>
      </c>
      <c r="S17">
        <f>AVERAGE(M13,M15,M17,M19,M21)</f>
        <v>0.27886637037037032</v>
      </c>
      <c r="U17" s="7">
        <v>2</v>
      </c>
      <c r="V17" s="7" t="s">
        <v>105</v>
      </c>
      <c r="W17">
        <f>STDEV(K13,K15,K17,K19,K21)</f>
        <v>371.84747319716507</v>
      </c>
      <c r="X17">
        <f>STDEV(L13,L15,L17,L19,L21)</f>
        <v>12.621410380777576</v>
      </c>
      <c r="Y17">
        <f>STDEV(M13,M15,M17,M19,M21)</f>
        <v>1.1457885801660598E-2</v>
      </c>
    </row>
    <row r="18" spans="1:25" x14ac:dyDescent="0.2">
      <c r="A18" s="2" t="s">
        <v>22</v>
      </c>
      <c r="B18" s="2">
        <v>336465</v>
      </c>
      <c r="C18" s="2">
        <v>307226</v>
      </c>
      <c r="D18" s="2">
        <v>295562</v>
      </c>
      <c r="E18" s="2">
        <v>290954</v>
      </c>
      <c r="F18" s="2">
        <v>288019</v>
      </c>
      <c r="G18" s="2">
        <v>286261</v>
      </c>
      <c r="H18" s="2"/>
      <c r="I18" s="2"/>
      <c r="J18" s="2"/>
      <c r="K18" s="2">
        <v>850.84026363500004</v>
      </c>
      <c r="L18" s="2">
        <v>12</v>
      </c>
      <c r="M18" s="2">
        <v>0.2871238888888889</v>
      </c>
      <c r="O18" s="7">
        <v>2</v>
      </c>
      <c r="P18" s="7" t="s">
        <v>106</v>
      </c>
      <c r="Q18">
        <f>ROUND(AVERAGE(K14,K16,K18,K20,K22),0)</f>
        <v>879</v>
      </c>
      <c r="R18">
        <f>ROUND(AVERAGE(L14,L16,L18,L20,L22),0)</f>
        <v>16</v>
      </c>
      <c r="S18">
        <f>AVERAGE(M14,M16,M18,M20,M22)</f>
        <v>0.27612340740740737</v>
      </c>
      <c r="U18" s="7">
        <v>2</v>
      </c>
      <c r="V18" s="7" t="s">
        <v>106</v>
      </c>
      <c r="W18">
        <f>STDEV(K14,K16,K18,K20,K22)</f>
        <v>467.81881491293353</v>
      </c>
      <c r="X18">
        <f>STDEV(L14,L16,L18,L20,L22)</f>
        <v>8.9721792224631809</v>
      </c>
      <c r="Y18">
        <f>STDEV(M14,M16,M18,M20,M22)</f>
        <v>2.5897213434250457E-2</v>
      </c>
    </row>
    <row r="19" spans="1:25" x14ac:dyDescent="0.2">
      <c r="A19" s="2" t="s">
        <v>23</v>
      </c>
      <c r="B19" s="2">
        <v>343733</v>
      </c>
      <c r="C19" s="2">
        <v>307938</v>
      </c>
      <c r="D19" s="2">
        <v>298751</v>
      </c>
      <c r="E19" s="2">
        <v>297459</v>
      </c>
      <c r="F19" s="2">
        <v>291407</v>
      </c>
      <c r="G19" s="2"/>
      <c r="H19" s="2">
        <v>289561</v>
      </c>
      <c r="I19" s="2">
        <v>286772</v>
      </c>
      <c r="J19" s="2"/>
      <c r="K19" s="2">
        <v>546.90638172599995</v>
      </c>
      <c r="L19" s="2">
        <v>21</v>
      </c>
      <c r="M19" s="2">
        <v>0.28137555555555555</v>
      </c>
      <c r="O19" s="7">
        <v>3</v>
      </c>
      <c r="P19" s="7" t="s">
        <v>105</v>
      </c>
      <c r="Q19">
        <f>ROUND(AVERAGE(K23,K25,K27,K29,K31),0)</f>
        <v>741</v>
      </c>
      <c r="R19">
        <f>ROUND(AVERAGE(L23,L25,L27,L29,L31),0)</f>
        <v>26</v>
      </c>
      <c r="S19">
        <f>AVERAGE(M23,M25,M27,M29,M31)</f>
        <v>0.26599585185185182</v>
      </c>
      <c r="U19" s="7">
        <v>3</v>
      </c>
      <c r="V19" s="7" t="s">
        <v>105</v>
      </c>
      <c r="W19">
        <f>STDEV(K23,K25,K27,K29,K31)</f>
        <v>216.26072059722893</v>
      </c>
      <c r="X19">
        <f>STDEV(L23,L25,L27,L29,L31)</f>
        <v>7.3959448348402415</v>
      </c>
      <c r="Y19">
        <f>STDEV(M23,M25,M27,M29,M31)</f>
        <v>8.9611374390174553E-3</v>
      </c>
    </row>
    <row r="20" spans="1:25" x14ac:dyDescent="0.2">
      <c r="A20" s="5" t="s">
        <v>24</v>
      </c>
      <c r="B20" s="5">
        <v>335046</v>
      </c>
      <c r="C20" s="5">
        <v>304503</v>
      </c>
      <c r="D20" s="5">
        <v>293913</v>
      </c>
      <c r="E20" s="5">
        <v>289764</v>
      </c>
      <c r="F20" s="5">
        <v>285687</v>
      </c>
      <c r="G20" s="5">
        <v>285197</v>
      </c>
      <c r="H20" s="5">
        <v>284871</v>
      </c>
      <c r="I20" s="5"/>
      <c r="J20" s="5">
        <v>283393</v>
      </c>
      <c r="K20" s="5">
        <v>971.36462367199999</v>
      </c>
      <c r="L20" s="5">
        <v>22</v>
      </c>
      <c r="M20" s="5">
        <v>0.2906225925925926</v>
      </c>
      <c r="O20" s="7">
        <v>3</v>
      </c>
      <c r="P20" s="7" t="s">
        <v>106</v>
      </c>
      <c r="Q20">
        <f>ROUND(AVERAGE(K24,K26,K28,K30,K32),0)</f>
        <v>1275</v>
      </c>
      <c r="R20">
        <f>ROUND(AVERAGE(L24,L26,L28,L30,L32),0)</f>
        <v>20</v>
      </c>
      <c r="S20">
        <f>AVERAGE(M24,M26,M28,M30,M32)</f>
        <v>0.2849301481481481</v>
      </c>
      <c r="U20" s="7">
        <v>3</v>
      </c>
      <c r="V20" s="7" t="s">
        <v>106</v>
      </c>
      <c r="W20">
        <f>STDEV(K24,K26,K28,K30,K32)</f>
        <v>557.94942840451574</v>
      </c>
      <c r="X20">
        <f>STDEV(L24,L26,L28,L30,L32)</f>
        <v>6.4420493633625631</v>
      </c>
      <c r="Y20">
        <f>STDEV(M24,M26,M28,M30,M32)</f>
        <v>9.2842797016348903E-3</v>
      </c>
    </row>
    <row r="21" spans="1:25" x14ac:dyDescent="0.2">
      <c r="A21" s="2" t="s">
        <v>25</v>
      </c>
      <c r="B21" s="2">
        <v>340261</v>
      </c>
      <c r="C21" s="2">
        <v>308088</v>
      </c>
      <c r="D21" s="2">
        <v>303196</v>
      </c>
      <c r="E21" s="2"/>
      <c r="F21" s="2">
        <v>301004</v>
      </c>
      <c r="G21" s="2"/>
      <c r="H21" s="2">
        <v>291826</v>
      </c>
      <c r="I21" s="2"/>
      <c r="J21" s="2"/>
      <c r="K21" s="2">
        <v>349.56484329</v>
      </c>
      <c r="L21" s="2">
        <v>12</v>
      </c>
      <c r="M21" s="2">
        <v>0.27332351851851849</v>
      </c>
      <c r="O21" s="7">
        <v>4</v>
      </c>
      <c r="P21" s="7" t="s">
        <v>105</v>
      </c>
      <c r="Q21">
        <f>ROUND(AVERAGE(K33,K35,K37,K39,K41),0)</f>
        <v>617</v>
      </c>
      <c r="R21">
        <f>ROUND(AVERAGE(L33,L35,L37,L39,L41),0)</f>
        <v>21</v>
      </c>
      <c r="S21">
        <f>AVERAGE(M33,M35,M37,M39,M41)</f>
        <v>0.27804422222222219</v>
      </c>
      <c r="U21" s="7">
        <v>4</v>
      </c>
      <c r="V21" s="7" t="s">
        <v>105</v>
      </c>
      <c r="W21">
        <f>STDEV(K33,K35,K37,K39,K41)</f>
        <v>296.76064683928007</v>
      </c>
      <c r="X21">
        <f>STDEV(L33,L35,L37,L39,L41)</f>
        <v>10.163660757817528</v>
      </c>
      <c r="Y21">
        <f>STDEV(M33,M35,M37,M39,M41)</f>
        <v>1.3534674184143457E-2</v>
      </c>
    </row>
    <row r="22" spans="1:25" x14ac:dyDescent="0.2">
      <c r="A22" s="2" t="s">
        <v>26</v>
      </c>
      <c r="B22" s="2">
        <v>357083</v>
      </c>
      <c r="C22" s="2"/>
      <c r="D22" s="2">
        <v>320888</v>
      </c>
      <c r="E22" s="2"/>
      <c r="F22" s="2"/>
      <c r="G22" s="2"/>
      <c r="H22" s="2">
        <v>315155</v>
      </c>
      <c r="I22" s="2"/>
      <c r="J22" s="2"/>
      <c r="K22" s="2">
        <v>99.160935541000001</v>
      </c>
      <c r="L22" s="2">
        <v>2</v>
      </c>
      <c r="M22" s="2">
        <v>0.2299374074074074</v>
      </c>
      <c r="O22" s="7">
        <v>4</v>
      </c>
      <c r="P22" s="7" t="s">
        <v>106</v>
      </c>
      <c r="Q22">
        <f>ROUND(AVERAGE(K34,K36,K38,K40,K42),0)</f>
        <v>591</v>
      </c>
      <c r="R22">
        <f>ROUND(AVERAGE(L34,L36,L38,L40,L42),0)</f>
        <v>9</v>
      </c>
      <c r="S22">
        <f>AVERAGE(M34,M36,M38,M40,M42)</f>
        <v>0.27763677777777773</v>
      </c>
      <c r="U22" s="7">
        <v>4</v>
      </c>
      <c r="V22" s="7" t="s">
        <v>106</v>
      </c>
      <c r="W22">
        <f>STDEV(K34,K36,K38,K40,K42)</f>
        <v>179.54781128211584</v>
      </c>
      <c r="X22">
        <f>STDEV(L34,L36,L38,L40,L42)</f>
        <v>3.082207001484488</v>
      </c>
      <c r="Y22">
        <f>STDEV(M34,M36,M38,M40,M42)</f>
        <v>1.1543138242119423E-2</v>
      </c>
    </row>
    <row r="23" spans="1:25" x14ac:dyDescent="0.2">
      <c r="A23" s="1" t="s">
        <v>27</v>
      </c>
      <c r="B23" s="1">
        <v>368938</v>
      </c>
      <c r="C23" s="1">
        <v>329169</v>
      </c>
      <c r="D23" s="1">
        <v>327833</v>
      </c>
      <c r="E23" s="1">
        <v>317051</v>
      </c>
      <c r="F23" s="1">
        <v>308768</v>
      </c>
      <c r="G23" s="1">
        <v>296593</v>
      </c>
      <c r="H23" s="1"/>
      <c r="I23" s="1"/>
      <c r="J23" s="1"/>
      <c r="K23" s="1">
        <v>388.029667819</v>
      </c>
      <c r="L23" s="1">
        <v>14</v>
      </c>
      <c r="M23" s="1">
        <v>0.25282888888888883</v>
      </c>
      <c r="O23" s="7">
        <v>5</v>
      </c>
      <c r="P23" s="7" t="s">
        <v>105</v>
      </c>
      <c r="Q23">
        <f>ROUND(AVERAGE(K43,K45,K47,K49,K51),0)</f>
        <v>1319</v>
      </c>
      <c r="R23">
        <f>ROUND(AVERAGE(L43,L45,L47,L49,L51),0)</f>
        <v>42</v>
      </c>
      <c r="S23">
        <f>AVERAGE(M43,M45,M47,M49,M51)</f>
        <v>0.27975111111111117</v>
      </c>
      <c r="U23" s="7">
        <v>5</v>
      </c>
      <c r="V23" s="7" t="s">
        <v>105</v>
      </c>
      <c r="W23">
        <f>STDEV(K43,K45,K47,K49,K51)</f>
        <v>422.74435050692972</v>
      </c>
      <c r="X23">
        <f>STDEV(L43,L45,L47,L49,L51)</f>
        <v>11.575836902790225</v>
      </c>
      <c r="Y23">
        <f>STDEV(M43,M45,M47,M49,M51)</f>
        <v>1.3106278648822323E-2</v>
      </c>
    </row>
    <row r="24" spans="1:25" x14ac:dyDescent="0.2">
      <c r="A24" s="1" t="s">
        <v>28</v>
      </c>
      <c r="B24" s="1">
        <v>340447</v>
      </c>
      <c r="C24" s="1">
        <v>312689</v>
      </c>
      <c r="D24" s="1">
        <v>295912</v>
      </c>
      <c r="E24" s="1">
        <v>293853</v>
      </c>
      <c r="F24" s="1">
        <v>290440</v>
      </c>
      <c r="G24" s="1">
        <v>285405</v>
      </c>
      <c r="H24" s="1"/>
      <c r="I24" s="1"/>
      <c r="J24" s="1"/>
      <c r="K24" s="1">
        <v>792.30493096999999</v>
      </c>
      <c r="L24" s="1">
        <v>16</v>
      </c>
      <c r="M24" s="1">
        <v>0.28511740740740737</v>
      </c>
      <c r="O24" s="7">
        <v>5</v>
      </c>
      <c r="P24" s="7" t="s">
        <v>106</v>
      </c>
      <c r="Q24">
        <f>ROUND(AVERAGE(K44,K46,K48,K50,K52),0)</f>
        <v>1267</v>
      </c>
      <c r="R24">
        <f>ROUND(AVERAGE(L44,L46,L48,L50,L52),0)</f>
        <v>18</v>
      </c>
      <c r="S24">
        <f>AVERAGE(M44,M46,M48,M50,M52)</f>
        <v>0.27940251851851849</v>
      </c>
      <c r="U24" s="7">
        <v>5</v>
      </c>
      <c r="V24" s="7" t="s">
        <v>106</v>
      </c>
      <c r="W24">
        <f>STDEV(K44,K46,K48,K50,K52)</f>
        <v>262.21723476019162</v>
      </c>
      <c r="X24">
        <f>STDEV(L44,L46,L48,L50,L52)</f>
        <v>3.5355339059327378</v>
      </c>
      <c r="Y24">
        <f>STDEV(M44,M46,M48,M50,M52)</f>
        <v>1.9483311589155207E-2</v>
      </c>
    </row>
    <row r="25" spans="1:25" x14ac:dyDescent="0.2">
      <c r="A25" s="1" t="s">
        <v>29</v>
      </c>
      <c r="B25" s="1">
        <v>339713</v>
      </c>
      <c r="C25" s="1">
        <v>314819</v>
      </c>
      <c r="D25" s="1">
        <v>301818</v>
      </c>
      <c r="E25" s="1">
        <v>301603</v>
      </c>
      <c r="F25" s="1">
        <v>299273</v>
      </c>
      <c r="G25" s="1">
        <v>297931</v>
      </c>
      <c r="H25" s="1">
        <v>294748</v>
      </c>
      <c r="I25" s="1">
        <v>294158</v>
      </c>
      <c r="J25" s="1">
        <v>291358</v>
      </c>
      <c r="K25" s="1">
        <v>727.62557880700001</v>
      </c>
      <c r="L25" s="1">
        <v>25</v>
      </c>
      <c r="M25" s="1">
        <v>0.27281870370370365</v>
      </c>
      <c r="O25" s="7">
        <v>6</v>
      </c>
      <c r="P25" s="7" t="s">
        <v>105</v>
      </c>
      <c r="Q25">
        <f>ROUND(AVERAGE(K53,K55,K57,K59,K61),0)</f>
        <v>1240</v>
      </c>
      <c r="R25">
        <f>ROUND(AVERAGE(L53,L55,L57,L59,L61),0)</f>
        <v>40</v>
      </c>
      <c r="S25">
        <f>AVERAGE(M53,M55,M57,M59,M61)</f>
        <v>0.26963737037037033</v>
      </c>
      <c r="U25" s="7">
        <v>6</v>
      </c>
      <c r="V25" s="7" t="s">
        <v>105</v>
      </c>
      <c r="W25">
        <f>STDEV(K53,K55,K57,K59,K61)</f>
        <v>553.19147789143278</v>
      </c>
      <c r="X25">
        <f>STDEV(L53,L55,L57,L59,L61)</f>
        <v>18.514858897652985</v>
      </c>
      <c r="Y25">
        <f>STDEV(M53,M55,M57,M59,M61)</f>
        <v>1.0671068379826875E-2</v>
      </c>
    </row>
    <row r="26" spans="1:25" x14ac:dyDescent="0.2">
      <c r="A26" s="5" t="s">
        <v>30</v>
      </c>
      <c r="B26" s="5">
        <v>335420</v>
      </c>
      <c r="C26" s="5">
        <v>306208</v>
      </c>
      <c r="D26" s="5">
        <v>296876</v>
      </c>
      <c r="E26" s="5">
        <v>289661</v>
      </c>
      <c r="F26" s="5">
        <v>287521</v>
      </c>
      <c r="G26" s="5">
        <v>283574</v>
      </c>
      <c r="H26" s="5">
        <v>281524</v>
      </c>
      <c r="I26" s="5">
        <v>280732</v>
      </c>
      <c r="J26" s="5"/>
      <c r="K26" s="5">
        <v>1984.6830140469999</v>
      </c>
      <c r="L26" s="5">
        <v>30</v>
      </c>
      <c r="M26" s="5">
        <v>0.29204074074074071</v>
      </c>
      <c r="O26" s="7">
        <v>6</v>
      </c>
      <c r="P26" s="7" t="s">
        <v>106</v>
      </c>
      <c r="Q26">
        <f>ROUND(AVERAGE(K54,K56,K58,K60,K62),0)</f>
        <v>1341</v>
      </c>
      <c r="R26">
        <f>ROUND(AVERAGE(L54,L56,L58,L60,L62),0)</f>
        <v>16</v>
      </c>
      <c r="S26">
        <f>AVERAGE(M54,M56,M58,M60,M62)</f>
        <v>0.26422388888888881</v>
      </c>
      <c r="U26" s="7">
        <v>6</v>
      </c>
      <c r="V26" s="7" t="s">
        <v>106</v>
      </c>
      <c r="W26">
        <f>STDEV(K54,K56,K58,K60,K62)</f>
        <v>397.79146262834672</v>
      </c>
      <c r="X26">
        <f>STDEV(L54,L56,L58,L60,L62)</f>
        <v>3.4928498393145944</v>
      </c>
      <c r="Y26">
        <f>STDEV(M54,M56,M58,M60,M62)</f>
        <v>1.1773108080938507E-2</v>
      </c>
    </row>
    <row r="27" spans="1:25" x14ac:dyDescent="0.2">
      <c r="A27" s="1" t="s">
        <v>31</v>
      </c>
      <c r="B27" s="1">
        <v>342018</v>
      </c>
      <c r="C27" s="1">
        <v>317140</v>
      </c>
      <c r="D27" s="1">
        <v>306111</v>
      </c>
      <c r="E27" s="1">
        <v>296340</v>
      </c>
      <c r="F27" s="1"/>
      <c r="G27" s="1"/>
      <c r="H27" s="1">
        <v>295741</v>
      </c>
      <c r="I27" s="1">
        <v>291588</v>
      </c>
      <c r="J27" s="1"/>
      <c r="K27" s="1">
        <v>969.536770553</v>
      </c>
      <c r="L27" s="1">
        <v>34</v>
      </c>
      <c r="M27" s="1">
        <v>0.27318629629629626</v>
      </c>
      <c r="O27" s="7">
        <v>7</v>
      </c>
      <c r="P27" s="7" t="s">
        <v>105</v>
      </c>
      <c r="Q27">
        <f>ROUND(AVERAGE(K63,K65,K67,K69,K71),0)</f>
        <v>1047</v>
      </c>
      <c r="R27">
        <f>ROUND(AVERAGE(L63,L65,L67,L69,L71),0)</f>
        <v>39</v>
      </c>
      <c r="S27">
        <f>AVERAGE(M63,M65,M67,M69,M71)</f>
        <v>0.28143499999999994</v>
      </c>
      <c r="U27" s="7">
        <v>7</v>
      </c>
      <c r="V27" s="7" t="s">
        <v>105</v>
      </c>
      <c r="W27">
        <f>STDEV(K63,K65,K67,K69,K71)</f>
        <v>329.88964704964997</v>
      </c>
      <c r="X27">
        <f>STDEV(L63,L65,L67,L69,L71)</f>
        <v>10.124228365658293</v>
      </c>
      <c r="Y27">
        <f>STDEV(M63,M65,M67,M69,M71)</f>
        <v>1.2036122606291864E-2</v>
      </c>
    </row>
    <row r="28" spans="1:25" x14ac:dyDescent="0.2">
      <c r="A28" s="1" t="s">
        <v>32</v>
      </c>
      <c r="B28" s="1">
        <v>337372</v>
      </c>
      <c r="C28" s="1">
        <v>311665</v>
      </c>
      <c r="D28" s="1">
        <v>292932</v>
      </c>
      <c r="E28" s="1">
        <v>289015</v>
      </c>
      <c r="F28" s="1">
        <v>288314</v>
      </c>
      <c r="G28" s="1"/>
      <c r="H28" s="1">
        <v>288216</v>
      </c>
      <c r="I28" s="1">
        <v>286929</v>
      </c>
      <c r="J28" s="1">
        <v>282618</v>
      </c>
      <c r="K28" s="1">
        <v>1562.0238374129999</v>
      </c>
      <c r="L28" s="1">
        <v>21</v>
      </c>
      <c r="M28" s="1">
        <v>0.28740870370370369</v>
      </c>
      <c r="O28" s="7">
        <v>7</v>
      </c>
      <c r="P28" s="7" t="s">
        <v>106</v>
      </c>
      <c r="Q28">
        <f>ROUND(AVERAGE(K64,K66,K68,K70,K72),0)</f>
        <v>1358</v>
      </c>
      <c r="R28">
        <f>ROUND(AVERAGE(L64,L66,L68,L70,L72),0)</f>
        <v>18</v>
      </c>
      <c r="S28">
        <f>AVERAGE(M64,M66,M68,M70,M72)</f>
        <v>0.27568611111111108</v>
      </c>
      <c r="U28" s="7">
        <v>7</v>
      </c>
      <c r="V28" s="7" t="s">
        <v>106</v>
      </c>
      <c r="W28">
        <f>STDEV(K64,K66,K68,K70,K72)</f>
        <v>484.85772260576476</v>
      </c>
      <c r="X28">
        <f>STDEV(L64,L66,L68,L70,L72)</f>
        <v>4</v>
      </c>
      <c r="Y28">
        <f>STDEV(M64,M66,M68,M70,M72)</f>
        <v>6.885926903297669E-3</v>
      </c>
    </row>
    <row r="29" spans="1:25" x14ac:dyDescent="0.2">
      <c r="A29" s="1" t="s">
        <v>33</v>
      </c>
      <c r="B29" s="1">
        <v>349751</v>
      </c>
      <c r="C29" s="1">
        <v>321909</v>
      </c>
      <c r="D29" s="1">
        <v>301727</v>
      </c>
      <c r="E29" s="1"/>
      <c r="F29" s="1">
        <v>297157</v>
      </c>
      <c r="G29" s="1"/>
      <c r="H29" s="1">
        <v>294631</v>
      </c>
      <c r="I29" s="1">
        <v>292428</v>
      </c>
      <c r="J29" s="1">
        <v>291315</v>
      </c>
      <c r="K29" s="1">
        <v>797.03797790800002</v>
      </c>
      <c r="L29" s="1">
        <v>29</v>
      </c>
      <c r="M29" s="1">
        <v>0.27053388888888885</v>
      </c>
      <c r="O29" s="7">
        <v>8</v>
      </c>
      <c r="P29" s="7" t="s">
        <v>105</v>
      </c>
      <c r="Q29">
        <f>ROUND(AVERAGE(K73,K75,K77,K79,K81),0)</f>
        <v>944</v>
      </c>
      <c r="R29">
        <f>ROUND(AVERAGE(L73,L75,L77,L79,L81),0)</f>
        <v>32</v>
      </c>
      <c r="S29">
        <f>AVERAGE(M73,M75,M77,M79,M81)</f>
        <v>0.2790987407407407</v>
      </c>
      <c r="U29" s="7">
        <v>8</v>
      </c>
      <c r="V29" s="7" t="s">
        <v>105</v>
      </c>
      <c r="W29">
        <f>STDEV(K73,K75,K77,K79,K81)</f>
        <v>522.82391976149358</v>
      </c>
      <c r="X29">
        <f>STDEV(L73,L75,L77,L79,L81)</f>
        <v>15.142654985173504</v>
      </c>
      <c r="Y29">
        <f>STDEV(M73,M75,M77,M79,M81)</f>
        <v>1.0488995397947381E-2</v>
      </c>
    </row>
    <row r="30" spans="1:25" x14ac:dyDescent="0.2">
      <c r="A30" s="1" t="s">
        <v>34</v>
      </c>
      <c r="B30" s="1">
        <v>343183</v>
      </c>
      <c r="C30" s="1">
        <v>316400</v>
      </c>
      <c r="D30" s="1">
        <v>304645</v>
      </c>
      <c r="E30" s="1">
        <v>302047</v>
      </c>
      <c r="F30" s="1"/>
      <c r="G30" s="1">
        <v>296160</v>
      </c>
      <c r="H30" s="1"/>
      <c r="I30" s="1"/>
      <c r="J30" s="1">
        <v>295079</v>
      </c>
      <c r="K30" s="1">
        <v>634.797341147</v>
      </c>
      <c r="L30" s="1">
        <v>13</v>
      </c>
      <c r="M30" s="1">
        <v>0.26908148148148142</v>
      </c>
      <c r="O30" s="7">
        <v>8</v>
      </c>
      <c r="P30" s="7" t="s">
        <v>106</v>
      </c>
      <c r="Q30">
        <f>ROUND(AVERAGE(K74,K76,K78,K80,K82),0)</f>
        <v>936</v>
      </c>
      <c r="R30">
        <f>ROUND(AVERAGE(L74,L76,L78,L80,L82),0)</f>
        <v>13</v>
      </c>
      <c r="S30">
        <f>AVERAGE(M74,M76,M78,M80,M82)</f>
        <v>0.28200829629629631</v>
      </c>
      <c r="U30" s="7">
        <v>8</v>
      </c>
      <c r="V30" s="7" t="s">
        <v>106</v>
      </c>
      <c r="W30">
        <f>STDEV(K74,K76,K78,K80,K82)</f>
        <v>246.62961657649299</v>
      </c>
      <c r="X30">
        <f>STDEV(L74,L76,L78,L80,L82)</f>
        <v>4.3011626335213133</v>
      </c>
      <c r="Y30">
        <f>STDEV(M74,M76,M78,M80,M82)</f>
        <v>1.6617935212814818E-2</v>
      </c>
    </row>
    <row r="31" spans="1:25" x14ac:dyDescent="0.2">
      <c r="A31" s="1" t="s">
        <v>35</v>
      </c>
      <c r="B31" s="1">
        <v>341700</v>
      </c>
      <c r="C31" s="1">
        <v>318515</v>
      </c>
      <c r="D31" s="1">
        <v>312729</v>
      </c>
      <c r="E31" s="1">
        <v>309458</v>
      </c>
      <c r="F31" s="1">
        <v>304618</v>
      </c>
      <c r="G31" s="1">
        <v>302154</v>
      </c>
      <c r="H31" s="1">
        <v>300881</v>
      </c>
      <c r="I31" s="1"/>
      <c r="J31" s="1"/>
      <c r="K31" s="1">
        <v>824.30080887999998</v>
      </c>
      <c r="L31" s="1">
        <v>27</v>
      </c>
      <c r="M31" s="1">
        <v>0.26061148148148144</v>
      </c>
      <c r="O31" s="7">
        <v>9</v>
      </c>
      <c r="P31" s="7" t="s">
        <v>105</v>
      </c>
      <c r="Q31">
        <f>ROUND(AVERAGE(K83,K85,K87,K89,K91),0)</f>
        <v>967</v>
      </c>
      <c r="R31">
        <f>ROUND(AVERAGE(L83,L85,L87,L89,L91),0)</f>
        <v>35</v>
      </c>
      <c r="S31">
        <f>AVERAGE(M83,M85,M87,M89,M91)</f>
        <v>0.28485266666666664</v>
      </c>
      <c r="U31" s="7">
        <v>9</v>
      </c>
      <c r="V31" s="7" t="s">
        <v>105</v>
      </c>
      <c r="W31">
        <f>STDEV(K83,K85,K87,K89,K91)</f>
        <v>316.42027434815952</v>
      </c>
      <c r="X31">
        <f>STDEV(L83,L85,L87,L89,L91)</f>
        <v>9.8336158151516191</v>
      </c>
      <c r="Y31">
        <f>STDEV(M83,M85,M87,M89,M91)</f>
        <v>9.0838688185497143E-3</v>
      </c>
    </row>
    <row r="32" spans="1:25" x14ac:dyDescent="0.2">
      <c r="A32" s="1" t="s">
        <v>36</v>
      </c>
      <c r="B32" s="1">
        <v>344313</v>
      </c>
      <c r="C32" s="1">
        <v>308074</v>
      </c>
      <c r="D32" s="1">
        <v>294741</v>
      </c>
      <c r="E32" s="1">
        <v>291612</v>
      </c>
      <c r="F32" s="1">
        <v>285559</v>
      </c>
      <c r="G32" s="1">
        <v>284026</v>
      </c>
      <c r="H32" s="1">
        <v>280484</v>
      </c>
      <c r="I32" s="1"/>
      <c r="J32" s="1">
        <v>279647</v>
      </c>
      <c r="K32" s="1">
        <v>1402.844310229</v>
      </c>
      <c r="L32" s="1">
        <v>20</v>
      </c>
      <c r="M32" s="1">
        <v>0.2910024074074074</v>
      </c>
      <c r="O32" s="7">
        <v>9</v>
      </c>
      <c r="P32" s="7" t="s">
        <v>106</v>
      </c>
      <c r="Q32">
        <f>ROUND(AVERAGE(K84,K86,K88,K90,K92),0)</f>
        <v>1227</v>
      </c>
      <c r="R32">
        <f>ROUND(AVERAGE(L84,L86,L88,L90,L92),0)</f>
        <v>19</v>
      </c>
      <c r="S32">
        <f>AVERAGE(M84,M86,M88,M90,M92)</f>
        <v>0.28498937037037037</v>
      </c>
      <c r="U32" s="7">
        <v>9</v>
      </c>
      <c r="V32" s="7" t="s">
        <v>106</v>
      </c>
      <c r="W32">
        <f>STDEV(K84,K86,K88,K90,K92)</f>
        <v>426.47267984338157</v>
      </c>
      <c r="X32">
        <f>STDEV(L84,L86,L88,L90,L92)</f>
        <v>6.5421708935184517</v>
      </c>
      <c r="Y32">
        <f>STDEV(M84,M86,M88,M90,M92)</f>
        <v>1.3905822413379784E-2</v>
      </c>
    </row>
    <row r="33" spans="1:25" x14ac:dyDescent="0.2">
      <c r="A33" s="2" t="s">
        <v>37</v>
      </c>
      <c r="B33" s="2">
        <v>349798</v>
      </c>
      <c r="C33" s="2">
        <v>322174</v>
      </c>
      <c r="D33" s="2">
        <v>314306</v>
      </c>
      <c r="E33" s="2">
        <v>308285</v>
      </c>
      <c r="F33" s="2">
        <v>301443</v>
      </c>
      <c r="G33" s="2">
        <v>298623</v>
      </c>
      <c r="H33" s="2">
        <v>295007</v>
      </c>
      <c r="I33" s="2"/>
      <c r="J33" s="2"/>
      <c r="K33" s="2">
        <v>329.85523052600001</v>
      </c>
      <c r="L33" s="2">
        <v>12</v>
      </c>
      <c r="M33" s="2">
        <v>0.26395240740740739</v>
      </c>
      <c r="O33" s="7">
        <v>10</v>
      </c>
      <c r="P33" s="7" t="s">
        <v>105</v>
      </c>
      <c r="Q33">
        <f>ROUND(AVERAGE(K93,K95,K97,K99),0)</f>
        <v>814</v>
      </c>
      <c r="R33">
        <f>ROUND(AVERAGE(L93,L95,L97,L99),0)</f>
        <v>30</v>
      </c>
      <c r="S33">
        <f>AVERAGE(M93,M95,M97,M99)</f>
        <v>0.28335402777777774</v>
      </c>
      <c r="U33" s="7">
        <v>10</v>
      </c>
      <c r="V33" s="7" t="s">
        <v>105</v>
      </c>
      <c r="W33">
        <f>STDEV(K93,K95,K97,K99)</f>
        <v>287.04246552920984</v>
      </c>
      <c r="X33">
        <f>STDEV(L93,L95,L97,L99)</f>
        <v>12.5</v>
      </c>
      <c r="Y33">
        <f>STDEV(M93,M95,M97,M99)</f>
        <v>1.0967169171795221E-2</v>
      </c>
    </row>
    <row r="34" spans="1:25" x14ac:dyDescent="0.2">
      <c r="A34" s="2" t="s">
        <v>38</v>
      </c>
      <c r="B34" s="2">
        <v>345722</v>
      </c>
      <c r="C34" s="2">
        <v>317204</v>
      </c>
      <c r="D34" s="2">
        <v>305609</v>
      </c>
      <c r="E34" s="2"/>
      <c r="F34" s="2">
        <v>297425</v>
      </c>
      <c r="G34" s="2"/>
      <c r="H34" s="2"/>
      <c r="I34" s="2">
        <v>295724</v>
      </c>
      <c r="J34" s="2"/>
      <c r="K34" s="2">
        <v>335.78421665000002</v>
      </c>
      <c r="L34" s="2">
        <v>6</v>
      </c>
      <c r="M34" s="2">
        <v>0.26785351851851852</v>
      </c>
      <c r="O34" s="7">
        <v>10</v>
      </c>
      <c r="P34" s="7" t="s">
        <v>106</v>
      </c>
      <c r="Q34">
        <f>ROUND(AVERAGE(K94,K96,K98,K100),0)</f>
        <v>809</v>
      </c>
      <c r="R34">
        <f>ROUND(AVERAGE(L94,L96,L98,L100),0)</f>
        <v>12</v>
      </c>
      <c r="S34">
        <f>AVERAGE(M94,M96,M98,M100)</f>
        <v>0.26995342592592592</v>
      </c>
      <c r="U34" s="7">
        <v>10</v>
      </c>
      <c r="V34" s="7" t="s">
        <v>106</v>
      </c>
      <c r="W34">
        <f>STDEV(K94,K96,K98,K100)</f>
        <v>521.68380657675857</v>
      </c>
      <c r="X34">
        <f>STDEV(L94,L96,L98,L100)</f>
        <v>6.1305247192498404</v>
      </c>
      <c r="Y34">
        <f>STDEV(M94,M96,M98,M100)</f>
        <v>1.4342735779039622E-2</v>
      </c>
    </row>
    <row r="35" spans="1:25" x14ac:dyDescent="0.2">
      <c r="A35" s="2" t="s">
        <v>39</v>
      </c>
      <c r="B35" s="2">
        <v>334430</v>
      </c>
      <c r="C35" s="2">
        <v>306147</v>
      </c>
      <c r="D35" s="2">
        <v>299567</v>
      </c>
      <c r="E35" s="2">
        <v>295173</v>
      </c>
      <c r="F35" s="2">
        <v>288028</v>
      </c>
      <c r="G35" s="2"/>
      <c r="H35" s="2">
        <v>283978</v>
      </c>
      <c r="I35" s="2"/>
      <c r="J35" s="2">
        <v>283575</v>
      </c>
      <c r="K35" s="2">
        <v>806.932863774</v>
      </c>
      <c r="L35" s="2">
        <v>31</v>
      </c>
      <c r="M35" s="2">
        <v>0.28768907407407407</v>
      </c>
      <c r="O35" s="7" t="s">
        <v>109</v>
      </c>
      <c r="P35" s="7" t="s">
        <v>105</v>
      </c>
      <c r="Q35">
        <f>ROUND(AVERAGE(K3,K5,K7,K9,K11,K13,K15,K17,K19,K21,K23,K25,K27,K29,K31,K33,K35,K37,K39,K41,K43,K45,K47,K49,K51,K53,K55,K57,K59,K61,K63,K65,K67,K69,K71,K73,K75,K77,K79,K81,K83,K85,K87,K89,K91,K93,K95,K97,K99),0)</f>
        <v>908</v>
      </c>
      <c r="R35">
        <f>ROUND(AVERAGE(L3,L5,L7,L9,L11,L13,L15,L17,L19,L21,L23,L25,L27,L29,L31,L33,L35,L37,L39,L41,L43,L45,L47,L49,L51,L53,L55,L57,L59,L61,L63,L65,L67,L69,L71,L73,L75,L77,L79,L81,L83,L85,L87,L89,L91,L93,L95,L97,L99),0)</f>
        <v>31</v>
      </c>
      <c r="S35">
        <f>AVERAGE(M3,M5,M7,M9,M11,M13,M15,M17,M19,M21,M23,M25,M27,M29,M31,M33,M35,M37,M39,M41,M43,M45,M47,M49,M51,M53,M55,M57,M59,M61,M63,M65,M67,M69,M71,M73,M75,M77,M79,M81,M83,M85,M87,M89,M91,M93,M95,M97,M99)</f>
        <v>0.27567185563114127</v>
      </c>
      <c r="U35" s="7" t="s">
        <v>109</v>
      </c>
      <c r="V35" s="7" t="s">
        <v>105</v>
      </c>
      <c r="W35">
        <f>STDEV(K3,K5,K7,K9,K11,K13,K15,K17,K19,K21,K23,K25,K27,K29,K31,K33,K35,K37,K39,K41,K43,K45,K47,K49,K51,K53,K55,K57,K59,K61,K63,K65,K67,K69,K71,K73,K75,K77,K79,K81,K83,K85,K87,K89,K91,K93,K95,K97,K99)</f>
        <v>406.2156182481848</v>
      </c>
      <c r="X35">
        <f>STDEV(L3,L5,L7,L9,L11,L13,L15,L17,L19,L21,L23,L25,L27,L29,L31,L33,L35,L37,L39,L41,L43,L45,L47,L49,L51,L53,L55,L57,L59,L61,L63,L65,L67,L69,L71,L73,L75,L77,L79,L81,L83,L85,L87,L89,L91,L93,L95,L97,L99)</f>
        <v>12.804621561504009</v>
      </c>
      <c r="Y35">
        <f>STDEV(M3,M5,M7,M9,M11,M13,M15,M17,M19,M21,M23,M25,M27,M29,M31,M33,M35,M37,M39,M41,M43,M45,M47,M49,M51,M53,M55,M57,M59,M61,M63,M65,M67,M69,M71,M73,M75,M77,M79,M81,M83,M85,M87,M89,M91,M93,M95,M97,M99)</f>
        <v>1.3534367036973714E-2</v>
      </c>
    </row>
    <row r="36" spans="1:25" x14ac:dyDescent="0.2">
      <c r="A36" s="2" t="s">
        <v>40</v>
      </c>
      <c r="B36" s="2">
        <v>338664</v>
      </c>
      <c r="C36" s="2">
        <v>310095</v>
      </c>
      <c r="D36" s="2">
        <v>300035</v>
      </c>
      <c r="E36" s="2">
        <v>295323</v>
      </c>
      <c r="F36" s="2">
        <v>291302</v>
      </c>
      <c r="G36" s="2">
        <v>289586</v>
      </c>
      <c r="H36" s="2">
        <v>286675</v>
      </c>
      <c r="I36" s="2">
        <v>284807</v>
      </c>
      <c r="J36" s="2"/>
      <c r="K36" s="2">
        <v>796.00489790699999</v>
      </c>
      <c r="L36" s="2">
        <v>14</v>
      </c>
      <c r="M36" s="2">
        <v>0.28405537037037037</v>
      </c>
      <c r="O36" s="7" t="s">
        <v>109</v>
      </c>
      <c r="P36" s="7" t="s">
        <v>106</v>
      </c>
      <c r="Q36">
        <f>ROUND(AVERAGE(K4,K6,K8,K10,K12,K14,K16,K18,K20,K22,K24,K26,K28,K30,K32,K34,K36,K38,K40,K42,K44,K46,K48,K50,K52,K54,K56,K58,K60,K62,K64,K66,K68,K70,K72,K74,K76,K78,K80,K82,K84,K86,K88,K90,K92,K94,K96,K98,K100),0)</f>
        <v>1129</v>
      </c>
      <c r="R36">
        <f>ROUND(AVERAGE(L4,L6,L8,L10,L12,L14,L16,L18,L20,L22,L24,L26,L28,L30,L32,L34,L36,L38,L40,L42,L44,L46,L48,L50,L52,L54,L56,L58,L60,L62,L64,L66,L68,L70,L72,L74,L76,L78,L80,L82,L84,L86,L88,L90,L92,L94,L96,L98,L100),0)</f>
        <v>16</v>
      </c>
      <c r="S36">
        <f>AVERAGE(M4,M6,M8,M10,M12,M14,M16,M18,M20,M22,M24,M26,M28,M30,M32,M34,M36,M38,M40,M42,M44,M46,M48,M50,M52,M54,M56,M58,M60,M62,M64,M66,M68,M70,M72,M74,M76,M78,M80,M82,M84,M86,M88,M90,M92,M94,M96,M98,M100)</f>
        <v>0.27788968253968244</v>
      </c>
      <c r="U36" s="7" t="s">
        <v>109</v>
      </c>
      <c r="V36" s="7" t="s">
        <v>106</v>
      </c>
      <c r="W36">
        <f>STDEV(K4,K6,K8,K10,K12,K14,K16,K18,K20,K22,K24,K26,K28,K30,K32,K34,K36,K38,K40,K42,K44,K46,K48,K50,K52,K54,K56,K58,K60,K62,K64,K66,K68,K70,K72,K74,K76,K78,K80,K82,K84,K86,K88,K90,K92,K94,K96,K98,K100)</f>
        <v>474.77361112326287</v>
      </c>
      <c r="X36">
        <f>STDEV(L4,L6,L8,L10,L12,L14,L16,L18,L20,L22,L24,L26,L28,L30,L32,L34,L36,L38,L40,L42,L44,L46,L48,L50,L52,L54,L56,L58,L60,L62,L64,L66,L68,L70,L72,L74,L76,L78,L80,L82,L84,L86,L88,L90,L92,L94,L96,L98,L100)</f>
        <v>6.2767793639472034</v>
      </c>
      <c r="Y36">
        <f>STDEV(M4,M6,M8,M10,M12,M14,M16,M18,M20,M22,M24,M26,M28,M30,M32,M34,M36,M38,M40,M42,M44,M46,M48,M50,M52,M54,M56,M58,M60,M62,M64,M66,M68,M70,M72,M74,M76,M78,M80,M82,M84,M86,M88,M90,M92,M94,M96,M98,M100)</f>
        <v>1.4941965611554491E-2</v>
      </c>
    </row>
    <row r="37" spans="1:25" x14ac:dyDescent="0.2">
      <c r="A37" s="5" t="s">
        <v>41</v>
      </c>
      <c r="B37" s="5">
        <v>336313</v>
      </c>
      <c r="C37" s="5">
        <v>316323</v>
      </c>
      <c r="D37" s="5">
        <v>296271</v>
      </c>
      <c r="E37" s="5">
        <v>290573</v>
      </c>
      <c r="F37" s="5">
        <v>284477</v>
      </c>
      <c r="G37" s="5"/>
      <c r="H37" s="5">
        <v>280506</v>
      </c>
      <c r="I37" s="5"/>
      <c r="J37" s="5"/>
      <c r="K37" s="5">
        <v>906.38761541199995</v>
      </c>
      <c r="L37" s="5">
        <v>26</v>
      </c>
      <c r="M37" s="5">
        <v>0.29065592592592593</v>
      </c>
      <c r="O37" s="7" t="s">
        <v>109</v>
      </c>
      <c r="P37" s="7" t="s">
        <v>109</v>
      </c>
      <c r="Q37">
        <f>ROUND(AVERAGE(K3:K100),0)</f>
        <v>1018</v>
      </c>
      <c r="R37">
        <f>ROUND(AVERAGE(L3:L100),0)</f>
        <v>24</v>
      </c>
      <c r="S37">
        <f>AVERAGE(M3:M100)</f>
        <v>0.27678076908541199</v>
      </c>
      <c r="U37" s="7" t="s">
        <v>109</v>
      </c>
      <c r="V37" s="7" t="s">
        <v>109</v>
      </c>
      <c r="W37">
        <f>STDEV(K3:K100)</f>
        <v>453.45512523550525</v>
      </c>
      <c r="X37">
        <f>STDEV(L3:L100)</f>
        <v>12.572989091790912</v>
      </c>
      <c r="Y37">
        <f>STDEV(M3:M100)</f>
        <v>1.4225611447866921E-2</v>
      </c>
    </row>
    <row r="38" spans="1:25" x14ac:dyDescent="0.2">
      <c r="A38" s="2" t="s">
        <v>42</v>
      </c>
      <c r="B38" s="2">
        <v>336768</v>
      </c>
      <c r="C38" s="2">
        <v>305407</v>
      </c>
      <c r="D38" s="2">
        <v>298171</v>
      </c>
      <c r="E38" s="2">
        <v>295276</v>
      </c>
      <c r="F38" s="2">
        <v>289394</v>
      </c>
      <c r="G38" s="2">
        <v>286456</v>
      </c>
      <c r="H38" s="2">
        <v>285686</v>
      </c>
      <c r="I38" s="2"/>
      <c r="J38" s="2">
        <v>281549</v>
      </c>
      <c r="K38" s="2">
        <v>721.597740531</v>
      </c>
      <c r="L38" s="2">
        <v>9</v>
      </c>
      <c r="M38" s="2">
        <v>0.28778851851851844</v>
      </c>
    </row>
    <row r="39" spans="1:25" x14ac:dyDescent="0.2">
      <c r="A39" s="2" t="s">
        <v>43</v>
      </c>
      <c r="B39" s="2">
        <v>341645</v>
      </c>
      <c r="C39" s="2">
        <v>309607</v>
      </c>
      <c r="D39" s="2">
        <v>297432</v>
      </c>
      <c r="E39" s="2">
        <v>294162</v>
      </c>
      <c r="F39" s="2">
        <v>289395</v>
      </c>
      <c r="G39" s="2">
        <v>285629</v>
      </c>
      <c r="H39" s="2">
        <v>285628</v>
      </c>
      <c r="I39" s="2"/>
      <c r="J39" s="2"/>
      <c r="K39" s="2">
        <v>776.61440445699998</v>
      </c>
      <c r="L39" s="2">
        <v>29</v>
      </c>
      <c r="M39" s="2">
        <v>0.28511444444444445</v>
      </c>
    </row>
    <row r="40" spans="1:25" x14ac:dyDescent="0.2">
      <c r="A40" s="2" t="s">
        <v>44</v>
      </c>
      <c r="B40" s="2">
        <v>351796</v>
      </c>
      <c r="C40" s="2">
        <v>319474</v>
      </c>
      <c r="D40" s="2">
        <v>313476</v>
      </c>
      <c r="E40" s="2">
        <v>308157</v>
      </c>
      <c r="F40" s="2">
        <v>306248</v>
      </c>
      <c r="G40" s="2">
        <v>303886</v>
      </c>
      <c r="H40" s="2">
        <v>297247</v>
      </c>
      <c r="I40" s="2">
        <v>295370</v>
      </c>
      <c r="J40" s="2">
        <v>293086</v>
      </c>
      <c r="K40" s="2">
        <v>523.86137742000005</v>
      </c>
      <c r="L40" s="2">
        <v>7</v>
      </c>
      <c r="M40" s="2">
        <v>0.26262481481481481</v>
      </c>
    </row>
    <row r="41" spans="1:25" x14ac:dyDescent="0.2">
      <c r="A41" s="2" t="s">
        <v>45</v>
      </c>
      <c r="B41" s="2">
        <v>353354</v>
      </c>
      <c r="C41" s="2">
        <v>323014</v>
      </c>
      <c r="D41" s="2">
        <v>314261</v>
      </c>
      <c r="E41" s="2">
        <v>308569</v>
      </c>
      <c r="F41" s="2">
        <v>301123</v>
      </c>
      <c r="G41" s="2">
        <v>300043</v>
      </c>
      <c r="H41" s="2">
        <v>298640</v>
      </c>
      <c r="I41" s="2">
        <v>294536</v>
      </c>
      <c r="J41" s="2">
        <v>293645</v>
      </c>
      <c r="K41" s="2">
        <v>264.12721974999999</v>
      </c>
      <c r="L41" s="2">
        <v>9</v>
      </c>
      <c r="M41" s="2">
        <v>0.26280925925925924</v>
      </c>
    </row>
    <row r="42" spans="1:25" x14ac:dyDescent="0.2">
      <c r="A42" s="2" t="s">
        <v>46</v>
      </c>
      <c r="B42" s="2">
        <v>340956</v>
      </c>
      <c r="C42" s="2">
        <v>309211</v>
      </c>
      <c r="D42" s="2">
        <v>296555</v>
      </c>
      <c r="E42" s="2"/>
      <c r="F42" s="2">
        <v>287947</v>
      </c>
      <c r="G42" s="2"/>
      <c r="H42" s="2">
        <v>284294</v>
      </c>
      <c r="I42" s="2"/>
      <c r="J42" s="2"/>
      <c r="K42" s="2">
        <v>576.00644592799995</v>
      </c>
      <c r="L42" s="2">
        <v>9</v>
      </c>
      <c r="M42" s="2">
        <v>0.28586166666666663</v>
      </c>
    </row>
    <row r="43" spans="1:25" x14ac:dyDescent="0.2">
      <c r="A43" s="1" t="s">
        <v>47</v>
      </c>
      <c r="B43" s="1">
        <v>335867</v>
      </c>
      <c r="C43" s="1">
        <v>302270</v>
      </c>
      <c r="D43" s="1">
        <v>291554</v>
      </c>
      <c r="E43" s="1">
        <v>287322</v>
      </c>
      <c r="F43" s="1">
        <v>283930</v>
      </c>
      <c r="G43" s="1">
        <v>283726</v>
      </c>
      <c r="H43" s="1"/>
      <c r="I43" s="1"/>
      <c r="J43" s="1"/>
      <c r="K43" s="1">
        <v>1976.5685661140001</v>
      </c>
      <c r="L43" s="1">
        <v>57</v>
      </c>
      <c r="M43" s="1">
        <v>0.29267166666666666</v>
      </c>
    </row>
    <row r="44" spans="1:25" x14ac:dyDescent="0.2">
      <c r="A44" s="1" t="s">
        <v>48</v>
      </c>
      <c r="B44" s="1">
        <v>333192</v>
      </c>
      <c r="C44" s="1">
        <v>309573</v>
      </c>
      <c r="D44" s="1">
        <v>296706</v>
      </c>
      <c r="E44" s="1">
        <v>292457</v>
      </c>
      <c r="F44" s="1">
        <v>286170</v>
      </c>
      <c r="G44" s="1">
        <v>285360</v>
      </c>
      <c r="H44" s="1">
        <v>283815</v>
      </c>
      <c r="I44" s="1">
        <v>283702</v>
      </c>
      <c r="J44" s="1"/>
      <c r="K44" s="1">
        <v>1146.2372271260001</v>
      </c>
      <c r="L44" s="1">
        <v>21</v>
      </c>
      <c r="M44" s="1">
        <v>0.28918907407407402</v>
      </c>
    </row>
    <row r="45" spans="1:25" x14ac:dyDescent="0.2">
      <c r="A45" s="1" t="s">
        <v>49</v>
      </c>
      <c r="B45" s="1">
        <v>351002</v>
      </c>
      <c r="C45" s="1">
        <v>327364</v>
      </c>
      <c r="D45" s="1">
        <v>315427</v>
      </c>
      <c r="E45" s="1">
        <v>311165</v>
      </c>
      <c r="F45" s="1">
        <v>308283</v>
      </c>
      <c r="G45" s="1">
        <v>304402</v>
      </c>
      <c r="H45" s="1">
        <v>298470</v>
      </c>
      <c r="I45" s="1"/>
      <c r="J45" s="1">
        <v>295261</v>
      </c>
      <c r="K45" s="1">
        <v>1005.413563823</v>
      </c>
      <c r="L45" s="1">
        <v>31</v>
      </c>
      <c r="M45" s="1">
        <v>0.2583138888888889</v>
      </c>
    </row>
    <row r="46" spans="1:25" x14ac:dyDescent="0.2">
      <c r="A46" s="5" t="s">
        <v>50</v>
      </c>
      <c r="B46" s="5">
        <v>331468</v>
      </c>
      <c r="C46" s="5">
        <v>306743</v>
      </c>
      <c r="D46" s="5">
        <v>289490</v>
      </c>
      <c r="E46" s="5">
        <v>286970</v>
      </c>
      <c r="F46" s="5">
        <v>285002</v>
      </c>
      <c r="G46" s="5">
        <v>280391</v>
      </c>
      <c r="H46" s="5">
        <v>279776</v>
      </c>
      <c r="I46" s="5">
        <v>279718</v>
      </c>
      <c r="J46" s="5">
        <v>276290</v>
      </c>
      <c r="K46" s="5">
        <v>1340.5056736399999</v>
      </c>
      <c r="L46" s="5">
        <v>20</v>
      </c>
      <c r="M46" s="5">
        <v>0.2977522222222222</v>
      </c>
    </row>
    <row r="47" spans="1:25" x14ac:dyDescent="0.2">
      <c r="A47" s="1" t="s">
        <v>51</v>
      </c>
      <c r="B47" s="1">
        <v>342275</v>
      </c>
      <c r="C47" s="1">
        <v>310189</v>
      </c>
      <c r="D47" s="1">
        <v>305912</v>
      </c>
      <c r="E47" s="1"/>
      <c r="F47" s="1">
        <v>293592</v>
      </c>
      <c r="G47" s="1">
        <v>288408</v>
      </c>
      <c r="H47" s="1"/>
      <c r="I47" s="1">
        <v>286012</v>
      </c>
      <c r="J47" s="1"/>
      <c r="K47" s="1">
        <v>1459.8050056919999</v>
      </c>
      <c r="L47" s="1">
        <v>51</v>
      </c>
      <c r="M47" s="1">
        <v>0.27912370370370371</v>
      </c>
    </row>
    <row r="48" spans="1:25" x14ac:dyDescent="0.2">
      <c r="A48" s="1" t="s">
        <v>52</v>
      </c>
      <c r="B48" s="1">
        <v>347549</v>
      </c>
      <c r="C48" s="1">
        <v>317817</v>
      </c>
      <c r="D48" s="1">
        <v>308301</v>
      </c>
      <c r="E48" s="1">
        <v>302956</v>
      </c>
      <c r="F48" s="1">
        <v>297111</v>
      </c>
      <c r="G48" s="1">
        <v>294027</v>
      </c>
      <c r="H48" s="1">
        <v>293126</v>
      </c>
      <c r="I48" s="1">
        <v>292666</v>
      </c>
      <c r="J48" s="1">
        <v>291305</v>
      </c>
      <c r="K48" s="1">
        <v>1252.6492217959999</v>
      </c>
      <c r="L48" s="1">
        <v>18</v>
      </c>
      <c r="M48" s="1">
        <v>0.27108092592592592</v>
      </c>
    </row>
    <row r="49" spans="1:13" x14ac:dyDescent="0.2">
      <c r="A49" s="1" t="s">
        <v>53</v>
      </c>
      <c r="B49" s="1">
        <v>338794</v>
      </c>
      <c r="C49" s="1">
        <v>311721</v>
      </c>
      <c r="D49" s="1">
        <v>302766</v>
      </c>
      <c r="E49" s="1">
        <v>289078</v>
      </c>
      <c r="F49" s="1"/>
      <c r="G49" s="1">
        <v>284171</v>
      </c>
      <c r="H49" s="1"/>
      <c r="I49" s="1">
        <v>282832</v>
      </c>
      <c r="J49" s="1"/>
      <c r="K49" s="1">
        <v>1229.397206912</v>
      </c>
      <c r="L49" s="1">
        <v>39</v>
      </c>
      <c r="M49" s="1">
        <v>0.28735648148148146</v>
      </c>
    </row>
    <row r="50" spans="1:13" x14ac:dyDescent="0.2">
      <c r="A50" s="1" t="s">
        <v>54</v>
      </c>
      <c r="B50" s="1">
        <v>347855</v>
      </c>
      <c r="C50" s="1">
        <v>326132</v>
      </c>
      <c r="D50" s="1">
        <v>318266</v>
      </c>
      <c r="E50" s="1">
        <v>314936</v>
      </c>
      <c r="F50" s="1">
        <v>312740</v>
      </c>
      <c r="G50" s="1">
        <v>310676</v>
      </c>
      <c r="H50" s="1"/>
      <c r="I50" s="1">
        <v>304270</v>
      </c>
      <c r="J50" s="1"/>
      <c r="K50" s="1">
        <v>940.84072770099999</v>
      </c>
      <c r="L50" s="1">
        <v>12</v>
      </c>
      <c r="M50" s="1">
        <v>0.24924240740740738</v>
      </c>
    </row>
    <row r="51" spans="1:13" x14ac:dyDescent="0.2">
      <c r="A51" s="1" t="s">
        <v>55</v>
      </c>
      <c r="B51" s="1">
        <v>338264</v>
      </c>
      <c r="C51" s="1">
        <v>316691</v>
      </c>
      <c r="D51" s="1">
        <v>298955</v>
      </c>
      <c r="E51" s="1">
        <v>295000</v>
      </c>
      <c r="F51" s="1">
        <v>291916</v>
      </c>
      <c r="G51" s="1">
        <v>288395</v>
      </c>
      <c r="H51" s="1"/>
      <c r="I51" s="1"/>
      <c r="J51" s="1">
        <v>287512</v>
      </c>
      <c r="K51" s="1">
        <v>923.69813553200004</v>
      </c>
      <c r="L51" s="1">
        <v>32</v>
      </c>
      <c r="M51" s="1">
        <v>0.2812898148148148</v>
      </c>
    </row>
    <row r="52" spans="1:13" x14ac:dyDescent="0.2">
      <c r="A52" s="1" t="s">
        <v>56</v>
      </c>
      <c r="B52" s="1">
        <v>331801</v>
      </c>
      <c r="C52" s="1">
        <v>303605</v>
      </c>
      <c r="D52" s="1">
        <v>300256</v>
      </c>
      <c r="E52" s="1">
        <v>288077</v>
      </c>
      <c r="F52" s="1"/>
      <c r="G52" s="1"/>
      <c r="H52" s="1">
        <v>284336</v>
      </c>
      <c r="I52" s="1"/>
      <c r="J52" s="1">
        <v>283398</v>
      </c>
      <c r="K52" s="1">
        <v>1652.3053047210001</v>
      </c>
      <c r="L52" s="1">
        <v>19</v>
      </c>
      <c r="M52" s="1">
        <v>0.28974796296296296</v>
      </c>
    </row>
    <row r="53" spans="1:13" x14ac:dyDescent="0.2">
      <c r="A53" s="5" t="s">
        <v>57</v>
      </c>
      <c r="B53" s="5">
        <v>336383</v>
      </c>
      <c r="C53" s="5">
        <v>306334</v>
      </c>
      <c r="D53" s="5">
        <v>294599</v>
      </c>
      <c r="E53" s="5">
        <v>289565</v>
      </c>
      <c r="F53" s="5">
        <v>289230</v>
      </c>
      <c r="G53" s="5">
        <v>288666</v>
      </c>
      <c r="H53" s="5">
        <v>287553</v>
      </c>
      <c r="I53" s="5">
        <v>286538</v>
      </c>
      <c r="J53" s="5"/>
      <c r="K53" s="5">
        <v>1620.2080368070001</v>
      </c>
      <c r="L53" s="5">
        <v>61</v>
      </c>
      <c r="M53" s="5">
        <v>0.28667703703703701</v>
      </c>
    </row>
    <row r="54" spans="1:13" x14ac:dyDescent="0.2">
      <c r="A54" s="2" t="s">
        <v>58</v>
      </c>
      <c r="B54" s="2">
        <v>345147</v>
      </c>
      <c r="C54" s="2">
        <v>314552</v>
      </c>
      <c r="D54" s="2">
        <v>305490</v>
      </c>
      <c r="E54" s="2">
        <v>303296</v>
      </c>
      <c r="F54" s="2"/>
      <c r="G54" s="2">
        <v>297729</v>
      </c>
      <c r="H54" s="2">
        <v>294857</v>
      </c>
      <c r="I54" s="2">
        <v>294214</v>
      </c>
      <c r="J54" s="2"/>
      <c r="K54" s="2">
        <v>1487.6344052330001</v>
      </c>
      <c r="L54" s="2">
        <v>18</v>
      </c>
      <c r="M54" s="2">
        <v>0.26907240740740734</v>
      </c>
    </row>
    <row r="55" spans="1:13" x14ac:dyDescent="0.2">
      <c r="A55" s="2" t="s">
        <v>59</v>
      </c>
      <c r="B55" s="2">
        <v>345935</v>
      </c>
      <c r="C55" s="2">
        <v>316527</v>
      </c>
      <c r="D55" s="2">
        <v>307595</v>
      </c>
      <c r="E55" s="2">
        <v>300447</v>
      </c>
      <c r="F55" s="2">
        <v>298442</v>
      </c>
      <c r="G55" s="2">
        <v>296554</v>
      </c>
      <c r="H55" s="2">
        <v>296522</v>
      </c>
      <c r="I55" s="2">
        <v>292803</v>
      </c>
      <c r="J55" s="2"/>
      <c r="K55" s="2">
        <v>1795.144123714</v>
      </c>
      <c r="L55" s="2">
        <v>57</v>
      </c>
      <c r="M55" s="2">
        <v>0.27029055555555553</v>
      </c>
    </row>
    <row r="56" spans="1:13" x14ac:dyDescent="0.2">
      <c r="A56" s="2" t="s">
        <v>60</v>
      </c>
      <c r="B56" s="2">
        <v>347564</v>
      </c>
      <c r="C56" s="2">
        <v>319083</v>
      </c>
      <c r="D56" s="2">
        <v>302639</v>
      </c>
      <c r="E56" s="2"/>
      <c r="F56" s="2"/>
      <c r="G56" s="2">
        <v>298205</v>
      </c>
      <c r="H56" s="2">
        <v>293542</v>
      </c>
      <c r="I56" s="2"/>
      <c r="J56" s="2">
        <v>293024</v>
      </c>
      <c r="K56" s="2">
        <v>1211.8323237560001</v>
      </c>
      <c r="L56" s="2">
        <v>19</v>
      </c>
      <c r="M56" s="2">
        <v>0.2692775925925926</v>
      </c>
    </row>
    <row r="57" spans="1:13" x14ac:dyDescent="0.2">
      <c r="A57" s="2" t="s">
        <v>61</v>
      </c>
      <c r="B57" s="2">
        <v>352469</v>
      </c>
      <c r="C57" s="2">
        <v>327585</v>
      </c>
      <c r="D57" s="2">
        <v>316616</v>
      </c>
      <c r="E57" s="2">
        <v>312484</v>
      </c>
      <c r="F57" s="2">
        <v>304916</v>
      </c>
      <c r="G57" s="2">
        <v>299127</v>
      </c>
      <c r="H57" s="2"/>
      <c r="I57" s="2"/>
      <c r="J57" s="2"/>
      <c r="K57" s="2">
        <v>658.04980653799998</v>
      </c>
      <c r="L57" s="2">
        <v>21</v>
      </c>
      <c r="M57" s="2">
        <v>0.25746203703703702</v>
      </c>
    </row>
    <row r="58" spans="1:13" x14ac:dyDescent="0.2">
      <c r="A58" s="2" t="s">
        <v>62</v>
      </c>
      <c r="B58" s="2">
        <v>345762</v>
      </c>
      <c r="C58" s="2">
        <v>314535</v>
      </c>
      <c r="D58" s="2">
        <v>306425</v>
      </c>
      <c r="E58" s="2">
        <v>299811</v>
      </c>
      <c r="F58" s="2">
        <v>293720</v>
      </c>
      <c r="G58" s="2">
        <v>293057</v>
      </c>
      <c r="H58" s="2"/>
      <c r="I58" s="2">
        <v>290579</v>
      </c>
      <c r="J58" s="2"/>
      <c r="K58" s="2">
        <v>1960.9103193399999</v>
      </c>
      <c r="L58" s="2">
        <v>18</v>
      </c>
      <c r="M58" s="2">
        <v>0.27442518518518516</v>
      </c>
    </row>
    <row r="59" spans="1:13" x14ac:dyDescent="0.2">
      <c r="A59" s="2" t="s">
        <v>63</v>
      </c>
      <c r="B59" s="2">
        <v>345855</v>
      </c>
      <c r="C59" s="2">
        <v>321873</v>
      </c>
      <c r="D59" s="2">
        <v>308627</v>
      </c>
      <c r="E59" s="2">
        <v>302787</v>
      </c>
      <c r="F59" s="2">
        <v>300225</v>
      </c>
      <c r="G59" s="2"/>
      <c r="H59" s="2">
        <v>295572</v>
      </c>
      <c r="I59" s="2">
        <v>293141</v>
      </c>
      <c r="J59" s="2"/>
      <c r="K59" s="2">
        <v>633.14930870299997</v>
      </c>
      <c r="L59" s="2">
        <v>24</v>
      </c>
      <c r="M59" s="2">
        <v>0.26766907407407403</v>
      </c>
    </row>
    <row r="60" spans="1:13" x14ac:dyDescent="0.2">
      <c r="A60" s="2" t="s">
        <v>64</v>
      </c>
      <c r="B60" s="2">
        <v>359428</v>
      </c>
      <c r="C60" s="2">
        <v>329037</v>
      </c>
      <c r="D60" s="2">
        <v>318032</v>
      </c>
      <c r="E60" s="2">
        <v>316169</v>
      </c>
      <c r="F60" s="2">
        <v>313651</v>
      </c>
      <c r="G60" s="2">
        <v>309010</v>
      </c>
      <c r="H60" s="2"/>
      <c r="I60" s="2"/>
      <c r="J60" s="2"/>
      <c r="K60" s="2">
        <v>962.03283725300003</v>
      </c>
      <c r="L60" s="2">
        <v>12</v>
      </c>
      <c r="M60" s="2">
        <v>0.24419129629629627</v>
      </c>
    </row>
    <row r="61" spans="1:13" x14ac:dyDescent="0.2">
      <c r="A61" s="2" t="s">
        <v>65</v>
      </c>
      <c r="B61" s="2">
        <v>348286</v>
      </c>
      <c r="C61" s="2">
        <v>320400</v>
      </c>
      <c r="D61" s="2">
        <v>312941</v>
      </c>
      <c r="E61" s="2">
        <v>307820</v>
      </c>
      <c r="F61" s="2">
        <v>297414</v>
      </c>
      <c r="G61" s="2"/>
      <c r="H61" s="2"/>
      <c r="I61" s="2">
        <v>294301</v>
      </c>
      <c r="J61" s="2">
        <v>293567</v>
      </c>
      <c r="K61" s="2">
        <v>1493.784019959</v>
      </c>
      <c r="L61" s="2">
        <v>35</v>
      </c>
      <c r="M61" s="2">
        <v>0.26608814814814813</v>
      </c>
    </row>
    <row r="62" spans="1:13" x14ac:dyDescent="0.2">
      <c r="A62" s="2" t="s">
        <v>66</v>
      </c>
      <c r="B62" s="2">
        <v>351016</v>
      </c>
      <c r="C62" s="2">
        <v>322526</v>
      </c>
      <c r="D62" s="2">
        <v>308441</v>
      </c>
      <c r="E62" s="2">
        <v>305017</v>
      </c>
      <c r="F62" s="2">
        <v>302997</v>
      </c>
      <c r="G62" s="2">
        <v>301001</v>
      </c>
      <c r="H62" s="2">
        <v>295644</v>
      </c>
      <c r="I62" s="2"/>
      <c r="J62" s="2"/>
      <c r="K62" s="2">
        <v>1082.424392868</v>
      </c>
      <c r="L62" s="2">
        <v>12</v>
      </c>
      <c r="M62" s="2">
        <v>0.26415296296296292</v>
      </c>
    </row>
    <row r="63" spans="1:13" x14ac:dyDescent="0.2">
      <c r="A63" s="1" t="s">
        <v>67</v>
      </c>
      <c r="B63" s="1">
        <v>349749</v>
      </c>
      <c r="C63" s="1">
        <v>320194</v>
      </c>
      <c r="D63" s="1">
        <v>308513</v>
      </c>
      <c r="E63" s="1">
        <v>300408</v>
      </c>
      <c r="F63" s="1">
        <v>299901</v>
      </c>
      <c r="G63" s="1">
        <v>296666</v>
      </c>
      <c r="H63" s="1">
        <v>291817</v>
      </c>
      <c r="I63" s="1"/>
      <c r="J63" s="1"/>
      <c r="K63" s="1">
        <v>771.249729032</v>
      </c>
      <c r="L63" s="1">
        <v>30</v>
      </c>
      <c r="M63" s="1">
        <v>0.2698705555555555</v>
      </c>
    </row>
    <row r="64" spans="1:13" x14ac:dyDescent="0.2">
      <c r="A64" s="1" t="s">
        <v>68</v>
      </c>
      <c r="B64" s="1">
        <v>356451</v>
      </c>
      <c r="C64" s="1">
        <v>309644</v>
      </c>
      <c r="D64" s="1">
        <v>298289</v>
      </c>
      <c r="E64" s="1">
        <v>290564</v>
      </c>
      <c r="F64" s="1">
        <v>286962</v>
      </c>
      <c r="G64" s="1">
        <v>286103</v>
      </c>
      <c r="H64" s="1"/>
      <c r="I64" s="1"/>
      <c r="J64" s="1">
        <v>279897</v>
      </c>
      <c r="K64" s="1">
        <v>1541.2106555840001</v>
      </c>
      <c r="L64" s="1">
        <v>24</v>
      </c>
      <c r="M64" s="1">
        <v>0.28518277777777779</v>
      </c>
    </row>
    <row r="65" spans="1:13" x14ac:dyDescent="0.2">
      <c r="A65" s="1" t="s">
        <v>69</v>
      </c>
      <c r="B65" s="1">
        <v>338131</v>
      </c>
      <c r="C65" s="1">
        <v>308916</v>
      </c>
      <c r="D65" s="1">
        <v>294746</v>
      </c>
      <c r="E65" s="1"/>
      <c r="F65" s="1">
        <v>293235</v>
      </c>
      <c r="G65" s="1">
        <v>283671</v>
      </c>
      <c r="H65" s="1">
        <v>281038</v>
      </c>
      <c r="I65" s="1"/>
      <c r="J65" s="1">
        <v>280607</v>
      </c>
      <c r="K65" s="1">
        <v>1265.5444240750001</v>
      </c>
      <c r="L65" s="1">
        <v>47</v>
      </c>
      <c r="M65" s="1">
        <v>0.28949351851851851</v>
      </c>
    </row>
    <row r="66" spans="1:13" x14ac:dyDescent="0.2">
      <c r="A66" s="1" t="s">
        <v>70</v>
      </c>
      <c r="B66" s="1">
        <v>342154</v>
      </c>
      <c r="C66" s="1">
        <v>310534</v>
      </c>
      <c r="D66" s="1">
        <v>305039</v>
      </c>
      <c r="E66" s="1">
        <v>296718</v>
      </c>
      <c r="F66" s="1">
        <v>290104</v>
      </c>
      <c r="G66" s="1"/>
      <c r="H66" s="1">
        <v>288928</v>
      </c>
      <c r="I66" s="1"/>
      <c r="J66" s="1">
        <v>287207</v>
      </c>
      <c r="K66" s="1">
        <v>1463.850985752</v>
      </c>
      <c r="L66" s="1">
        <v>20</v>
      </c>
      <c r="M66" s="1">
        <v>0.28019944444444445</v>
      </c>
    </row>
    <row r="67" spans="1:13" x14ac:dyDescent="0.2">
      <c r="A67" s="1" t="s">
        <v>71</v>
      </c>
      <c r="B67" s="1">
        <v>350547</v>
      </c>
      <c r="C67" s="1">
        <v>315434</v>
      </c>
      <c r="D67" s="1">
        <v>307380</v>
      </c>
      <c r="E67" s="1">
        <v>297232</v>
      </c>
      <c r="F67" s="1"/>
      <c r="G67" s="1">
        <v>296248</v>
      </c>
      <c r="H67" s="1"/>
      <c r="I67" s="1">
        <v>292002</v>
      </c>
      <c r="J67" s="1">
        <v>291608</v>
      </c>
      <c r="K67" s="1">
        <v>683.396429571</v>
      </c>
      <c r="L67" s="1">
        <v>28</v>
      </c>
      <c r="M67" s="1">
        <v>0.27119648148148146</v>
      </c>
    </row>
    <row r="68" spans="1:13" x14ac:dyDescent="0.2">
      <c r="A68" s="1" t="s">
        <v>72</v>
      </c>
      <c r="B68" s="1">
        <v>342881</v>
      </c>
      <c r="C68" s="1">
        <v>317090</v>
      </c>
      <c r="D68" s="1">
        <v>303535</v>
      </c>
      <c r="E68" s="1">
        <v>301712</v>
      </c>
      <c r="F68" s="1">
        <v>297259</v>
      </c>
      <c r="G68" s="1">
        <v>292363</v>
      </c>
      <c r="H68" s="1">
        <v>291921</v>
      </c>
      <c r="I68" s="1"/>
      <c r="J68" s="1">
        <v>291159</v>
      </c>
      <c r="K68" s="1">
        <v>1030.161546883</v>
      </c>
      <c r="L68" s="1">
        <v>16</v>
      </c>
      <c r="M68" s="1">
        <v>0.27388888888888885</v>
      </c>
    </row>
    <row r="69" spans="1:13" x14ac:dyDescent="0.2">
      <c r="A69" s="1" t="s">
        <v>73</v>
      </c>
      <c r="B69" s="1">
        <v>346168</v>
      </c>
      <c r="C69" s="1">
        <v>313224</v>
      </c>
      <c r="D69" s="1">
        <v>301740</v>
      </c>
      <c r="E69" s="1"/>
      <c r="F69" s="1">
        <v>294038</v>
      </c>
      <c r="G69" s="1">
        <v>292103</v>
      </c>
      <c r="H69" s="1">
        <v>286393</v>
      </c>
      <c r="I69" s="1"/>
      <c r="J69" s="1"/>
      <c r="K69" s="1">
        <v>1046.6023938119999</v>
      </c>
      <c r="L69" s="1">
        <v>39</v>
      </c>
      <c r="M69" s="1">
        <v>0.27878055555555553</v>
      </c>
    </row>
    <row r="70" spans="1:13" x14ac:dyDescent="0.2">
      <c r="A70" s="1" t="s">
        <v>74</v>
      </c>
      <c r="B70" s="1">
        <v>360287</v>
      </c>
      <c r="C70" s="1">
        <v>315372</v>
      </c>
      <c r="D70" s="1">
        <v>302509</v>
      </c>
      <c r="E70" s="1">
        <v>296156</v>
      </c>
      <c r="F70" s="1"/>
      <c r="G70" s="1"/>
      <c r="H70" s="1"/>
      <c r="I70" s="1">
        <v>292374</v>
      </c>
      <c r="J70" s="1"/>
      <c r="K70" s="1">
        <v>750.704099778</v>
      </c>
      <c r="L70" s="1">
        <v>16</v>
      </c>
      <c r="M70" s="1">
        <v>0.27038629629629624</v>
      </c>
    </row>
    <row r="71" spans="1:13" x14ac:dyDescent="0.2">
      <c r="A71" s="5" t="s">
        <v>75</v>
      </c>
      <c r="B71" s="5">
        <v>333662</v>
      </c>
      <c r="C71" s="5">
        <v>303403</v>
      </c>
      <c r="D71" s="5">
        <v>293265</v>
      </c>
      <c r="E71" s="5">
        <v>286773</v>
      </c>
      <c r="F71" s="5">
        <v>284796</v>
      </c>
      <c r="G71" s="5">
        <v>281033</v>
      </c>
      <c r="H71" s="5">
        <v>279609</v>
      </c>
      <c r="I71" s="5">
        <v>278178</v>
      </c>
      <c r="J71" s="5">
        <v>275489</v>
      </c>
      <c r="K71" s="5">
        <v>1470.4408142039999</v>
      </c>
      <c r="L71" s="5">
        <v>51</v>
      </c>
      <c r="M71" s="5">
        <v>0.29783388888888884</v>
      </c>
    </row>
    <row r="72" spans="1:13" x14ac:dyDescent="0.2">
      <c r="A72" s="1" t="s">
        <v>76</v>
      </c>
      <c r="B72" s="1">
        <v>350077</v>
      </c>
      <c r="C72" s="1">
        <v>319446</v>
      </c>
      <c r="D72" s="1">
        <v>308325</v>
      </c>
      <c r="E72" s="1">
        <v>305924</v>
      </c>
      <c r="F72" s="1">
        <v>297744</v>
      </c>
      <c r="G72" s="1">
        <v>295945</v>
      </c>
      <c r="H72" s="1">
        <v>295904</v>
      </c>
      <c r="I72" s="1">
        <v>294044</v>
      </c>
      <c r="J72" s="1">
        <v>290608</v>
      </c>
      <c r="K72" s="1">
        <v>2005.527243088</v>
      </c>
      <c r="L72" s="1">
        <v>14</v>
      </c>
      <c r="M72" s="1">
        <v>0.26877314814814812</v>
      </c>
    </row>
    <row r="73" spans="1:13" x14ac:dyDescent="0.2">
      <c r="A73" s="2" t="s">
        <v>77</v>
      </c>
      <c r="B73" s="2">
        <v>335483</v>
      </c>
      <c r="C73" s="2">
        <v>310760</v>
      </c>
      <c r="D73" s="2">
        <v>297167</v>
      </c>
      <c r="E73" s="2">
        <v>291273</v>
      </c>
      <c r="F73" s="2">
        <v>290413</v>
      </c>
      <c r="G73" s="2">
        <v>283010</v>
      </c>
      <c r="H73" s="2"/>
      <c r="I73" s="2"/>
      <c r="J73" s="2">
        <v>281595</v>
      </c>
      <c r="K73" s="2">
        <v>1730.9515566800001</v>
      </c>
      <c r="L73" s="2">
        <v>52</v>
      </c>
      <c r="M73" s="2">
        <v>0.28938592592592594</v>
      </c>
    </row>
    <row r="74" spans="1:13" x14ac:dyDescent="0.2">
      <c r="A74" s="5" t="s">
        <v>78</v>
      </c>
      <c r="B74" s="5">
        <v>329750</v>
      </c>
      <c r="C74" s="5">
        <v>302165</v>
      </c>
      <c r="D74" s="5">
        <v>291345</v>
      </c>
      <c r="E74" s="5">
        <v>285097</v>
      </c>
      <c r="F74" s="5">
        <v>282290</v>
      </c>
      <c r="G74" s="5">
        <v>281148</v>
      </c>
      <c r="H74" s="5">
        <v>280591</v>
      </c>
      <c r="I74" s="5">
        <v>279782</v>
      </c>
      <c r="J74" s="5">
        <v>277547</v>
      </c>
      <c r="K74" s="5">
        <v>1155.28765636</v>
      </c>
      <c r="L74" s="5">
        <v>18</v>
      </c>
      <c r="M74" s="5">
        <v>0.29865518518518519</v>
      </c>
    </row>
    <row r="75" spans="1:13" x14ac:dyDescent="0.2">
      <c r="A75" s="2" t="s">
        <v>79</v>
      </c>
      <c r="B75" s="2">
        <v>346036</v>
      </c>
      <c r="C75" s="2">
        <v>318268</v>
      </c>
      <c r="D75" s="2">
        <v>304000</v>
      </c>
      <c r="E75" s="2">
        <v>300419</v>
      </c>
      <c r="F75" s="2">
        <v>296115</v>
      </c>
      <c r="G75" s="2">
        <v>292946</v>
      </c>
      <c r="H75" s="2">
        <v>291750</v>
      </c>
      <c r="I75" s="2">
        <v>290714</v>
      </c>
      <c r="J75" s="2">
        <v>289586</v>
      </c>
      <c r="K75" s="2">
        <v>545.06077088899997</v>
      </c>
      <c r="L75" s="2">
        <v>19</v>
      </c>
      <c r="M75" s="2">
        <v>0.27418148148148147</v>
      </c>
    </row>
    <row r="76" spans="1:13" x14ac:dyDescent="0.2">
      <c r="A76" s="2" t="s">
        <v>80</v>
      </c>
      <c r="B76" s="2">
        <v>337919</v>
      </c>
      <c r="C76" s="2">
        <v>312836</v>
      </c>
      <c r="D76" s="2">
        <v>292778</v>
      </c>
      <c r="E76" s="2">
        <v>289677</v>
      </c>
      <c r="F76" s="2">
        <v>281804</v>
      </c>
      <c r="G76" s="2"/>
      <c r="H76" s="2"/>
      <c r="I76" s="2"/>
      <c r="J76" s="2"/>
      <c r="K76" s="2">
        <v>1241.849909021</v>
      </c>
      <c r="L76" s="2">
        <v>17</v>
      </c>
      <c r="M76" s="2">
        <v>0.29184555555555552</v>
      </c>
    </row>
    <row r="77" spans="1:13" x14ac:dyDescent="0.2">
      <c r="A77" s="2" t="s">
        <v>81</v>
      </c>
      <c r="B77" s="2">
        <v>349023</v>
      </c>
      <c r="C77" s="2">
        <v>315994</v>
      </c>
      <c r="D77" s="2">
        <v>304405</v>
      </c>
      <c r="E77" s="2"/>
      <c r="F77" s="2">
        <v>294032</v>
      </c>
      <c r="G77" s="2">
        <v>294007</v>
      </c>
      <c r="H77" s="2">
        <v>290565</v>
      </c>
      <c r="I77" s="2"/>
      <c r="J77" s="2"/>
      <c r="K77" s="2">
        <v>671.81066930300005</v>
      </c>
      <c r="L77" s="2">
        <v>26</v>
      </c>
      <c r="M77" s="2">
        <v>0.27331</v>
      </c>
    </row>
    <row r="78" spans="1:13" x14ac:dyDescent="0.2">
      <c r="A78" s="2" t="s">
        <v>82</v>
      </c>
      <c r="B78" s="2">
        <v>357173</v>
      </c>
      <c r="C78" s="2">
        <v>325074</v>
      </c>
      <c r="D78" s="2">
        <v>308687</v>
      </c>
      <c r="E78" s="2">
        <v>298912</v>
      </c>
      <c r="F78" s="2"/>
      <c r="G78" s="2">
        <v>297839</v>
      </c>
      <c r="H78" s="2">
        <v>292254</v>
      </c>
      <c r="I78" s="2"/>
      <c r="J78" s="2"/>
      <c r="K78" s="2">
        <v>842.37488016899999</v>
      </c>
      <c r="L78" s="2">
        <v>11</v>
      </c>
      <c r="M78" s="2">
        <v>0.26747907407407412</v>
      </c>
    </row>
    <row r="79" spans="1:13" x14ac:dyDescent="0.2">
      <c r="A79" s="2" t="s">
        <v>83</v>
      </c>
      <c r="B79" s="2">
        <v>354167</v>
      </c>
      <c r="C79" s="2">
        <v>320438</v>
      </c>
      <c r="D79" s="2">
        <v>308029</v>
      </c>
      <c r="E79" s="2">
        <v>303438</v>
      </c>
      <c r="F79" s="2">
        <v>298665</v>
      </c>
      <c r="G79" s="2">
        <v>297393</v>
      </c>
      <c r="H79" s="2"/>
      <c r="I79" s="2">
        <v>291987</v>
      </c>
      <c r="J79" s="2">
        <v>291858</v>
      </c>
      <c r="K79" s="2">
        <v>544.24157761900005</v>
      </c>
      <c r="L79" s="2">
        <v>20</v>
      </c>
      <c r="M79" s="2">
        <v>0.26755074074074076</v>
      </c>
    </row>
    <row r="80" spans="1:13" x14ac:dyDescent="0.2">
      <c r="A80" s="2" t="s">
        <v>84</v>
      </c>
      <c r="B80" s="2">
        <v>337874</v>
      </c>
      <c r="C80" s="2">
        <v>314701</v>
      </c>
      <c r="D80" s="2">
        <v>296727</v>
      </c>
      <c r="E80" s="2">
        <v>289670</v>
      </c>
      <c r="F80" s="2">
        <v>288181</v>
      </c>
      <c r="G80" s="2">
        <v>280289</v>
      </c>
      <c r="H80" s="2"/>
      <c r="I80" s="2"/>
      <c r="J80" s="2"/>
      <c r="K80" s="2">
        <v>733.02123797800004</v>
      </c>
      <c r="L80" s="2">
        <v>11</v>
      </c>
      <c r="M80" s="2">
        <v>0.29100037037037035</v>
      </c>
    </row>
    <row r="81" spans="1:13" x14ac:dyDescent="0.2">
      <c r="A81" s="2" t="s">
        <v>85</v>
      </c>
      <c r="B81" s="2">
        <v>334107</v>
      </c>
      <c r="C81" s="2">
        <v>308406</v>
      </c>
      <c r="D81" s="2">
        <v>293490</v>
      </c>
      <c r="E81" s="2">
        <v>290313</v>
      </c>
      <c r="F81" s="2">
        <v>288409</v>
      </c>
      <c r="G81" s="2">
        <v>283471</v>
      </c>
      <c r="H81" s="2"/>
      <c r="I81" s="2">
        <v>283179</v>
      </c>
      <c r="J81" s="2">
        <v>281700</v>
      </c>
      <c r="K81" s="2">
        <v>1228.6759998570001</v>
      </c>
      <c r="L81" s="2">
        <v>45</v>
      </c>
      <c r="M81" s="2">
        <v>0.29106555555555547</v>
      </c>
    </row>
    <row r="82" spans="1:13" x14ac:dyDescent="0.2">
      <c r="A82" s="2" t="s">
        <v>86</v>
      </c>
      <c r="B82" s="2">
        <v>353076</v>
      </c>
      <c r="C82" s="2">
        <v>325529</v>
      </c>
      <c r="D82" s="2">
        <v>310623</v>
      </c>
      <c r="E82" s="2">
        <v>309403</v>
      </c>
      <c r="F82" s="2">
        <v>304418</v>
      </c>
      <c r="G82" s="2">
        <v>298142</v>
      </c>
      <c r="H82" s="2"/>
      <c r="I82" s="2"/>
      <c r="J82" s="2">
        <v>296397</v>
      </c>
      <c r="K82" s="2">
        <v>708.60684426299997</v>
      </c>
      <c r="L82" s="2">
        <v>8</v>
      </c>
      <c r="M82" s="2">
        <v>0.26106129629629632</v>
      </c>
    </row>
    <row r="83" spans="1:13" x14ac:dyDescent="0.2">
      <c r="A83" s="1" t="s">
        <v>87</v>
      </c>
      <c r="B83" s="1">
        <v>343235</v>
      </c>
      <c r="C83" s="1">
        <v>315401</v>
      </c>
      <c r="D83" s="1">
        <v>304499</v>
      </c>
      <c r="E83" s="1"/>
      <c r="F83" s="1">
        <v>297163</v>
      </c>
      <c r="G83" s="1"/>
      <c r="H83" s="1">
        <v>296361</v>
      </c>
      <c r="I83" s="1">
        <v>292238</v>
      </c>
      <c r="J83" s="1"/>
      <c r="K83" s="1">
        <v>538.53562596799998</v>
      </c>
      <c r="L83" s="1">
        <v>20</v>
      </c>
      <c r="M83" s="1">
        <v>0.27128981481481479</v>
      </c>
    </row>
    <row r="84" spans="1:13" x14ac:dyDescent="0.2">
      <c r="A84" s="1" t="s">
        <v>88</v>
      </c>
      <c r="B84" s="1">
        <v>342280</v>
      </c>
      <c r="C84" s="1">
        <v>319222</v>
      </c>
      <c r="D84" s="1">
        <v>304288</v>
      </c>
      <c r="E84" s="1">
        <v>299311</v>
      </c>
      <c r="F84" s="1">
        <v>293994</v>
      </c>
      <c r="G84" s="1">
        <v>293075</v>
      </c>
      <c r="H84" s="1">
        <v>290371</v>
      </c>
      <c r="I84" s="1">
        <v>287356</v>
      </c>
      <c r="J84" s="1"/>
      <c r="K84" s="1">
        <v>1385.932070053</v>
      </c>
      <c r="L84" s="1">
        <v>18</v>
      </c>
      <c r="M84" s="1">
        <v>0.27692425925925923</v>
      </c>
    </row>
    <row r="85" spans="1:13" x14ac:dyDescent="0.2">
      <c r="A85" s="1" t="s">
        <v>89</v>
      </c>
      <c r="B85" s="1">
        <v>327180</v>
      </c>
      <c r="C85" s="1">
        <v>306655</v>
      </c>
      <c r="D85" s="1">
        <v>296205</v>
      </c>
      <c r="E85" s="1">
        <v>288025</v>
      </c>
      <c r="F85" s="1">
        <v>287882</v>
      </c>
      <c r="G85" s="1">
        <v>283349</v>
      </c>
      <c r="H85" s="1">
        <v>279800</v>
      </c>
      <c r="I85" s="1"/>
      <c r="J85" s="1"/>
      <c r="K85" s="1">
        <v>1364.531182683</v>
      </c>
      <c r="L85" s="1">
        <v>46</v>
      </c>
      <c r="M85" s="1">
        <v>0.29472296296296291</v>
      </c>
    </row>
    <row r="86" spans="1:13" x14ac:dyDescent="0.2">
      <c r="A86" s="6" t="s">
        <v>90</v>
      </c>
      <c r="B86" s="6">
        <v>330006</v>
      </c>
      <c r="C86" s="6">
        <v>305410</v>
      </c>
      <c r="D86" s="6">
        <v>293281</v>
      </c>
      <c r="E86" s="6">
        <v>284597</v>
      </c>
      <c r="F86" s="6">
        <v>279316</v>
      </c>
      <c r="G86" s="6">
        <v>277546</v>
      </c>
      <c r="H86" s="6">
        <v>277378</v>
      </c>
      <c r="I86" s="6">
        <v>274586</v>
      </c>
      <c r="J86" s="6"/>
      <c r="K86" s="6">
        <v>1618.2569941690001</v>
      </c>
      <c r="L86" s="6">
        <v>24</v>
      </c>
      <c r="M86" s="6">
        <v>0.30161259259259254</v>
      </c>
    </row>
    <row r="87" spans="1:13" x14ac:dyDescent="0.2">
      <c r="A87" s="1" t="s">
        <v>91</v>
      </c>
      <c r="B87" s="1">
        <v>341293</v>
      </c>
      <c r="C87" s="1">
        <v>309661</v>
      </c>
      <c r="D87" s="1">
        <v>299120</v>
      </c>
      <c r="E87" s="1">
        <v>293161</v>
      </c>
      <c r="F87" s="1"/>
      <c r="G87" s="1">
        <v>291477</v>
      </c>
      <c r="H87" s="1"/>
      <c r="I87" s="1"/>
      <c r="J87" s="1">
        <v>285210</v>
      </c>
      <c r="K87" s="1">
        <v>908.56330476799997</v>
      </c>
      <c r="L87" s="1">
        <v>36</v>
      </c>
      <c r="M87" s="1">
        <v>0.28125055555555556</v>
      </c>
    </row>
    <row r="88" spans="1:13" x14ac:dyDescent="0.2">
      <c r="A88" s="1" t="s">
        <v>92</v>
      </c>
      <c r="B88" s="1">
        <v>347313</v>
      </c>
      <c r="C88" s="1">
        <v>327368</v>
      </c>
      <c r="D88" s="1">
        <v>303395</v>
      </c>
      <c r="E88" s="1">
        <v>299935</v>
      </c>
      <c r="F88" s="1"/>
      <c r="G88" s="1">
        <v>297860</v>
      </c>
      <c r="H88" s="1"/>
      <c r="I88" s="1">
        <v>293410</v>
      </c>
      <c r="J88" s="1"/>
      <c r="K88" s="1">
        <v>668.47214538399999</v>
      </c>
      <c r="L88" s="1">
        <v>10</v>
      </c>
      <c r="M88" s="1">
        <v>0.267797037037037</v>
      </c>
    </row>
    <row r="89" spans="1:13" x14ac:dyDescent="0.2">
      <c r="A89" s="1" t="s">
        <v>93</v>
      </c>
      <c r="B89" s="1">
        <v>334711</v>
      </c>
      <c r="C89" s="1">
        <v>307762</v>
      </c>
      <c r="D89" s="1">
        <v>295286</v>
      </c>
      <c r="E89" s="1">
        <v>294620</v>
      </c>
      <c r="F89" s="1">
        <v>289229</v>
      </c>
      <c r="G89" s="1">
        <v>286568</v>
      </c>
      <c r="H89" s="1"/>
      <c r="I89" s="1"/>
      <c r="J89" s="1">
        <v>286157</v>
      </c>
      <c r="K89" s="1">
        <v>1171.51984262</v>
      </c>
      <c r="L89" s="1">
        <v>41</v>
      </c>
      <c r="M89" s="1">
        <v>0.28636555555555548</v>
      </c>
    </row>
    <row r="90" spans="1:13" x14ac:dyDescent="0.2">
      <c r="A90" s="1" t="s">
        <v>94</v>
      </c>
      <c r="B90" s="1">
        <v>332212</v>
      </c>
      <c r="C90" s="1">
        <v>304701</v>
      </c>
      <c r="D90" s="1">
        <v>297223</v>
      </c>
      <c r="E90" s="1">
        <v>289011</v>
      </c>
      <c r="F90" s="1">
        <v>285057</v>
      </c>
      <c r="G90" s="1"/>
      <c r="H90" s="1">
        <v>279593</v>
      </c>
      <c r="I90" s="1">
        <v>277083</v>
      </c>
      <c r="J90" s="1">
        <v>274883</v>
      </c>
      <c r="K90" s="1">
        <v>1576.318999199</v>
      </c>
      <c r="L90" s="1">
        <v>26</v>
      </c>
      <c r="M90" s="1">
        <v>0.29635129629629631</v>
      </c>
    </row>
    <row r="91" spans="1:13" x14ac:dyDescent="0.2">
      <c r="A91" s="1" t="s">
        <v>95</v>
      </c>
      <c r="B91" s="1">
        <v>333850</v>
      </c>
      <c r="C91" s="1">
        <v>305136</v>
      </c>
      <c r="D91" s="1">
        <v>304487</v>
      </c>
      <c r="E91" s="1">
        <v>290725</v>
      </c>
      <c r="F91" s="1">
        <v>284895</v>
      </c>
      <c r="G91" s="1"/>
      <c r="H91" s="1">
        <v>284879</v>
      </c>
      <c r="I91" s="1">
        <v>280569</v>
      </c>
      <c r="J91" s="1"/>
      <c r="K91" s="1">
        <v>850.24512501699996</v>
      </c>
      <c r="L91" s="1">
        <v>33</v>
      </c>
      <c r="M91" s="1">
        <v>0.29063444444444442</v>
      </c>
    </row>
    <row r="92" spans="1:13" x14ac:dyDescent="0.2">
      <c r="A92" s="1" t="s">
        <v>96</v>
      </c>
      <c r="B92" s="1">
        <v>336377</v>
      </c>
      <c r="C92" s="1">
        <v>312559</v>
      </c>
      <c r="D92" s="1">
        <v>299367</v>
      </c>
      <c r="E92" s="1">
        <v>294413</v>
      </c>
      <c r="F92" s="1">
        <v>290972</v>
      </c>
      <c r="G92" s="1">
        <v>289415</v>
      </c>
      <c r="H92" s="1">
        <v>288714</v>
      </c>
      <c r="I92" s="1">
        <v>287990</v>
      </c>
      <c r="J92" s="1"/>
      <c r="K92" s="1">
        <v>887.59211103999996</v>
      </c>
      <c r="L92" s="1">
        <v>15</v>
      </c>
      <c r="M92" s="1">
        <v>0.28226166666666663</v>
      </c>
    </row>
    <row r="93" spans="1:13" x14ac:dyDescent="0.2">
      <c r="A93" s="2" t="s">
        <v>97</v>
      </c>
      <c r="B93" s="2">
        <v>339532</v>
      </c>
      <c r="C93" s="2">
        <v>316333</v>
      </c>
      <c r="D93" s="2">
        <v>300473</v>
      </c>
      <c r="E93" s="2"/>
      <c r="F93" s="2">
        <v>295577</v>
      </c>
      <c r="G93" s="2"/>
      <c r="H93" s="2">
        <v>293126</v>
      </c>
      <c r="I93" s="2"/>
      <c r="J93" s="2">
        <v>292294</v>
      </c>
      <c r="K93" s="2">
        <v>760.06569292699999</v>
      </c>
      <c r="L93" s="2">
        <v>24</v>
      </c>
      <c r="M93" s="2">
        <v>0.27429537037037033</v>
      </c>
    </row>
    <row r="94" spans="1:13" x14ac:dyDescent="0.2">
      <c r="A94" s="2" t="s">
        <v>98</v>
      </c>
      <c r="B94" s="2">
        <v>344606</v>
      </c>
      <c r="C94" s="2">
        <v>313836</v>
      </c>
      <c r="D94" s="2">
        <v>304408</v>
      </c>
      <c r="E94" s="2">
        <v>299733</v>
      </c>
      <c r="F94" s="2"/>
      <c r="G94" s="2"/>
      <c r="H94" s="2"/>
      <c r="I94" s="2"/>
      <c r="J94" s="2"/>
      <c r="K94" s="2">
        <v>293.49356941799999</v>
      </c>
      <c r="L94" s="2">
        <v>6</v>
      </c>
      <c r="M94" s="2">
        <v>0.26648499999999997</v>
      </c>
    </row>
    <row r="95" spans="1:13" x14ac:dyDescent="0.2">
      <c r="A95" s="2" t="s">
        <v>99</v>
      </c>
      <c r="B95" s="2">
        <v>348342</v>
      </c>
      <c r="C95" s="2">
        <v>316202</v>
      </c>
      <c r="D95" s="2">
        <v>303003</v>
      </c>
      <c r="E95" s="2">
        <v>300086</v>
      </c>
      <c r="F95" s="2">
        <v>292940</v>
      </c>
      <c r="G95" s="2">
        <v>290823</v>
      </c>
      <c r="H95" s="2"/>
      <c r="I95" s="2"/>
      <c r="J95" s="2">
        <v>290044</v>
      </c>
      <c r="K95" s="2">
        <v>731.67458951100002</v>
      </c>
      <c r="L95" s="2">
        <v>27</v>
      </c>
      <c r="M95" s="2">
        <v>0.27534629629629631</v>
      </c>
    </row>
    <row r="96" spans="1:13" x14ac:dyDescent="0.2">
      <c r="A96" s="2" t="s">
        <v>100</v>
      </c>
      <c r="B96" s="2">
        <v>339958</v>
      </c>
      <c r="C96" s="2">
        <v>318870</v>
      </c>
      <c r="D96" s="2">
        <v>308138</v>
      </c>
      <c r="E96" s="2">
        <v>300272</v>
      </c>
      <c r="F96" s="2">
        <v>295149</v>
      </c>
      <c r="G96" s="2"/>
      <c r="H96" s="2">
        <v>294192</v>
      </c>
      <c r="I96" s="2">
        <v>292227</v>
      </c>
      <c r="J96" s="2"/>
      <c r="K96" s="2">
        <v>1036.9071584610001</v>
      </c>
      <c r="L96" s="2">
        <v>14</v>
      </c>
      <c r="M96" s="2">
        <v>0.27251685185185182</v>
      </c>
    </row>
    <row r="97" spans="1:13" x14ac:dyDescent="0.2">
      <c r="A97" s="2" t="s">
        <v>101</v>
      </c>
      <c r="B97" s="2">
        <v>344526</v>
      </c>
      <c r="C97" s="2">
        <v>309403</v>
      </c>
      <c r="D97" s="2">
        <v>296538</v>
      </c>
      <c r="E97" s="2">
        <v>292787</v>
      </c>
      <c r="F97" s="2"/>
      <c r="G97" s="2">
        <v>284689</v>
      </c>
      <c r="H97" s="2">
        <v>284290</v>
      </c>
      <c r="I97" s="2">
        <v>283504</v>
      </c>
      <c r="J97" s="2"/>
      <c r="K97" s="2">
        <v>543.76657805699995</v>
      </c>
      <c r="L97" s="2">
        <v>20</v>
      </c>
      <c r="M97" s="2">
        <v>0.2860125925925926</v>
      </c>
    </row>
    <row r="98" spans="1:13" x14ac:dyDescent="0.2">
      <c r="A98" s="2" t="s">
        <v>102</v>
      </c>
      <c r="B98" s="2">
        <v>334394</v>
      </c>
      <c r="C98" s="2">
        <v>309194</v>
      </c>
      <c r="D98" s="2">
        <v>298356</v>
      </c>
      <c r="E98" s="2">
        <v>290628</v>
      </c>
      <c r="F98" s="2">
        <v>288218</v>
      </c>
      <c r="G98" s="2">
        <v>286149</v>
      </c>
      <c r="H98" s="2"/>
      <c r="I98" s="2">
        <v>284445</v>
      </c>
      <c r="J98" s="2"/>
      <c r="K98" s="2">
        <v>1431.302017943</v>
      </c>
      <c r="L98" s="2">
        <v>20</v>
      </c>
      <c r="M98" s="2">
        <v>0.28769944444444445</v>
      </c>
    </row>
    <row r="99" spans="1:13" x14ac:dyDescent="0.2">
      <c r="A99" s="5" t="s">
        <v>103</v>
      </c>
      <c r="B99" s="5">
        <v>325457</v>
      </c>
      <c r="C99" s="5">
        <v>302611</v>
      </c>
      <c r="D99" s="5">
        <v>290142</v>
      </c>
      <c r="E99" s="5">
        <v>288442</v>
      </c>
      <c r="F99" s="5">
        <v>287598</v>
      </c>
      <c r="G99" s="5">
        <v>281248</v>
      </c>
      <c r="H99" s="5">
        <v>280332</v>
      </c>
      <c r="I99" s="5">
        <v>278752</v>
      </c>
      <c r="J99" s="5"/>
      <c r="K99" s="5">
        <v>1219.5463846600001</v>
      </c>
      <c r="L99" s="5">
        <v>48</v>
      </c>
      <c r="M99" s="5">
        <v>0.29776185185185183</v>
      </c>
    </row>
    <row r="100" spans="1:13" x14ac:dyDescent="0.2">
      <c r="A100" s="2" t="s">
        <v>104</v>
      </c>
      <c r="B100" s="2">
        <v>364313</v>
      </c>
      <c r="C100" s="2">
        <v>332275</v>
      </c>
      <c r="D100" s="2">
        <v>314789</v>
      </c>
      <c r="E100" s="2">
        <v>309909</v>
      </c>
      <c r="F100" s="2"/>
      <c r="G100" s="2">
        <v>302433</v>
      </c>
      <c r="H100" s="2"/>
      <c r="I100" s="2">
        <v>299044</v>
      </c>
      <c r="J100" s="2"/>
      <c r="K100" s="2">
        <v>475.06321792400001</v>
      </c>
      <c r="L100" s="2">
        <v>9</v>
      </c>
      <c r="M100" s="2">
        <v>0.25311240740740742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BE38-13E9-944C-B9A9-8E8D3DB6963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Microsoft Office User</cp:lastModifiedBy>
  <dcterms:created xsi:type="dcterms:W3CDTF">2018-05-22T02:41:32Z</dcterms:created>
  <dcterms:modified xsi:type="dcterms:W3CDTF">2019-12-01T15:31:51Z</dcterms:modified>
</cp:coreProperties>
</file>