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f_camacho10_uniandes_edu_co/Documents/Copernicus_Master_Olomouc_Documents/Thesis/Github/PatagonianGlaciers/Glaciers_Tables/AGASSIZ_BOLADOS/"/>
    </mc:Choice>
  </mc:AlternateContent>
  <xr:revisionPtr revIDLastSave="172" documentId="8_{B3B5BF9E-F017-4281-93B8-14A2DBF4A79A}" xr6:coauthVersionLast="47" xr6:coauthVersionMax="47" xr10:uidLastSave="{AB19374C-9906-4241-98AD-5190526E2A37}"/>
  <bookViews>
    <workbookView xWindow="-23148" yWindow="-108" windowWidth="23256" windowHeight="13176" xr2:uid="{00000000-000D-0000-FFFF-FFFF00000000}"/>
  </bookViews>
  <sheets>
    <sheet name="AGASSIZ_BOLADOS_GLACIERARE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4" i="1" l="1"/>
  <c r="D3" i="1"/>
  <c r="D4" i="1"/>
  <c r="D5" i="1"/>
  <c r="D6" i="1"/>
  <c r="D2" i="1"/>
  <c r="O2" i="1" l="1" a="1"/>
  <c r="O2" i="1" s="1"/>
  <c r="O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<sst xmlns="http://schemas.openxmlformats.org/spreadsheetml/2006/main" count="12" uniqueCount="12">
  <si>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year2</t>
  </si>
  <si>
    <t>STEP</t>
  </si>
  <si>
    <t>Area Linear Regression</t>
  </si>
  <si>
    <t>2018/19</t>
  </si>
  <si>
    <t>RMSD</t>
  </si>
  <si>
    <t>2019/20</t>
  </si>
  <si>
    <t>AVG LINEAR REGRESSION</t>
  </si>
  <si>
    <t>2020/21</t>
  </si>
  <si>
    <t>RRMSD</t>
  </si>
  <si>
    <t>2021/22</t>
  </si>
  <si>
    <t>2022/23</t>
  </si>
  <si>
    <t>LST (C)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</si>
</sst>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0" fontId="16" fillId="0" borderId="10" xfId="0" applyFont="1" applyBorder="1"/>
    <xf numFmtId="0" fontId="16" fillId="0" borderId="0" xfId="0" applyFont="1" applyBorder="1"/>
    <xf numFmtId="0" fontId="0" fillId="0" borderId="0" xfId="0" applyBorder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AGASSIZ-BOLADOS</a:t>
            </a:r>
          </a:p>
          <a:p>
            <a:pPr>
              <a:defRPr sz="105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MEDIAN LAND SURFACE TEMPERATURE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0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1.9875567814100218E-2"/>
                  <c:y val="-1.8316497539531905E-3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EB5F-4DE8-B674-B0B4C20E7DC4}"/>
                </c:ext>
              </c:extLst>
            </c:dLbl>
            <c:dLbl>
              <c:idx val="1"/>
              <c:layout>
                <c:manualLayout>
                  <c:x val="-7.1634099327400669E-2"/>
                  <c:y val="-5.678114237254899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EB5F-4DE8-B674-B0B4C20E7DC4}"/>
                </c:ext>
              </c:extLst>
            </c:dLbl>
            <c:dLbl>
              <c:idx val="2"/>
              <c:layout>
                <c:manualLayout>
                  <c:x val="-5.2222957812536844E-2"/>
                  <c:y val="-5.220201798766593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EB5F-4DE8-B674-B0B4C20E7DC4}"/>
                </c:ext>
              </c:extLst>
            </c:dLbl>
            <c:dLbl>
              <c:idx val="3"/>
              <c:layout>
                <c:manualLayout>
                  <c:x val="-4.6676917379718713E-2"/>
                  <c:y val="5.311784286464252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EB5F-4DE8-B674-B0B4C20E7DC4}"/>
                </c:ext>
              </c:extLst>
            </c:dLbl>
            <c:dLbl>
              <c:idx val="4"/>
              <c:layout>
                <c:manualLayout>
                  <c:x val="-4.1130876946900374E-2"/>
                  <c:y val="5.311784286464252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EB5F-4DE8-B674-B0B4C20E7DC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b" anchorCtr="0">
                <a:spAutoFit/>
              </a:bodyPr>
              <a:lstStyle/>
              <a:p>
                <a:pPr algn="r"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4.9416447944007E-2"/>
                  <c:y val="0.35583333333333333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7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 = 0.7562x - 3.7196</a:t>
                    </a:r>
                    <a:b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</a:b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ȳ = -1.45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R² = 0.8038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RMSD = 0.53</a:t>
                    </a:r>
                    <a:endParaRPr lang="en-US" sz="700"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</c:rich>
              </c:tx>
              <c:numFmt formatCode="General" sourceLinked="0"/>
              <c:spPr>
                <a:solidFill>
                  <a:schemeClr val="bg1"/>
                </a:solidFill>
                <a:ln w="3175">
                  <a:solidFill>
                    <a:schemeClr val="tx1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7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AGASSIZ_BOLADOS_GLACIERAREA!$A$2:$A$6</c:f>
              <c:strCache>
                <c:ptCount val="5"/>
                <c:pt idx="0">
                  <c:v>2018/19</c:v>
                </c:pt>
                <c:pt idx="1">
                  <c:v>2019/20</c:v>
                </c:pt>
                <c:pt idx="2">
                  <c:v>2020/21</c:v>
                </c:pt>
                <c:pt idx="3">
                  <c:v>2021/22</c:v>
                </c:pt>
                <c:pt idx="4">
                  <c:v>2022/23</c:v>
                </c:pt>
              </c:strCache>
            </c:strRef>
          </c:cat>
          <c:val>
            <c:numRef>
              <c:f>AGASSIZ_BOLADOS_GLACIERAREA!$B$2:$B$6</c:f>
              <c:numCache>
                <c:formatCode>General</c:formatCode>
                <c:ptCount val="5"/>
                <c:pt idx="0">
                  <c:v>-3.625</c:v>
                </c:pt>
                <c:pt idx="1">
                  <c:v>-1.5640000000000001</c:v>
                </c:pt>
                <c:pt idx="2">
                  <c:v>-0.872</c:v>
                </c:pt>
                <c:pt idx="3">
                  <c:v>-1.1359999999999999</c:v>
                </c:pt>
                <c:pt idx="4">
                  <c:v>-5.8000000000000003E-2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1A4-4850-B07E-5DCAC47487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11933407"/>
        <c:axId val="1265001583"/>
      </c:lineChart>
      <c:catAx>
        <c:axId val="14119334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Summer Period</a:t>
                </a:r>
              </a:p>
            </c:rich>
          </c:tx>
          <c:layout>
            <c:manualLayout>
              <c:xMode val="edge"/>
              <c:yMode val="edge"/>
              <c:x val="0.457498687664042"/>
              <c:y val="0.905092592592592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1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b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65001583"/>
        <c:crosses val="autoZero"/>
        <c:auto val="1"/>
        <c:lblAlgn val="ctr"/>
        <c:lblOffset val="100"/>
        <c:noMultiLvlLbl val="0"/>
      </c:catAx>
      <c:valAx>
        <c:axId val="126500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Land</a:t>
                </a:r>
                <a:r>
                  <a:rPr lang="en-US" i="1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Surface Temperature </a:t>
                </a: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(ºC)</a:t>
                </a:r>
              </a:p>
            </c:rich>
          </c:tx>
          <c:layout>
            <c:manualLayout>
              <c:xMode val="edge"/>
              <c:yMode val="edge"/>
              <c:x val="2.2222222222222223E-2"/>
              <c:y val="0.1912076659164404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1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11933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220980</xdr:colOff>
      <xdr:row>22</xdr:row>
      <xdr:rowOff>114300</xdr:rowOff>
    </xdr:from>
    <xdr:to>
      <xdr:col>12</xdr:col>
      <xdr:colOff>425851</xdr:colOff>
      <xdr:row>38</xdr:row>
      <xdr:rowOff>8014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3328F92-ABC4-3EE9-92E7-AE003E68BD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0580" y="4137660"/>
          <a:ext cx="7421011" cy="2819794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5</xdr:row>
      <xdr:rowOff>160020</xdr:rowOff>
    </xdr:from>
    <xdr:to>
      <xdr:col>12</xdr:col>
      <xdr:colOff>304800</xdr:colOff>
      <xdr:row>20</xdr:row>
      <xdr:rowOff>160020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814A992-4480-5B98-DED6-4A9BB9634E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tabSelected="1" zoomScaleNormal="100" workbookViewId="0">
      <selection activeCell="N11" sqref="N11"/>
    </sheetView>
  </sheetViews>
  <sheetFormatPr defaultRowHeight="14.4" x14ac:dyDescent="0.3"/>
  <cols>
    <col min="3" max="3" width="5.109375" bestFit="1" customWidth="1"/>
    <col min="4" max="4" width="20.109375" bestFit="1" customWidth="1"/>
    <col min="14" max="14" width="22.6640625" bestFit="1" customWidth="1"/>
  </cols>
  <sheetData>
    <row r="1" spans="1:15" x14ac:dyDescent="0.3">
      <c r="A1" s="2" t="s">
        <v>0</v>
      </c>
      <c r="B1" s="2" t="s">
        <v>11</v>
      </c>
      <c r="C1" s="2" t="s">
        <v>1</v>
      </c>
      <c r="D1" s="2" t="s">
        <v>2</v>
      </c>
      <c r="E1" s="3"/>
    </row>
    <row r="2" spans="1:15" x14ac:dyDescent="0.3">
      <c r="A2" s="1" t="s">
        <v>3</v>
      </c>
      <c r="B2" s="1">
        <v>-3.625</v>
      </c>
      <c r="C2" s="1">
        <v>1</v>
      </c>
      <c r="D2" s="1">
        <f xml:space="preserve"> 0.7562*C2 - 3.7196</f>
        <v>-2.9634</v>
      </c>
      <c r="E2" s="4"/>
      <c r="N2" s="5" t="s">
        <v>4</v>
      </c>
      <c r="O2" cm="1">
        <f t="array" ref="O2">SQRT(SUMSQ(B2:B6-D2:D6) / COUNTA(D2:D6))</f>
        <v>0.52831346755501118</v>
      </c>
    </row>
    <row r="3" spans="1:15" x14ac:dyDescent="0.3">
      <c r="A3" s="1" t="s">
        <v>5</v>
      </c>
      <c r="B3" s="1">
        <v>-1.5640000000000001</v>
      </c>
      <c r="C3" s="1">
        <v>2</v>
      </c>
      <c r="D3" s="1">
        <f t="shared" ref="D3:D6" si="0" xml:space="preserve"> 0.7562*C3 - 3.7196</f>
        <v>-2.2071999999999998</v>
      </c>
      <c r="E3" s="4"/>
      <c r="N3" s="5" t="s">
        <v>6</v>
      </c>
      <c r="O3">
        <f>AVERAGE(D2:D6)</f>
        <v>-1.4510000000000001</v>
      </c>
    </row>
    <row r="4" spans="1:15" x14ac:dyDescent="0.3">
      <c r="A4" s="1" t="s">
        <v>7</v>
      </c>
      <c r="B4" s="1">
        <v>-0.872</v>
      </c>
      <c r="C4" s="1">
        <v>3</v>
      </c>
      <c r="D4" s="1">
        <f t="shared" si="0"/>
        <v>-1.4509999999999996</v>
      </c>
      <c r="E4" s="4"/>
      <c r="N4" s="5" t="s">
        <v>8</v>
      </c>
      <c r="O4">
        <f>ABS(O2/O3)*100</f>
        <v>36.410301003102077</v>
      </c>
    </row>
    <row r="5" spans="1:15" x14ac:dyDescent="0.3">
      <c r="A5" s="1" t="s">
        <v>9</v>
      </c>
      <c r="B5" s="1">
        <v>-1.1359999999999999</v>
      </c>
      <c r="C5" s="1">
        <v>4</v>
      </c>
      <c r="D5" s="1">
        <f t="shared" si="0"/>
        <v>-0.69479999999999986</v>
      </c>
      <c r="E5" s="4"/>
    </row>
    <row r="6" spans="1:15" x14ac:dyDescent="0.3">
      <c r="A6" s="1" t="s">
        <v>10</v>
      </c>
      <c r="B6" s="1">
        <v>-5.8000000000000003E-2</v>
      </c>
      <c r="C6" s="1">
        <v>5</v>
      </c>
      <c r="D6" s="1">
        <f t="shared" si="0"/>
        <v>6.1399999999999899E-2</v>
      </c>
      <c r="E6" s="4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AGASSIZ_BOLADOS_GLACIERAREA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Camacho Hurtado</dc:creator>
  <cp:lastModifiedBy>Felipe   Camacho Hurtado</cp:lastModifiedBy>
  <dcterms:created xsi:type="dcterms:W3CDTF">2024-02-28T14:54:21Z</dcterms:created>
  <dcterms:modified xsi:type="dcterms:W3CDTF">2024-03-06T18:11:21Z</dcterms:modified>
</cp:coreProperties>
</file>