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sgapucminasbr-my.sharepoint.com/personal/1375450_sga_pucminas_br/Documents/PUC MINAS/Produtos desenvolvidos/2 Periodo/SI/Trabalho 1/"/>
    </mc:Choice>
  </mc:AlternateContent>
  <xr:revisionPtr revIDLastSave="0" documentId="8_{E77D9C11-95AC-4BA0-AE8A-F7D2513620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ilha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7" i="1" l="1"/>
  <c r="AD15" i="1"/>
  <c r="AD14" i="1"/>
  <c r="AD13" i="1"/>
  <c r="AD12" i="1"/>
  <c r="AB17" i="1"/>
  <c r="AB15" i="1"/>
  <c r="AB13" i="1"/>
  <c r="AB14" i="1"/>
  <c r="AB12" i="1"/>
  <c r="AA17" i="1"/>
  <c r="AA15" i="1"/>
  <c r="AA14" i="1"/>
  <c r="AA13" i="1"/>
  <c r="AA12" i="1"/>
  <c r="Y17" i="1"/>
  <c r="Y15" i="1"/>
  <c r="Y14" i="1"/>
  <c r="Y13" i="1"/>
  <c r="Y12" i="1"/>
  <c r="X17" i="1"/>
  <c r="X15" i="1"/>
  <c r="X14" i="1"/>
  <c r="X13" i="1"/>
  <c r="X12" i="1"/>
  <c r="AA31" i="1"/>
  <c r="AA29" i="1"/>
  <c r="AA28" i="1"/>
  <c r="AA27" i="1"/>
  <c r="AA26" i="1"/>
  <c r="AB31" i="1"/>
  <c r="AB29" i="1"/>
  <c r="AB28" i="1"/>
  <c r="AB27" i="1"/>
  <c r="AB26" i="1"/>
  <c r="Y31" i="1"/>
  <c r="Y29" i="1"/>
  <c r="X31" i="1"/>
  <c r="X29" i="1"/>
  <c r="X28" i="1"/>
  <c r="X27" i="1"/>
  <c r="Y27" i="1"/>
  <c r="Y28" i="1"/>
  <c r="Y26" i="1"/>
  <c r="X26" i="1"/>
  <c r="AB16" i="1" l="1"/>
  <c r="AA16" i="1"/>
  <c r="X30" i="1"/>
  <c r="AD16" i="1"/>
  <c r="Y16" i="1"/>
  <c r="AA30" i="1"/>
  <c r="AB30" i="1"/>
  <c r="X16" i="1"/>
  <c r="Y30" i="1"/>
</calcChain>
</file>

<file path=xl/sharedStrings.xml><?xml version="1.0" encoding="utf-8"?>
<sst xmlns="http://schemas.openxmlformats.org/spreadsheetml/2006/main" count="102" uniqueCount="39">
  <si>
    <t>Média</t>
  </si>
  <si>
    <t>Médiana</t>
  </si>
  <si>
    <t>Maximo</t>
  </si>
  <si>
    <t>Minimo</t>
  </si>
  <si>
    <t>Amplitude</t>
  </si>
  <si>
    <t>Desvio Padrão</t>
  </si>
  <si>
    <t>Área do Conhecimento: Linguagens</t>
  </si>
  <si>
    <t>Área do Conhecimento: Matemática</t>
  </si>
  <si>
    <t>Área do Conhecimento: Ciências Humanas</t>
  </si>
  <si>
    <t>Área do Conhecimento: Ciências da Natureza</t>
  </si>
  <si>
    <t>Redação</t>
  </si>
  <si>
    <t>Ano</t>
  </si>
  <si>
    <t>Nota Média</t>
  </si>
  <si>
    <t>% de Acertos</t>
  </si>
  <si>
    <t xml:space="preserve">Ano </t>
  </si>
  <si>
    <t>Alunos: Felipe Campolina e Gabriela Colen</t>
  </si>
  <si>
    <t>Identificar como os resultados do ENEM foram impactados pelo lapso na educação durante a pandemia.</t>
  </si>
  <si>
    <t>Tipo de dado</t>
  </si>
  <si>
    <t>Tamanho do dado</t>
  </si>
  <si>
    <t>Intervalo do dado</t>
  </si>
  <si>
    <t>Explicacão</t>
  </si>
  <si>
    <t>INT</t>
  </si>
  <si>
    <t>4 byte</t>
  </si>
  <si>
    <t>2017 a 2021</t>
  </si>
  <si>
    <t>Edição do ENEM</t>
  </si>
  <si>
    <t>FLOAT</t>
  </si>
  <si>
    <t>0 a 1000</t>
  </si>
  <si>
    <t>Soma de todas as notas dos participantes divido pelo o número de participantes da edição</t>
  </si>
  <si>
    <t>0 a 100</t>
  </si>
  <si>
    <t>Média das notas médicas e % de Acertos</t>
  </si>
  <si>
    <t xml:space="preserve">Porcentagem média de questões acertadas entre os participantes </t>
  </si>
  <si>
    <t>Indica qual é o valor que está exatamente no meio de um conjunto de dados</t>
  </si>
  <si>
    <t>0 a 1000 ou 0 a 100</t>
  </si>
  <si>
    <t>Número máximo das notas médias e % de acertos</t>
  </si>
  <si>
    <t>Número mínimo das notas médias e % de acertos</t>
  </si>
  <si>
    <t>Subtração entre o número máximo e mínimo das notas médias e % de acertos</t>
  </si>
  <si>
    <t>É uma medida de dispersão de um conjunto de dados, ou seja, um coeficiente de variação desses dados</t>
  </si>
  <si>
    <t>Dicionário dos dados coletados</t>
  </si>
  <si>
    <t>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</si>
</sst>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4" fillId="0" borderId="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Border="1"/>
    <xf numFmtId="0" fontId="0" fillId="0" borderId="0" xfId="0" applyAlignment="1">
      <alignment vertical="top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%</a:t>
            </a:r>
            <a:r>
              <a:rPr lang="pt-BR" b="1" baseline="0"/>
              <a:t> de acertos por Área do Conhecimento</a:t>
            </a:r>
            <a:endParaRPr lang="pt-BR" b="1"/>
          </a:p>
        </c:rich>
      </c:tx>
      <c:layout>
        <c:manualLayout>
          <c:xMode val="edge"/>
          <c:yMode val="edge"/>
          <c:x val="0.2261345329921304"/>
          <c:y val="3.7029051198626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Linguagens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Plan1!$AC$6:$AC$10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Plan1!$Y$6:$Y$10</c:f>
              <c:numCache>
                <c:formatCode>General</c:formatCode>
                <c:ptCount val="5"/>
                <c:pt idx="0">
                  <c:v>40.4</c:v>
                </c:pt>
                <c:pt idx="1">
                  <c:v>37.200000000000003</c:v>
                </c:pt>
                <c:pt idx="2">
                  <c:v>41</c:v>
                </c:pt>
                <c:pt idx="3">
                  <c:v>42.3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8-4B90-A7AB-7FA8B4EBF79F}"/>
            </c:ext>
          </c:extLst>
        </c:ser>
        <c:ser>
          <c:idx val="1"/>
          <c:order val="1"/>
          <c:tx>
            <c:v>Humanas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Plan1!$AC$6:$AC$10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Plan1!$AB$6:$AB$10</c:f>
              <c:numCache>
                <c:formatCode>General</c:formatCode>
                <c:ptCount val="5"/>
                <c:pt idx="0">
                  <c:v>26.1</c:v>
                </c:pt>
                <c:pt idx="1">
                  <c:v>26.1</c:v>
                </c:pt>
                <c:pt idx="2">
                  <c:v>25.8</c:v>
                </c:pt>
                <c:pt idx="3">
                  <c:v>29.1</c:v>
                </c:pt>
                <c:pt idx="4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8-4B90-A7AB-7FA8B4EBF79F}"/>
            </c:ext>
          </c:extLst>
        </c:ser>
        <c:ser>
          <c:idx val="2"/>
          <c:order val="2"/>
          <c:tx>
            <c:v>Matemática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Plan1!$AC$6:$AC$10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Plan1!$Y$20:$Y$24</c:f>
              <c:numCache>
                <c:formatCode>General</c:formatCode>
                <c:ptCount val="5"/>
                <c:pt idx="0">
                  <c:v>33.700000000000003</c:v>
                </c:pt>
                <c:pt idx="1">
                  <c:v>34.700000000000003</c:v>
                </c:pt>
                <c:pt idx="2">
                  <c:v>36.799999999999997</c:v>
                </c:pt>
                <c:pt idx="3">
                  <c:v>35.799999999999997</c:v>
                </c:pt>
                <c:pt idx="4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8-4B90-A7AB-7FA8B4EBF79F}"/>
            </c:ext>
          </c:extLst>
        </c:ser>
        <c:ser>
          <c:idx val="3"/>
          <c:order val="3"/>
          <c:tx>
            <c:v>Natureza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Plan1!$AC$6:$AC$10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Plan1!$AB$20:$AB$24</c:f>
              <c:numCache>
                <c:formatCode>General</c:formatCode>
                <c:ptCount val="5"/>
                <c:pt idx="0">
                  <c:v>26.3</c:v>
                </c:pt>
                <c:pt idx="1">
                  <c:v>26.1</c:v>
                </c:pt>
                <c:pt idx="2">
                  <c:v>28.5</c:v>
                </c:pt>
                <c:pt idx="3">
                  <c:v>30.6</c:v>
                </c:pt>
                <c:pt idx="4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8-4B90-A7AB-7FA8B4EBF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9313888"/>
        <c:axId val="-659311168"/>
      </c:lineChart>
      <c:catAx>
        <c:axId val="-6593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59311168"/>
        <c:crosses val="autoZero"/>
        <c:auto val="0"/>
        <c:lblAlgn val="ctr"/>
        <c:lblOffset val="100"/>
        <c:tickLblSkip val="1"/>
        <c:noMultiLvlLbl val="0"/>
      </c:catAx>
      <c:valAx>
        <c:axId val="-65931116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593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Nota média - Redação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Plan1!$AC$6:$AC$10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Plan1!$AD$6:$AD$10</c:f>
              <c:numCache>
                <c:formatCode>General</c:formatCode>
                <c:ptCount val="5"/>
                <c:pt idx="0">
                  <c:v>537.29999999999995</c:v>
                </c:pt>
                <c:pt idx="1">
                  <c:v>525.1</c:v>
                </c:pt>
                <c:pt idx="2">
                  <c:v>590.79999999999995</c:v>
                </c:pt>
                <c:pt idx="3">
                  <c:v>582.5</c:v>
                </c:pt>
                <c:pt idx="4">
                  <c:v>612.5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E-4EF6-8A4A-04D0E9BE5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7716176"/>
        <c:axId val="-657715088"/>
      </c:lineChart>
      <c:catAx>
        <c:axId val="-6577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57715088"/>
        <c:crosses val="autoZero"/>
        <c:auto val="1"/>
        <c:lblAlgn val="ctr"/>
        <c:lblOffset val="100"/>
        <c:noMultiLvlLbl val="0"/>
      </c:catAx>
      <c:valAx>
        <c:axId val="-657715088"/>
        <c:scaling>
          <c:orientation val="minMax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5771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rgbClr val="92D05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673154</xdr:colOff>
      <xdr:row>19</xdr:row>
      <xdr:rowOff>39500</xdr:rowOff>
    </xdr:from>
    <xdr:to>
      <xdr:col>9</xdr:col>
      <xdr:colOff>712374</xdr:colOff>
      <xdr:row>33</xdr:row>
      <xdr:rowOff>104494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1089773</xdr:colOff>
      <xdr:row>19</xdr:row>
      <xdr:rowOff>13607</xdr:rowOff>
    </xdr:from>
    <xdr:to>
      <xdr:col>15</xdr:col>
      <xdr:colOff>874060</xdr:colOff>
      <xdr:row>33</xdr:row>
      <xdr:rowOff>83203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tabSelected="1" topLeftCell="L4" zoomScale="76" zoomScaleNormal="76" workbookViewId="0">
      <selection activeCell="AD31" sqref="AD31"/>
    </sheetView>
  </sheetViews>
  <sheetFormatPr defaultRowHeight="15" x14ac:dyDescent="0.25"/>
  <cols>
    <col min="2" max="2" width="13.7109375" bestFit="1" customWidth="1"/>
    <col min="3" max="3" width="12.85546875" customWidth="1"/>
    <col min="4" max="4" width="19.140625" customWidth="1"/>
    <col min="6" max="6" width="13.7109375" bestFit="1" customWidth="1"/>
    <col min="7" max="7" width="11" bestFit="1" customWidth="1"/>
    <col min="8" max="8" width="17.7109375" customWidth="1"/>
    <col min="10" max="10" width="17" customWidth="1"/>
    <col min="11" max="11" width="12.28515625" bestFit="1" customWidth="1"/>
    <col min="12" max="12" width="16.5703125" customWidth="1"/>
    <col min="14" max="14" width="16.5703125" customWidth="1"/>
    <col min="15" max="15" width="12.28515625" bestFit="1" customWidth="1"/>
    <col min="16" max="16" width="14.140625" customWidth="1"/>
    <col min="22" max="22" width="6.42578125" customWidth="1"/>
    <col min="23" max="23" width="13.7109375" bestFit="1" customWidth="1"/>
    <col min="24" max="24" width="12" bestFit="1" customWidth="1"/>
    <col min="25" max="25" width="23" customWidth="1"/>
    <col min="26" max="26" width="13.7109375" bestFit="1" customWidth="1"/>
    <col min="27" max="27" width="12" bestFit="1" customWidth="1"/>
    <col min="28" max="28" width="24.85546875" customWidth="1"/>
    <col min="29" max="29" width="13.7109375" bestFit="1" customWidth="1"/>
    <col min="30" max="30" width="12" bestFit="1" customWidth="1"/>
  </cols>
  <sheetData>
    <row r="1" spans="1:30" ht="19.5" thickBot="1" x14ac:dyDescent="0.35">
      <c r="A1" s="16" t="s">
        <v>16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8"/>
    </row>
    <row r="2" spans="1:30" x14ac:dyDescent="0.25"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30" ht="15.75" thickBot="1" x14ac:dyDescent="0.3"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30" ht="15.75" x14ac:dyDescent="0.25">
      <c r="W4" s="23" t="s">
        <v>6</v>
      </c>
      <c r="X4" s="24"/>
      <c r="Y4" s="25"/>
      <c r="Z4" s="23" t="s">
        <v>7</v>
      </c>
      <c r="AA4" s="24"/>
      <c r="AB4" s="25"/>
      <c r="AC4" s="23" t="s">
        <v>10</v>
      </c>
      <c r="AD4" s="25"/>
    </row>
    <row r="5" spans="1:30" x14ac:dyDescent="0.25">
      <c r="E5" s="1"/>
      <c r="I5" s="1"/>
      <c r="W5" s="5" t="s">
        <v>11</v>
      </c>
      <c r="X5" s="2" t="s">
        <v>12</v>
      </c>
      <c r="Y5" s="6" t="s">
        <v>13</v>
      </c>
      <c r="Z5" s="5" t="s">
        <v>11</v>
      </c>
      <c r="AA5" s="2" t="s">
        <v>12</v>
      </c>
      <c r="AB5" s="6" t="s">
        <v>13</v>
      </c>
      <c r="AC5" s="5" t="s">
        <v>14</v>
      </c>
      <c r="AD5" s="6" t="s">
        <v>12</v>
      </c>
    </row>
    <row r="6" spans="1:30" x14ac:dyDescent="0.25">
      <c r="E6" s="1"/>
      <c r="I6" s="1"/>
      <c r="W6" s="7">
        <v>2017</v>
      </c>
      <c r="X6" s="3">
        <v>506.26</v>
      </c>
      <c r="Y6" s="10">
        <v>40.4</v>
      </c>
      <c r="Z6" s="7">
        <v>2017</v>
      </c>
      <c r="AA6" s="3">
        <v>518.79999999999995</v>
      </c>
      <c r="AB6" s="10">
        <v>26.1</v>
      </c>
      <c r="AC6" s="7">
        <v>2017</v>
      </c>
      <c r="AD6" s="10">
        <v>537.29999999999995</v>
      </c>
    </row>
    <row r="7" spans="1:30" x14ac:dyDescent="0.25">
      <c r="E7" s="1"/>
      <c r="I7" s="1"/>
      <c r="W7" s="7">
        <v>2018</v>
      </c>
      <c r="X7" s="3">
        <v>525.46</v>
      </c>
      <c r="Y7" s="10">
        <v>37.200000000000003</v>
      </c>
      <c r="Z7" s="7">
        <v>2018</v>
      </c>
      <c r="AA7" s="3">
        <v>537.26</v>
      </c>
      <c r="AB7" s="10">
        <v>26.1</v>
      </c>
      <c r="AC7" s="7">
        <v>2018</v>
      </c>
      <c r="AD7" s="10">
        <v>525.1</v>
      </c>
    </row>
    <row r="8" spans="1:30" x14ac:dyDescent="0.25">
      <c r="E8" s="1"/>
      <c r="I8" s="1"/>
      <c r="W8" s="7">
        <v>2019</v>
      </c>
      <c r="X8" s="3">
        <v>519.61</v>
      </c>
      <c r="Y8" s="10">
        <v>41</v>
      </c>
      <c r="Z8" s="7">
        <v>2019</v>
      </c>
      <c r="AA8" s="3">
        <v>525.03</v>
      </c>
      <c r="AB8" s="10">
        <v>25.8</v>
      </c>
      <c r="AC8" s="7">
        <v>2019</v>
      </c>
      <c r="AD8" s="10">
        <v>590.79999999999995</v>
      </c>
    </row>
    <row r="9" spans="1:30" x14ac:dyDescent="0.25">
      <c r="E9" s="1"/>
      <c r="I9" s="1"/>
      <c r="W9" s="7">
        <v>2020</v>
      </c>
      <c r="X9" s="3">
        <v>523.95000000000005</v>
      </c>
      <c r="Y9" s="10">
        <v>42.3</v>
      </c>
      <c r="Z9" s="7">
        <v>2020</v>
      </c>
      <c r="AA9" s="3">
        <v>522.65</v>
      </c>
      <c r="AB9" s="10">
        <v>29.1</v>
      </c>
      <c r="AC9" s="7">
        <v>2020</v>
      </c>
      <c r="AD9" s="10">
        <v>582.5</v>
      </c>
    </row>
    <row r="10" spans="1:30" x14ac:dyDescent="0.25">
      <c r="E10" s="1"/>
      <c r="I10" s="1"/>
      <c r="R10" s="21"/>
      <c r="W10" s="7">
        <v>2021</v>
      </c>
      <c r="X10" s="3">
        <v>497.34</v>
      </c>
      <c r="Y10" s="10">
        <v>36</v>
      </c>
      <c r="Z10" s="7">
        <v>2021</v>
      </c>
      <c r="AA10" s="3">
        <v>513.53</v>
      </c>
      <c r="AB10" s="10">
        <v>28.4</v>
      </c>
      <c r="AC10" s="7">
        <v>2021</v>
      </c>
      <c r="AD10" s="10">
        <v>612.5</v>
      </c>
    </row>
    <row r="11" spans="1:30" x14ac:dyDescent="0.25">
      <c r="E11" s="1"/>
      <c r="I11" s="1"/>
      <c r="W11" s="8"/>
      <c r="X11" s="4"/>
      <c r="Y11" s="9"/>
      <c r="Z11" s="14"/>
      <c r="AA11" s="4"/>
      <c r="AB11" s="9"/>
      <c r="AC11" s="8"/>
      <c r="AD11" s="9"/>
    </row>
    <row r="12" spans="1:30" x14ac:dyDescent="0.25">
      <c r="E12" s="1"/>
      <c r="I12" s="1"/>
      <c r="W12" s="5" t="s">
        <v>0</v>
      </c>
      <c r="X12" s="3">
        <f>AVERAGE(X6:X10)</f>
        <v>514.524</v>
      </c>
      <c r="Y12" s="10">
        <f>AVERAGE(Y6:Y10)</f>
        <v>39.379999999999995</v>
      </c>
      <c r="Z12" s="5" t="s">
        <v>0</v>
      </c>
      <c r="AA12" s="3">
        <f>AVERAGE(AA6:AA10)</f>
        <v>523.45399999999995</v>
      </c>
      <c r="AB12" s="10">
        <f>AVERAGE(AB6:AB10)</f>
        <v>27.1</v>
      </c>
      <c r="AC12" s="5" t="s">
        <v>0</v>
      </c>
      <c r="AD12" s="10">
        <f>AVERAGE(AD6:AD10)</f>
        <v>569.64</v>
      </c>
    </row>
    <row r="13" spans="1:30" x14ac:dyDescent="0.25">
      <c r="E13" s="1"/>
      <c r="I13" s="1"/>
      <c r="W13" s="5" t="s">
        <v>1</v>
      </c>
      <c r="X13" s="3">
        <f>MEDIAN(X6:X10)</f>
        <v>519.61</v>
      </c>
      <c r="Y13" s="10">
        <f>MEDIAN(Y6:Y10)</f>
        <v>40.4</v>
      </c>
      <c r="Z13" s="5" t="s">
        <v>1</v>
      </c>
      <c r="AA13" s="3">
        <f>MEDIAN(AA6:AA10)</f>
        <v>522.65</v>
      </c>
      <c r="AB13" s="10">
        <f>MEDIAN(AB6:AB10)</f>
        <v>26.1</v>
      </c>
      <c r="AC13" s="5" t="s">
        <v>1</v>
      </c>
      <c r="AD13" s="10">
        <f>MEDIAN(AD6:AD10)</f>
        <v>582.5</v>
      </c>
    </row>
    <row r="14" spans="1:30" x14ac:dyDescent="0.25">
      <c r="E14" s="1"/>
      <c r="I14" s="1"/>
      <c r="W14" s="5" t="s">
        <v>2</v>
      </c>
      <c r="X14" s="3">
        <f>LARGE(X6:X10,1)</f>
        <v>525.46</v>
      </c>
      <c r="Y14" s="10">
        <f>LARGE(Y6:Y10,1)</f>
        <v>42.3</v>
      </c>
      <c r="Z14" s="5" t="s">
        <v>2</v>
      </c>
      <c r="AA14" s="3">
        <f>LARGE(AA6:AA10,1)</f>
        <v>537.26</v>
      </c>
      <c r="AB14" s="10">
        <f>LARGE(AB6:AB10,1)</f>
        <v>29.1</v>
      </c>
      <c r="AC14" s="5" t="s">
        <v>2</v>
      </c>
      <c r="AD14" s="10">
        <f>LARGE(AD6:AD10,1)</f>
        <v>612.5</v>
      </c>
    </row>
    <row r="15" spans="1:30" x14ac:dyDescent="0.25">
      <c r="E15" s="1"/>
      <c r="I15" s="1"/>
      <c r="W15" s="5" t="s">
        <v>3</v>
      </c>
      <c r="X15" s="3">
        <f>SMALL(X6:X10,1)</f>
        <v>497.34</v>
      </c>
      <c r="Y15" s="10">
        <f>SMALL(Y6:Y10,1)</f>
        <v>36</v>
      </c>
      <c r="Z15" s="5" t="s">
        <v>3</v>
      </c>
      <c r="AA15" s="3">
        <f>SMALL(AA6:AA10,1)</f>
        <v>513.53</v>
      </c>
      <c r="AB15" s="10">
        <f>SMALL(AB6:AB10,1)</f>
        <v>25.8</v>
      </c>
      <c r="AC15" s="5" t="s">
        <v>3</v>
      </c>
      <c r="AD15" s="10">
        <f>SMALL(AD6:AD10,1)</f>
        <v>525.1</v>
      </c>
    </row>
    <row r="16" spans="1:30" x14ac:dyDescent="0.25">
      <c r="E16" s="1"/>
      <c r="I16" s="1"/>
      <c r="W16" s="5" t="s">
        <v>4</v>
      </c>
      <c r="X16" s="3">
        <f>X14-X15</f>
        <v>28.120000000000061</v>
      </c>
      <c r="Y16" s="10">
        <f>Y14-Y15</f>
        <v>6.2999999999999972</v>
      </c>
      <c r="Z16" s="5" t="s">
        <v>4</v>
      </c>
      <c r="AA16" s="3">
        <f>AA14-AA15</f>
        <v>23.730000000000018</v>
      </c>
      <c r="AB16" s="10">
        <f>AB14-AB15</f>
        <v>3.3000000000000007</v>
      </c>
      <c r="AC16" s="5" t="s">
        <v>4</v>
      </c>
      <c r="AD16" s="10">
        <f>AD14-AD15</f>
        <v>87.399999999999977</v>
      </c>
    </row>
    <row r="17" spans="5:30" ht="15.75" thickBot="1" x14ac:dyDescent="0.3">
      <c r="E17" s="1"/>
      <c r="I17" s="1"/>
      <c r="W17" s="13" t="s">
        <v>5</v>
      </c>
      <c r="X17" s="11">
        <f>_xlfn.STDEV.S(X6:X10)</f>
        <v>12.225961311896938</v>
      </c>
      <c r="Y17" s="12">
        <f>_xlfn.STDEV.S(Y6:Y10)</f>
        <v>2.6630809225406562</v>
      </c>
      <c r="Z17" s="13" t="s">
        <v>5</v>
      </c>
      <c r="AA17" s="11">
        <f>_xlfn.STDEV.S(AA6:AA10)</f>
        <v>8.8583480401257759</v>
      </c>
      <c r="AB17" s="12">
        <f>_xlfn.STDEV.S(AB6:AB10)</f>
        <v>1.531339283111355</v>
      </c>
      <c r="AC17" s="13" t="s">
        <v>5</v>
      </c>
      <c r="AD17" s="12">
        <f>_xlfn.STDEV.S(AD6:AD10)</f>
        <v>37.012808593782772</v>
      </c>
    </row>
    <row r="18" spans="5:30" ht="15.75" x14ac:dyDescent="0.25">
      <c r="E18" s="1"/>
      <c r="I18" s="1"/>
      <c r="L18" s="1"/>
      <c r="W18" s="23" t="s">
        <v>8</v>
      </c>
      <c r="X18" s="24"/>
      <c r="Y18" s="25"/>
      <c r="Z18" s="23" t="s">
        <v>9</v>
      </c>
      <c r="AA18" s="24"/>
      <c r="AB18" s="25"/>
    </row>
    <row r="19" spans="5:30" x14ac:dyDescent="0.25">
      <c r="I19" s="1"/>
      <c r="J19" s="1"/>
      <c r="W19" s="5" t="s">
        <v>11</v>
      </c>
      <c r="X19" s="2" t="s">
        <v>12</v>
      </c>
      <c r="Y19" s="6" t="s">
        <v>13</v>
      </c>
      <c r="Z19" s="5" t="s">
        <v>11</v>
      </c>
      <c r="AA19" s="2" t="s">
        <v>12</v>
      </c>
      <c r="AB19" s="6" t="s">
        <v>13</v>
      </c>
    </row>
    <row r="20" spans="5:30" x14ac:dyDescent="0.25">
      <c r="I20" s="1"/>
      <c r="W20" s="7">
        <v>2017</v>
      </c>
      <c r="X20" s="3">
        <v>516.99</v>
      </c>
      <c r="Y20" s="10">
        <v>33.700000000000003</v>
      </c>
      <c r="Z20" s="7">
        <v>2017</v>
      </c>
      <c r="AA20" s="3">
        <v>506.56</v>
      </c>
      <c r="AB20" s="10">
        <v>26.3</v>
      </c>
    </row>
    <row r="21" spans="5:30" x14ac:dyDescent="0.25">
      <c r="I21" s="1"/>
      <c r="J21" s="1"/>
      <c r="W21" s="7">
        <v>2018</v>
      </c>
      <c r="X21" s="3">
        <v>566.61</v>
      </c>
      <c r="Y21" s="10">
        <v>34.700000000000003</v>
      </c>
      <c r="Z21" s="7">
        <v>2018</v>
      </c>
      <c r="AA21" s="3">
        <v>493.3</v>
      </c>
      <c r="AB21" s="10">
        <v>26.1</v>
      </c>
    </row>
    <row r="22" spans="5:30" x14ac:dyDescent="0.25">
      <c r="E22" s="1"/>
      <c r="I22" s="1"/>
      <c r="J22" s="1"/>
      <c r="W22" s="7">
        <v>2019</v>
      </c>
      <c r="X22" s="3">
        <v>506.87</v>
      </c>
      <c r="Y22" s="10">
        <v>36.799999999999997</v>
      </c>
      <c r="Z22" s="7">
        <v>2019</v>
      </c>
      <c r="AA22" s="3">
        <v>474.29</v>
      </c>
      <c r="AB22" s="10">
        <v>28.5</v>
      </c>
    </row>
    <row r="23" spans="5:30" x14ac:dyDescent="0.25">
      <c r="E23" s="1"/>
      <c r="I23" s="1"/>
      <c r="J23" s="1"/>
      <c r="W23" s="7">
        <v>2020</v>
      </c>
      <c r="X23" s="3">
        <v>509.61</v>
      </c>
      <c r="Y23" s="10">
        <v>35.799999999999997</v>
      </c>
      <c r="Z23" s="7">
        <v>2020</v>
      </c>
      <c r="AA23" s="3">
        <v>489.15</v>
      </c>
      <c r="AB23" s="10">
        <v>30.6</v>
      </c>
    </row>
    <row r="24" spans="5:30" x14ac:dyDescent="0.25">
      <c r="E24" s="1"/>
      <c r="I24" s="1"/>
      <c r="J24" s="1"/>
      <c r="W24" s="7">
        <v>2021</v>
      </c>
      <c r="X24" s="3">
        <v>512.08000000000004</v>
      </c>
      <c r="Y24" s="10">
        <v>37.1</v>
      </c>
      <c r="Z24" s="7">
        <v>2021</v>
      </c>
      <c r="AA24" s="3">
        <v>484.45</v>
      </c>
      <c r="AB24" s="10">
        <v>29.7</v>
      </c>
    </row>
    <row r="25" spans="5:30" x14ac:dyDescent="0.25">
      <c r="E25" s="1"/>
      <c r="I25" s="1"/>
      <c r="J25" s="1"/>
      <c r="W25" s="8"/>
      <c r="X25" s="4"/>
      <c r="Y25" s="9"/>
      <c r="Z25" s="8"/>
      <c r="AA25" s="4"/>
      <c r="AB25" s="9"/>
    </row>
    <row r="26" spans="5:30" x14ac:dyDescent="0.25">
      <c r="E26" s="1"/>
      <c r="I26" s="1"/>
      <c r="J26" s="1"/>
      <c r="W26" s="5" t="s">
        <v>0</v>
      </c>
      <c r="X26" s="3">
        <f>AVERAGE(X20:X24)</f>
        <v>522.43200000000002</v>
      </c>
      <c r="Y26" s="10">
        <f>AVERAGE(Y20:Y24)</f>
        <v>35.619999999999997</v>
      </c>
      <c r="Z26" s="5" t="s">
        <v>0</v>
      </c>
      <c r="AA26" s="3">
        <f>AVERAGE(AA20:AA24)</f>
        <v>489.55</v>
      </c>
      <c r="AB26" s="10">
        <f>AVERAGE(AB20:AB24)</f>
        <v>28.24</v>
      </c>
    </row>
    <row r="27" spans="5:30" x14ac:dyDescent="0.25">
      <c r="E27" s="1"/>
      <c r="I27" s="1"/>
      <c r="J27" s="1"/>
      <c r="W27" s="5" t="s">
        <v>1</v>
      </c>
      <c r="X27" s="3">
        <f>MEDIAN(X20:X24)</f>
        <v>512.08000000000004</v>
      </c>
      <c r="Y27" s="10">
        <f>MEDIAN(Y20:Y24)</f>
        <v>35.799999999999997</v>
      </c>
      <c r="Z27" s="5" t="s">
        <v>1</v>
      </c>
      <c r="AA27" s="3">
        <f>MEDIAN(AA20:AA24)</f>
        <v>489.15</v>
      </c>
      <c r="AB27" s="10">
        <f>MEDIAN(AB20:AB24)</f>
        <v>28.5</v>
      </c>
    </row>
    <row r="28" spans="5:30" x14ac:dyDescent="0.25">
      <c r="E28" s="1"/>
      <c r="I28" s="1"/>
      <c r="J28" s="1"/>
      <c r="W28" s="5" t="s">
        <v>2</v>
      </c>
      <c r="X28" s="3">
        <f>LARGE(X20:X24,1)</f>
        <v>566.61</v>
      </c>
      <c r="Y28" s="10">
        <f>LARGE(Y20:Y24,1)</f>
        <v>37.1</v>
      </c>
      <c r="Z28" s="5" t="s">
        <v>2</v>
      </c>
      <c r="AA28" s="3">
        <f>LARGE(AA20:AA24,1)</f>
        <v>506.56</v>
      </c>
      <c r="AB28" s="10">
        <f>LARGE(AB20:AB24,1)</f>
        <v>30.6</v>
      </c>
    </row>
    <row r="29" spans="5:30" x14ac:dyDescent="0.25">
      <c r="E29" s="1"/>
      <c r="I29" s="1"/>
      <c r="J29" s="1"/>
      <c r="W29" s="5" t="s">
        <v>3</v>
      </c>
      <c r="X29" s="3">
        <f>SMALL(X20:X24,1)</f>
        <v>506.87</v>
      </c>
      <c r="Y29" s="10">
        <f>SMALL(Y20:Y24,1)</f>
        <v>33.700000000000003</v>
      </c>
      <c r="Z29" s="5" t="s">
        <v>3</v>
      </c>
      <c r="AA29" s="3">
        <f>SMALL(AA20:AA24,1)</f>
        <v>474.29</v>
      </c>
      <c r="AB29" s="10">
        <f>SMALL(AB20:AB24,1)</f>
        <v>26.1</v>
      </c>
    </row>
    <row r="30" spans="5:30" x14ac:dyDescent="0.25">
      <c r="E30" s="1"/>
      <c r="W30" s="5" t="s">
        <v>4</v>
      </c>
      <c r="X30" s="3">
        <f>X28-X29</f>
        <v>59.740000000000009</v>
      </c>
      <c r="Y30" s="10">
        <f>Y28-Y29</f>
        <v>3.3999999999999986</v>
      </c>
      <c r="Z30" s="5" t="s">
        <v>4</v>
      </c>
      <c r="AA30" s="3">
        <f>AA28-AA29</f>
        <v>32.269999999999982</v>
      </c>
      <c r="AB30" s="10">
        <f>AB28-AB29</f>
        <v>4.5</v>
      </c>
    </row>
    <row r="31" spans="5:30" ht="15.75" thickBot="1" x14ac:dyDescent="0.3">
      <c r="E31" s="1"/>
      <c r="W31" s="13" t="s">
        <v>5</v>
      </c>
      <c r="X31" s="11">
        <f>_xlfn.STDEV.S(X20:X24)</f>
        <v>24.975260158805153</v>
      </c>
      <c r="Y31" s="12">
        <f>_xlfn.STDEV.S(Y20:Y24)</f>
        <v>1.4272350892547434</v>
      </c>
      <c r="Z31" s="13" t="s">
        <v>5</v>
      </c>
      <c r="AA31" s="11">
        <f>_xlfn.STDEV.S(AA20:AA24)</f>
        <v>11.857910861530369</v>
      </c>
      <c r="AB31" s="12">
        <f>_xlfn.STDEV.S(AB20:AB24)</f>
        <v>2.0069877926883359</v>
      </c>
    </row>
    <row r="32" spans="5:30" x14ac:dyDescent="0.25">
      <c r="E32" s="1"/>
    </row>
    <row r="37" spans="5:13" x14ac:dyDescent="0.25">
      <c r="E37" s="19" t="s">
        <v>15</v>
      </c>
      <c r="F37" s="19"/>
      <c r="G37" s="19"/>
      <c r="H37" s="19"/>
      <c r="I37" s="19"/>
      <c r="J37" s="19"/>
      <c r="K37" s="19"/>
      <c r="L37" s="19"/>
      <c r="M37" s="19"/>
    </row>
  </sheetData>
  <mergeCells count="7">
    <mergeCell ref="W4:Y4"/>
    <mergeCell ref="Z4:AB4"/>
    <mergeCell ref="AC4:AD4"/>
    <mergeCell ref="W18:Y18"/>
    <mergeCell ref="Z18:AB18"/>
    <mergeCell ref="A1:S1"/>
    <mergeCell ref="E37:M37"/>
  </mergeCells>
  <pageMargins left="1" right="1" top="1" bottom="1" header="0.5" footer="0.5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F7E2-E2FE-4DFD-AA00-58C1C3D34386}">
  <dimension ref="D3:H13"/>
  <sheetViews>
    <sheetView topLeftCell="A2" zoomScaleNormal="100" workbookViewId="0">
      <selection activeCell="D2" sqref="D2"/>
    </sheetView>
  </sheetViews>
  <sheetFormatPr defaultRowHeight="15" x14ac:dyDescent="0.25"/>
  <cols>
    <col min="4" max="4" width="13.7109375" bestFit="1" customWidth="1"/>
    <col min="5" max="5" width="12.42578125" bestFit="1" customWidth="1"/>
    <col min="6" max="6" width="16.85546875" bestFit="1" customWidth="1"/>
    <col min="7" max="7" width="16.7109375" bestFit="1" customWidth="1"/>
    <col min="8" max="8" width="94.85546875" bestFit="1" customWidth="1"/>
  </cols>
  <sheetData>
    <row r="3" spans="4:8" ht="15.75" x14ac:dyDescent="0.25">
      <c r="D3" s="20" t="s">
        <v>37</v>
      </c>
      <c r="E3" s="20"/>
      <c r="F3" s="20"/>
      <c r="G3" s="20"/>
      <c r="H3" s="20"/>
    </row>
    <row r="4" spans="4:8" x14ac:dyDescent="0.25">
      <c r="D4" s="15" t="s">
        <v>38</v>
      </c>
      <c r="E4" s="15" t="s">
        <v>17</v>
      </c>
      <c r="F4" s="15" t="s">
        <v>18</v>
      </c>
      <c r="G4" s="15" t="s">
        <v>19</v>
      </c>
      <c r="H4" s="15" t="s">
        <v>20</v>
      </c>
    </row>
    <row r="5" spans="4:8" x14ac:dyDescent="0.25">
      <c r="D5" s="2" t="s">
        <v>11</v>
      </c>
      <c r="E5" s="3" t="s">
        <v>21</v>
      </c>
      <c r="F5" s="3" t="s">
        <v>22</v>
      </c>
      <c r="G5" s="3" t="s">
        <v>23</v>
      </c>
      <c r="H5" s="3" t="s">
        <v>24</v>
      </c>
    </row>
    <row r="6" spans="4:8" ht="45.75" customHeight="1" x14ac:dyDescent="0.25">
      <c r="D6" s="2" t="s">
        <v>12</v>
      </c>
      <c r="E6" s="3" t="s">
        <v>25</v>
      </c>
      <c r="F6" s="3" t="s">
        <v>22</v>
      </c>
      <c r="G6" s="3" t="s">
        <v>26</v>
      </c>
      <c r="H6" s="3" t="s">
        <v>27</v>
      </c>
    </row>
    <row r="7" spans="4:8" x14ac:dyDescent="0.25">
      <c r="D7" s="2" t="s">
        <v>13</v>
      </c>
      <c r="E7" s="3" t="s">
        <v>25</v>
      </c>
      <c r="F7" s="3" t="s">
        <v>22</v>
      </c>
      <c r="G7" s="3" t="s">
        <v>28</v>
      </c>
      <c r="H7" s="3" t="s">
        <v>30</v>
      </c>
    </row>
    <row r="8" spans="4:8" x14ac:dyDescent="0.25">
      <c r="D8" s="2" t="s">
        <v>0</v>
      </c>
      <c r="E8" s="3" t="s">
        <v>25</v>
      </c>
      <c r="F8" s="3" t="s">
        <v>22</v>
      </c>
      <c r="G8" s="3" t="s">
        <v>26</v>
      </c>
      <c r="H8" s="3" t="s">
        <v>29</v>
      </c>
    </row>
    <row r="9" spans="4:8" x14ac:dyDescent="0.25">
      <c r="D9" s="2" t="s">
        <v>1</v>
      </c>
      <c r="E9" s="3" t="s">
        <v>25</v>
      </c>
      <c r="F9" s="3" t="s">
        <v>22</v>
      </c>
      <c r="G9" s="3" t="s">
        <v>32</v>
      </c>
      <c r="H9" s="3" t="s">
        <v>31</v>
      </c>
    </row>
    <row r="10" spans="4:8" x14ac:dyDescent="0.25">
      <c r="D10" s="2" t="s">
        <v>2</v>
      </c>
      <c r="E10" s="3" t="s">
        <v>25</v>
      </c>
      <c r="F10" s="3" t="s">
        <v>22</v>
      </c>
      <c r="G10" s="3" t="s">
        <v>32</v>
      </c>
      <c r="H10" s="3" t="s">
        <v>33</v>
      </c>
    </row>
    <row r="11" spans="4:8" x14ac:dyDescent="0.25">
      <c r="D11" s="2" t="s">
        <v>3</v>
      </c>
      <c r="E11" s="3" t="s">
        <v>25</v>
      </c>
      <c r="F11" s="3" t="s">
        <v>22</v>
      </c>
      <c r="G11" s="3" t="s">
        <v>32</v>
      </c>
      <c r="H11" s="3" t="s">
        <v>34</v>
      </c>
    </row>
    <row r="12" spans="4:8" x14ac:dyDescent="0.25">
      <c r="D12" s="2" t="s">
        <v>4</v>
      </c>
      <c r="E12" s="3" t="s">
        <v>25</v>
      </c>
      <c r="F12" s="3" t="s">
        <v>22</v>
      </c>
      <c r="G12" s="3" t="s">
        <v>32</v>
      </c>
      <c r="H12" s="3" t="s">
        <v>35</v>
      </c>
    </row>
    <row r="13" spans="4:8" x14ac:dyDescent="0.25">
      <c r="D13" s="2" t="s">
        <v>5</v>
      </c>
      <c r="E13" s="3" t="s">
        <v>25</v>
      </c>
      <c r="F13" s="3" t="s">
        <v>22</v>
      </c>
      <c r="G13" s="3" t="s">
        <v>32</v>
      </c>
      <c r="H13" s="3" t="s">
        <v>36</v>
      </c>
    </row>
  </sheetData>
  <mergeCells count="1">
    <mergeCell ref="D3:H3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Felipe Campolina</cp:lastModifiedBy>
  <cp:lastPrinted>2022-10-06T20:18:41Z</cp:lastPrinted>
  <dcterms:created xsi:type="dcterms:W3CDTF">2022-10-06T19:44:34Z</dcterms:created>
  <dcterms:modified xsi:type="dcterms:W3CDTF">2022-10-06T20:19:27Z</dcterms:modified>
</cp:coreProperties>
</file>