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730489CA-C481-4B35-9914-D6DA91B808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30" i="1"/>
  <c r="C29" i="1"/>
  <c r="C28" i="1"/>
  <c r="H17" i="1"/>
  <c r="H15" i="1"/>
  <c r="H13" i="1"/>
  <c r="H14" i="1"/>
  <c r="H12" i="1"/>
  <c r="G17" i="1"/>
  <c r="G15" i="1"/>
  <c r="G14" i="1"/>
  <c r="G13" i="1"/>
  <c r="G12" i="1"/>
  <c r="D17" i="1"/>
  <c r="D15" i="1"/>
  <c r="D14" i="1"/>
  <c r="D13" i="1"/>
  <c r="D12" i="1"/>
  <c r="C17" i="1"/>
  <c r="C15" i="1"/>
  <c r="C14" i="1"/>
  <c r="C13" i="1"/>
  <c r="C12" i="1"/>
  <c r="K17" i="1"/>
  <c r="K15" i="1"/>
  <c r="K14" i="1"/>
  <c r="K13" i="1"/>
  <c r="K12" i="1"/>
  <c r="L17" i="1"/>
  <c r="L15" i="1"/>
  <c r="L14" i="1"/>
  <c r="L13" i="1"/>
  <c r="L12" i="1"/>
  <c r="P17" i="1"/>
  <c r="P15" i="1"/>
  <c r="O17" i="1"/>
  <c r="O15" i="1"/>
  <c r="O14" i="1"/>
  <c r="O13" i="1"/>
  <c r="P13" i="1"/>
  <c r="P14" i="1"/>
  <c r="P12" i="1"/>
  <c r="O12" i="1"/>
  <c r="H16" i="1" l="1"/>
  <c r="G16" i="1"/>
  <c r="O16" i="1"/>
  <c r="C32" i="1"/>
  <c r="D16" i="1"/>
  <c r="K16" i="1"/>
  <c r="L16" i="1"/>
  <c r="C16" i="1"/>
  <c r="P16" i="1"/>
</calcChain>
</file>

<file path=xl/sharedStrings.xml><?xml version="1.0" encoding="utf-8"?>
<sst xmlns="http://schemas.openxmlformats.org/spreadsheetml/2006/main" count="51" uniqueCount="17">
  <si>
    <t>Média</t>
  </si>
  <si>
    <t>Médiana</t>
  </si>
  <si>
    <t>Maximo</t>
  </si>
  <si>
    <t>Minimo</t>
  </si>
  <si>
    <t>Amplitude</t>
  </si>
  <si>
    <t>Desvio Padrão</t>
  </si>
  <si>
    <t>Área do Conhecimento: Linguagens</t>
  </si>
  <si>
    <t>Área do Conhecimento: Matemática</t>
  </si>
  <si>
    <t>Área do Conhecimento: Ciências Humanas</t>
  </si>
  <si>
    <t>Área do Conhecimento: Ciências da Natureza</t>
  </si>
  <si>
    <t>Redação</t>
  </si>
  <si>
    <t>Ano</t>
  </si>
  <si>
    <t>Nota Média</t>
  </si>
  <si>
    <t>% de Acertos</t>
  </si>
  <si>
    <t xml:space="preserve">Ano </t>
  </si>
  <si>
    <t>Alunos: Felipe Campolina e Gabriela Colen</t>
  </si>
  <si>
    <t>Identificar como os resultados do ENEM foram impactados pelo lapso na educação durante a pandemia.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</si>
</sst>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%</a:t>
            </a:r>
            <a:r>
              <a:rPr lang="pt-BR" b="1" baseline="0"/>
              <a:t> de acertos por Área do Conhecimento</a:t>
            </a:r>
            <a:endParaRPr lang="pt-BR" b="1"/>
          </a:p>
        </c:rich>
      </c:tx>
      <c:layout>
        <c:manualLayout>
          <c:xMode val="edge"/>
          <c:yMode val="edge"/>
          <c:x val="0.2261345329921304"/>
          <c:y val="3.7029051198626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Linguagens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Plan1!$B$22:$B$26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Plan1!$D$6:$D$10</c:f>
              <c:numCache>
                <c:formatCode>General</c:formatCode>
                <c:ptCount val="5"/>
                <c:pt idx="0">
                  <c:v>40.4</c:v>
                </c:pt>
                <c:pt idx="1">
                  <c:v>37.200000000000003</c:v>
                </c:pt>
                <c:pt idx="2">
                  <c:v>41</c:v>
                </c:pt>
                <c:pt idx="3">
                  <c:v>42.3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B90-A7AB-7FA8B4EBF79F}"/>
            </c:ext>
          </c:extLst>
        </c:ser>
        <c:ser>
          <c:idx val="1"/>
          <c:order val="1"/>
          <c:tx>
            <c:v>Humanas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Plan1!$B$22:$B$26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Plan1!$H$6:$H$10</c:f>
              <c:numCache>
                <c:formatCode>General</c:formatCode>
                <c:ptCount val="5"/>
                <c:pt idx="0">
                  <c:v>26.1</c:v>
                </c:pt>
                <c:pt idx="1">
                  <c:v>26.1</c:v>
                </c:pt>
                <c:pt idx="2">
                  <c:v>25.8</c:v>
                </c:pt>
                <c:pt idx="3">
                  <c:v>29.1</c:v>
                </c:pt>
                <c:pt idx="4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8-4B90-A7AB-7FA8B4EBF79F}"/>
            </c:ext>
          </c:extLst>
        </c:ser>
        <c:ser>
          <c:idx val="2"/>
          <c:order val="2"/>
          <c:tx>
            <c:v>Matemática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Plan1!$B$22:$B$26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Plan1!$P$6:$P$10</c:f>
              <c:numCache>
                <c:formatCode>General</c:formatCode>
                <c:ptCount val="5"/>
                <c:pt idx="0">
                  <c:v>33.700000000000003</c:v>
                </c:pt>
                <c:pt idx="1">
                  <c:v>34.700000000000003</c:v>
                </c:pt>
                <c:pt idx="2">
                  <c:v>36.799999999999997</c:v>
                </c:pt>
                <c:pt idx="3">
                  <c:v>35.799999999999997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8-4B90-A7AB-7FA8B4EBF79F}"/>
            </c:ext>
          </c:extLst>
        </c:ser>
        <c:ser>
          <c:idx val="3"/>
          <c:order val="3"/>
          <c:tx>
            <c:v>Natureza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Plan1!$B$22:$B$26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Plan1!$L$6:$L$10</c:f>
              <c:numCache>
                <c:formatCode>General</c:formatCode>
                <c:ptCount val="5"/>
                <c:pt idx="0">
                  <c:v>26.3</c:v>
                </c:pt>
                <c:pt idx="1">
                  <c:v>26.1</c:v>
                </c:pt>
                <c:pt idx="2">
                  <c:v>28.5</c:v>
                </c:pt>
                <c:pt idx="3">
                  <c:v>30.6</c:v>
                </c:pt>
                <c:pt idx="4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8-4B90-A7AB-7FA8B4EB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9313888"/>
        <c:axId val="-659311168"/>
      </c:lineChart>
      <c:catAx>
        <c:axId val="-6593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9311168"/>
        <c:crosses val="autoZero"/>
        <c:auto val="0"/>
        <c:lblAlgn val="ctr"/>
        <c:lblOffset val="100"/>
        <c:tickLblSkip val="1"/>
        <c:noMultiLvlLbl val="0"/>
      </c:catAx>
      <c:valAx>
        <c:axId val="-6593111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93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Nota média - Redação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Plan1!$B$22:$B$26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Plan1!$C$22:$C$26</c:f>
              <c:numCache>
                <c:formatCode>General</c:formatCode>
                <c:ptCount val="5"/>
                <c:pt idx="0">
                  <c:v>537.29999999999995</c:v>
                </c:pt>
                <c:pt idx="1">
                  <c:v>525.1</c:v>
                </c:pt>
                <c:pt idx="2">
                  <c:v>590.79999999999995</c:v>
                </c:pt>
                <c:pt idx="3">
                  <c:v>582.5</c:v>
                </c:pt>
                <c:pt idx="4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EF6-8A4A-04D0E9BE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716176"/>
        <c:axId val="-657715088"/>
      </c:lineChart>
      <c:catAx>
        <c:axId val="-657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7715088"/>
        <c:crosses val="autoZero"/>
        <c:auto val="1"/>
        <c:lblAlgn val="ctr"/>
        <c:lblOffset val="100"/>
        <c:noMultiLvlLbl val="0"/>
      </c:catAx>
      <c:valAx>
        <c:axId val="-657715088"/>
        <c:scaling>
          <c:orientation val="minMax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577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673154</xdr:colOff>
      <xdr:row>19</xdr:row>
      <xdr:rowOff>39500</xdr:rowOff>
    </xdr:from>
    <xdr:to>
      <xdr:col>9</xdr:col>
      <xdr:colOff>712374</xdr:colOff>
      <xdr:row>33</xdr:row>
      <xdr:rowOff>104494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1089773</xdr:colOff>
      <xdr:row>19</xdr:row>
      <xdr:rowOff>13607</xdr:rowOff>
    </xdr:from>
    <xdr:to>
      <xdr:col>15</xdr:col>
      <xdr:colOff>874060</xdr:colOff>
      <xdr:row>33</xdr:row>
      <xdr:rowOff>83203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F39" sqref="F39"/>
    </sheetView>
  </sheetViews>
  <sheetFormatPr defaultRowHeight="15" x14ac:dyDescent="0.25"/>
  <cols>
    <col min="2" max="2" width="13.7109375" bestFit="1" customWidth="1"/>
    <col min="3" max="3" width="12.85546875" customWidth="1"/>
    <col min="4" max="4" width="19.140625" customWidth="1"/>
    <col min="6" max="6" width="13.7109375" bestFit="1" customWidth="1"/>
    <col min="7" max="7" width="11" bestFit="1" customWidth="1"/>
    <col min="8" max="8" width="17.7109375" customWidth="1"/>
    <col min="10" max="10" width="17" customWidth="1"/>
    <col min="11" max="11" width="12.28515625" bestFit="1" customWidth="1"/>
    <col min="12" max="12" width="16.5703125" customWidth="1"/>
    <col min="14" max="14" width="16.5703125" customWidth="1"/>
    <col min="15" max="15" width="12.28515625" bestFit="1" customWidth="1"/>
    <col min="16" max="16" width="14.140625" customWidth="1"/>
  </cols>
  <sheetData>
    <row r="1" spans="1:19" ht="19.5" thickBot="1" x14ac:dyDescent="0.35">
      <c r="A1" s="19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</row>
    <row r="3" spans="1:19" ht="15.75" thickBot="1" x14ac:dyDescent="0.3"/>
    <row r="4" spans="1:19" ht="15.75" x14ac:dyDescent="0.25">
      <c r="B4" s="6" t="s">
        <v>6</v>
      </c>
      <c r="C4" s="7"/>
      <c r="D4" s="8"/>
      <c r="F4" s="6" t="s">
        <v>7</v>
      </c>
      <c r="G4" s="7"/>
      <c r="H4" s="8"/>
      <c r="J4" s="6" t="s">
        <v>9</v>
      </c>
      <c r="K4" s="7"/>
      <c r="L4" s="8"/>
      <c r="N4" s="6" t="s">
        <v>8</v>
      </c>
      <c r="O4" s="7"/>
      <c r="P4" s="8"/>
    </row>
    <row r="5" spans="1:19" x14ac:dyDescent="0.25">
      <c r="B5" s="9" t="s">
        <v>11</v>
      </c>
      <c r="C5" s="3" t="s">
        <v>12</v>
      </c>
      <c r="D5" s="10" t="s">
        <v>13</v>
      </c>
      <c r="E5" s="1"/>
      <c r="F5" s="9" t="s">
        <v>11</v>
      </c>
      <c r="G5" s="3" t="s">
        <v>12</v>
      </c>
      <c r="H5" s="10" t="s">
        <v>13</v>
      </c>
      <c r="I5" s="1"/>
      <c r="J5" s="9" t="s">
        <v>11</v>
      </c>
      <c r="K5" s="3" t="s">
        <v>12</v>
      </c>
      <c r="L5" s="10" t="s">
        <v>13</v>
      </c>
      <c r="N5" s="9" t="s">
        <v>11</v>
      </c>
      <c r="O5" s="3" t="s">
        <v>12</v>
      </c>
      <c r="P5" s="10" t="s">
        <v>13</v>
      </c>
    </row>
    <row r="6" spans="1:19" x14ac:dyDescent="0.25">
      <c r="B6" s="11">
        <v>2017</v>
      </c>
      <c r="C6" s="4">
        <v>506.26</v>
      </c>
      <c r="D6" s="10">
        <v>40.4</v>
      </c>
      <c r="E6" s="1"/>
      <c r="F6" s="11">
        <v>2017</v>
      </c>
      <c r="G6" s="4">
        <v>518.79999999999995</v>
      </c>
      <c r="H6" s="10">
        <v>26.1</v>
      </c>
      <c r="I6" s="1"/>
      <c r="J6" s="11">
        <v>2017</v>
      </c>
      <c r="K6" s="4">
        <v>506.56</v>
      </c>
      <c r="L6" s="10">
        <v>26.3</v>
      </c>
      <c r="N6" s="11">
        <v>2017</v>
      </c>
      <c r="O6" s="4">
        <v>516.99</v>
      </c>
      <c r="P6" s="10">
        <v>33.700000000000003</v>
      </c>
    </row>
    <row r="7" spans="1:19" x14ac:dyDescent="0.25">
      <c r="B7" s="11">
        <v>2018</v>
      </c>
      <c r="C7" s="4">
        <v>525.46</v>
      </c>
      <c r="D7" s="10">
        <v>37.200000000000003</v>
      </c>
      <c r="E7" s="1"/>
      <c r="F7" s="11">
        <v>2018</v>
      </c>
      <c r="G7" s="4">
        <v>537.26</v>
      </c>
      <c r="H7" s="10">
        <v>26.1</v>
      </c>
      <c r="I7" s="1"/>
      <c r="J7" s="11">
        <v>2018</v>
      </c>
      <c r="K7" s="4">
        <v>493.3</v>
      </c>
      <c r="L7" s="10">
        <v>26.1</v>
      </c>
      <c r="N7" s="11">
        <v>2018</v>
      </c>
      <c r="O7" s="4">
        <v>566.61</v>
      </c>
      <c r="P7" s="10">
        <v>34.700000000000003</v>
      </c>
    </row>
    <row r="8" spans="1:19" x14ac:dyDescent="0.25">
      <c r="B8" s="11">
        <v>2019</v>
      </c>
      <c r="C8" s="4">
        <v>519.61</v>
      </c>
      <c r="D8" s="10">
        <v>41</v>
      </c>
      <c r="E8" s="1"/>
      <c r="F8" s="11">
        <v>2019</v>
      </c>
      <c r="G8" s="4">
        <v>525.03</v>
      </c>
      <c r="H8" s="10">
        <v>25.8</v>
      </c>
      <c r="I8" s="1"/>
      <c r="J8" s="11">
        <v>2019</v>
      </c>
      <c r="K8" s="4">
        <v>474.29</v>
      </c>
      <c r="L8" s="10">
        <v>28.5</v>
      </c>
      <c r="N8" s="11">
        <v>2019</v>
      </c>
      <c r="O8" s="4">
        <v>506.87</v>
      </c>
      <c r="P8" s="10">
        <v>36.799999999999997</v>
      </c>
    </row>
    <row r="9" spans="1:19" x14ac:dyDescent="0.25">
      <c r="B9" s="11">
        <v>2020</v>
      </c>
      <c r="C9" s="4">
        <v>523.95000000000005</v>
      </c>
      <c r="D9" s="10">
        <v>42.3</v>
      </c>
      <c r="E9" s="1"/>
      <c r="F9" s="11">
        <v>2020</v>
      </c>
      <c r="G9" s="4">
        <v>522.65</v>
      </c>
      <c r="H9" s="10">
        <v>29.1</v>
      </c>
      <c r="I9" s="1"/>
      <c r="J9" s="11">
        <v>2020</v>
      </c>
      <c r="K9" s="4">
        <v>489.15</v>
      </c>
      <c r="L9" s="10">
        <v>30.6</v>
      </c>
      <c r="N9" s="11">
        <v>2020</v>
      </c>
      <c r="O9" s="4">
        <v>509.61</v>
      </c>
      <c r="P9" s="10">
        <v>35.799999999999997</v>
      </c>
    </row>
    <row r="10" spans="1:19" x14ac:dyDescent="0.25">
      <c r="B10" s="11">
        <v>2021</v>
      </c>
      <c r="C10" s="4">
        <v>497.34</v>
      </c>
      <c r="D10" s="10">
        <v>36</v>
      </c>
      <c r="E10" s="1"/>
      <c r="F10" s="11">
        <v>2021</v>
      </c>
      <c r="G10" s="4">
        <v>513.53</v>
      </c>
      <c r="H10" s="10">
        <v>28.4</v>
      </c>
      <c r="I10" s="1"/>
      <c r="J10" s="11">
        <v>2021</v>
      </c>
      <c r="K10" s="4">
        <v>484.45</v>
      </c>
      <c r="L10" s="10">
        <v>29.7</v>
      </c>
      <c r="N10" s="11">
        <v>2021</v>
      </c>
      <c r="O10" s="4">
        <v>512.08000000000004</v>
      </c>
      <c r="P10" s="10">
        <v>37.1</v>
      </c>
    </row>
    <row r="11" spans="1:19" x14ac:dyDescent="0.25">
      <c r="B11" s="12"/>
      <c r="C11" s="5"/>
      <c r="D11" s="13"/>
      <c r="E11" s="1"/>
      <c r="F11" s="12"/>
      <c r="G11" s="5"/>
      <c r="H11" s="13"/>
      <c r="I11" s="1"/>
      <c r="J11" s="12"/>
      <c r="K11" s="5"/>
      <c r="L11" s="13"/>
      <c r="N11" s="12"/>
      <c r="O11" s="5"/>
      <c r="P11" s="13"/>
    </row>
    <row r="12" spans="1:19" x14ac:dyDescent="0.25">
      <c r="B12" s="14" t="s">
        <v>0</v>
      </c>
      <c r="C12" s="4">
        <f>AVERAGE(C6:C10)</f>
        <v>514.524</v>
      </c>
      <c r="D12" s="15">
        <f>AVERAGE(D6:D10)</f>
        <v>39.379999999999995</v>
      </c>
      <c r="E12" s="1"/>
      <c r="F12" s="14" t="s">
        <v>0</v>
      </c>
      <c r="G12" s="4">
        <f>AVERAGE(G6:G10)</f>
        <v>523.45399999999995</v>
      </c>
      <c r="H12" s="15">
        <f>AVERAGE(H6:H10)</f>
        <v>27.1</v>
      </c>
      <c r="I12" s="1"/>
      <c r="J12" s="14" t="s">
        <v>0</v>
      </c>
      <c r="K12" s="4">
        <f>AVERAGE(K6:K10)</f>
        <v>489.55</v>
      </c>
      <c r="L12" s="15">
        <f>AVERAGE(L6:L10)</f>
        <v>28.24</v>
      </c>
      <c r="N12" s="14" t="s">
        <v>0</v>
      </c>
      <c r="O12" s="4">
        <f>AVERAGE(O6:O10)</f>
        <v>522.43200000000002</v>
      </c>
      <c r="P12" s="15">
        <f>AVERAGE(P6:P10)</f>
        <v>35.619999999999997</v>
      </c>
    </row>
    <row r="13" spans="1:19" x14ac:dyDescent="0.25">
      <c r="B13" s="14" t="s">
        <v>1</v>
      </c>
      <c r="C13" s="4">
        <f>MEDIAN(C6:C10)</f>
        <v>519.61</v>
      </c>
      <c r="D13" s="15">
        <f>MEDIAN(D6:D10)</f>
        <v>40.4</v>
      </c>
      <c r="E13" s="1"/>
      <c r="F13" s="14" t="s">
        <v>1</v>
      </c>
      <c r="G13" s="4">
        <f>MEDIAN(G6:G10)</f>
        <v>522.65</v>
      </c>
      <c r="H13" s="15">
        <f>MEDIAN(H6:H10)</f>
        <v>26.1</v>
      </c>
      <c r="I13" s="1"/>
      <c r="J13" s="14" t="s">
        <v>1</v>
      </c>
      <c r="K13" s="4">
        <f>MEDIAN(K6:K10)</f>
        <v>489.15</v>
      </c>
      <c r="L13" s="15">
        <f>MEDIAN(L6:L10)</f>
        <v>28.5</v>
      </c>
      <c r="N13" s="14" t="s">
        <v>1</v>
      </c>
      <c r="O13" s="4">
        <f>MEDIAN(O6:O10)</f>
        <v>512.08000000000004</v>
      </c>
      <c r="P13" s="15">
        <f>MEDIAN(P6:P10)</f>
        <v>35.799999999999997</v>
      </c>
    </row>
    <row r="14" spans="1:19" x14ac:dyDescent="0.25">
      <c r="B14" s="14" t="s">
        <v>2</v>
      </c>
      <c r="C14" s="4">
        <f>LARGE(C6:C10,1)</f>
        <v>525.46</v>
      </c>
      <c r="D14" s="15">
        <f>LARGE(D6:D10,1)</f>
        <v>42.3</v>
      </c>
      <c r="E14" s="1"/>
      <c r="F14" s="14" t="s">
        <v>2</v>
      </c>
      <c r="G14" s="4">
        <f>LARGE(G6:G10,1)</f>
        <v>537.26</v>
      </c>
      <c r="H14" s="15">
        <f>LARGE(H6:H10,1)</f>
        <v>29.1</v>
      </c>
      <c r="I14" s="1"/>
      <c r="J14" s="14" t="s">
        <v>2</v>
      </c>
      <c r="K14" s="4">
        <f>LARGE(K6:K10,1)</f>
        <v>506.56</v>
      </c>
      <c r="L14" s="15">
        <f>LARGE(L6:L10,1)</f>
        <v>30.6</v>
      </c>
      <c r="N14" s="14" t="s">
        <v>2</v>
      </c>
      <c r="O14" s="4">
        <f>LARGE(O6:O10,1)</f>
        <v>566.61</v>
      </c>
      <c r="P14" s="15">
        <f>LARGE(P6:P10,1)</f>
        <v>37.1</v>
      </c>
    </row>
    <row r="15" spans="1:19" x14ac:dyDescent="0.25">
      <c r="B15" s="14" t="s">
        <v>3</v>
      </c>
      <c r="C15" s="4">
        <f>SMALL(C6:C10,1)</f>
        <v>497.34</v>
      </c>
      <c r="D15" s="15">
        <f>SMALL(D6:D10,1)</f>
        <v>36</v>
      </c>
      <c r="E15" s="1"/>
      <c r="F15" s="14" t="s">
        <v>3</v>
      </c>
      <c r="G15" s="4">
        <f>SMALL(G6:G10,1)</f>
        <v>513.53</v>
      </c>
      <c r="H15" s="15">
        <f>SMALL(H6:H10,1)</f>
        <v>25.8</v>
      </c>
      <c r="I15" s="1"/>
      <c r="J15" s="14" t="s">
        <v>3</v>
      </c>
      <c r="K15" s="4">
        <f>SMALL(K6:K10,1)</f>
        <v>474.29</v>
      </c>
      <c r="L15" s="15">
        <f>SMALL(L6:L10,1)</f>
        <v>26.1</v>
      </c>
      <c r="N15" s="14" t="s">
        <v>3</v>
      </c>
      <c r="O15" s="4">
        <f>SMALL(O6:O10,1)</f>
        <v>506.87</v>
      </c>
      <c r="P15" s="15">
        <f>SMALL(P6:P10,1)</f>
        <v>33.700000000000003</v>
      </c>
    </row>
    <row r="16" spans="1:19" x14ac:dyDescent="0.25">
      <c r="B16" s="14" t="s">
        <v>4</v>
      </c>
      <c r="C16" s="4">
        <f>C14-C15</f>
        <v>28.120000000000061</v>
      </c>
      <c r="D16" s="15">
        <f>D14-D15</f>
        <v>6.2999999999999972</v>
      </c>
      <c r="E16" s="1"/>
      <c r="F16" s="14" t="s">
        <v>4</v>
      </c>
      <c r="G16" s="4">
        <f>G14-G15</f>
        <v>23.730000000000018</v>
      </c>
      <c r="H16" s="15">
        <f>H14-H15</f>
        <v>3.3000000000000007</v>
      </c>
      <c r="I16" s="1"/>
      <c r="J16" s="14" t="s">
        <v>4</v>
      </c>
      <c r="K16" s="4">
        <f>K14-K15</f>
        <v>32.269999999999982</v>
      </c>
      <c r="L16" s="15">
        <f>L14-L15</f>
        <v>4.5</v>
      </c>
      <c r="N16" s="14" t="s">
        <v>4</v>
      </c>
      <c r="O16" s="4">
        <f>O14-O15</f>
        <v>59.740000000000009</v>
      </c>
      <c r="P16" s="15">
        <f>P14-P15</f>
        <v>3.3999999999999986</v>
      </c>
    </row>
    <row r="17" spans="2:16" ht="15.75" thickBot="1" x14ac:dyDescent="0.3">
      <c r="B17" s="16" t="s">
        <v>5</v>
      </c>
      <c r="C17" s="17">
        <f>_xlfn.STDEV.S(C6:C10)</f>
        <v>12.225961311896938</v>
      </c>
      <c r="D17" s="18">
        <f>_xlfn.STDEV.S(D6:D10)</f>
        <v>2.6630809225406562</v>
      </c>
      <c r="E17" s="1"/>
      <c r="F17" s="16" t="s">
        <v>5</v>
      </c>
      <c r="G17" s="17">
        <f>_xlfn.STDEV.S(G6:G10)</f>
        <v>8.8583480401257759</v>
      </c>
      <c r="H17" s="18">
        <f>_xlfn.STDEV.S(H6:H10)</f>
        <v>1.531339283111355</v>
      </c>
      <c r="I17" s="1"/>
      <c r="J17" s="16" t="s">
        <v>5</v>
      </c>
      <c r="K17" s="17">
        <f>_xlfn.STDEV.S(K6:K10)</f>
        <v>11.857910861530369</v>
      </c>
      <c r="L17" s="18">
        <f>_xlfn.STDEV.S(L6:L10)</f>
        <v>2.0069877926883359</v>
      </c>
      <c r="N17" s="16" t="s">
        <v>5</v>
      </c>
      <c r="O17" s="17">
        <f>_xlfn.STDEV.S(O6:O10)</f>
        <v>24.975260158805153</v>
      </c>
      <c r="P17" s="18">
        <f>_xlfn.STDEV.S(P6:P10)</f>
        <v>1.4272350892547434</v>
      </c>
    </row>
    <row r="18" spans="2:16" x14ac:dyDescent="0.25">
      <c r="E18" s="1"/>
      <c r="I18" s="1"/>
      <c r="L18" s="1"/>
    </row>
    <row r="19" spans="2:16" ht="15.75" thickBot="1" x14ac:dyDescent="0.3">
      <c r="I19" s="1"/>
      <c r="J19" s="1"/>
    </row>
    <row r="20" spans="2:16" ht="15.75" x14ac:dyDescent="0.25">
      <c r="B20" s="6" t="s">
        <v>10</v>
      </c>
      <c r="C20" s="8"/>
      <c r="I20" s="1"/>
    </row>
    <row r="21" spans="2:16" x14ac:dyDescent="0.25">
      <c r="B21" s="9" t="s">
        <v>14</v>
      </c>
      <c r="C21" s="10" t="s">
        <v>12</v>
      </c>
      <c r="I21" s="1"/>
      <c r="J21" s="1"/>
    </row>
    <row r="22" spans="2:16" x14ac:dyDescent="0.25">
      <c r="B22" s="11">
        <v>2017</v>
      </c>
      <c r="C22" s="10">
        <v>537.29999999999995</v>
      </c>
      <c r="E22" s="1"/>
      <c r="I22" s="1"/>
      <c r="J22" s="1"/>
    </row>
    <row r="23" spans="2:16" x14ac:dyDescent="0.25">
      <c r="B23" s="11">
        <v>2018</v>
      </c>
      <c r="C23" s="10">
        <v>525.1</v>
      </c>
      <c r="E23" s="1"/>
      <c r="I23" s="1"/>
      <c r="J23" s="1"/>
    </row>
    <row r="24" spans="2:16" x14ac:dyDescent="0.25">
      <c r="B24" s="11">
        <v>2019</v>
      </c>
      <c r="C24" s="10">
        <v>590.79999999999995</v>
      </c>
      <c r="E24" s="1"/>
      <c r="I24" s="1"/>
      <c r="J24" s="1"/>
    </row>
    <row r="25" spans="2:16" x14ac:dyDescent="0.25">
      <c r="B25" s="11">
        <v>2020</v>
      </c>
      <c r="C25" s="10">
        <v>582.5</v>
      </c>
      <c r="E25" s="1"/>
      <c r="I25" s="1"/>
      <c r="J25" s="1"/>
    </row>
    <row r="26" spans="2:16" x14ac:dyDescent="0.25">
      <c r="B26" s="11">
        <v>2021</v>
      </c>
      <c r="C26" s="10">
        <v>612.5</v>
      </c>
      <c r="E26" s="1"/>
      <c r="I26" s="1"/>
      <c r="J26" s="1"/>
    </row>
    <row r="27" spans="2:16" x14ac:dyDescent="0.25">
      <c r="B27" s="12"/>
      <c r="C27" s="13"/>
      <c r="E27" s="1"/>
      <c r="I27" s="1"/>
      <c r="J27" s="1"/>
    </row>
    <row r="28" spans="2:16" x14ac:dyDescent="0.25">
      <c r="B28" s="14" t="s">
        <v>0</v>
      </c>
      <c r="C28" s="15">
        <f>AVERAGE(C22:C26)</f>
        <v>569.64</v>
      </c>
      <c r="E28" s="1"/>
      <c r="I28" s="1"/>
      <c r="J28" s="1"/>
    </row>
    <row r="29" spans="2:16" x14ac:dyDescent="0.25">
      <c r="B29" s="14" t="s">
        <v>1</v>
      </c>
      <c r="C29" s="15">
        <f>MEDIAN(C22:C26)</f>
        <v>582.5</v>
      </c>
      <c r="E29" s="1"/>
      <c r="I29" s="1"/>
      <c r="J29" s="1"/>
    </row>
    <row r="30" spans="2:16" x14ac:dyDescent="0.25">
      <c r="B30" s="14" t="s">
        <v>2</v>
      </c>
      <c r="C30" s="15">
        <f>LARGE(C22:C26,1)</f>
        <v>612.5</v>
      </c>
      <c r="E30" s="1"/>
    </row>
    <row r="31" spans="2:16" x14ac:dyDescent="0.25">
      <c r="B31" s="14" t="s">
        <v>3</v>
      </c>
      <c r="C31" s="15">
        <f>SMALL(C22:C26,1)</f>
        <v>525.1</v>
      </c>
      <c r="E31" s="1"/>
    </row>
    <row r="32" spans="2:16" x14ac:dyDescent="0.25">
      <c r="B32" s="14" t="s">
        <v>4</v>
      </c>
      <c r="C32" s="15">
        <f>C30-C31</f>
        <v>87.399999999999977</v>
      </c>
      <c r="E32" s="1"/>
    </row>
    <row r="33" spans="2:13" ht="15.75" thickBot="1" x14ac:dyDescent="0.3">
      <c r="B33" s="16" t="s">
        <v>5</v>
      </c>
      <c r="C33" s="18">
        <f>_xlfn.STDEV.S(C22:C26)</f>
        <v>37.012808593782772</v>
      </c>
    </row>
    <row r="37" spans="2:13" x14ac:dyDescent="0.25">
      <c r="E37" s="2" t="s">
        <v>15</v>
      </c>
      <c r="F37" s="2"/>
      <c r="G37" s="2"/>
      <c r="H37" s="2"/>
      <c r="I37" s="2"/>
      <c r="J37" s="2"/>
      <c r="K37" s="2"/>
      <c r="L37" s="2"/>
      <c r="M37" s="2"/>
    </row>
  </sheetData>
  <mergeCells count="7">
    <mergeCell ref="A1:S1"/>
    <mergeCell ref="E37:M37"/>
    <mergeCell ref="B4:D4"/>
    <mergeCell ref="F4:H4"/>
    <mergeCell ref="N4:P4"/>
    <mergeCell ref="J4:L4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Felipe Campolina</cp:lastModifiedBy>
  <cp:lastPrinted>2022-10-06T20:20:24Z</cp:lastPrinted>
  <dcterms:created xsi:type="dcterms:W3CDTF">2022-10-06T19:44:34Z</dcterms:created>
  <dcterms:modified xsi:type="dcterms:W3CDTF">2022-10-06T18:35:24Z</dcterms:modified>
</cp:coreProperties>
</file>