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  <sheet state="visible" name="Copia de Hoja 2" sheetId="3" r:id="rId6"/>
    <sheet state="visible" name="Hoja 4" sheetId="4" r:id="rId7"/>
  </sheets>
  <definedNames>
    <definedName name="X">'Copia de Hoja 2'!$I$10</definedName>
    <definedName name="Y">'Copia de Hoja 2'!$I$9</definedName>
  </definedNames>
  <calcPr/>
  <extLst>
    <ext uri="GoogleSheetsCustomDataVersion1">
      <go:sheetsCustomData xmlns:go="http://customooxmlschemas.google.com/" r:id="rId8" roundtripDataSignature="AMtx7mjSUPtvydzYsCpo6R6+tHNoT/6Sfg=="/>
    </ext>
  </extLst>
</workbook>
</file>

<file path=xl/sharedStrings.xml><?xml version="1.0" encoding="utf-8"?>
<sst xmlns="http://schemas.openxmlformats.org/spreadsheetml/2006/main" count="32" uniqueCount="14">
  <si>
    <t>X</t>
  </si>
  <si>
    <t>Y</t>
  </si>
  <si>
    <t>Niño 1</t>
  </si>
  <si>
    <t>Niño 2</t>
  </si>
  <si>
    <t>Niño 3</t>
  </si>
  <si>
    <t>Niño 4</t>
  </si>
  <si>
    <t>Niño 5</t>
  </si>
  <si>
    <t>Niño 6</t>
  </si>
  <si>
    <t>niño 1</t>
  </si>
  <si>
    <t>niño 2</t>
  </si>
  <si>
    <t>niño 3</t>
  </si>
  <si>
    <t>niño 4</t>
  </si>
  <si>
    <t>niño 5</t>
  </si>
  <si>
    <t>niño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</si>
</sst>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7">
    <font>
      <sz val="11.0"/>
      <color theme="1"/>
      <name val="Calibri"/>
      <scheme val="minor"/>
    </font>
    <font>
      <color theme="1"/>
      <name val="Calibri"/>
      <scheme val="minor"/>
    </font>
    <font>
      <sz val="9.0"/>
      <color rgb="FF000000"/>
      <name val="&quot;Times New Roman&quot;"/>
    </font>
    <font>
      <sz val="11.0"/>
      <color rgb="FF000000"/>
      <name val="Calibri"/>
    </font>
    <font>
      <color rgb="FF000000"/>
      <name val="Roboto"/>
    </font>
    <font>
      <sz val="11.0"/>
      <color rgb="FF000000"/>
      <name val="Docs-Calibri"/>
    </font>
    <font>
      <color theme="1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DEF2F8"/>
        <bgColor rgb="FFDEF2F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</fills>
  <borders count="4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3" xfId="0" applyAlignment="1" applyFill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4" xfId="0" applyFont="1" applyNumberFormat="1"/>
    <xf borderId="0" fillId="0" fontId="1" numFmtId="2" xfId="0" applyFont="1" applyNumberFormat="1"/>
    <xf borderId="1" fillId="0" fontId="1" numFmtId="46" xfId="0" applyAlignment="1" applyBorder="1" applyFont="1" applyNumberFormat="1">
      <alignment readingOrder="0"/>
    </xf>
    <xf borderId="0" fillId="0" fontId="1" numFmtId="46" xfId="0" applyAlignment="1" applyFont="1" applyNumberFormat="1">
      <alignment readingOrder="0"/>
    </xf>
    <xf borderId="0" fillId="0" fontId="1" numFmtId="46" xfId="0" applyFont="1" applyNumberFormat="1"/>
    <xf borderId="0" fillId="2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1" fillId="0" fontId="1" numFmtId="21" xfId="0" applyAlignment="1" applyBorder="1" applyFont="1" applyNumberFormat="1">
      <alignment readingOrder="0"/>
    </xf>
    <xf borderId="1" fillId="0" fontId="1" numFmtId="0" xfId="0" applyBorder="1" applyFont="1"/>
    <xf borderId="2" fillId="0" fontId="2" numFmtId="0" xfId="0" applyAlignment="1" applyBorder="1" applyFont="1">
      <alignment horizontal="left" readingOrder="0" shrinkToFit="0" wrapText="1"/>
    </xf>
    <xf borderId="1" fillId="3" fontId="3" numFmtId="0" xfId="0" applyAlignment="1" applyBorder="1" applyFill="1" applyFont="1">
      <alignment horizontal="left" readingOrder="0" shrinkToFit="0" vertical="bottom" wrapText="0"/>
    </xf>
    <xf borderId="1" fillId="2" fontId="3" numFmtId="0" xfId="0" applyAlignment="1" applyBorder="1" applyFont="1">
      <alignment horizontal="center" readingOrder="0" shrinkToFit="0" vertical="bottom" wrapText="0"/>
    </xf>
    <xf borderId="1" fillId="4" fontId="4" numFmtId="0" xfId="0" applyAlignment="1" applyBorder="1" applyFill="1" applyFont="1">
      <alignment horizontal="center" readingOrder="0" vertical="bottom"/>
    </xf>
    <xf borderId="1" fillId="2" fontId="4" numFmtId="0" xfId="0" applyAlignment="1" applyBorder="1" applyFont="1">
      <alignment readingOrder="0" vertical="bottom"/>
    </xf>
    <xf borderId="1" fillId="3" fontId="4" numFmtId="0" xfId="0" applyAlignment="1" applyBorder="1" applyFont="1">
      <alignment readingOrder="0" vertical="bottom"/>
    </xf>
    <xf borderId="1" fillId="3" fontId="4" numFmtId="0" xfId="0" applyAlignment="1" applyBorder="1" applyFont="1">
      <alignment vertical="bottom"/>
    </xf>
    <xf borderId="1" fillId="3" fontId="4" numFmtId="2" xfId="0" applyAlignment="1" applyBorder="1" applyFont="1" applyNumberFormat="1">
      <alignment vertical="bottom"/>
    </xf>
    <xf borderId="1" fillId="3" fontId="4" numFmtId="46" xfId="0" applyAlignment="1" applyBorder="1" applyFont="1" applyNumberFormat="1">
      <alignment vertical="bottom"/>
    </xf>
    <xf borderId="3" fillId="3" fontId="4" numFmtId="0" xfId="0" applyAlignment="1" applyBorder="1" applyFont="1">
      <alignment vertical="bottom"/>
    </xf>
    <xf borderId="2" fillId="3" fontId="4" numFmtId="0" xfId="0" applyAlignment="1" applyBorder="1" applyFont="1">
      <alignment vertical="bottom"/>
    </xf>
    <xf borderId="1" fillId="3" fontId="5" numFmtId="0" xfId="0" applyAlignment="1" applyBorder="1" applyFont="1">
      <alignment horizontal="left" readingOrder="0" shrinkToFit="0" vertical="bottom" wrapText="0"/>
    </xf>
    <xf borderId="1" fillId="2" fontId="5" numFmtId="0" xfId="0" applyAlignment="1" applyBorder="1" applyFont="1">
      <alignment horizontal="center" readingOrder="0" shrinkToFit="0" vertical="bottom" wrapText="0"/>
    </xf>
    <xf borderId="1" fillId="4" fontId="5" numFmtId="0" xfId="0" applyAlignment="1" applyBorder="1" applyFont="1">
      <alignment horizontal="center" readingOrder="0" shrinkToFit="0" vertical="bottom" wrapText="0"/>
    </xf>
    <xf borderId="1" fillId="3" fontId="3" numFmtId="0" xfId="0" applyAlignment="1" applyBorder="1" applyFont="1">
      <alignment horizontal="right" readingOrder="0" shrinkToFit="0" vertical="bottom" wrapText="0"/>
    </xf>
    <xf borderId="1" fillId="3" fontId="4" numFmtId="21" xfId="0" applyAlignment="1" applyBorder="1" applyFont="1" applyNumberFormat="1">
      <alignment vertical="bottom"/>
    </xf>
    <xf borderId="1" fillId="2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0" fillId="0" fontId="6" numFmtId="0" xfId="0" applyFont="1"/>
    <xf borderId="1" fillId="4" fontId="3" numFmtId="0" xfId="0" applyAlignment="1" applyBorder="1" applyFont="1">
      <alignment horizontal="center" readingOrder="0" shrinkToFit="0" vertical="bottom" wrapText="0"/>
    </xf>
    <xf borderId="0" fillId="2" fontId="1" numFmtId="4" xfId="0" applyFont="1" applyNumberFormat="1"/>
    <xf borderId="0" fillId="0" fontId="1" numFmtId="0" xfId="0" applyFont="1"/>
    <xf borderId="0" fillId="2" fontId="1" numFmtId="0" xfId="0" applyFont="1"/>
    <xf borderId="0" fillId="5" fontId="1" numFmtId="2" xfId="0" applyFill="1" applyFont="1" applyNumberFormat="1"/>
    <xf borderId="0" fillId="6" fontId="1" numFmtId="2" xfId="0" applyFill="1" applyFont="1" applyNumberFormat="1"/>
    <xf borderId="0" fillId="4" fontId="1" numFmtId="0" xfId="0" applyFont="1"/>
    <xf borderId="0" fillId="2" fontId="1" numFmtId="46" xfId="0" applyFont="1" applyNumberFormat="1"/>
    <xf borderId="0" fillId="5" fontId="1" numFmtId="46" xfId="0" applyFont="1" applyNumberFormat="1"/>
    <xf borderId="0" fillId="6" fontId="1" numFmtId="4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Georgia"/>
              </a:defRPr>
            </a:pPr>
            <a:r>
              <a:rPr b="1">
                <a:solidFill>
                  <a:srgbClr val="757575"/>
                </a:solidFill>
                <a:latin typeface="Georgia"/>
              </a:rPr>
              <a:t>Errores promedio por repetición de fonema</a:t>
            </a:r>
          </a:p>
        </c:rich>
      </c:tx>
      <c:overlay val="0"/>
    </c:title>
    <c:plotArea>
      <c:layout/>
      <c:lineChart>
        <c:ser>
          <c:idx val="0"/>
          <c:order val="0"/>
          <c:tx>
            <c:v>Metodología Tradicional</c:v>
          </c:tx>
          <c:spPr>
            <a:ln cmpd="sng">
              <a:solidFill>
                <a:srgbClr val="5B9BD5"/>
              </a:solidFill>
            </a:ln>
          </c:spPr>
          <c:marker>
            <c:symbol val="circle"/>
            <c:size val="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strRef>
              <c:f>'Hoja 1'!$A$1:$A$6</c:f>
            </c:strRef>
          </c:cat>
          <c:val>
            <c:numRef>
              <c:f>'Hoja 1'!$F$1:$F$6</c:f>
              <c:numCache/>
            </c:numRef>
          </c:val>
          <c:smooth val="0"/>
        </c:ser>
        <c:ser>
          <c:idx val="1"/>
          <c:order val="1"/>
          <c:tx>
            <c:v>Uso del Aplicativo</c:v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CC0000">
                  <a:alpha val="100000"/>
                </a:srgbClr>
              </a:solidFill>
              <a:ln cmpd="sng">
                <a:solidFill>
                  <a:srgbClr val="CC0000">
                    <a:alpha val="100000"/>
                  </a:srgbClr>
                </a:solidFill>
              </a:ln>
            </c:spPr>
          </c:marker>
          <c:cat>
            <c:strRef>
              <c:f>'Hoja 1'!$A$1:$A$6</c:f>
            </c:strRef>
          </c:cat>
          <c:val>
            <c:numRef>
              <c:f>'Hoja 1'!$G$1:$G$6</c:f>
              <c:numCache/>
            </c:numRef>
          </c:val>
          <c:smooth val="0"/>
        </c:ser>
        <c:axId val="949170940"/>
        <c:axId val="1322968168"/>
      </c:lineChart>
      <c:catAx>
        <c:axId val="9491709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322968168"/>
      </c:catAx>
      <c:valAx>
        <c:axId val="1322968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Errores Promedio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949170940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latin typeface="Georgia"/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latin typeface="Georgia"/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Georgia"/>
              </a:defRPr>
            </a:pPr>
            <a:r>
              <a:rPr b="1">
                <a:solidFill>
                  <a:srgbClr val="757575"/>
                </a:solidFill>
                <a:latin typeface="Georgia"/>
              </a:rPr>
              <a:t>Tiempo promedio por repetición de fonema</a:t>
            </a:r>
          </a:p>
        </c:rich>
      </c:tx>
      <c:overlay val="0"/>
    </c:title>
    <c:plotArea>
      <c:layout/>
      <c:lineChart>
        <c:ser>
          <c:idx val="0"/>
          <c:order val="0"/>
          <c:tx>
            <c:v>Metodología Tradicional</c:v>
          </c:tx>
          <c:spPr>
            <a:ln cmpd="sng">
              <a:solidFill>
                <a:srgbClr val="5B9BD5"/>
              </a:solidFill>
            </a:ln>
          </c:spPr>
          <c:marker>
            <c:symbol val="circle"/>
            <c:size val="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strRef>
              <c:f>'Hoja 1'!$A$1:$A$6</c:f>
            </c:strRef>
          </c:cat>
          <c:val>
            <c:numRef>
              <c:f>'Hoja 1'!$M$1:$M$6</c:f>
              <c:numCache/>
            </c:numRef>
          </c:val>
          <c:smooth val="0"/>
        </c:ser>
        <c:ser>
          <c:idx val="1"/>
          <c:order val="1"/>
          <c:tx>
            <c:v>Uso del Aplicativo</c:v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CC0000">
                  <a:alpha val="100000"/>
                </a:srgbClr>
              </a:solidFill>
              <a:ln cmpd="sng">
                <a:solidFill>
                  <a:srgbClr val="CC0000">
                    <a:alpha val="100000"/>
                  </a:srgbClr>
                </a:solidFill>
              </a:ln>
            </c:spPr>
          </c:marker>
          <c:cat>
            <c:strRef>
              <c:f>'Hoja 1'!$A$1:$A$6</c:f>
            </c:strRef>
          </c:cat>
          <c:val>
            <c:numRef>
              <c:f>'Hoja 1'!$N$1:$N$6</c:f>
              <c:numCache/>
            </c:numRef>
          </c:val>
          <c:smooth val="0"/>
        </c:ser>
        <c:axId val="1911012608"/>
        <c:axId val="1982486553"/>
      </c:lineChart>
      <c:catAx>
        <c:axId val="191101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982486553"/>
      </c:catAx>
      <c:valAx>
        <c:axId val="19824865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Tiempo Promedio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911012608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latin typeface="Georgia"/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latin typeface="Georgia"/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Georgia"/>
              </a:defRPr>
            </a:pPr>
            <a:r>
              <a:rPr b="1">
                <a:solidFill>
                  <a:srgbClr val="757575"/>
                </a:solidFill>
                <a:latin typeface="Georgia"/>
              </a:rPr>
              <a:t>Errores promedio por repetición de sílaba</a:t>
            </a:r>
          </a:p>
        </c:rich>
      </c:tx>
      <c:overlay val="0"/>
    </c:title>
    <c:plotArea>
      <c:layout/>
      <c:lineChart>
        <c:ser>
          <c:idx val="0"/>
          <c:order val="0"/>
          <c:tx>
            <c:v>Metodología Tradicional</c:v>
          </c:tx>
          <c:spPr>
            <a:ln cmpd="sng">
              <a:solidFill>
                <a:srgbClr val="5B9BD5"/>
              </a:solidFill>
            </a:ln>
          </c:spPr>
          <c:marker>
            <c:symbol val="circle"/>
            <c:size val="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strRef>
              <c:f>'Hoja 2'!$A$1:$A$6</c:f>
            </c:strRef>
          </c:cat>
          <c:val>
            <c:numRef>
              <c:f>'Hoja 2'!$F$1:$F$6</c:f>
              <c:numCache/>
            </c:numRef>
          </c:val>
          <c:smooth val="0"/>
        </c:ser>
        <c:ser>
          <c:idx val="1"/>
          <c:order val="1"/>
          <c:tx>
            <c:v>Uso del Aplicativo</c:v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CC0000">
                  <a:alpha val="100000"/>
                </a:srgbClr>
              </a:solidFill>
              <a:ln cmpd="sng">
                <a:solidFill>
                  <a:srgbClr val="CC0000">
                    <a:alpha val="100000"/>
                  </a:srgbClr>
                </a:solidFill>
              </a:ln>
            </c:spPr>
          </c:marker>
          <c:cat>
            <c:strRef>
              <c:f>'Hoja 2'!$A$1:$A$6</c:f>
            </c:strRef>
          </c:cat>
          <c:val>
            <c:numRef>
              <c:f>'Hoja 2'!$G$1:$G$6</c:f>
              <c:numCache/>
            </c:numRef>
          </c:val>
          <c:smooth val="0"/>
        </c:ser>
        <c:axId val="1747836210"/>
        <c:axId val="1102861110"/>
      </c:lineChart>
      <c:catAx>
        <c:axId val="17478362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102861110"/>
      </c:catAx>
      <c:valAx>
        <c:axId val="11028611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Errores Promedio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78362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Georgia"/>
              </a:defRPr>
            </a:pPr>
            <a:r>
              <a:rPr b="1">
                <a:solidFill>
                  <a:srgbClr val="757575"/>
                </a:solidFill>
                <a:latin typeface="Georgia"/>
              </a:rPr>
              <a:t>Tiempo promedio por repetición de sílaba</a:t>
            </a:r>
          </a:p>
        </c:rich>
      </c:tx>
      <c:overlay val="0"/>
    </c:title>
    <c:plotArea>
      <c:layout/>
      <c:lineChart>
        <c:ser>
          <c:idx val="0"/>
          <c:order val="0"/>
          <c:tx>
            <c:v>Metodología Tradicional</c:v>
          </c:tx>
          <c:spPr>
            <a:ln cmpd="sng">
              <a:solidFill>
                <a:srgbClr val="5B9BD5"/>
              </a:solidFill>
            </a:ln>
          </c:spPr>
          <c:marker>
            <c:symbol val="circle"/>
            <c:size val="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strRef>
              <c:f>'Hoja 2'!$A$1:$A$6</c:f>
            </c:strRef>
          </c:cat>
          <c:val>
            <c:numRef>
              <c:f>'Hoja 2'!$M$1:$M$6</c:f>
              <c:numCache/>
            </c:numRef>
          </c:val>
          <c:smooth val="0"/>
        </c:ser>
        <c:ser>
          <c:idx val="1"/>
          <c:order val="1"/>
          <c:tx>
            <c:v>Uso del Aplicativo</c:v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CC0000">
                  <a:alpha val="100000"/>
                </a:srgbClr>
              </a:solidFill>
              <a:ln cmpd="sng">
                <a:solidFill>
                  <a:srgbClr val="CC0000">
                    <a:alpha val="100000"/>
                  </a:srgbClr>
                </a:solidFill>
              </a:ln>
            </c:spPr>
          </c:marker>
          <c:cat>
            <c:strRef>
              <c:f>'Hoja 2'!$A$1:$A$6</c:f>
            </c:strRef>
          </c:cat>
          <c:val>
            <c:numRef>
              <c:f>'Hoja 2'!$N$1:$N$6</c:f>
              <c:numCache/>
            </c:numRef>
          </c:val>
          <c:smooth val="0"/>
        </c:ser>
        <c:axId val="1052950313"/>
        <c:axId val="1164013500"/>
      </c:lineChart>
      <c:catAx>
        <c:axId val="1052950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164013500"/>
      </c:catAx>
      <c:valAx>
        <c:axId val="11640135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Tiempo Promedio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052950313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latin typeface="Georgia"/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latin typeface="Georgia"/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Georgia"/>
              </a:defRPr>
            </a:pPr>
            <a:r>
              <a:rPr b="1">
                <a:solidFill>
                  <a:srgbClr val="757575"/>
                </a:solidFill>
                <a:latin typeface="Georgia"/>
              </a:rPr>
              <a:t>Errores promedio por repetición de palabra</a:t>
            </a:r>
          </a:p>
        </c:rich>
      </c:tx>
      <c:overlay val="0"/>
    </c:title>
    <c:plotArea>
      <c:layout/>
      <c:lineChart>
        <c:ser>
          <c:idx val="0"/>
          <c:order val="0"/>
          <c:tx>
            <c:v>Metodología Tradicional</c:v>
          </c:tx>
          <c:spPr>
            <a:ln cmpd="sng">
              <a:solidFill>
                <a:srgbClr val="5B9BD5"/>
              </a:solidFill>
            </a:ln>
          </c:spPr>
          <c:marker>
            <c:symbol val="circle"/>
            <c:size val="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strRef>
              <c:f>'Copia de Hoja 2'!$A$1:$A$6</c:f>
            </c:strRef>
          </c:cat>
          <c:val>
            <c:numRef>
              <c:f>'Copia de Hoja 2'!$F$1:$F$6</c:f>
              <c:numCache/>
            </c:numRef>
          </c:val>
          <c:smooth val="0"/>
        </c:ser>
        <c:ser>
          <c:idx val="1"/>
          <c:order val="1"/>
          <c:tx>
            <c:v>Uso del Aplicativo</c:v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CC0000">
                  <a:alpha val="100000"/>
                </a:srgbClr>
              </a:solidFill>
              <a:ln cmpd="sng">
                <a:solidFill>
                  <a:srgbClr val="CC0000">
                    <a:alpha val="100000"/>
                  </a:srgbClr>
                </a:solidFill>
              </a:ln>
            </c:spPr>
          </c:marker>
          <c:cat>
            <c:strRef>
              <c:f>'Copia de Hoja 2'!$A$1:$A$6</c:f>
            </c:strRef>
          </c:cat>
          <c:val>
            <c:numRef>
              <c:f>'Copia de Hoja 2'!$G$1:$G$6</c:f>
              <c:numCache/>
            </c:numRef>
          </c:val>
          <c:smooth val="0"/>
        </c:ser>
        <c:axId val="256451693"/>
        <c:axId val="1525122490"/>
      </c:lineChart>
      <c:catAx>
        <c:axId val="256451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525122490"/>
      </c:catAx>
      <c:valAx>
        <c:axId val="15251224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Errores Promedio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64516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Georgia"/>
              </a:defRPr>
            </a:pPr>
            <a:r>
              <a:rPr b="1">
                <a:solidFill>
                  <a:srgbClr val="757575"/>
                </a:solidFill>
                <a:latin typeface="Georgia"/>
              </a:rPr>
              <a:t>Tiempo promedio por repetición de palabra</a:t>
            </a:r>
          </a:p>
        </c:rich>
      </c:tx>
      <c:overlay val="0"/>
    </c:title>
    <c:plotArea>
      <c:layout/>
      <c:lineChart>
        <c:ser>
          <c:idx val="0"/>
          <c:order val="0"/>
          <c:tx>
            <c:v>Metodología Tradicional</c:v>
          </c:tx>
          <c:spPr>
            <a:ln cmpd="sng">
              <a:solidFill>
                <a:srgbClr val="5B9BD5"/>
              </a:solidFill>
            </a:ln>
          </c:spPr>
          <c:marker>
            <c:symbol val="circle"/>
            <c:size val="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strRef>
              <c:f>'Copia de Hoja 2'!$A$1:$A$6</c:f>
            </c:strRef>
          </c:cat>
          <c:val>
            <c:numRef>
              <c:f>'Copia de Hoja 2'!$M$1:$M$6</c:f>
              <c:numCache/>
            </c:numRef>
          </c:val>
          <c:smooth val="0"/>
        </c:ser>
        <c:ser>
          <c:idx val="1"/>
          <c:order val="1"/>
          <c:tx>
            <c:v>Uso del Aplicativo</c:v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CC0000">
                  <a:alpha val="100000"/>
                </a:srgbClr>
              </a:solidFill>
              <a:ln cmpd="sng">
                <a:solidFill>
                  <a:srgbClr val="CC0000">
                    <a:alpha val="100000"/>
                  </a:srgbClr>
                </a:solidFill>
              </a:ln>
            </c:spPr>
          </c:marker>
          <c:cat>
            <c:strRef>
              <c:f>'Copia de Hoja 2'!$A$1:$A$6</c:f>
            </c:strRef>
          </c:cat>
          <c:val>
            <c:numRef>
              <c:f>'Copia de Hoja 2'!$N$1:$N$6</c:f>
              <c:numCache/>
            </c:numRef>
          </c:val>
          <c:smooth val="0"/>
        </c:ser>
        <c:axId val="1648747401"/>
        <c:axId val="1846780112"/>
      </c:lineChart>
      <c:catAx>
        <c:axId val="1648747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846780112"/>
      </c:catAx>
      <c:valAx>
        <c:axId val="18467801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Tiempo Promedio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648747401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latin typeface="Georgia"/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latin typeface="Georgia"/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38100</xdr:rowOff>
    </xdr:from>
    <xdr:ext cx="5715000" cy="3533775"/>
    <xdr:graphicFrame>
      <xdr:nvGraphicFramePr>
        <xdr:cNvPr id="1553455040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514350</xdr:colOff>
      <xdr:row>13</xdr:row>
      <xdr:rowOff>19050</xdr:rowOff>
    </xdr:from>
    <xdr:ext cx="5715000" cy="3533775"/>
    <xdr:graphicFrame>
      <xdr:nvGraphicFramePr>
        <xdr:cNvPr id="1301527049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381000</xdr:colOff>
      <xdr:row>7</xdr:row>
      <xdr:rowOff>95250</xdr:rowOff>
    </xdr:from>
    <xdr:ext cx="5715000" cy="3533775"/>
    <xdr:graphicFrame>
      <xdr:nvGraphicFramePr>
        <xdr:cNvPr id="785148837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638175</xdr:colOff>
      <xdr:row>7</xdr:row>
      <xdr:rowOff>152400</xdr:rowOff>
    </xdr:from>
    <xdr:ext cx="5715000" cy="3533775"/>
    <xdr:graphicFrame>
      <xdr:nvGraphicFramePr>
        <xdr:cNvPr id="1833236068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381000</xdr:colOff>
      <xdr:row>7</xdr:row>
      <xdr:rowOff>95250</xdr:rowOff>
    </xdr:from>
    <xdr:ext cx="5715000" cy="3533775"/>
    <xdr:graphicFrame>
      <xdr:nvGraphicFramePr>
        <xdr:cNvPr id="1957875690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657225</xdr:colOff>
      <xdr:row>10</xdr:row>
      <xdr:rowOff>0</xdr:rowOff>
    </xdr:from>
    <xdr:ext cx="5715000" cy="3533775"/>
    <xdr:graphicFrame>
      <xdr:nvGraphicFramePr>
        <xdr:cNvPr id="1979379138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8" max="8" width="10.86"/>
    <col customWidth="1" min="9" max="9" width="8.86"/>
    <col customWidth="1" min="10" max="10" width="9.29"/>
  </cols>
  <sheetData>
    <row r="1">
      <c r="A1" s="1" t="s">
        <v>0</v>
      </c>
      <c r="B1" s="2">
        <v>3.0</v>
      </c>
      <c r="C1" s="3">
        <v>4.5</v>
      </c>
      <c r="D1" s="2">
        <v>7.0</v>
      </c>
      <c r="E1" s="4">
        <v>9.0</v>
      </c>
      <c r="F1" s="5">
        <f t="shared" ref="F1:G1" si="1">SUM(B1,D1)/2</f>
        <v>5</v>
      </c>
      <c r="G1" s="5">
        <f t="shared" si="1"/>
        <v>6.75</v>
      </c>
      <c r="H1" s="6">
        <f>AVERAGE(F1:F6)</f>
        <v>148</v>
      </c>
      <c r="I1" s="7">
        <v>0.0010648148148148149</v>
      </c>
      <c r="J1" s="8">
        <v>0.0010416666666666667</v>
      </c>
      <c r="K1" s="7">
        <v>0.001099537037037037</v>
      </c>
      <c r="L1" s="8">
        <v>0.0010300925925925926</v>
      </c>
      <c r="M1" s="9">
        <f t="shared" ref="M1:N1" si="2">SUM(I1,K1)/2</f>
        <v>0.001082175926</v>
      </c>
      <c r="N1" s="8">
        <f t="shared" si="2"/>
        <v>0.00103587963</v>
      </c>
      <c r="O1" s="8">
        <f>SUM(M1:M6)/6</f>
        <v>0.000368441358</v>
      </c>
      <c r="P1" s="8"/>
    </row>
    <row r="2">
      <c r="A2" s="1" t="s">
        <v>1</v>
      </c>
      <c r="B2" s="10">
        <v>2.5</v>
      </c>
      <c r="C2" s="4">
        <v>1.0</v>
      </c>
      <c r="D2" s="10">
        <v>2.5</v>
      </c>
      <c r="E2" s="3">
        <v>0.5</v>
      </c>
      <c r="F2" s="11">
        <v>291.0</v>
      </c>
      <c r="G2" s="11">
        <v>44.0</v>
      </c>
      <c r="H2" s="6">
        <f>AVERAGE(G1:G6)</f>
        <v>25.375</v>
      </c>
      <c r="I2" s="7">
        <v>0.0010416666666666667</v>
      </c>
      <c r="J2" s="8">
        <v>0.0010185185185185184</v>
      </c>
      <c r="K2" s="7">
        <v>0.0012152777777777778</v>
      </c>
      <c r="L2" s="8">
        <v>0.0011574074074074073</v>
      </c>
      <c r="M2" s="9">
        <f t="shared" ref="M2:N2" si="3">SUM(I2,K2)/2</f>
        <v>0.001128472222</v>
      </c>
      <c r="N2" s="8">
        <f t="shared" si="3"/>
        <v>0.001087962963</v>
      </c>
      <c r="O2" s="9">
        <f>SUM(N1:N6)/6</f>
        <v>0.0003539737654</v>
      </c>
    </row>
    <row r="3">
      <c r="B3" s="2"/>
      <c r="C3" s="4"/>
      <c r="D3" s="2"/>
      <c r="E3" s="4"/>
      <c r="F3" s="5"/>
      <c r="G3" s="5"/>
      <c r="H3" s="12"/>
      <c r="I3" s="7"/>
      <c r="J3" s="8"/>
      <c r="K3" s="7"/>
      <c r="L3" s="8"/>
      <c r="N3" s="8"/>
    </row>
    <row r="4">
      <c r="B4" s="2"/>
      <c r="C4" s="4"/>
      <c r="D4" s="2"/>
      <c r="E4" s="4"/>
      <c r="F4" s="5"/>
      <c r="G4" s="5"/>
      <c r="H4" s="12"/>
      <c r="I4" s="13"/>
      <c r="J4" s="8"/>
      <c r="K4" s="13"/>
      <c r="L4" s="8"/>
      <c r="N4" s="8"/>
    </row>
    <row r="5">
      <c r="B5" s="2"/>
      <c r="C5" s="4"/>
      <c r="D5" s="2"/>
      <c r="E5" s="4"/>
      <c r="F5" s="5"/>
      <c r="G5" s="5"/>
      <c r="H5" s="12"/>
      <c r="I5" s="7"/>
      <c r="J5" s="8"/>
      <c r="K5" s="7"/>
      <c r="L5" s="8"/>
      <c r="N5" s="8"/>
    </row>
    <row r="6">
      <c r="B6" s="2"/>
      <c r="C6" s="4"/>
      <c r="D6" s="2"/>
      <c r="E6" s="4"/>
      <c r="F6" s="5"/>
      <c r="G6" s="5"/>
      <c r="H6" s="12"/>
      <c r="I6" s="7"/>
      <c r="J6" s="8"/>
      <c r="K6" s="7"/>
      <c r="L6" s="8"/>
      <c r="N6" s="8"/>
    </row>
    <row r="7">
      <c r="A7" s="14"/>
      <c r="B7" s="14"/>
      <c r="C7" s="14"/>
      <c r="D7" s="14"/>
      <c r="E7" s="14"/>
      <c r="F7" s="14"/>
      <c r="G7" s="14"/>
      <c r="H7" s="12"/>
      <c r="I7" s="9"/>
      <c r="K7" s="12"/>
      <c r="L7" s="12"/>
    </row>
    <row r="8">
      <c r="A8" s="14"/>
      <c r="B8" s="14"/>
      <c r="C8" s="14"/>
      <c r="D8" s="14"/>
      <c r="E8" s="14"/>
      <c r="F8" s="14"/>
      <c r="G8" s="14"/>
    </row>
    <row r="9">
      <c r="A9" s="14"/>
      <c r="B9" s="14"/>
      <c r="C9" s="14"/>
      <c r="D9" s="14"/>
      <c r="E9" s="14"/>
      <c r="F9" s="14"/>
      <c r="G9" s="14"/>
    </row>
    <row r="10">
      <c r="A10" s="14"/>
      <c r="B10" s="14"/>
      <c r="C10" s="14"/>
      <c r="D10" s="14"/>
      <c r="E10" s="14"/>
      <c r="F10" s="14"/>
      <c r="G10" s="14"/>
    </row>
    <row r="11">
      <c r="A11" s="14"/>
      <c r="B11" s="14"/>
      <c r="C11" s="14"/>
      <c r="D11" s="14"/>
      <c r="E11" s="14"/>
      <c r="F11" s="14"/>
      <c r="G11" s="14"/>
    </row>
    <row r="12">
      <c r="A12" s="14"/>
      <c r="B12" s="14"/>
      <c r="C12" s="14"/>
      <c r="D12" s="14"/>
      <c r="E12" s="14"/>
      <c r="F12" s="14"/>
      <c r="G12" s="14"/>
      <c r="H12" s="15"/>
      <c r="J12" s="15"/>
      <c r="K12" s="15"/>
      <c r="L12" s="15"/>
      <c r="M12" s="15"/>
      <c r="N12" s="15">
        <v>1.0</v>
      </c>
      <c r="O12" s="15">
        <v>2.0</v>
      </c>
      <c r="P12" s="15">
        <v>3.0</v>
      </c>
      <c r="Q12" s="15">
        <v>1.0</v>
      </c>
      <c r="R12" s="15">
        <v>2.0</v>
      </c>
      <c r="S12" s="15">
        <v>6.0</v>
      </c>
      <c r="T12" s="15">
        <v>0.0</v>
      </c>
      <c r="U12" s="15">
        <v>7.0</v>
      </c>
      <c r="V12" s="15">
        <v>3.0</v>
      </c>
      <c r="W12" s="15">
        <v>0.0</v>
      </c>
      <c r="X12" s="15">
        <v>2.0</v>
      </c>
      <c r="Y12" s="15">
        <v>5.0</v>
      </c>
    </row>
    <row r="13">
      <c r="A13" s="14"/>
      <c r="B13" s="14"/>
      <c r="C13" s="14"/>
      <c r="D13" s="14"/>
      <c r="E13" s="14"/>
      <c r="F13" s="14"/>
      <c r="G13" s="14"/>
    </row>
    <row r="14">
      <c r="A14" s="14"/>
      <c r="B14" s="14"/>
      <c r="C14" s="14"/>
      <c r="D14" s="14"/>
      <c r="E14" s="14"/>
      <c r="F14" s="14"/>
      <c r="G14" s="14"/>
    </row>
    <row r="15">
      <c r="A15" s="14"/>
      <c r="B15" s="14"/>
      <c r="C15" s="14"/>
      <c r="D15" s="14"/>
      <c r="E15" s="14"/>
      <c r="F15" s="14"/>
      <c r="G15" s="14"/>
    </row>
    <row r="16">
      <c r="A16" s="14"/>
      <c r="B16" s="14"/>
      <c r="C16" s="14"/>
      <c r="D16" s="14"/>
      <c r="E16" s="14"/>
      <c r="F16" s="14"/>
      <c r="G16" s="14"/>
    </row>
    <row r="17">
      <c r="A17" s="14"/>
      <c r="B17" s="14"/>
      <c r="C17" s="14"/>
      <c r="D17" s="14"/>
      <c r="E17" s="14"/>
      <c r="F17" s="14"/>
      <c r="G17" s="14"/>
    </row>
    <row r="18">
      <c r="A18" s="14"/>
      <c r="B18" s="14"/>
      <c r="C18" s="14"/>
      <c r="D18" s="14"/>
      <c r="E18" s="14"/>
      <c r="F18" s="14"/>
      <c r="G18" s="14"/>
    </row>
    <row r="19">
      <c r="A19" s="14"/>
      <c r="B19" s="14"/>
      <c r="C19" s="14"/>
      <c r="D19" s="14"/>
      <c r="E19" s="14"/>
      <c r="F19" s="14"/>
      <c r="G19" s="14"/>
    </row>
    <row r="20">
      <c r="A20" s="14"/>
      <c r="B20" s="14"/>
      <c r="C20" s="14"/>
      <c r="D20" s="14"/>
      <c r="E20" s="14"/>
      <c r="F20" s="14"/>
      <c r="G20" s="14"/>
    </row>
    <row r="21">
      <c r="A21" s="14"/>
      <c r="B21" s="14"/>
      <c r="C21" s="14"/>
      <c r="D21" s="14"/>
      <c r="E21" s="14"/>
      <c r="F21" s="14"/>
      <c r="G21" s="14"/>
    </row>
    <row r="22">
      <c r="A22" s="14"/>
      <c r="B22" s="14"/>
      <c r="C22" s="14"/>
      <c r="D22" s="14"/>
      <c r="E22" s="14"/>
      <c r="F22" s="14"/>
      <c r="G22" s="14"/>
    </row>
    <row r="23">
      <c r="A23" s="14"/>
      <c r="B23" s="14"/>
      <c r="C23" s="14"/>
      <c r="D23" s="14"/>
      <c r="E23" s="14"/>
      <c r="F23" s="14"/>
      <c r="G23" s="14"/>
    </row>
    <row r="24">
      <c r="A24" s="14"/>
      <c r="B24" s="14"/>
      <c r="C24" s="14"/>
      <c r="D24" s="14"/>
      <c r="E24" s="14"/>
      <c r="F24" s="14"/>
      <c r="G24" s="14"/>
    </row>
    <row r="25">
      <c r="A25" s="14"/>
      <c r="B25" s="14"/>
      <c r="C25" s="14"/>
      <c r="D25" s="14"/>
      <c r="E25" s="14"/>
      <c r="F25" s="14"/>
      <c r="G25" s="14"/>
    </row>
    <row r="26">
      <c r="A26" s="14"/>
      <c r="B26" s="14"/>
      <c r="C26" s="14"/>
      <c r="D26" s="14"/>
      <c r="E26" s="14"/>
      <c r="F26" s="14"/>
      <c r="G26" s="14"/>
    </row>
    <row r="27">
      <c r="A27" s="14"/>
      <c r="B27" s="14"/>
      <c r="C27" s="14"/>
      <c r="D27" s="14"/>
      <c r="E27" s="14"/>
      <c r="F27" s="14"/>
      <c r="G27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6" t="s">
        <v>2</v>
      </c>
      <c r="B1" s="17">
        <v>8.0</v>
      </c>
      <c r="C1" s="18">
        <v>7.0</v>
      </c>
      <c r="D1" s="19">
        <v>6.0</v>
      </c>
      <c r="E1" s="20">
        <v>5.0</v>
      </c>
      <c r="F1" s="21">
        <f t="shared" ref="F1:G1" si="1">SUM(B1,D1)/2</f>
        <v>7</v>
      </c>
      <c r="G1" s="21">
        <f t="shared" si="1"/>
        <v>6</v>
      </c>
      <c r="H1" s="22">
        <f>SUM(F1:F6)/6</f>
        <v>11.66666667</v>
      </c>
      <c r="I1" s="7">
        <v>0.001388888888888889</v>
      </c>
      <c r="J1" s="7">
        <v>0.0013425925925925925</v>
      </c>
      <c r="K1" s="7">
        <v>0.0012962962962962963</v>
      </c>
      <c r="L1" s="7">
        <v>0.00125</v>
      </c>
      <c r="M1" s="23">
        <f t="shared" ref="M1:N1" si="2">SUM(I1,K1)/2</f>
        <v>0.001342592593</v>
      </c>
      <c r="N1" s="23">
        <f t="shared" si="2"/>
        <v>0.001296296296</v>
      </c>
      <c r="O1" s="21"/>
      <c r="P1" s="21"/>
      <c r="Q1" s="21"/>
      <c r="R1" s="24"/>
      <c r="S1" s="25"/>
      <c r="T1" s="25"/>
      <c r="U1" s="25"/>
      <c r="V1" s="25"/>
      <c r="W1" s="25"/>
      <c r="X1" s="25"/>
    </row>
    <row r="2">
      <c r="A2" s="26" t="s">
        <v>3</v>
      </c>
      <c r="B2" s="27">
        <v>13.0</v>
      </c>
      <c r="C2" s="28">
        <v>7.0</v>
      </c>
      <c r="D2" s="19">
        <v>11.0</v>
      </c>
      <c r="E2" s="29">
        <v>4.0</v>
      </c>
      <c r="F2" s="21">
        <f t="shared" ref="F2:G2" si="3">SUM(B2,D2)/2</f>
        <v>12</v>
      </c>
      <c r="G2" s="21">
        <f t="shared" si="3"/>
        <v>5.5</v>
      </c>
      <c r="H2" s="22">
        <f>SUM(G1:G6)/6</f>
        <v>8.166666667</v>
      </c>
      <c r="I2" s="7">
        <v>0.0016203703703703703</v>
      </c>
      <c r="J2" s="7">
        <v>0.0013425925925925925</v>
      </c>
      <c r="K2" s="7">
        <v>0.0015277777777777779</v>
      </c>
      <c r="L2" s="7">
        <v>0.0011805555555555556</v>
      </c>
      <c r="M2" s="23">
        <f t="shared" ref="M2:N2" si="4">SUM(I2,K2)/2</f>
        <v>0.001574074074</v>
      </c>
      <c r="N2" s="23">
        <f t="shared" si="4"/>
        <v>0.001261574074</v>
      </c>
      <c r="O2" s="21"/>
      <c r="P2" s="21"/>
      <c r="Q2" s="21"/>
      <c r="R2" s="24"/>
      <c r="S2" s="25"/>
      <c r="T2" s="25"/>
      <c r="U2" s="25"/>
      <c r="V2" s="25"/>
      <c r="W2" s="25"/>
      <c r="X2" s="25"/>
      <c r="Y2" s="25"/>
      <c r="Z2" s="25"/>
    </row>
    <row r="3">
      <c r="A3" s="26" t="s">
        <v>4</v>
      </c>
      <c r="B3" s="27">
        <v>10.0</v>
      </c>
      <c r="C3" s="28">
        <v>8.0</v>
      </c>
      <c r="D3" s="19">
        <v>7.0</v>
      </c>
      <c r="E3" s="29">
        <v>5.0</v>
      </c>
      <c r="F3" s="21">
        <f t="shared" ref="F3:G3" si="5">SUM(B3,D3)/2</f>
        <v>8.5</v>
      </c>
      <c r="G3" s="21">
        <f t="shared" si="5"/>
        <v>6.5</v>
      </c>
      <c r="H3" s="21"/>
      <c r="I3" s="7">
        <v>0.0014467592592592592</v>
      </c>
      <c r="J3" s="7">
        <v>0.001388888888888889</v>
      </c>
      <c r="K3" s="7">
        <v>0.0013078703703703703</v>
      </c>
      <c r="L3" s="7">
        <v>0.00125</v>
      </c>
      <c r="M3" s="23">
        <f t="shared" ref="M3:N3" si="6">SUM(I3,K3)/2</f>
        <v>0.001377314815</v>
      </c>
      <c r="N3" s="23">
        <f t="shared" si="6"/>
        <v>0.001319444444</v>
      </c>
      <c r="O3" s="21"/>
      <c r="P3" s="21"/>
      <c r="Q3" s="21"/>
      <c r="R3" s="24"/>
      <c r="S3" s="25"/>
      <c r="T3" s="25"/>
      <c r="U3" s="25"/>
      <c r="V3" s="25"/>
      <c r="W3" s="25"/>
      <c r="X3" s="25"/>
      <c r="Y3" s="25"/>
      <c r="Z3" s="25"/>
    </row>
    <row r="4">
      <c r="A4" s="26" t="s">
        <v>5</v>
      </c>
      <c r="B4" s="27">
        <v>13.0</v>
      </c>
      <c r="C4" s="28">
        <v>11.0</v>
      </c>
      <c r="D4" s="19">
        <v>10.0</v>
      </c>
      <c r="E4" s="20">
        <v>8.0</v>
      </c>
      <c r="F4" s="21">
        <f t="shared" ref="F4:G4" si="7">SUM(B4,D4)/2</f>
        <v>11.5</v>
      </c>
      <c r="G4" s="21">
        <f t="shared" si="7"/>
        <v>9.5</v>
      </c>
      <c r="H4" s="21"/>
      <c r="I4" s="13">
        <v>0.001574074074074074</v>
      </c>
      <c r="J4" s="7">
        <v>0.0015277777777777779</v>
      </c>
      <c r="K4" s="13">
        <v>0.0014351851851851852</v>
      </c>
      <c r="L4" s="7">
        <v>0.001388888888888889</v>
      </c>
      <c r="M4" s="30">
        <f t="shared" ref="M4:N4" si="8">SUM(I4,K4)/2</f>
        <v>0.00150462963</v>
      </c>
      <c r="N4" s="23">
        <f t="shared" si="8"/>
        <v>0.001458333333</v>
      </c>
      <c r="O4" s="21"/>
      <c r="P4" s="21"/>
      <c r="Q4" s="21"/>
      <c r="R4" s="24"/>
      <c r="S4" s="25"/>
      <c r="T4" s="25"/>
      <c r="U4" s="25"/>
      <c r="V4" s="25"/>
      <c r="W4" s="25"/>
      <c r="X4" s="25"/>
      <c r="Y4" s="25"/>
      <c r="Z4" s="25"/>
    </row>
    <row r="5">
      <c r="A5" s="26" t="s">
        <v>6</v>
      </c>
      <c r="B5" s="27">
        <v>21.0</v>
      </c>
      <c r="C5" s="28">
        <v>14.0</v>
      </c>
      <c r="D5" s="19">
        <v>20.0</v>
      </c>
      <c r="E5" s="20">
        <v>12.0</v>
      </c>
      <c r="F5" s="21">
        <f t="shared" ref="F5:G5" si="9">SUM(B5,D5)/2</f>
        <v>20.5</v>
      </c>
      <c r="G5" s="21">
        <f t="shared" si="9"/>
        <v>13</v>
      </c>
      <c r="H5" s="21"/>
      <c r="I5" s="7">
        <v>0.001990740740740741</v>
      </c>
      <c r="J5" s="7">
        <v>0.0016666666666666668</v>
      </c>
      <c r="K5" s="7">
        <v>0.0019444444444444444</v>
      </c>
      <c r="L5" s="7">
        <v>0.001574074074074074</v>
      </c>
      <c r="M5" s="23">
        <f t="shared" ref="M5:N5" si="10">SUM(I5,K5)/2</f>
        <v>0.001967592593</v>
      </c>
      <c r="N5" s="23">
        <f t="shared" si="10"/>
        <v>0.00162037037</v>
      </c>
      <c r="O5" s="21"/>
      <c r="P5" s="21"/>
      <c r="Q5" s="21"/>
      <c r="R5" s="24"/>
      <c r="S5" s="25"/>
      <c r="T5" s="25"/>
      <c r="U5" s="25"/>
      <c r="V5" s="25"/>
      <c r="W5" s="25"/>
      <c r="X5" s="25"/>
      <c r="Y5" s="25"/>
      <c r="Z5" s="25"/>
    </row>
    <row r="6">
      <c r="A6" s="26" t="s">
        <v>7</v>
      </c>
      <c r="B6" s="27">
        <v>12.0</v>
      </c>
      <c r="C6" s="28">
        <v>10.0</v>
      </c>
      <c r="D6" s="31">
        <v>9.0</v>
      </c>
      <c r="E6" s="32">
        <v>7.0</v>
      </c>
      <c r="F6" s="21">
        <f t="shared" ref="F6:G6" si="11">SUM(B6,D6)/2</f>
        <v>10.5</v>
      </c>
      <c r="G6" s="21">
        <f t="shared" si="11"/>
        <v>8.5</v>
      </c>
      <c r="H6" s="14"/>
      <c r="I6" s="7">
        <v>0.001574074074074074</v>
      </c>
      <c r="J6" s="7">
        <v>0.0014814814814814814</v>
      </c>
      <c r="K6" s="7">
        <v>0.0014351851851851852</v>
      </c>
      <c r="L6" s="7">
        <v>0.0013425925925925925</v>
      </c>
      <c r="M6" s="23">
        <f t="shared" ref="M6:N6" si="12">SUM(I6,K6)/2</f>
        <v>0.00150462963</v>
      </c>
      <c r="N6" s="23">
        <f t="shared" si="12"/>
        <v>0.001412037037</v>
      </c>
      <c r="O6" s="14"/>
      <c r="P6" s="14"/>
      <c r="Q6" s="14"/>
    </row>
    <row r="7">
      <c r="I7" s="14"/>
      <c r="J7" s="14"/>
      <c r="K7" s="14"/>
      <c r="L7" s="14"/>
      <c r="M7" s="14"/>
      <c r="N7" s="14"/>
      <c r="O7" s="14"/>
      <c r="P7" s="14"/>
      <c r="Q7" s="14"/>
    </row>
    <row r="9">
      <c r="N9" s="9">
        <f>SUM(M1:M6)/6</f>
        <v>0.001545138889</v>
      </c>
      <c r="O9" s="9">
        <f>AVERAGE(M1:M6)</f>
        <v>0.001545138889</v>
      </c>
    </row>
    <row r="10">
      <c r="N10" s="9">
        <f>SUM(N1:N6)/6</f>
        <v>0.001394675926</v>
      </c>
    </row>
    <row r="18">
      <c r="H18" s="3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6" t="s">
        <v>2</v>
      </c>
      <c r="B1" s="17">
        <v>4.0</v>
      </c>
      <c r="C1" s="18">
        <v>3.0</v>
      </c>
      <c r="D1" s="19">
        <v>3.0</v>
      </c>
      <c r="E1" s="20">
        <v>2.0</v>
      </c>
      <c r="F1" s="21">
        <f t="shared" ref="F1:G1" si="1">SUM(B1,D1)/2</f>
        <v>3.5</v>
      </c>
      <c r="G1" s="21">
        <f t="shared" si="1"/>
        <v>2.5</v>
      </c>
      <c r="H1" s="22">
        <f>SUM(F1:F6)/6</f>
        <v>12.83333333</v>
      </c>
      <c r="I1" s="7">
        <f>SUM(I9,J9)</f>
        <v>0.001203703704</v>
      </c>
      <c r="J1" s="7">
        <f t="shared" ref="J1:J6" si="4">I1-K9</f>
        <v>0.001064814815</v>
      </c>
      <c r="K1" s="7">
        <f>SUM(Y,J16)</f>
        <v>0.001157407407</v>
      </c>
      <c r="L1" s="23">
        <f t="shared" ref="L1:L6" si="5">K1-K16</f>
        <v>0.001064814815</v>
      </c>
      <c r="M1" s="23">
        <f t="shared" ref="M1:N1" si="2">SUM(I1,K1)/2</f>
        <v>0.001180555556</v>
      </c>
      <c r="N1" s="23">
        <f t="shared" si="2"/>
        <v>0.001064814815</v>
      </c>
      <c r="O1" s="21"/>
      <c r="P1" s="21"/>
      <c r="Q1" s="21"/>
      <c r="R1" s="24"/>
      <c r="S1" s="25"/>
      <c r="T1" s="25"/>
      <c r="U1" s="25"/>
      <c r="V1" s="25"/>
      <c r="W1" s="25"/>
      <c r="X1" s="25"/>
    </row>
    <row r="2">
      <c r="A2" s="26" t="s">
        <v>3</v>
      </c>
      <c r="B2" s="17">
        <v>20.0</v>
      </c>
      <c r="C2" s="34">
        <v>14.0</v>
      </c>
      <c r="D2" s="19">
        <v>18.0</v>
      </c>
      <c r="E2" s="29">
        <v>12.0</v>
      </c>
      <c r="F2" s="21">
        <f t="shared" ref="F2:G2" si="3">SUM(B2,D2)/2</f>
        <v>19</v>
      </c>
      <c r="G2" s="21">
        <f t="shared" si="3"/>
        <v>13</v>
      </c>
      <c r="H2" s="22">
        <f>SUM(G1:G6)/6</f>
        <v>8.583333333</v>
      </c>
      <c r="I2" s="7">
        <f>SUM(I9,J10)</f>
        <v>0.001944444444</v>
      </c>
      <c r="J2" s="7">
        <f t="shared" si="4"/>
        <v>0.001296296296</v>
      </c>
      <c r="K2" s="7">
        <f>SUM(Y,J17)</f>
        <v>0.001851851852</v>
      </c>
      <c r="L2" s="23">
        <f t="shared" si="5"/>
        <v>0.001296296296</v>
      </c>
      <c r="M2" s="23">
        <f t="shared" ref="M2:N2" si="6">SUM(I2,K2)/2</f>
        <v>0.001898148148</v>
      </c>
      <c r="N2" s="23">
        <f t="shared" si="6"/>
        <v>0.001296296296</v>
      </c>
      <c r="O2" s="21"/>
      <c r="P2" s="21"/>
      <c r="Q2" s="21"/>
      <c r="R2" s="24"/>
      <c r="S2" s="25"/>
      <c r="T2" s="25"/>
      <c r="U2" s="25"/>
      <c r="V2" s="25"/>
      <c r="W2" s="25"/>
      <c r="X2" s="25"/>
      <c r="Y2" s="25"/>
      <c r="Z2" s="25"/>
    </row>
    <row r="3">
      <c r="A3" s="26" t="s">
        <v>4</v>
      </c>
      <c r="B3" s="17">
        <v>19.0</v>
      </c>
      <c r="C3" s="34">
        <v>16.0</v>
      </c>
      <c r="D3" s="19">
        <v>18.0</v>
      </c>
      <c r="E3" s="29">
        <v>15.0</v>
      </c>
      <c r="F3" s="21">
        <f t="shared" ref="F3:G3" si="7">SUM(B3,D3)/2</f>
        <v>18.5</v>
      </c>
      <c r="G3" s="21">
        <f t="shared" si="7"/>
        <v>15.5</v>
      </c>
      <c r="H3" s="21"/>
      <c r="I3" s="7">
        <f>SUM(I9,J11)</f>
        <v>0.001898148148</v>
      </c>
      <c r="J3" s="7">
        <f t="shared" si="4"/>
        <v>0.001157407407</v>
      </c>
      <c r="K3" s="7">
        <f>SUM(Y,J18)</f>
        <v>0.001851851852</v>
      </c>
      <c r="L3" s="23">
        <f t="shared" si="5"/>
        <v>0.001157407407</v>
      </c>
      <c r="M3" s="23">
        <f t="shared" ref="M3:N3" si="8">SUM(I3,K3)/2</f>
        <v>0.001875</v>
      </c>
      <c r="N3" s="23">
        <f t="shared" si="8"/>
        <v>0.001157407407</v>
      </c>
      <c r="O3" s="21"/>
      <c r="P3" s="21"/>
      <c r="Q3" s="21"/>
      <c r="R3" s="24"/>
      <c r="S3" s="25"/>
      <c r="T3" s="25"/>
      <c r="U3" s="25"/>
      <c r="V3" s="25"/>
      <c r="W3" s="25"/>
      <c r="X3" s="25"/>
      <c r="Y3" s="25"/>
      <c r="Z3" s="25"/>
    </row>
    <row r="4">
      <c r="A4" s="26" t="s">
        <v>5</v>
      </c>
      <c r="B4" s="17">
        <v>14.0</v>
      </c>
      <c r="C4" s="34">
        <v>8.0</v>
      </c>
      <c r="D4" s="19">
        <v>11.0</v>
      </c>
      <c r="E4" s="20">
        <v>4.0</v>
      </c>
      <c r="F4" s="21">
        <f t="shared" ref="F4:G4" si="9">SUM(B4,D4)/2</f>
        <v>12.5</v>
      </c>
      <c r="G4" s="21">
        <f t="shared" si="9"/>
        <v>6</v>
      </c>
      <c r="H4" s="21"/>
      <c r="I4" s="7">
        <f>SUM(I9,J12)</f>
        <v>0.001666666667</v>
      </c>
      <c r="J4" s="7">
        <f t="shared" si="4"/>
        <v>0.001296296296</v>
      </c>
      <c r="K4" s="7">
        <f>SUM(Y,J19)</f>
        <v>0.001527777778</v>
      </c>
      <c r="L4" s="23">
        <f t="shared" si="5"/>
        <v>0.001342592593</v>
      </c>
      <c r="M4" s="23">
        <f t="shared" ref="M4:N4" si="10">SUM(I4,K4)/2</f>
        <v>0.001597222222</v>
      </c>
      <c r="N4" s="23">
        <f t="shared" si="10"/>
        <v>0.001319444444</v>
      </c>
      <c r="O4" s="21"/>
      <c r="P4" s="21"/>
      <c r="Q4" s="21"/>
      <c r="R4" s="24"/>
      <c r="S4" s="25"/>
      <c r="T4" s="25"/>
      <c r="U4" s="25"/>
      <c r="V4" s="25"/>
      <c r="W4" s="25"/>
      <c r="X4" s="25"/>
      <c r="Y4" s="25"/>
      <c r="Z4" s="25"/>
    </row>
    <row r="5">
      <c r="A5" s="26" t="s">
        <v>6</v>
      </c>
      <c r="B5" s="17">
        <v>11.0</v>
      </c>
      <c r="C5" s="34">
        <v>8.0</v>
      </c>
      <c r="D5" s="19">
        <v>11.0</v>
      </c>
      <c r="E5" s="20">
        <v>7.0</v>
      </c>
      <c r="F5" s="21">
        <f t="shared" ref="F5:G5" si="11">SUM(B5,D5)/2</f>
        <v>11</v>
      </c>
      <c r="G5" s="21">
        <f t="shared" si="11"/>
        <v>7.5</v>
      </c>
      <c r="H5" s="21"/>
      <c r="I5" s="7">
        <f>SUM(I9,J13)</f>
        <v>0.001527777778</v>
      </c>
      <c r="J5" s="7">
        <f t="shared" si="4"/>
        <v>0.001157407407</v>
      </c>
      <c r="K5" s="7">
        <f>SUM(Y,J20)</f>
        <v>0.001527777778</v>
      </c>
      <c r="L5" s="23">
        <f t="shared" si="5"/>
        <v>0.001203703704</v>
      </c>
      <c r="M5" s="23">
        <f t="shared" ref="M5:N5" si="12">SUM(I5,K5)/2</f>
        <v>0.001527777778</v>
      </c>
      <c r="N5" s="23">
        <f t="shared" si="12"/>
        <v>0.001180555556</v>
      </c>
      <c r="O5" s="21"/>
      <c r="P5" s="21"/>
      <c r="Q5" s="21"/>
      <c r="R5" s="24"/>
      <c r="S5" s="25"/>
      <c r="T5" s="25"/>
      <c r="U5" s="25"/>
      <c r="V5" s="25"/>
      <c r="W5" s="25"/>
      <c r="X5" s="25"/>
      <c r="Y5" s="25"/>
      <c r="Z5" s="25"/>
    </row>
    <row r="6">
      <c r="A6" s="26" t="s">
        <v>7</v>
      </c>
      <c r="B6" s="17">
        <v>12.0</v>
      </c>
      <c r="C6" s="34">
        <v>7.0</v>
      </c>
      <c r="D6" s="31">
        <v>13.0</v>
      </c>
      <c r="E6" s="32">
        <v>7.0</v>
      </c>
      <c r="F6" s="21">
        <f t="shared" ref="F6:G6" si="13">SUM(B6,D6)/2</f>
        <v>12.5</v>
      </c>
      <c r="G6" s="21">
        <f t="shared" si="13"/>
        <v>7</v>
      </c>
      <c r="H6" s="14"/>
      <c r="I6" s="7">
        <f>SUM(I9,J14)</f>
        <v>0.001574074074</v>
      </c>
      <c r="J6" s="7">
        <f t="shared" si="4"/>
        <v>0.00125</v>
      </c>
      <c r="K6" s="7">
        <f>SUM(Y,J21)</f>
        <v>0.00162037037</v>
      </c>
      <c r="L6" s="23">
        <f t="shared" si="5"/>
        <v>0.001296296296</v>
      </c>
      <c r="M6" s="23">
        <f t="shared" ref="M6:N6" si="14">SUM(I6,K6)/2</f>
        <v>0.001597222222</v>
      </c>
      <c r="N6" s="23">
        <f t="shared" si="14"/>
        <v>0.001273148148</v>
      </c>
      <c r="O6" s="14"/>
      <c r="P6" s="14"/>
      <c r="Q6" s="14"/>
    </row>
    <row r="7">
      <c r="I7" s="14"/>
      <c r="J7" s="14"/>
      <c r="K7" s="14"/>
      <c r="L7" s="14"/>
      <c r="M7" s="14"/>
      <c r="N7" s="14"/>
      <c r="O7" s="14"/>
      <c r="P7" s="14"/>
      <c r="Q7" s="14"/>
    </row>
    <row r="9">
      <c r="I9" s="7">
        <v>0.0010185185185185184</v>
      </c>
      <c r="J9" s="9">
        <f>PRODUCT($I10,B1)</f>
        <v>0.0001851851852</v>
      </c>
      <c r="K9" s="9">
        <f>PRODUCT(X,C1)</f>
        <v>0.0001388888889</v>
      </c>
      <c r="M9" s="9">
        <f>SUM(M1:M6)/6</f>
        <v>0.001612654321</v>
      </c>
    </row>
    <row r="10">
      <c r="I10" s="7">
        <v>4.6296296296296294E-5</v>
      </c>
      <c r="J10" s="9">
        <f>PRODUCT($I10,B2)</f>
        <v>0.0009259259259</v>
      </c>
      <c r="K10" s="9">
        <f>PRODUCT(X,C2)</f>
        <v>0.0006481481481</v>
      </c>
      <c r="M10" s="9">
        <f>SUM(N1:N6)/6</f>
        <v>0.001215277778</v>
      </c>
    </row>
    <row r="11">
      <c r="J11" s="9">
        <f>PRODUCT($I10,B3)</f>
        <v>0.0008796296296</v>
      </c>
      <c r="K11" s="9">
        <f>PRODUCT(X,C3)</f>
        <v>0.0007407407407</v>
      </c>
    </row>
    <row r="12">
      <c r="J12" s="9">
        <f>PRODUCT($I10,B4)</f>
        <v>0.0006481481481</v>
      </c>
      <c r="K12" s="9">
        <f>PRODUCT(X,C4)</f>
        <v>0.0003703703704</v>
      </c>
    </row>
    <row r="13">
      <c r="J13" s="9">
        <f>PRODUCT($I10,B5)</f>
        <v>0.0005092592593</v>
      </c>
      <c r="K13" s="9">
        <f>PRODUCT(X,C5)</f>
        <v>0.0003703703704</v>
      </c>
    </row>
    <row r="14">
      <c r="J14" s="9">
        <f>PRODUCT($I10,B6)</f>
        <v>0.0005555555556</v>
      </c>
      <c r="K14" s="9">
        <f>PRODUCT(X,C6)</f>
        <v>0.0003240740741</v>
      </c>
    </row>
    <row r="16">
      <c r="J16" s="9">
        <f>PRODUCT(X,D1)</f>
        <v>0.0001388888889</v>
      </c>
      <c r="K16" s="9">
        <f>PRODUCT(X,E1)</f>
        <v>0.00009259259259</v>
      </c>
    </row>
    <row r="17">
      <c r="J17" s="9">
        <f>PRODUCT(X,D2)</f>
        <v>0.0008333333333</v>
      </c>
      <c r="K17" s="9">
        <f>PRODUCT(X,E2)</f>
        <v>0.0005555555556</v>
      </c>
    </row>
    <row r="18">
      <c r="H18" s="33"/>
      <c r="J18" s="9">
        <f>PRODUCT(X,D3)</f>
        <v>0.0008333333333</v>
      </c>
      <c r="K18" s="9">
        <f>PRODUCT(X,E3)</f>
        <v>0.0006944444444</v>
      </c>
    </row>
    <row r="19">
      <c r="J19" s="9">
        <f>PRODUCT(X,D4)</f>
        <v>0.0005092592593</v>
      </c>
      <c r="K19" s="9">
        <f>PRODUCT(X,E4)</f>
        <v>0.0001851851852</v>
      </c>
    </row>
    <row r="20">
      <c r="J20" s="9">
        <f>PRODUCT(X,D5)</f>
        <v>0.0005092592593</v>
      </c>
      <c r="K20" s="9">
        <f>PRODUCT(X,E5)</f>
        <v>0.0003240740741</v>
      </c>
    </row>
    <row r="21">
      <c r="J21" s="9">
        <f>PRODUCT(X,D6)</f>
        <v>0.0006018518519</v>
      </c>
      <c r="K21" s="9">
        <f>PRODUCT(X,E6)</f>
        <v>0.0003240740741</v>
      </c>
    </row>
    <row r="22">
      <c r="J22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8</v>
      </c>
      <c r="B1" s="5">
        <f>'Hoja 1'!F1</f>
        <v>5</v>
      </c>
      <c r="C1" s="5">
        <f>'Hoja 1'!G1:G6</f>
        <v>6.75</v>
      </c>
      <c r="D1" s="35">
        <f t="shared" ref="D1:D6" si="1">B1-C1</f>
        <v>-1.75</v>
      </c>
      <c r="E1" s="36">
        <f>'Hoja 2'!F1</f>
        <v>7</v>
      </c>
      <c r="F1" s="36">
        <f>'Hoja 2'!G1</f>
        <v>6</v>
      </c>
      <c r="G1" s="37">
        <f t="shared" ref="G1:G6" si="2">E1-F1</f>
        <v>1</v>
      </c>
      <c r="H1" s="36">
        <f>'Copia de Hoja 2'!F1</f>
        <v>3.5</v>
      </c>
      <c r="I1" s="36">
        <f>'Copia de Hoja 2'!G1</f>
        <v>2.5</v>
      </c>
      <c r="J1" s="37">
        <f t="shared" ref="J1:J6" si="3">H1-I1</f>
        <v>1</v>
      </c>
      <c r="K1" s="38">
        <f t="shared" ref="K1:K6" si="4">SUM(D1,G1,J1)/3</f>
        <v>0.08333333333</v>
      </c>
    </row>
    <row r="2">
      <c r="A2" s="1" t="s">
        <v>9</v>
      </c>
      <c r="B2" s="5">
        <f>'Hoja 1'!F2</f>
        <v>291</v>
      </c>
      <c r="C2" s="5">
        <f>'Hoja 1'!G2:G7</f>
        <v>44</v>
      </c>
      <c r="D2" s="35">
        <f t="shared" si="1"/>
        <v>247</v>
      </c>
      <c r="E2" s="36">
        <f>'Hoja 2'!F2</f>
        <v>12</v>
      </c>
      <c r="F2" s="36">
        <f>'Hoja 2'!G2</f>
        <v>5.5</v>
      </c>
      <c r="G2" s="37">
        <f t="shared" si="2"/>
        <v>6.5</v>
      </c>
      <c r="H2" s="36">
        <f>'Copia de Hoja 2'!F2</f>
        <v>19</v>
      </c>
      <c r="I2" s="36">
        <f>'Copia de Hoja 2'!G2</f>
        <v>13</v>
      </c>
      <c r="J2" s="37">
        <f t="shared" si="3"/>
        <v>6</v>
      </c>
      <c r="K2" s="38">
        <f t="shared" si="4"/>
        <v>86.5</v>
      </c>
      <c r="M2" s="6">
        <f>AVERAGE(K1:K6)</f>
        <v>16.20833333</v>
      </c>
    </row>
    <row r="3">
      <c r="A3" s="1" t="s">
        <v>10</v>
      </c>
      <c r="B3" s="5" t="str">
        <f>'Hoja 1'!F3</f>
        <v/>
      </c>
      <c r="C3" s="5" t="str">
        <f>'Hoja 1'!G3:G8</f>
        <v/>
      </c>
      <c r="D3" s="35">
        <f t="shared" si="1"/>
        <v>0</v>
      </c>
      <c r="E3" s="36">
        <f>'Hoja 2'!F3</f>
        <v>8.5</v>
      </c>
      <c r="F3" s="36">
        <f>'Hoja 2'!G3</f>
        <v>6.5</v>
      </c>
      <c r="G3" s="37">
        <f t="shared" si="2"/>
        <v>2</v>
      </c>
      <c r="H3" s="36">
        <f>'Copia de Hoja 2'!F3</f>
        <v>18.5</v>
      </c>
      <c r="I3" s="36">
        <f>'Copia de Hoja 2'!G3</f>
        <v>15.5</v>
      </c>
      <c r="J3" s="37">
        <f t="shared" si="3"/>
        <v>3</v>
      </c>
      <c r="K3" s="38">
        <f t="shared" si="4"/>
        <v>1.666666667</v>
      </c>
    </row>
    <row r="4">
      <c r="A4" s="1" t="s">
        <v>11</v>
      </c>
      <c r="B4" s="5" t="str">
        <f>'Hoja 1'!F4</f>
        <v/>
      </c>
      <c r="C4" s="5" t="str">
        <f>'Hoja 1'!G4:G9</f>
        <v/>
      </c>
      <c r="D4" s="35">
        <f t="shared" si="1"/>
        <v>0</v>
      </c>
      <c r="E4" s="36">
        <f>'Hoja 2'!F4</f>
        <v>11.5</v>
      </c>
      <c r="F4" s="36">
        <f>'Hoja 2'!G4</f>
        <v>9.5</v>
      </c>
      <c r="G4" s="37">
        <f t="shared" si="2"/>
        <v>2</v>
      </c>
      <c r="H4" s="36">
        <f>'Copia de Hoja 2'!F4</f>
        <v>12.5</v>
      </c>
      <c r="I4" s="36">
        <f>'Copia de Hoja 2'!G4</f>
        <v>6</v>
      </c>
      <c r="J4" s="37">
        <f t="shared" si="3"/>
        <v>6.5</v>
      </c>
      <c r="K4" s="38">
        <f t="shared" si="4"/>
        <v>2.833333333</v>
      </c>
    </row>
    <row r="5">
      <c r="A5" s="1" t="s">
        <v>12</v>
      </c>
      <c r="B5" s="5" t="str">
        <f>'Hoja 1'!F5</f>
        <v/>
      </c>
      <c r="C5" s="5" t="str">
        <f>'Hoja 1'!G5:G10</f>
        <v/>
      </c>
      <c r="D5" s="35">
        <f t="shared" si="1"/>
        <v>0</v>
      </c>
      <c r="E5" s="36">
        <f>'Hoja 2'!F5</f>
        <v>20.5</v>
      </c>
      <c r="F5" s="36">
        <f>'Hoja 2'!G5</f>
        <v>13</v>
      </c>
      <c r="G5" s="37">
        <f t="shared" si="2"/>
        <v>7.5</v>
      </c>
      <c r="H5" s="36">
        <f>'Copia de Hoja 2'!F5</f>
        <v>11</v>
      </c>
      <c r="I5" s="36">
        <f>'Copia de Hoja 2'!G5</f>
        <v>7.5</v>
      </c>
      <c r="J5" s="37">
        <f t="shared" si="3"/>
        <v>3.5</v>
      </c>
      <c r="K5" s="38">
        <f t="shared" si="4"/>
        <v>3.666666667</v>
      </c>
    </row>
    <row r="6">
      <c r="A6" s="1" t="s">
        <v>13</v>
      </c>
      <c r="B6" s="5" t="str">
        <f>'Hoja 1'!F6</f>
        <v/>
      </c>
      <c r="C6" s="5" t="str">
        <f>'Hoja 1'!G6:G11</f>
        <v/>
      </c>
      <c r="D6" s="35">
        <f t="shared" si="1"/>
        <v>0</v>
      </c>
      <c r="E6" s="36">
        <f>'Hoja 2'!F6</f>
        <v>10.5</v>
      </c>
      <c r="F6" s="36">
        <f>'Hoja 2'!G6</f>
        <v>8.5</v>
      </c>
      <c r="G6" s="37">
        <f t="shared" si="2"/>
        <v>2</v>
      </c>
      <c r="H6" s="36">
        <f>'Copia de Hoja 2'!F6</f>
        <v>12.5</v>
      </c>
      <c r="I6" s="36">
        <f>'Copia de Hoja 2'!G6</f>
        <v>7</v>
      </c>
      <c r="J6" s="37">
        <f t="shared" si="3"/>
        <v>5.5</v>
      </c>
      <c r="K6" s="38">
        <f t="shared" si="4"/>
        <v>2.5</v>
      </c>
    </row>
    <row r="7">
      <c r="D7" s="39">
        <f>AVERAGEA(D1:D6)</f>
        <v>40.875</v>
      </c>
      <c r="G7" s="39">
        <f>AVERAGEA(G1:G6)</f>
        <v>3.5</v>
      </c>
      <c r="J7" s="39">
        <f>AVERAGEA(J1:J6)</f>
        <v>4.25</v>
      </c>
      <c r="K7" s="40"/>
    </row>
    <row r="8">
      <c r="A8" s="1" t="s">
        <v>8</v>
      </c>
      <c r="B8" s="9">
        <f>'Hoja 1'!M1</f>
        <v>0.001082175926</v>
      </c>
      <c r="C8" s="9">
        <f>'Hoja 1'!N1</f>
        <v>0.00103587963</v>
      </c>
      <c r="D8" s="41">
        <f t="shared" ref="D8:D13" si="6">B8-C8</f>
        <v>0.0000462962963</v>
      </c>
      <c r="E8" s="9">
        <f>'Hoja 2'!M1</f>
        <v>0.001342592593</v>
      </c>
      <c r="F8" s="9">
        <f>'Hoja 2'!N1</f>
        <v>0.001296296296</v>
      </c>
      <c r="G8" s="41">
        <f t="shared" ref="G8:G13" si="7">E8-F8</f>
        <v>0.0000462962963</v>
      </c>
      <c r="H8" s="9">
        <f>'Copia de Hoja 2'!M1</f>
        <v>0.001180555556</v>
      </c>
      <c r="I8" s="9">
        <f>'Copia de Hoja 2'!N1</f>
        <v>0.001064814815</v>
      </c>
      <c r="J8" s="41">
        <f t="shared" ref="J8:J13" si="8">H8-I8</f>
        <v>0.0001157407407</v>
      </c>
      <c r="K8" s="42">
        <f t="shared" ref="K8:L8" si="5">SUM(D8,G8,J8)/3</f>
        <v>0.00006944444444</v>
      </c>
      <c r="L8" s="42">
        <f t="shared" si="5"/>
        <v>0.0008641975309</v>
      </c>
      <c r="M8" s="9">
        <f>AVERAGE(K8:K13)</f>
        <v>0.0001874356996</v>
      </c>
    </row>
    <row r="9">
      <c r="A9" s="1" t="s">
        <v>9</v>
      </c>
      <c r="B9" s="9">
        <f>'Hoja 1'!M2</f>
        <v>0.001128472222</v>
      </c>
      <c r="C9" s="9">
        <f>'Hoja 1'!N2</f>
        <v>0.001087962963</v>
      </c>
      <c r="D9" s="41">
        <f t="shared" si="6"/>
        <v>0.00004050925926</v>
      </c>
      <c r="E9" s="9">
        <f>'Hoja 2'!M2</f>
        <v>0.001574074074</v>
      </c>
      <c r="F9" s="9">
        <f>'Hoja 2'!N2</f>
        <v>0.001261574074</v>
      </c>
      <c r="G9" s="41">
        <f t="shared" si="7"/>
        <v>0.0003125</v>
      </c>
      <c r="H9" s="9">
        <f>'Copia de Hoja 2'!M2</f>
        <v>0.001898148148</v>
      </c>
      <c r="I9" s="9">
        <f>'Copia de Hoja 2'!N2</f>
        <v>0.001296296296</v>
      </c>
      <c r="J9" s="41">
        <f t="shared" si="8"/>
        <v>0.0006018518519</v>
      </c>
      <c r="K9" s="42">
        <f t="shared" ref="K9:L9" si="9">SUM(D9,G9,J9)/3</f>
        <v>0.000318287037</v>
      </c>
      <c r="L9" s="42">
        <f t="shared" si="9"/>
        <v>0.001263503086</v>
      </c>
    </row>
    <row r="10">
      <c r="A10" s="1" t="s">
        <v>10</v>
      </c>
      <c r="B10" s="36" t="str">
        <f>'Hoja 1'!M3</f>
        <v/>
      </c>
      <c r="C10" s="9" t="str">
        <f>'Hoja 1'!N3</f>
        <v/>
      </c>
      <c r="D10" s="41">
        <f t="shared" si="6"/>
        <v>0</v>
      </c>
      <c r="E10" s="9">
        <f>'Hoja 2'!M3</f>
        <v>0.001377314815</v>
      </c>
      <c r="F10" s="9">
        <f>'Hoja 2'!N3</f>
        <v>0.001319444444</v>
      </c>
      <c r="G10" s="41">
        <f t="shared" si="7"/>
        <v>0.00005787037037</v>
      </c>
      <c r="H10" s="9">
        <f>'Copia de Hoja 2'!M3</f>
        <v>0.001875</v>
      </c>
      <c r="I10" s="9">
        <f>'Copia de Hoja 2'!N3</f>
        <v>0.001157407407</v>
      </c>
      <c r="J10" s="41">
        <f t="shared" si="8"/>
        <v>0.0007175925926</v>
      </c>
      <c r="K10" s="42">
        <f t="shared" ref="K10:L10" si="10">SUM(D10,G10,J10)/3</f>
        <v>0.0002584876543</v>
      </c>
      <c r="L10" s="42">
        <f t="shared" si="10"/>
        <v>0.00117026749</v>
      </c>
    </row>
    <row r="11">
      <c r="A11" s="1" t="s">
        <v>11</v>
      </c>
      <c r="B11" s="36" t="str">
        <f>'Hoja 1'!M4</f>
        <v/>
      </c>
      <c r="C11" s="9" t="str">
        <f>'Hoja 1'!N4</f>
        <v/>
      </c>
      <c r="D11" s="41">
        <f t="shared" si="6"/>
        <v>0</v>
      </c>
      <c r="E11" s="9">
        <f>'Hoja 2'!M4</f>
        <v>0.00150462963</v>
      </c>
      <c r="F11" s="9">
        <f>'Hoja 2'!N4</f>
        <v>0.001458333333</v>
      </c>
      <c r="G11" s="41">
        <f t="shared" si="7"/>
        <v>0.0000462962963</v>
      </c>
      <c r="H11" s="9">
        <f>'Copia de Hoja 2'!M4</f>
        <v>0.001597222222</v>
      </c>
      <c r="I11" s="9">
        <f>'Copia de Hoja 2'!N4</f>
        <v>0.001319444444</v>
      </c>
      <c r="J11" s="41">
        <f t="shared" si="8"/>
        <v>0.0002777777778</v>
      </c>
      <c r="K11" s="42">
        <f t="shared" ref="K11:L11" si="11">SUM(D11,G11,J11)/3</f>
        <v>0.0001080246914</v>
      </c>
      <c r="L11" s="42">
        <f t="shared" si="11"/>
        <v>0.001069958848</v>
      </c>
    </row>
    <row r="12">
      <c r="A12" s="1" t="s">
        <v>12</v>
      </c>
      <c r="B12" s="36" t="str">
        <f>'Hoja 1'!M5</f>
        <v/>
      </c>
      <c r="C12" s="9" t="str">
        <f>'Hoja 1'!N5</f>
        <v/>
      </c>
      <c r="D12" s="41">
        <f t="shared" si="6"/>
        <v>0</v>
      </c>
      <c r="E12" s="9">
        <f>'Hoja 2'!M5</f>
        <v>0.001967592593</v>
      </c>
      <c r="F12" s="9">
        <f>'Hoja 2'!N5</f>
        <v>0.00162037037</v>
      </c>
      <c r="G12" s="41">
        <f t="shared" si="7"/>
        <v>0.0003472222222</v>
      </c>
      <c r="H12" s="9">
        <f>'Copia de Hoja 2'!M5</f>
        <v>0.001527777778</v>
      </c>
      <c r="I12" s="9">
        <f>'Copia de Hoja 2'!N5</f>
        <v>0.001180555556</v>
      </c>
      <c r="J12" s="41">
        <f t="shared" si="8"/>
        <v>0.0003472222222</v>
      </c>
      <c r="K12" s="42">
        <f t="shared" ref="K12:L12" si="12">SUM(D12,G12,J12)/3</f>
        <v>0.0002314814815</v>
      </c>
      <c r="L12" s="42">
        <f t="shared" si="12"/>
        <v>0.001242283951</v>
      </c>
    </row>
    <row r="13">
      <c r="A13" s="1" t="s">
        <v>13</v>
      </c>
      <c r="B13" s="36" t="str">
        <f>'Hoja 1'!M6</f>
        <v/>
      </c>
      <c r="C13" s="9" t="str">
        <f>'Hoja 1'!N6</f>
        <v/>
      </c>
      <c r="D13" s="41">
        <f t="shared" si="6"/>
        <v>0</v>
      </c>
      <c r="E13" s="9">
        <f>'Hoja 2'!M6</f>
        <v>0.00150462963</v>
      </c>
      <c r="F13" s="9">
        <f>'Hoja 2'!N6</f>
        <v>0.001412037037</v>
      </c>
      <c r="G13" s="41">
        <f t="shared" si="7"/>
        <v>0.00009259259259</v>
      </c>
      <c r="H13" s="9">
        <f>'Copia de Hoja 2'!M6</f>
        <v>0.001597222222</v>
      </c>
      <c r="I13" s="9">
        <f>'Copia de Hoja 2'!N6</f>
        <v>0.001273148148</v>
      </c>
      <c r="J13" s="41">
        <f t="shared" si="8"/>
        <v>0.0003240740741</v>
      </c>
      <c r="K13" s="42">
        <f t="shared" ref="K13:L13" si="13">SUM(D13,G13,J13)/3</f>
        <v>0.0001388888889</v>
      </c>
      <c r="L13" s="42">
        <f t="shared" si="13"/>
        <v>0.001080246914</v>
      </c>
    </row>
    <row r="14">
      <c r="D14" s="43">
        <f>AVERAGE(D8:D13)</f>
        <v>0.00001446759259</v>
      </c>
      <c r="G14" s="43">
        <f>AVERAGE(G8:G13)</f>
        <v>0.000150462963</v>
      </c>
      <c r="J14" s="43">
        <f>AVERAGE(J8:J13)</f>
        <v>0.0003973765432</v>
      </c>
    </row>
    <row r="15">
      <c r="A15" s="1" t="s">
        <v>8</v>
      </c>
      <c r="B15" s="6">
        <f t="shared" ref="B15:B20" si="14">SUM(B1,E1,H1)/3</f>
        <v>5.166666667</v>
      </c>
      <c r="C15" s="6">
        <f t="shared" ref="C15:C20" si="15">SUM(C1,F1,I10)/3</f>
        <v>4.250385802</v>
      </c>
      <c r="D15" s="6">
        <f t="shared" ref="D15:D20" si="16">B15-C15</f>
        <v>0.9162808642</v>
      </c>
    </row>
    <row r="16">
      <c r="A16" s="1" t="s">
        <v>9</v>
      </c>
      <c r="B16" s="6">
        <f t="shared" si="14"/>
        <v>107.3333333</v>
      </c>
      <c r="C16" s="6">
        <f t="shared" si="15"/>
        <v>16.50043981</v>
      </c>
      <c r="D16" s="6">
        <f t="shared" si="16"/>
        <v>90.83289352</v>
      </c>
      <c r="F16" s="6">
        <f>AVERAGE(D15:D20)</f>
        <v>19.06917052</v>
      </c>
    </row>
    <row r="17">
      <c r="A17" s="1" t="s">
        <v>10</v>
      </c>
      <c r="B17" s="6">
        <f t="shared" si="14"/>
        <v>9</v>
      </c>
      <c r="C17" s="6">
        <f t="shared" si="15"/>
        <v>2.167060185</v>
      </c>
      <c r="D17" s="6">
        <f t="shared" si="16"/>
        <v>6.832939815</v>
      </c>
    </row>
    <row r="18">
      <c r="A18" s="1" t="s">
        <v>11</v>
      </c>
      <c r="B18" s="6">
        <f t="shared" si="14"/>
        <v>8</v>
      </c>
      <c r="C18" s="6">
        <f t="shared" si="15"/>
        <v>3.167091049</v>
      </c>
      <c r="D18" s="6">
        <f t="shared" si="16"/>
        <v>4.832908951</v>
      </c>
    </row>
    <row r="19">
      <c r="A19" s="1" t="s">
        <v>12</v>
      </c>
      <c r="B19" s="6">
        <f t="shared" si="14"/>
        <v>10.5</v>
      </c>
      <c r="C19" s="6">
        <f t="shared" si="15"/>
        <v>4.333333333</v>
      </c>
      <c r="D19" s="6">
        <f t="shared" si="16"/>
        <v>6.166666667</v>
      </c>
    </row>
    <row r="20">
      <c r="A20" s="1" t="s">
        <v>13</v>
      </c>
      <c r="B20" s="6">
        <f t="shared" si="14"/>
        <v>7.666666667</v>
      </c>
      <c r="C20" s="6">
        <f t="shared" si="15"/>
        <v>2.833333333</v>
      </c>
      <c r="D20" s="6">
        <f t="shared" si="16"/>
        <v>4.833333333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2018-07-08T20:04:25Z</dcterms:created>
  <dc:creator>Jerson Alexander</dc:creator>
</cp:coreProperties>
</file>