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ivers" r:id="rId3" sheetId="1"/>
    <sheet name="Fluxos" r:id="rId4" sheetId="2"/>
    <sheet name="Estatísticas" r:id="rId5" sheetId="3"/>
    <sheet name="Resultados" r:id="rId6" sheetId="4"/>
  </sheets>
</workbook>
</file>

<file path=xl/sharedStrings.xml><?xml version="1.0" encoding="utf-8"?>
<sst xmlns="http://schemas.openxmlformats.org/spreadsheetml/2006/main" count="167" uniqueCount="54">
  <si>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</si>
  <si>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</si>
  <si>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</si>
  <si>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</si>
  <si>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</si>
  <si>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</si>
  <si>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</si>
  <si>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</si>
  <si>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</si>
  <si>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</si>
  <si>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</si>
  <si>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</si>
  <si>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</si>
  <si>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3</t>
  </si>
  <si>
    <t>t1</t>
  </si>
  <si>
    <t>d1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</si>
  <si>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</si>
  <si>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</si>
  <si>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</si>
  <si>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</si>
  <si>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</si>
  <si>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</si>
  <si>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</si>
  <si>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</si>
  <si>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</si>
  <si>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</si>
  <si>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</si>
  <si>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</si>
  <si>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</si>
  <si>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</si>
  <si>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</si>
  <si>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</si>
  <si>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</si>
  <si>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</si>
  <si>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</si>
  <si>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</si>
  <si>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</si>
  <si>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</si>
  <si>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</si>
  <si>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</si>
  <si>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</t>
  </si>
  <si>
    <t>D</t>
  </si>
  <si>
    <t>Tempos</t>
  </si>
  <si>
    <t>Média</t>
  </si>
  <si>
    <t>Desvio Padrão</t>
  </si>
  <si>
    <t>Polarização</t>
  </si>
  <si>
    <t>Precisão [%]</t>
  </si>
  <si>
    <t>Incerteza</t>
  </si>
  <si>
    <t>Distancias</t>
  </si>
  <si>
    <t>Fluxo</t>
  </si>
  <si>
    <t>Tempos Reconciliados [s]</t>
  </si>
  <si>
    <t>Distâncias Reconciliadas [m]</t>
  </si>
  <si>
    <t>Velocidade Sugerida [m/s]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</si>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</sst>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4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8.430756704749E14</v>
      </c>
      <c r="B2" t="s">
        <v>10</v>
      </c>
      <c r="C2" t="s">
        <v>11</v>
      </c>
      <c r="D2" t="n">
        <v>0.0</v>
      </c>
      <c r="E2" t="n">
        <v>0.0</v>
      </c>
      <c r="F2" t="n">
        <v>0.0</v>
      </c>
      <c r="G2" t="n">
        <v>2.0</v>
      </c>
      <c r="H2" t="n">
        <v>0.0</v>
      </c>
      <c r="I2" t="n">
        <v>0.0</v>
      </c>
      <c r="J2" t="n">
        <v>0.0</v>
      </c>
    </row>
    <row r="3">
      <c r="A3" t="n">
        <v>8.430803334576E14</v>
      </c>
      <c r="B3" t="s">
        <v>10</v>
      </c>
      <c r="C3" t="s">
        <v>11</v>
      </c>
      <c r="D3" t="n">
        <v>20.6064</v>
      </c>
      <c r="E3" t="n">
        <v>98.64520432394137</v>
      </c>
      <c r="F3" t="n">
        <v>1047.5568390926223</v>
      </c>
      <c r="G3" t="n">
        <v>2.0</v>
      </c>
      <c r="H3" t="n">
        <v>3284.3380317582223</v>
      </c>
      <c r="I3" t="n">
        <v>-43.18030584596009</v>
      </c>
      <c r="J3" t="n">
        <v>-22.969276695356264</v>
      </c>
    </row>
    <row r="4">
      <c r="A4" t="n">
        <v>8.430813288375E14</v>
      </c>
      <c r="B4" t="s">
        <v>10</v>
      </c>
      <c r="C4" t="s">
        <v>11</v>
      </c>
      <c r="D4" t="n">
        <v>20.6064</v>
      </c>
      <c r="E4" t="n">
        <v>137.70132712085461</v>
      </c>
      <c r="F4" t="n">
        <v>1047.5568390926223</v>
      </c>
      <c r="G4" t="n">
        <v>2.0</v>
      </c>
      <c r="H4" t="n">
        <v>3284.3380317582223</v>
      </c>
      <c r="I4" t="n">
        <v>-43.18062343684091</v>
      </c>
      <c r="J4" t="n">
        <v>-22.96947053041228</v>
      </c>
    </row>
    <row r="5">
      <c r="A5" t="n">
        <v>8.430845282951E14</v>
      </c>
      <c r="B5" t="s">
        <v>10</v>
      </c>
      <c r="C5" t="s">
        <v>11</v>
      </c>
      <c r="D5" t="n">
        <v>20.6064</v>
      </c>
      <c r="E5" t="n">
        <v>259.1866872510958</v>
      </c>
      <c r="F5" t="n">
        <v>1047.5568390926223</v>
      </c>
      <c r="G5" t="n">
        <v>2.0</v>
      </c>
      <c r="H5" t="n">
        <v>3284.3380317582223</v>
      </c>
      <c r="I5" t="n">
        <v>-43.18160193768202</v>
      </c>
      <c r="J5" t="n">
        <v>-22.97008631729502</v>
      </c>
    </row>
    <row r="6">
      <c r="A6" t="n">
        <v>8.430872520557E14</v>
      </c>
      <c r="B6" t="s">
        <v>10</v>
      </c>
      <c r="C6" t="s">
        <v>11</v>
      </c>
      <c r="D6" t="n">
        <v>20.6064</v>
      </c>
      <c r="E6" t="n">
        <v>362.1954973163239</v>
      </c>
      <c r="F6" t="n">
        <v>1047.5568390926223</v>
      </c>
      <c r="G6" t="n">
        <v>2.0</v>
      </c>
      <c r="H6" t="n">
        <v>3284.3380317582223</v>
      </c>
      <c r="I6" t="n">
        <v>-43.182414534422115</v>
      </c>
      <c r="J6" t="n">
        <v>-22.97063085464105</v>
      </c>
    </row>
    <row r="7">
      <c r="A7" t="n">
        <v>8.430899832036E14</v>
      </c>
      <c r="B7" t="s">
        <v>10</v>
      </c>
      <c r="C7" t="s">
        <v>11</v>
      </c>
      <c r="D7" t="n">
        <v>20.6064</v>
      </c>
      <c r="E7" t="n">
        <v>462.8194441499592</v>
      </c>
      <c r="F7" t="n">
        <v>1047.5568390926223</v>
      </c>
      <c r="G7" t="n">
        <v>2.0</v>
      </c>
      <c r="H7" t="n">
        <v>3284.3380317582223</v>
      </c>
      <c r="I7" t="n">
        <v>-43.183184487583155</v>
      </c>
      <c r="J7" t="n">
        <v>-22.971190076857166</v>
      </c>
    </row>
    <row r="8">
      <c r="A8" t="n">
        <v>8.430903373354E14</v>
      </c>
      <c r="B8" t="s">
        <v>10</v>
      </c>
      <c r="C8" t="s">
        <v>11</v>
      </c>
      <c r="D8" t="n">
        <v>20.6064</v>
      </c>
      <c r="E8" t="n">
        <v>475.1859989545431</v>
      </c>
      <c r="F8" t="n">
        <v>1047.5568390926223</v>
      </c>
      <c r="G8" t="n">
        <v>2.0</v>
      </c>
      <c r="H8" t="n">
        <v>3284.3380317582223</v>
      </c>
      <c r="I8" t="n">
        <v>-43.18327320503094</v>
      </c>
      <c r="J8" t="n">
        <v>-22.971265371487895</v>
      </c>
    </row>
    <row r="9">
      <c r="A9" t="n">
        <v>8.430942242551E14</v>
      </c>
      <c r="B9" t="s">
        <v>10</v>
      </c>
      <c r="C9" t="s">
        <v>11</v>
      </c>
      <c r="D9" t="n">
        <v>20.6064</v>
      </c>
      <c r="E9" t="n">
        <v>619.3260957989485</v>
      </c>
      <c r="F9" t="n">
        <v>1047.5568390926223</v>
      </c>
      <c r="G9" t="n">
        <v>2.0</v>
      </c>
      <c r="H9" t="n">
        <v>3284.3380317582223</v>
      </c>
      <c r="I9" t="n">
        <v>-43.184307155800184</v>
      </c>
      <c r="J9" t="n">
        <v>-22.972143087357352</v>
      </c>
    </row>
    <row r="10">
      <c r="A10" t="n">
        <v>8.430950221876E14</v>
      </c>
      <c r="B10" t="s">
        <v>10</v>
      </c>
      <c r="C10" t="s">
        <v>11</v>
      </c>
      <c r="D10" t="n">
        <v>20.6064</v>
      </c>
      <c r="E10" t="n">
        <v>647.9780724344826</v>
      </c>
      <c r="F10" t="n">
        <v>1047.5568390926223</v>
      </c>
      <c r="G10" t="n">
        <v>2.0</v>
      </c>
      <c r="H10" t="n">
        <v>3284.3380317582223</v>
      </c>
      <c r="I10" t="n">
        <v>-43.18450291187684</v>
      </c>
      <c r="J10" t="n">
        <v>-22.972326776179287</v>
      </c>
    </row>
    <row r="11">
      <c r="A11" t="n">
        <v>8.430999821577E14</v>
      </c>
      <c r="B11" t="s">
        <v>10</v>
      </c>
      <c r="C11" t="s">
        <v>11</v>
      </c>
      <c r="D11" t="n">
        <v>20.6064</v>
      </c>
      <c r="E11" t="n">
        <v>825.2292854347063</v>
      </c>
      <c r="F11" t="n">
        <v>1047.5568390926223</v>
      </c>
      <c r="G11" t="n">
        <v>2.0</v>
      </c>
      <c r="H11" t="n">
        <v>3284.3380317582223</v>
      </c>
      <c r="I11" t="n">
        <v>-43.18565801279828</v>
      </c>
      <c r="J11" t="n">
        <v>-22.973511830342353</v>
      </c>
    </row>
    <row r="12">
      <c r="A12" t="n">
        <v>8.431001421089E14</v>
      </c>
      <c r="B12" t="s">
        <v>10</v>
      </c>
      <c r="C12" t="s">
        <v>11</v>
      </c>
      <c r="D12" t="n">
        <v>20.6064</v>
      </c>
      <c r="E12" t="n">
        <v>831.4148604726735</v>
      </c>
      <c r="F12" t="n">
        <v>1047.5568390926223</v>
      </c>
      <c r="G12" t="n">
        <v>2.0</v>
      </c>
      <c r="H12" t="n">
        <v>3284.3380317582223</v>
      </c>
      <c r="I12" t="n">
        <v>-43.18569872253995</v>
      </c>
      <c r="J12" t="n">
        <v>-22.9735528522047</v>
      </c>
    </row>
    <row r="13">
      <c r="A13" t="n">
        <v>8.43103148152E14</v>
      </c>
      <c r="B13" t="s">
        <v>10</v>
      </c>
      <c r="C13" t="s">
        <v>11</v>
      </c>
      <c r="D13" t="n">
        <v>20.6064</v>
      </c>
      <c r="E13" t="n">
        <v>938.1654996504167</v>
      </c>
      <c r="F13" t="n">
        <v>1047.5568390926223</v>
      </c>
      <c r="G13" t="n">
        <v>2.0</v>
      </c>
      <c r="H13" t="n">
        <v>3284.3380317582223</v>
      </c>
      <c r="I13" t="n">
        <v>-43.186365705316064</v>
      </c>
      <c r="J13" t="n">
        <v>-22.974288980653743</v>
      </c>
    </row>
    <row r="14">
      <c r="A14" t="n">
        <v>8.431073331471E14</v>
      </c>
      <c r="B14" t="s">
        <v>10</v>
      </c>
      <c r="C14" t="s">
        <v>11</v>
      </c>
      <c r="D14" t="n">
        <v>20.6064</v>
      </c>
      <c r="E14" t="n">
        <v>1084.205431000126</v>
      </c>
      <c r="F14" t="n">
        <v>1047.5568390926223</v>
      </c>
      <c r="G14" t="n">
        <v>2.0</v>
      </c>
      <c r="H14" t="n">
        <v>3284.3380317582223</v>
      </c>
      <c r="I14" t="n">
        <v>-43.18715063386904</v>
      </c>
      <c r="J14" t="n">
        <v>-22.97538366524517</v>
      </c>
    </row>
    <row r="15">
      <c r="A15" t="n">
        <v>8.431089293841E14</v>
      </c>
      <c r="B15" t="s">
        <v>10</v>
      </c>
      <c r="C15" t="s">
        <v>11</v>
      </c>
      <c r="D15" t="n">
        <v>20.6064</v>
      </c>
      <c r="E15" t="n">
        <v>1139.8803463875252</v>
      </c>
      <c r="F15" t="n">
        <v>1047.5568390926223</v>
      </c>
      <c r="G15" t="n">
        <v>2.0</v>
      </c>
      <c r="H15" t="n">
        <v>3284.3380317582223</v>
      </c>
      <c r="I15" t="n">
        <v>-43.187431221957524</v>
      </c>
      <c r="J15" t="n">
        <v>-22.975811914014827</v>
      </c>
    </row>
    <row r="16">
      <c r="A16" t="n">
        <v>8.43109640559E14</v>
      </c>
      <c r="B16" t="s">
        <v>10</v>
      </c>
      <c r="C16" t="s">
        <v>12</v>
      </c>
      <c r="D16" t="n">
        <v>0.0</v>
      </c>
      <c r="E16" t="n">
        <v>0.0</v>
      </c>
      <c r="F16" t="n">
        <v>0.0</v>
      </c>
      <c r="G16" t="n">
        <v>2.0</v>
      </c>
      <c r="H16" t="n">
        <v>0.0</v>
      </c>
      <c r="I16" t="n">
        <v>0.0</v>
      </c>
      <c r="J16" t="n">
        <v>0.0</v>
      </c>
    </row>
    <row r="17">
      <c r="A17" t="n">
        <v>8.431149356244E14</v>
      </c>
      <c r="B17" t="s">
        <v>10</v>
      </c>
      <c r="C17" t="s">
        <v>12</v>
      </c>
      <c r="D17" t="n">
        <v>18.240552</v>
      </c>
      <c r="E17" t="n">
        <v>99.21339277917782</v>
      </c>
      <c r="F17" t="n">
        <v>915.3542876955672</v>
      </c>
      <c r="G17" t="n">
        <v>2.0</v>
      </c>
      <c r="H17" t="n">
        <v>2869.8448377501486</v>
      </c>
      <c r="I17" t="n">
        <v>-43.180310519314624</v>
      </c>
      <c r="J17" t="n">
        <v>-22.969279440790746</v>
      </c>
    </row>
    <row r="18">
      <c r="A18" t="n">
        <v>8.431162445645E14</v>
      </c>
      <c r="B18" t="s">
        <v>10</v>
      </c>
      <c r="C18" t="s">
        <v>12</v>
      </c>
      <c r="D18" t="n">
        <v>18.240552</v>
      </c>
      <c r="E18" t="n">
        <v>137.42253300504586</v>
      </c>
      <c r="F18" t="n">
        <v>915.3542876955672</v>
      </c>
      <c r="G18" t="n">
        <v>2.0</v>
      </c>
      <c r="H18" t="n">
        <v>2869.8448377501486</v>
      </c>
      <c r="I18" t="n">
        <v>-43.18062118218756</v>
      </c>
      <c r="J18" t="n">
        <v>-22.969469127922842</v>
      </c>
    </row>
    <row r="19">
      <c r="A19" t="n">
        <v>8.431202889156E14</v>
      </c>
      <c r="B19" t="s">
        <v>10</v>
      </c>
      <c r="C19" t="s">
        <v>12</v>
      </c>
      <c r="D19" t="n">
        <v>18.240552</v>
      </c>
      <c r="E19" t="n">
        <v>259.5419835580656</v>
      </c>
      <c r="F19" t="n">
        <v>915.3542876955672</v>
      </c>
      <c r="G19" t="n">
        <v>2.0</v>
      </c>
      <c r="H19" t="n">
        <v>2869.8448377501486</v>
      </c>
      <c r="I19" t="n">
        <v>-43.18160474106183</v>
      </c>
      <c r="J19" t="n">
        <v>-22.970088192595764</v>
      </c>
    </row>
    <row r="20">
      <c r="A20" t="n">
        <v>8.431237486413E14</v>
      </c>
      <c r="B20" t="s">
        <v>10</v>
      </c>
      <c r="C20" t="s">
        <v>12</v>
      </c>
      <c r="D20" t="n">
        <v>18.240552</v>
      </c>
      <c r="E20" t="n">
        <v>361.6658160868652</v>
      </c>
      <c r="F20" t="n">
        <v>915.3542876955672</v>
      </c>
      <c r="G20" t="n">
        <v>2.0</v>
      </c>
      <c r="H20" t="n">
        <v>2869.8448377501486</v>
      </c>
      <c r="I20" t="n">
        <v>-43.18241037820927</v>
      </c>
      <c r="J20" t="n">
        <v>-22.97062802449205</v>
      </c>
    </row>
    <row r="21">
      <c r="A21" t="n">
        <v>8.431273769803E14</v>
      </c>
      <c r="B21" t="s">
        <v>10</v>
      </c>
      <c r="C21" t="s">
        <v>12</v>
      </c>
      <c r="D21" t="n">
        <v>18.240552</v>
      </c>
      <c r="E21" t="n">
        <v>462.59268608102843</v>
      </c>
      <c r="F21" t="n">
        <v>915.3542876955672</v>
      </c>
      <c r="G21" t="n">
        <v>2.0</v>
      </c>
      <c r="H21" t="n">
        <v>2869.8448377501486</v>
      </c>
      <c r="I21" t="n">
        <v>-43.183182866265525</v>
      </c>
      <c r="J21" t="n">
        <v>-22.971188701702793</v>
      </c>
    </row>
    <row r="22">
      <c r="A22" t="n">
        <v>8.431278847317E14</v>
      </c>
      <c r="B22" t="s">
        <v>10</v>
      </c>
      <c r="C22" t="s">
        <v>12</v>
      </c>
      <c r="D22" t="n">
        <v>18.240552</v>
      </c>
      <c r="E22" t="n">
        <v>477.1882241345836</v>
      </c>
      <c r="F22" t="n">
        <v>915.3542876955672</v>
      </c>
      <c r="G22" t="n">
        <v>2.0</v>
      </c>
      <c r="H22" t="n">
        <v>2869.8448377501486</v>
      </c>
      <c r="I22" t="n">
        <v>-43.183287576577406</v>
      </c>
      <c r="J22" t="n">
        <v>-22.971277565493153</v>
      </c>
    </row>
    <row r="23">
      <c r="A23" t="n">
        <v>8.431329134613E14</v>
      </c>
      <c r="B23" t="s">
        <v>10</v>
      </c>
      <c r="C23" t="s">
        <v>12</v>
      </c>
      <c r="D23" t="n">
        <v>18.240552</v>
      </c>
      <c r="E23" t="n">
        <v>619.3597163858115</v>
      </c>
      <c r="F23" t="n">
        <v>915.3542876955672</v>
      </c>
      <c r="G23" t="n">
        <v>2.0</v>
      </c>
      <c r="H23" t="n">
        <v>2869.8448377501486</v>
      </c>
      <c r="I23" t="n">
        <v>-43.1843073947382</v>
      </c>
      <c r="J23" t="n">
        <v>-22.97214330462177</v>
      </c>
    </row>
    <row r="24">
      <c r="A24" t="n">
        <v>8.431339527799E14</v>
      </c>
      <c r="B24" t="s">
        <v>10</v>
      </c>
      <c r="C24" t="s">
        <v>12</v>
      </c>
      <c r="D24" t="n">
        <v>18.240552</v>
      </c>
      <c r="E24" t="n">
        <v>648.3477769019881</v>
      </c>
      <c r="F24" t="n">
        <v>915.3542876955672</v>
      </c>
      <c r="G24" t="n">
        <v>2.0</v>
      </c>
      <c r="H24" t="n">
        <v>2869.8448377501486</v>
      </c>
      <c r="I24" t="n">
        <v>-43.184505325920675</v>
      </c>
      <c r="J24" t="n">
        <v>-22.972329251949358</v>
      </c>
    </row>
    <row r="25">
      <c r="A25" t="n">
        <v>8.431407809607E14</v>
      </c>
      <c r="B25" t="s">
        <v>10</v>
      </c>
      <c r="C25" t="s">
        <v>12</v>
      </c>
      <c r="D25" t="n">
        <v>18.240552</v>
      </c>
      <c r="E25" t="n">
        <v>823.4940465974082</v>
      </c>
      <c r="F25" t="n">
        <v>915.3542876955672</v>
      </c>
      <c r="G25" t="n">
        <v>2.0</v>
      </c>
      <c r="H25" t="n">
        <v>2869.8448377501486</v>
      </c>
      <c r="I25" t="n">
        <v>-43.18564662449709</v>
      </c>
      <c r="J25" t="n">
        <v>-22.97350030360339</v>
      </c>
    </row>
    <row r="26">
      <c r="A26" t="n">
        <v>8.43141139113E14</v>
      </c>
      <c r="B26" t="s">
        <v>10</v>
      </c>
      <c r="C26" t="s">
        <v>12</v>
      </c>
      <c r="D26" t="n">
        <v>18.240552</v>
      </c>
      <c r="E26" t="n">
        <v>832.6172487275923</v>
      </c>
      <c r="F26" t="n">
        <v>915.3542876955672</v>
      </c>
      <c r="G26" t="n">
        <v>2.0</v>
      </c>
      <c r="H26" t="n">
        <v>2869.8448377501486</v>
      </c>
      <c r="I26" t="n">
        <v>-43.18570663458224</v>
      </c>
      <c r="J26" t="n">
        <v>-22.973560835472096</v>
      </c>
    </row>
    <row r="27">
      <c r="A27" t="n">
        <v>8.431453486291E14</v>
      </c>
      <c r="B27" t="s">
        <v>10</v>
      </c>
      <c r="C27" t="s">
        <v>12</v>
      </c>
      <c r="D27" t="n">
        <v>18.240552</v>
      </c>
      <c r="E27" t="n">
        <v>938.010049627758</v>
      </c>
      <c r="F27" t="n">
        <v>915.3542876955672</v>
      </c>
      <c r="G27" t="n">
        <v>2.0</v>
      </c>
      <c r="H27" t="n">
        <v>2869.8448377501486</v>
      </c>
      <c r="I27" t="n">
        <v>-43.186364832388804</v>
      </c>
      <c r="J27" t="n">
        <v>-22.974287843732377</v>
      </c>
    </row>
    <row r="28">
      <c r="A28" t="n">
        <v>8.431508128703E14</v>
      </c>
      <c r="B28" t="s">
        <v>10</v>
      </c>
      <c r="C28" t="s">
        <v>12</v>
      </c>
      <c r="D28" t="n">
        <v>18.240552</v>
      </c>
      <c r="E28" t="n">
        <v>1083.6690149117783</v>
      </c>
      <c r="F28" t="n">
        <v>915.3542876955672</v>
      </c>
      <c r="G28" t="n">
        <v>2.0</v>
      </c>
      <c r="H28" t="n">
        <v>2869.8448377501486</v>
      </c>
      <c r="I28" t="n">
        <v>-43.1871479790309</v>
      </c>
      <c r="J28" t="n">
        <v>-22.975379516426155</v>
      </c>
    </row>
    <row r="29">
      <c r="A29" t="n">
        <v>8.431529697595E14</v>
      </c>
      <c r="B29" t="s">
        <v>10</v>
      </c>
      <c r="C29" t="s">
        <v>12</v>
      </c>
      <c r="D29" t="n">
        <v>18.240552</v>
      </c>
      <c r="E29" t="n">
        <v>1140.2521634223442</v>
      </c>
      <c r="F29" t="n">
        <v>915.3542876955672</v>
      </c>
      <c r="G29" t="n">
        <v>2.0</v>
      </c>
      <c r="H29" t="n">
        <v>2869.8448377501486</v>
      </c>
      <c r="I29" t="n">
        <v>-43.1874331090031</v>
      </c>
      <c r="J29" t="n">
        <v>-22.975814770842867</v>
      </c>
    </row>
    <row r="30">
      <c r="A30" t="n">
        <v>8.431531108248E14</v>
      </c>
      <c r="B30" t="s">
        <v>10</v>
      </c>
      <c r="C30" t="s">
        <v>13</v>
      </c>
      <c r="D30" t="n">
        <v>0.0</v>
      </c>
      <c r="E30" t="n">
        <v>0.0</v>
      </c>
      <c r="F30" t="n">
        <v>0.0</v>
      </c>
      <c r="G30" t="n">
        <v>2.0</v>
      </c>
      <c r="H30" t="n">
        <v>0.0</v>
      </c>
      <c r="I30" t="n">
        <v>0.0</v>
      </c>
      <c r="J30" t="n">
        <v>0.0</v>
      </c>
    </row>
    <row r="31">
      <c r="A31" t="n">
        <v>8.431588836342E14</v>
      </c>
      <c r="B31" t="s">
        <v>10</v>
      </c>
      <c r="C31" t="s">
        <v>13</v>
      </c>
      <c r="D31" t="n">
        <v>19.642176</v>
      </c>
      <c r="E31" t="n">
        <v>99.56862442180412</v>
      </c>
      <c r="F31" t="n">
        <v>990.2924692297203</v>
      </c>
      <c r="G31" t="n">
        <v>2.0</v>
      </c>
      <c r="H31" t="n">
        <v>3104.7982486397837</v>
      </c>
      <c r="I31" t="n">
        <v>-43.180313441181724</v>
      </c>
      <c r="J31" t="n">
        <v>-22.96928115728682</v>
      </c>
    </row>
    <row r="32">
      <c r="A32" t="n">
        <v>8.431602220733E14</v>
      </c>
      <c r="B32" t="s">
        <v>10</v>
      </c>
      <c r="C32" t="s">
        <v>13</v>
      </c>
      <c r="D32" t="n">
        <v>19.642176</v>
      </c>
      <c r="E32" t="n">
        <v>138.75722015948253</v>
      </c>
      <c r="F32" t="n">
        <v>990.2924692297203</v>
      </c>
      <c r="G32" t="n">
        <v>2.0</v>
      </c>
      <c r="H32" t="n">
        <v>3104.7982486397837</v>
      </c>
      <c r="I32" t="n">
        <v>-43.180631972481784</v>
      </c>
      <c r="J32" t="n">
        <v>-22.96947583994077</v>
      </c>
    </row>
    <row r="33">
      <c r="A33" t="n">
        <v>8.431642236743E14</v>
      </c>
      <c r="B33" t="s">
        <v>10</v>
      </c>
      <c r="C33" t="s">
        <v>13</v>
      </c>
      <c r="D33" t="n">
        <v>19.642176</v>
      </c>
      <c r="E33" t="n">
        <v>258.4818367696667</v>
      </c>
      <c r="F33" t="n">
        <v>990.2924692297203</v>
      </c>
      <c r="G33" t="n">
        <v>2.0</v>
      </c>
      <c r="H33" t="n">
        <v>3104.7982486397837</v>
      </c>
      <c r="I33" t="n">
        <v>-43.18159637294095</v>
      </c>
      <c r="J33" t="n">
        <v>-22.97008259480156</v>
      </c>
    </row>
    <row r="34">
      <c r="A34" t="n">
        <v>8.431677912023E14</v>
      </c>
      <c r="B34" t="s">
        <v>10</v>
      </c>
      <c r="C34" t="s">
        <v>13</v>
      </c>
      <c r="D34" t="n">
        <v>19.642176</v>
      </c>
      <c r="E34" t="n">
        <v>362.5622872799757</v>
      </c>
      <c r="F34" t="n">
        <v>990.2924692297203</v>
      </c>
      <c r="G34" t="n">
        <v>2.0</v>
      </c>
      <c r="H34" t="n">
        <v>3104.7982486397837</v>
      </c>
      <c r="I34" t="n">
        <v>-43.18241741065638</v>
      </c>
      <c r="J34" t="n">
        <v>-22.970632813196065</v>
      </c>
    </row>
    <row r="35">
      <c r="A35" t="n">
        <v>8.431712315034E14</v>
      </c>
      <c r="B35" t="s">
        <v>10</v>
      </c>
      <c r="C35" t="s">
        <v>13</v>
      </c>
      <c r="D35" t="n">
        <v>19.642176</v>
      </c>
      <c r="E35" t="n">
        <v>462.38834555122406</v>
      </c>
      <c r="F35" t="n">
        <v>990.2924692297203</v>
      </c>
      <c r="G35" t="n">
        <v>2.0</v>
      </c>
      <c r="H35" t="n">
        <v>3104.7982486397837</v>
      </c>
      <c r="I35" t="n">
        <v>-43.183181401375684</v>
      </c>
      <c r="J35" t="n">
        <v>-22.971187459225916</v>
      </c>
    </row>
    <row r="36">
      <c r="A36" t="n">
        <v>8.431716916282E14</v>
      </c>
      <c r="B36" t="s">
        <v>10</v>
      </c>
      <c r="C36" t="s">
        <v>13</v>
      </c>
      <c r="D36" t="n">
        <v>19.642176</v>
      </c>
      <c r="E36" t="n">
        <v>476.1411019147666</v>
      </c>
      <c r="F36" t="n">
        <v>990.2924692297203</v>
      </c>
      <c r="G36" t="n">
        <v>2.0</v>
      </c>
      <c r="H36" t="n">
        <v>3104.7982486397837</v>
      </c>
      <c r="I36" t="n">
        <v>-43.183280065108065</v>
      </c>
      <c r="J36" t="n">
        <v>-22.971271192143085</v>
      </c>
    </row>
    <row r="37">
      <c r="A37" t="n">
        <v>8.431765683869E14</v>
      </c>
      <c r="B37" t="s">
        <v>10</v>
      </c>
      <c r="C37" t="s">
        <v>13</v>
      </c>
      <c r="D37" t="n">
        <v>19.642176</v>
      </c>
      <c r="E37" t="n">
        <v>619.42425124392</v>
      </c>
      <c r="F37" t="n">
        <v>990.2924692297203</v>
      </c>
      <c r="G37" t="n">
        <v>2.0</v>
      </c>
      <c r="H37" t="n">
        <v>3104.7982486397837</v>
      </c>
      <c r="I37" t="n">
        <v>-43.18430784429385</v>
      </c>
      <c r="J37" t="n">
        <v>-22.97214371339911</v>
      </c>
    </row>
    <row r="38">
      <c r="A38" t="n">
        <v>8.431775586294E14</v>
      </c>
      <c r="B38" t="s">
        <v>10</v>
      </c>
      <c r="C38" t="s">
        <v>13</v>
      </c>
      <c r="D38" t="n">
        <v>19.642176</v>
      </c>
      <c r="E38" t="n">
        <v>646.7261517508913</v>
      </c>
      <c r="F38" t="n">
        <v>990.2924692297203</v>
      </c>
      <c r="G38" t="n">
        <v>2.0</v>
      </c>
      <c r="H38" t="n">
        <v>3104.7982486397837</v>
      </c>
      <c r="I38" t="n">
        <v>-43.18449475860062</v>
      </c>
      <c r="J38" t="n">
        <v>-22.972318414426717</v>
      </c>
    </row>
    <row r="39">
      <c r="A39" t="n">
        <v>8.431898809013E14</v>
      </c>
      <c r="B39" t="s">
        <v>10</v>
      </c>
      <c r="C39" t="s">
        <v>13</v>
      </c>
      <c r="D39" t="n">
        <v>13.260000000000039</v>
      </c>
      <c r="E39" t="n">
        <v>824.9602346646359</v>
      </c>
      <c r="F39" t="n">
        <v>3594.954662888896</v>
      </c>
      <c r="G39" t="n">
        <v>2.0</v>
      </c>
      <c r="H39" t="n">
        <v>11271.227882222243</v>
      </c>
      <c r="I39" t="n">
        <v>-43.185656252394615</v>
      </c>
      <c r="J39" t="n">
        <v>-22.973510049793447</v>
      </c>
    </row>
    <row r="40">
      <c r="A40" t="n">
        <v>8.431902511317E14</v>
      </c>
      <c r="B40" t="s">
        <v>10</v>
      </c>
      <c r="C40" t="s">
        <v>13</v>
      </c>
      <c r="D40" t="n">
        <v>14.560000000000038</v>
      </c>
      <c r="E40" t="n">
        <v>831.9837409642449</v>
      </c>
      <c r="F40" t="n">
        <v>3912.71419733334</v>
      </c>
      <c r="G40" t="n">
        <v>2.0</v>
      </c>
      <c r="H40" t="n">
        <v>12267.509315555577</v>
      </c>
      <c r="I40" t="n">
        <v>-43.18570247053991</v>
      </c>
      <c r="J40" t="n">
        <v>-22.973556633944586</v>
      </c>
    </row>
    <row r="41">
      <c r="A41" t="n">
        <v>8.431941643372E14</v>
      </c>
      <c r="B41" t="s">
        <v>10</v>
      </c>
      <c r="C41" t="s">
        <v>13</v>
      </c>
      <c r="D41" t="n">
        <v>19.642176</v>
      </c>
      <c r="E41" t="n">
        <v>936.8633884634608</v>
      </c>
      <c r="F41" t="n">
        <v>990.2924692297203</v>
      </c>
      <c r="G41" t="n">
        <v>2.0</v>
      </c>
      <c r="H41" t="n">
        <v>3104.7982486397837</v>
      </c>
      <c r="I41" t="n">
        <v>-43.186358371195794</v>
      </c>
      <c r="J41" t="n">
        <v>-22.974279428519814</v>
      </c>
    </row>
    <row r="42">
      <c r="A42" t="n">
        <v>8.431994328746E14</v>
      </c>
      <c r="B42" t="s">
        <v>10</v>
      </c>
      <c r="C42" t="s">
        <v>13</v>
      </c>
      <c r="D42" t="n">
        <v>19.642176</v>
      </c>
      <c r="E42" t="n">
        <v>1083.9132168018887</v>
      </c>
      <c r="F42" t="n">
        <v>990.2924692297203</v>
      </c>
      <c r="G42" t="n">
        <v>2.0</v>
      </c>
      <c r="H42" t="n">
        <v>3104.7982486397837</v>
      </c>
      <c r="I42" t="n">
        <v>-43.187149185506236</v>
      </c>
      <c r="J42" t="n">
        <v>-22.975381401832184</v>
      </c>
    </row>
    <row r="43">
      <c r="A43" t="n">
        <v>8.432014735718E14</v>
      </c>
      <c r="B43" t="s">
        <v>10</v>
      </c>
      <c r="C43" t="s">
        <v>13</v>
      </c>
      <c r="D43" t="n">
        <v>19.642176</v>
      </c>
      <c r="E43" t="n">
        <v>1140.912908507047</v>
      </c>
      <c r="F43" t="n">
        <v>990.2924692297203</v>
      </c>
      <c r="G43" t="n">
        <v>2.0</v>
      </c>
      <c r="H43" t="n">
        <v>3104.7982486397837</v>
      </c>
      <c r="I43" t="n">
        <v>-43.187436455793176</v>
      </c>
      <c r="J43" t="n">
        <v>-22.975819837601133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C4"/>
  <sheetViews>
    <sheetView workbookViewId="0"/>
  </sheetViews>
  <sheetFormatPr defaultRowHeight="15.0"/>
  <sheetData>
    <row r="1">
      <c r="A1" t="s">
        <v>14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X1" t="s">
        <v>31</v>
      </c>
      <c r="Y1" t="s">
        <v>33</v>
      </c>
      <c r="Z1" t="s">
        <v>35</v>
      </c>
      <c r="AA1" t="s">
        <v>37</v>
      </c>
      <c r="AB1" t="s">
        <v>39</v>
      </c>
      <c r="AC1" t="s">
        <v>41</v>
      </c>
    </row>
    <row r="2">
      <c r="A2">
        <f>10^-7*(Drivers!A3 - Drivers!A2)/50</f>
      </c>
      <c r="B2">
        <f>10^-7*(Drivers!A4 - Drivers!A3)/50</f>
      </c>
      <c r="C2">
        <f>10^-7*(Drivers!A5 - Drivers!A4)/50</f>
      </c>
      <c r="D2">
        <f>10^-7*(Drivers!A6 - Drivers!A5)/50</f>
      </c>
      <c r="E2">
        <f>10^-7*(Drivers!A7 - Drivers!A6)/50</f>
      </c>
      <c r="F2">
        <f>10^-7*(Drivers!A8 - Drivers!A7)/50</f>
      </c>
      <c r="G2">
        <f>10^-7*(Drivers!A9 - Drivers!A8)/50</f>
      </c>
      <c r="H2">
        <f>10^-7*(Drivers!A10 - Drivers!A9)/50</f>
      </c>
      <c r="I2">
        <f>10^-7*(Drivers!A11 - Drivers!A10)/50</f>
      </c>
      <c r="J2">
        <f>10^-7*(Drivers!A12 - Drivers!A11)/50</f>
      </c>
      <c r="K2">
        <f>10^-7*(Drivers!A13 - Drivers!A12)/50</f>
      </c>
      <c r="L2">
        <f>10^-7*(Drivers!A14 - Drivers!A13)/50</f>
      </c>
      <c r="M2">
        <f>10^-7*(Drivers!A15 - Drivers!A14)/50</f>
      </c>
      <c r="N2">
        <f>10^-7*(Drivers!A15 - Drivers!A2)/50</f>
      </c>
      <c r="P2">
        <f>Drivers!E3 - Drivers!E2</f>
      </c>
      <c r="Q2">
        <f>Drivers!E4 - Drivers!E3</f>
      </c>
      <c r="R2">
        <f>Drivers!E5 - Drivers!E4</f>
      </c>
      <c r="S2">
        <f>Drivers!E6 - Drivers!E5</f>
      </c>
      <c r="T2">
        <f>Drivers!E7 - Drivers!E6</f>
      </c>
      <c r="U2">
        <f>Drivers!E8 - Drivers!E7</f>
      </c>
      <c r="V2">
        <f>Drivers!E9 - Drivers!E8</f>
      </c>
      <c r="W2">
        <f>Drivers!E10 - Drivers!E9</f>
      </c>
      <c r="X2">
        <f>Drivers!E11 - Drivers!E10</f>
      </c>
      <c r="Y2">
        <f>Drivers!E12 - Drivers!E11</f>
      </c>
      <c r="Z2">
        <f>Drivers!E13 - Drivers!E12</f>
      </c>
      <c r="AA2">
        <f>Drivers!E14 - Drivers!E13</f>
      </c>
      <c r="AB2">
        <f>Drivers!E15 - Drivers!E14</f>
      </c>
      <c r="AC2">
        <f>Drivers!E15 - Drivers!E2</f>
      </c>
    </row>
    <row r="3">
      <c r="A3">
        <f>10^-7*(Drivers!A17 - Drivers!A16)/50</f>
      </c>
      <c r="B3">
        <f>10^-7*(Drivers!A18 - Drivers!A17)/50</f>
      </c>
      <c r="C3">
        <f>10^-7*(Drivers!A19 - Drivers!A18)/50</f>
      </c>
      <c r="D3">
        <f>10^-7*(Drivers!A20 - Drivers!A19)/50</f>
      </c>
      <c r="E3">
        <f>10^-7*(Drivers!A21 - Drivers!A20)/50</f>
      </c>
      <c r="F3">
        <f>10^-7*(Drivers!A22 - Drivers!A21)/50</f>
      </c>
      <c r="G3">
        <f>10^-7*(Drivers!A23 - Drivers!A22)/50</f>
      </c>
      <c r="H3">
        <f>10^-7*(Drivers!A24 - Drivers!A23)/50</f>
      </c>
      <c r="I3">
        <f>10^-7*(Drivers!A25 - Drivers!A24)/50</f>
      </c>
      <c r="J3">
        <f>10^-7*(Drivers!A26 - Drivers!A25)/50</f>
      </c>
      <c r="K3">
        <f>10^-7*(Drivers!A27 - Drivers!A26)/50</f>
      </c>
      <c r="L3">
        <f>10^-7*(Drivers!A28 - Drivers!A27)/50</f>
      </c>
      <c r="M3">
        <f>10^-7*(Drivers!A29 - Drivers!A28)/50</f>
      </c>
      <c r="N3">
        <f>10^-7*(Drivers!A29 - Drivers!A16)/50</f>
      </c>
      <c r="P3">
        <f>Drivers!E17 - Drivers!E16</f>
      </c>
      <c r="Q3">
        <f>Drivers!E18 - Drivers!E17</f>
      </c>
      <c r="R3">
        <f>Drivers!E19 - Drivers!E18</f>
      </c>
      <c r="S3">
        <f>Drivers!E20 - Drivers!E19</f>
      </c>
      <c r="T3">
        <f>Drivers!E21 - Drivers!E20</f>
      </c>
      <c r="U3">
        <f>Drivers!E22 - Drivers!E21</f>
      </c>
      <c r="V3">
        <f>Drivers!E23 - Drivers!E22</f>
      </c>
      <c r="W3">
        <f>Drivers!E24 - Drivers!E23</f>
      </c>
      <c r="X3">
        <f>Drivers!E25 - Drivers!E24</f>
      </c>
      <c r="Y3">
        <f>Drivers!E26 - Drivers!E25</f>
      </c>
      <c r="Z3">
        <f>Drivers!E27 - Drivers!E26</f>
      </c>
      <c r="AA3">
        <f>Drivers!E28 - Drivers!E27</f>
      </c>
      <c r="AB3">
        <f>Drivers!E29 - Drivers!E28</f>
      </c>
      <c r="AC3">
        <f>Drivers!E29 - Drivers!E16</f>
      </c>
    </row>
    <row r="4">
      <c r="A4">
        <f>10^-7*(Drivers!A31 - Drivers!A30)/50</f>
      </c>
      <c r="B4">
        <f>10^-7*(Drivers!A32 - Drivers!A31)/50</f>
      </c>
      <c r="C4">
        <f>10^-7*(Drivers!A33 - Drivers!A32)/50</f>
      </c>
      <c r="D4">
        <f>10^-7*(Drivers!A34 - Drivers!A33)/50</f>
      </c>
      <c r="E4">
        <f>10^-7*(Drivers!A35 - Drivers!A34)/50</f>
      </c>
      <c r="F4">
        <f>10^-7*(Drivers!A36 - Drivers!A35)/50</f>
      </c>
      <c r="G4">
        <f>10^-7*(Drivers!A37 - Drivers!A36)/50</f>
      </c>
      <c r="H4">
        <f>10^-7*(Drivers!A38 - Drivers!A37)/50</f>
      </c>
      <c r="I4">
        <f>10^-7*(Drivers!A39 - Drivers!A38)/50</f>
      </c>
      <c r="J4">
        <f>10^-7*(Drivers!A40 - Drivers!A39)/50</f>
      </c>
      <c r="K4">
        <f>10^-7*(Drivers!A41 - Drivers!A40)/50</f>
      </c>
      <c r="L4">
        <f>10^-7*(Drivers!A42 - Drivers!A41)/50</f>
      </c>
      <c r="M4">
        <f>10^-7*(Drivers!A43 - Drivers!A42)/50</f>
      </c>
      <c r="N4">
        <f>10^-7*(Drivers!A43 - Drivers!A30)/50</f>
      </c>
      <c r="P4">
        <f>Drivers!E31 - Drivers!E30</f>
      </c>
      <c r="Q4">
        <f>Drivers!E32 - Drivers!E31</f>
      </c>
      <c r="R4">
        <f>Drivers!E33 - Drivers!E32</f>
      </c>
      <c r="S4">
        <f>Drivers!E34 - Drivers!E33</f>
      </c>
      <c r="T4">
        <f>Drivers!E35 - Drivers!E34</f>
      </c>
      <c r="U4">
        <f>Drivers!E36 - Drivers!E35</f>
      </c>
      <c r="V4">
        <f>Drivers!E37 - Drivers!E36</f>
      </c>
      <c r="W4">
        <f>Drivers!E38 - Drivers!E37</f>
      </c>
      <c r="X4">
        <f>Drivers!E39 - Drivers!E38</f>
      </c>
      <c r="Y4">
        <f>Drivers!E40 - Drivers!E39</f>
      </c>
      <c r="Z4">
        <f>Drivers!E41 - Drivers!E40</f>
      </c>
      <c r="AA4">
        <f>Drivers!E42 - Drivers!E41</f>
      </c>
      <c r="AB4">
        <f>Drivers!E43 - Drivers!E42</f>
      </c>
      <c r="AC4">
        <f>Drivers!E43 - Drivers!E30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M15"/>
  <sheetViews>
    <sheetView workbookViewId="0"/>
  </sheetViews>
  <sheetFormatPr defaultRowHeight="15.0"/>
  <sheetData>
    <row r="1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H1" t="s">
        <v>48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>
      <c r="A2" t="s">
        <v>14</v>
      </c>
      <c r="B2">
        <f>AVERAGE(Fluxos!A2:Fluxos!A4)</f>
      </c>
      <c r="C2">
        <f>SQRT(VARP(Fluxos!A2:Fluxos!A4))</f>
      </c>
      <c r="D2">
        <f>Resultados!B2-B2</f>
      </c>
      <c r="E2">
        <f>(F2/B2)*100</f>
      </c>
      <c r="F2">
        <f>C2/SQRT(3)</f>
      </c>
      <c r="H2" t="s">
        <v>15</v>
      </c>
      <c r="I2">
        <f>AVERAGE(Fluxos!P2:Fluxos!P4)</f>
      </c>
      <c r="J2">
        <f>SQRT(VARP(Fluxos!P2:Fluxos!P4))</f>
      </c>
      <c r="K2">
        <f>Resultados!C2-I2</f>
      </c>
      <c r="L2">
        <f>(M2/I2)*100</f>
      </c>
      <c r="M2">
        <f>J2/SQRT(3)</f>
      </c>
    </row>
    <row r="3">
      <c r="A3" t="s">
        <v>16</v>
      </c>
      <c r="B3">
        <f>AVERAGE(Fluxos!B2:Fluxos!B4)</f>
      </c>
      <c r="C3">
        <f>SQRT(VARP(Fluxos!B2:Fluxos!B4))</f>
      </c>
      <c r="D3">
        <f>Resultados!B3-B3</f>
      </c>
      <c r="E3">
        <f>(F3/B3)*100</f>
      </c>
      <c r="F3">
        <f>C3/SQRT(3)</f>
      </c>
      <c r="H3" t="s">
        <v>17</v>
      </c>
      <c r="I3">
        <f>AVERAGE(Fluxos!Q2:Fluxos!Q4)</f>
      </c>
      <c r="J3">
        <f>SQRT(VARP(Fluxos!Q2:Fluxos!Q4))</f>
      </c>
      <c r="K3">
        <f>Resultados!C3-I3</f>
      </c>
      <c r="L3">
        <f>(M3/I3)*100</f>
      </c>
      <c r="M3">
        <f>J3/SQRT(3)</f>
      </c>
    </row>
    <row r="4">
      <c r="A4" t="s">
        <v>18</v>
      </c>
      <c r="B4">
        <f>AVERAGE(Fluxos!C2:Fluxos!C4)</f>
      </c>
      <c r="C4">
        <f>SQRT(VARP(Fluxos!C2:Fluxos!C4))</f>
      </c>
      <c r="D4">
        <f>Resultados!B4-B4</f>
      </c>
      <c r="E4">
        <f>(F4/B4)*100</f>
      </c>
      <c r="F4">
        <f>C4/SQRT(3)</f>
      </c>
      <c r="H4" t="s">
        <v>19</v>
      </c>
      <c r="I4">
        <f>AVERAGE(Fluxos!R2:Fluxos!R4)</f>
      </c>
      <c r="J4">
        <f>SQRT(VARP(Fluxos!R2:Fluxos!R4))</f>
      </c>
      <c r="K4">
        <f>Resultados!C4-I4</f>
      </c>
      <c r="L4">
        <f>(M4/I4)*100</f>
      </c>
      <c r="M4">
        <f>J4/SQRT(3)</f>
      </c>
    </row>
    <row r="5">
      <c r="A5" t="s">
        <v>20</v>
      </c>
      <c r="B5">
        <f>AVERAGE(Fluxos!D2:Fluxos!D4)</f>
      </c>
      <c r="C5">
        <f>SQRT(VARP(Fluxos!D2:Fluxos!D4))</f>
      </c>
      <c r="D5">
        <f>Resultados!B5-B5</f>
      </c>
      <c r="E5">
        <f>(F5/B5)*100</f>
      </c>
      <c r="F5">
        <f>C5/SQRT(3)</f>
      </c>
      <c r="H5" t="s">
        <v>21</v>
      </c>
      <c r="I5">
        <f>AVERAGE(Fluxos!S2:Fluxos!S4)</f>
      </c>
      <c r="J5">
        <f>SQRT(VARP(Fluxos!S2:Fluxos!S4))</f>
      </c>
      <c r="K5">
        <f>Resultados!C5-I5</f>
      </c>
      <c r="L5">
        <f>(M5/I5)*100</f>
      </c>
      <c r="M5">
        <f>J5/SQRT(3)</f>
      </c>
    </row>
    <row r="6">
      <c r="A6" t="s">
        <v>22</v>
      </c>
      <c r="B6">
        <f>AVERAGE(Fluxos!E2:Fluxos!E4)</f>
      </c>
      <c r="C6">
        <f>SQRT(VARP(Fluxos!E2:Fluxos!E4))</f>
      </c>
      <c r="D6">
        <f>Resultados!B6-B6</f>
      </c>
      <c r="E6">
        <f>(F6/B6)*100</f>
      </c>
      <c r="F6">
        <f>C6/SQRT(3)</f>
      </c>
      <c r="H6" t="s">
        <v>23</v>
      </c>
      <c r="I6">
        <f>AVERAGE(Fluxos!T2:Fluxos!T4)</f>
      </c>
      <c r="J6">
        <f>SQRT(VARP(Fluxos!T2:Fluxos!T4))</f>
      </c>
      <c r="K6">
        <f>Resultados!C6-I6</f>
      </c>
      <c r="L6">
        <f>(M6/I6)*100</f>
      </c>
      <c r="M6">
        <f>J6/SQRT(3)</f>
      </c>
    </row>
    <row r="7">
      <c r="A7" t="s">
        <v>24</v>
      </c>
      <c r="B7">
        <f>AVERAGE(Fluxos!F2:Fluxos!F4)</f>
      </c>
      <c r="C7">
        <f>SQRT(VARP(Fluxos!F2:Fluxos!F4))</f>
      </c>
      <c r="D7">
        <f>Resultados!B7-B7</f>
      </c>
      <c r="E7">
        <f>(F7/B7)*100</f>
      </c>
      <c r="F7">
        <f>C7/SQRT(3)</f>
      </c>
      <c r="H7" t="s">
        <v>25</v>
      </c>
      <c r="I7">
        <f>AVERAGE(Fluxos!U2:Fluxos!U4)</f>
      </c>
      <c r="J7">
        <f>SQRT(VARP(Fluxos!U2:Fluxos!U4))</f>
      </c>
      <c r="K7">
        <f>Resultados!C7-I7</f>
      </c>
      <c r="L7">
        <f>(M7/I7)*100</f>
      </c>
      <c r="M7">
        <f>J7/SQRT(3)</f>
      </c>
    </row>
    <row r="8">
      <c r="A8" t="s">
        <v>26</v>
      </c>
      <c r="B8">
        <f>AVERAGE(Fluxos!G2:Fluxos!G4)</f>
      </c>
      <c r="C8">
        <f>SQRT(VARP(Fluxos!G2:Fluxos!G4))</f>
      </c>
      <c r="D8">
        <f>Resultados!B8-B8</f>
      </c>
      <c r="E8">
        <f>(F8/B8)*100</f>
      </c>
      <c r="F8">
        <f>C8/SQRT(3)</f>
      </c>
      <c r="H8" t="s">
        <v>27</v>
      </c>
      <c r="I8">
        <f>AVERAGE(Fluxos!V2:Fluxos!V4)</f>
      </c>
      <c r="J8">
        <f>SQRT(VARP(Fluxos!V2:Fluxos!V4))</f>
      </c>
      <c r="K8">
        <f>Resultados!C8-I8</f>
      </c>
      <c r="L8">
        <f>(M8/I8)*100</f>
      </c>
      <c r="M8">
        <f>J8/SQRT(3)</f>
      </c>
    </row>
    <row r="9">
      <c r="A9" t="s">
        <v>28</v>
      </c>
      <c r="B9">
        <f>AVERAGE(Fluxos!H2:Fluxos!H4)</f>
      </c>
      <c r="C9">
        <f>SQRT(VARP(Fluxos!H2:Fluxos!H4))</f>
      </c>
      <c r="D9">
        <f>Resultados!B9-B9</f>
      </c>
      <c r="E9">
        <f>(F9/B9)*100</f>
      </c>
      <c r="F9">
        <f>C9/SQRT(3)</f>
      </c>
      <c r="H9" t="s">
        <v>29</v>
      </c>
      <c r="I9">
        <f>AVERAGE(Fluxos!W2:Fluxos!W4)</f>
      </c>
      <c r="J9">
        <f>SQRT(VARP(Fluxos!W2:Fluxos!W4))</f>
      </c>
      <c r="K9">
        <f>Resultados!C9-I9</f>
      </c>
      <c r="L9">
        <f>(M9/I9)*100</f>
      </c>
      <c r="M9">
        <f>J9/SQRT(3)</f>
      </c>
    </row>
    <row r="10">
      <c r="A10" t="s">
        <v>30</v>
      </c>
      <c r="B10">
        <f>AVERAGE(Fluxos!I2:Fluxos!I4)</f>
      </c>
      <c r="C10">
        <f>SQRT(VARP(Fluxos!I2:Fluxos!I4))</f>
      </c>
      <c r="D10">
        <f>Resultados!B10-B10</f>
      </c>
      <c r="E10">
        <f>(F10/B10)*100</f>
      </c>
      <c r="F10">
        <f>C10/SQRT(3)</f>
      </c>
      <c r="H10" t="s">
        <v>31</v>
      </c>
      <c r="I10">
        <f>AVERAGE(Fluxos!X2:Fluxos!X4)</f>
      </c>
      <c r="J10">
        <f>SQRT(VARP(Fluxos!X2:Fluxos!X4))</f>
      </c>
      <c r="K10">
        <f>Resultados!C10-I10</f>
      </c>
      <c r="L10">
        <f>(M10/I10)*100</f>
      </c>
      <c r="M10">
        <f>J10/SQRT(3)</f>
      </c>
    </row>
    <row r="11">
      <c r="A11" t="s">
        <v>32</v>
      </c>
      <c r="B11">
        <f>AVERAGE(Fluxos!J2:Fluxos!J4)</f>
      </c>
      <c r="C11">
        <f>SQRT(VARP(Fluxos!J2:Fluxos!J4))</f>
      </c>
      <c r="D11">
        <f>Resultados!B11-B11</f>
      </c>
      <c r="E11">
        <f>(F11/B11)*100</f>
      </c>
      <c r="F11">
        <f>C11/SQRT(3)</f>
      </c>
      <c r="H11" t="s">
        <v>33</v>
      </c>
      <c r="I11">
        <f>AVERAGE(Fluxos!Y2:Fluxos!Y4)</f>
      </c>
      <c r="J11">
        <f>SQRT(VARP(Fluxos!Y2:Fluxos!Y4))</f>
      </c>
      <c r="K11">
        <f>Resultados!C11-I11</f>
      </c>
      <c r="L11">
        <f>(M11/I11)*100</f>
      </c>
      <c r="M11">
        <f>J11/SQRT(3)</f>
      </c>
    </row>
    <row r="12">
      <c r="A12" t="s">
        <v>34</v>
      </c>
      <c r="B12">
        <f>AVERAGE(Fluxos!K2:Fluxos!K4)</f>
      </c>
      <c r="C12">
        <f>SQRT(VARP(Fluxos!K2:Fluxos!K4))</f>
      </c>
      <c r="D12">
        <f>Resultados!B12-B12</f>
      </c>
      <c r="E12">
        <f>(F12/B12)*100</f>
      </c>
      <c r="F12">
        <f>C12/SQRT(3)</f>
      </c>
      <c r="H12" t="s">
        <v>35</v>
      </c>
      <c r="I12">
        <f>AVERAGE(Fluxos!Z2:Fluxos!Z4)</f>
      </c>
      <c r="J12">
        <f>SQRT(VARP(Fluxos!Z2:Fluxos!Z4))</f>
      </c>
      <c r="K12">
        <f>Resultados!C12-I12</f>
      </c>
      <c r="L12">
        <f>(M12/I12)*100</f>
      </c>
      <c r="M12">
        <f>J12/SQRT(3)</f>
      </c>
    </row>
    <row r="13">
      <c r="A13" t="s">
        <v>36</v>
      </c>
      <c r="B13">
        <f>AVERAGE(Fluxos!L2:Fluxos!L4)</f>
      </c>
      <c r="C13">
        <f>SQRT(VARP(Fluxos!L2:Fluxos!L4))</f>
      </c>
      <c r="D13">
        <f>Resultados!B13-B13</f>
      </c>
      <c r="E13">
        <f>(F13/B13)*100</f>
      </c>
      <c r="F13">
        <f>C13/SQRT(3)</f>
      </c>
      <c r="H13" t="s">
        <v>37</v>
      </c>
      <c r="I13">
        <f>AVERAGE(Fluxos!AA2:Fluxos!AA4)</f>
      </c>
      <c r="J13">
        <f>SQRT(VARP(Fluxos!AA2:Fluxos!AA4))</f>
      </c>
      <c r="K13">
        <f>Resultados!C13-I13</f>
      </c>
      <c r="L13">
        <f>(M13/I13)*100</f>
      </c>
      <c r="M13">
        <f>J13/SQRT(3)</f>
      </c>
    </row>
    <row r="14">
      <c r="A14" t="s">
        <v>38</v>
      </c>
      <c r="B14">
        <f>AVERAGE(Fluxos!M2:Fluxos!M4)</f>
      </c>
      <c r="C14">
        <f>SQRT(VARP(Fluxos!M2:Fluxos!M4))</f>
      </c>
      <c r="D14">
        <f>Resultados!B14-B14</f>
      </c>
      <c r="E14">
        <f>(F14/B14)*100</f>
      </c>
      <c r="F14">
        <f>C14/SQRT(3)</f>
      </c>
      <c r="H14" t="s">
        <v>39</v>
      </c>
      <c r="I14">
        <f>AVERAGE(Fluxos!AB2:Fluxos!AB4)</f>
      </c>
      <c r="J14">
        <f>SQRT(VARP(Fluxos!AB2:Fluxos!AB4))</f>
      </c>
      <c r="K14">
        <f>Resultados!C14-I14</f>
      </c>
      <c r="L14">
        <f>(M14/I14)*100</f>
      </c>
      <c r="M14">
        <f>J14/SQRT(3)</f>
      </c>
    </row>
    <row r="15">
      <c r="A15" t="s">
        <v>40</v>
      </c>
      <c r="B15">
        <f>AVERAGE(Fluxos!N2:Fluxos!N4)</f>
      </c>
      <c r="C15">
        <f>SQRT(VARP(Fluxos!N2:Fluxos!N4))</f>
      </c>
      <c r="D15">
        <f>Resultados!B15-B15</f>
      </c>
      <c r="E15">
        <f>(F15/B15)*100</f>
      </c>
      <c r="F15">
        <f>C15/SQRT(3)</f>
      </c>
      <c r="H15" t="s">
        <v>41</v>
      </c>
      <c r="I15">
        <f>AVERAGE(Fluxos!AC2:Fluxos!AC4)</f>
      </c>
      <c r="J15">
        <f>SQRT(VARP(Fluxos!AC2:Fluxos!AC4))</f>
      </c>
      <c r="K15">
        <f>Resultados!C15-I15</f>
      </c>
      <c r="L15">
        <f>(M15/I15)*100</f>
      </c>
      <c r="M15">
        <f>J15/SQRT(3)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>
        <v>49</v>
      </c>
      <c r="B1" t="s">
        <v>50</v>
      </c>
      <c r="C1" t="s">
        <v>51</v>
      </c>
      <c r="D1" t="s">
        <v>52</v>
      </c>
    </row>
    <row r="2">
      <c r="A2" t="n">
        <v>1.0</v>
      </c>
      <c r="B2" t="n">
        <v>10.590130799999994</v>
      </c>
      <c r="C2" t="n">
        <v>99.21339277917771</v>
      </c>
      <c r="D2">
        <f>C2/B2</f>
      </c>
    </row>
    <row r="3">
      <c r="A3" t="n">
        <v>2.0</v>
      </c>
      <c r="B3" t="n">
        <v>2.6178801999999997</v>
      </c>
      <c r="C3" t="n">
        <v>38.20914022586803</v>
      </c>
      <c r="D3">
        <f>C3/B3</f>
      </c>
    </row>
    <row r="4">
      <c r="A4" t="n">
        <v>3.0</v>
      </c>
      <c r="B4" t="n">
        <v>8.088702200000002</v>
      </c>
      <c r="C4" t="n">
        <v>122.11945055301973</v>
      </c>
      <c r="D4">
        <f>C4/B4</f>
      </c>
    </row>
    <row r="5">
      <c r="A5" t="n">
        <v>4.0</v>
      </c>
      <c r="B5" t="n">
        <v>6.919451399999999</v>
      </c>
      <c r="C5" t="n">
        <v>102.12383252879958</v>
      </c>
      <c r="D5">
        <f>C5/B5</f>
      </c>
    </row>
    <row r="6">
      <c r="A6" t="n">
        <v>5.0</v>
      </c>
      <c r="B6" t="n">
        <v>7.256678</v>
      </c>
      <c r="C6" t="n">
        <v>100.9268699941632</v>
      </c>
      <c r="D6">
        <f>C6/B6</f>
      </c>
    </row>
    <row r="7">
      <c r="A7" t="n">
        <v>6.0</v>
      </c>
      <c r="B7" t="n">
        <v>1.0155028000000004</v>
      </c>
      <c r="C7" t="n">
        <v>14.595538053555172</v>
      </c>
      <c r="D7">
        <f>C7/B7</f>
      </c>
    </row>
    <row r="8">
      <c r="A8" t="n">
        <v>7.0</v>
      </c>
      <c r="B8" t="n">
        <v>10.0574592</v>
      </c>
      <c r="C8" t="n">
        <v>142.17149225122785</v>
      </c>
      <c r="D8">
        <f>C8/B8</f>
      </c>
    </row>
    <row r="9">
      <c r="A9" t="n">
        <v>8.0</v>
      </c>
      <c r="B9" t="n">
        <v>2.0786372</v>
      </c>
      <c r="C9" t="n">
        <v>28.98806051617669</v>
      </c>
      <c r="D9">
        <f>C9/B9</f>
      </c>
    </row>
    <row r="10">
      <c r="A10" t="n">
        <v>9.0</v>
      </c>
      <c r="B10" t="n">
        <v>13.656361600000006</v>
      </c>
      <c r="C10" t="n">
        <v>175.14626969542016</v>
      </c>
      <c r="D10">
        <f>C10/B10</f>
      </c>
    </row>
    <row r="11">
      <c r="A11" t="n">
        <v>10.0</v>
      </c>
      <c r="B11" t="n">
        <v>0.7163046</v>
      </c>
      <c r="C11" t="n">
        <v>9.12320213018404</v>
      </c>
      <c r="D11">
        <f>C11/B11</f>
      </c>
    </row>
    <row r="12">
      <c r="A12" t="n">
        <v>11.0</v>
      </c>
      <c r="B12" t="n">
        <v>8.4190322</v>
      </c>
      <c r="C12" t="n">
        <v>105.39280090016577</v>
      </c>
      <c r="D12">
        <f>C12/B12</f>
      </c>
    </row>
    <row r="13">
      <c r="A13" t="n">
        <v>12.0</v>
      </c>
      <c r="B13" t="n">
        <v>10.9284824</v>
      </c>
      <c r="C13" t="n">
        <v>145.65896528402027</v>
      </c>
      <c r="D13">
        <f>C13/B13</f>
      </c>
    </row>
    <row r="14">
      <c r="A14" t="n">
        <v>13.0</v>
      </c>
      <c r="B14" t="n">
        <v>4.3137784</v>
      </c>
      <c r="C14" t="n">
        <v>56.583148510565934</v>
      </c>
      <c r="D14">
        <f>C14/B14</f>
      </c>
    </row>
    <row r="15">
      <c r="A15" t="s">
        <v>53</v>
      </c>
      <c r="B15" t="n">
        <v>86.658401</v>
      </c>
      <c r="C15" t="n">
        <v>1140.2521634223442</v>
      </c>
      <c r="D15">
        <f>C15/B15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2023-12-03T15:26:33Z</dcterms:created>
  <dc:creator>Apache POI</dc:creator>
</cp:coreProperties>
</file>