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felipe_tavares_fatec_sp_gov_br/Documents/2º Semestre - Fatec - CDN/Projeto Integrador II/"/>
    </mc:Choice>
  </mc:AlternateContent>
  <xr:revisionPtr revIDLastSave="1" documentId="13_ncr:1_{16C6F038-8D4E-4B1D-A6C4-C17D2A14D776}" xr6:coauthVersionLast="47" xr6:coauthVersionMax="47" xr10:uidLastSave="{FAB6CCDF-7951-4D0A-827A-E7B1DFC8DB4A}"/>
  <bookViews>
    <workbookView xWindow="-120" yWindow="-120" windowWidth="29040" windowHeight="15720" xr2:uid="{EEE463B0-328C-40E4-A516-FF02B344B0DD}"/>
  </bookViews>
  <sheets>
    <sheet name="Base 1 – Vendas por Produto" sheetId="1" r:id="rId1"/>
    <sheet name="Base 2 – Notas de Estudantes" sheetId="2" r:id="rId2"/>
    <sheet name="Base 3 – Acessos a um Ap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18" i="1"/>
  <c r="C17" i="1"/>
  <c r="C33" i="1"/>
  <c r="C32" i="1"/>
  <c r="C31" i="1"/>
  <c r="B31" i="1"/>
  <c r="A32" i="1" a="1"/>
  <c r="A32" i="1" s="1"/>
  <c r="B32" i="1" s="1"/>
  <c r="B24" i="1"/>
  <c r="B17" i="1"/>
  <c r="C15" i="1"/>
  <c r="B15" i="1"/>
  <c r="C19" i="3"/>
  <c r="A25" i="1" a="1"/>
  <c r="A25" i="1" s="1"/>
  <c r="B25" i="1" s="1"/>
  <c r="C25" i="1" s="1"/>
  <c r="A18" i="1" a="1"/>
  <c r="A18" i="1" s="1"/>
  <c r="B18" i="1" s="1"/>
  <c r="D18" i="1" s="1"/>
  <c r="B21" i="2"/>
  <c r="B20" i="2"/>
  <c r="B19" i="2"/>
  <c r="B19" i="3" a="1"/>
  <c r="B19" i="3" s="1"/>
  <c r="B25" i="3"/>
  <c r="C25" i="3"/>
  <c r="D25" i="3" s="1"/>
  <c r="A14" i="3"/>
  <c r="C26" i="3"/>
  <c r="D26" i="3" s="1"/>
  <c r="B26" i="3"/>
  <c r="C20" i="3"/>
  <c r="C21" i="3"/>
  <c r="D14" i="3"/>
  <c r="B19" i="1" l="1"/>
  <c r="D19" i="1" s="1"/>
  <c r="B29" i="1"/>
  <c r="C29" i="1" s="1"/>
  <c r="B28" i="1"/>
  <c r="C28" i="1" s="1"/>
  <c r="B33" i="1"/>
  <c r="B22" i="1"/>
  <c r="D22" i="1" s="1"/>
  <c r="B27" i="1"/>
  <c r="C27" i="1" s="1"/>
  <c r="B21" i="1"/>
  <c r="D21" i="1" s="1"/>
  <c r="B26" i="1"/>
  <c r="C26" i="1" s="1"/>
  <c r="B20" i="1"/>
  <c r="D20" i="1" s="1"/>
  <c r="C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<sst xmlns="http://schemas.openxmlformats.org/spreadsheetml/2006/main" count="95" uniqueCount="58">
  <si>
    <t>Base 1 – Vendas por Produto (Negócios)</t>
  </si>
  <si>
    <t>Produto</t>
  </si>
  <si>
    <t>Vendas (R$)</t>
  </si>
  <si>
    <t>Custos (R$)</t>
  </si>
  <si>
    <t>Região</t>
  </si>
  <si>
    <t>Mês</t>
  </si>
  <si>
    <t>Camiseta</t>
  </si>
  <si>
    <t>São Paulo</t>
  </si>
  <si>
    <t>Janeiro</t>
  </si>
  <si>
    <t>Calça Jeans</t>
  </si>
  <si>
    <t>Rio de Janeiro</t>
  </si>
  <si>
    <t>Jaqueta</t>
  </si>
  <si>
    <t>Minas Gerais</t>
  </si>
  <si>
    <t>Sapato</t>
  </si>
  <si>
    <t>Paraná</t>
  </si>
  <si>
    <t>Bolsa</t>
  </si>
  <si>
    <t>Bahia</t>
  </si>
  <si>
    <t>Fevereiro</t>
  </si>
  <si>
    <t>Aluno</t>
  </si>
  <si>
    <t>Prova 1</t>
  </si>
  <si>
    <t>Prova 2</t>
  </si>
  <si>
    <t>Prova 3</t>
  </si>
  <si>
    <t>Frequência (%)</t>
  </si>
  <si>
    <t>Ana</t>
  </si>
  <si>
    <t>Bruno</t>
  </si>
  <si>
    <t>Camila</t>
  </si>
  <si>
    <t>Daniel</t>
  </si>
  <si>
    <t>Eduardo</t>
  </si>
  <si>
    <t>Fernanda</t>
  </si>
  <si>
    <t>Gabriela</t>
  </si>
  <si>
    <t>Henrique</t>
  </si>
  <si>
    <t>Isabela</t>
  </si>
  <si>
    <t>João</t>
  </si>
  <si>
    <t>Base 2 – Notas de Estudantes (Educação)</t>
  </si>
  <si>
    <t>Usuário</t>
  </si>
  <si>
    <t>Idade</t>
  </si>
  <si>
    <t>Dispositivo</t>
  </si>
  <si>
    <t>Tempo de uso (h/dia)</t>
  </si>
  <si>
    <t>Cliques</t>
  </si>
  <si>
    <t>Assinatura Premium</t>
  </si>
  <si>
    <t>U001</t>
  </si>
  <si>
    <t>Android</t>
  </si>
  <si>
    <t>Não</t>
  </si>
  <si>
    <t>U002</t>
  </si>
  <si>
    <t>iOS</t>
  </si>
  <si>
    <t>Sim</t>
  </si>
  <si>
    <t>U003</t>
  </si>
  <si>
    <t>U004</t>
  </si>
  <si>
    <t>Web</t>
  </si>
  <si>
    <t>U005</t>
  </si>
  <si>
    <t>U006</t>
  </si>
  <si>
    <t>U007</t>
  </si>
  <si>
    <t>U008</t>
  </si>
  <si>
    <t>U009</t>
  </si>
  <si>
    <t>U010</t>
  </si>
  <si>
    <t>Base 3 – Acessos a um Aplicativo (Tecnologia)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</si>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</sst>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Custos (R$) por Produto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E2-40D7-88D1-0BE1E0AE12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E2-40D7-88D1-0BE1E0AE12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E2-40D7-88D1-0BE1E0AE12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E2-40D7-88D1-0BE1E0AE12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E2-40D7-88D1-0BE1E0AE12E0}"/>
              </c:ext>
            </c:extLst>
          </c:dPt>
          <c:cat>
            <c:strRef>
              <c:f>'Base 1 – Vendas por Produto'!$A$25:$A$29</c:f>
              <c:strCache>
                <c:ptCount val="5"/>
                <c:pt idx="0">
                  <c:v>Camiseta</c:v>
                </c:pt>
                <c:pt idx="1">
                  <c:v>Calça Jeans</c:v>
                </c:pt>
                <c:pt idx="2">
                  <c:v>Jaqueta</c:v>
                </c:pt>
                <c:pt idx="3">
                  <c:v>Sapato</c:v>
                </c:pt>
                <c:pt idx="4">
                  <c:v>Bolsa</c:v>
                </c:pt>
              </c:strCache>
            </c:strRef>
          </c:cat>
          <c:val>
            <c:numRef>
              <c:f>'Base 1 – Vendas por Produto'!$C$25:$C$29</c:f>
              <c:numCache>
                <c:formatCode>0%</c:formatCode>
                <c:ptCount val="5"/>
                <c:pt idx="0">
                  <c:v>0.23125000000000001</c:v>
                </c:pt>
                <c:pt idx="1">
                  <c:v>0.18281249999999999</c:v>
                </c:pt>
                <c:pt idx="2">
                  <c:v>0.31718750000000001</c:v>
                </c:pt>
                <c:pt idx="3">
                  <c:v>0.12812499999999999</c:v>
                </c:pt>
                <c:pt idx="4">
                  <c:v>0.140625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A-435D-9B1E-C7CE13E49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(R$) 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1 – Vendas por Produto'!$B$17</c:f>
              <c:strCache>
                <c:ptCount val="1"/>
                <c:pt idx="0">
                  <c:v>Vendas (R$)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1 – Vendas por Produto'!$A$18:$A$22</c:f>
              <c:strCache>
                <c:ptCount val="5"/>
                <c:pt idx="0">
                  <c:v>São Paulo</c:v>
                </c:pt>
                <c:pt idx="1">
                  <c:v>Rio de Janeiro</c:v>
                </c:pt>
                <c:pt idx="2">
                  <c:v>Minas Gerais</c:v>
                </c:pt>
                <c:pt idx="3">
                  <c:v>Paraná</c:v>
                </c:pt>
                <c:pt idx="4">
                  <c:v>Bahia</c:v>
                </c:pt>
              </c:strCache>
            </c:strRef>
          </c:cat>
          <c:val>
            <c:numRef>
              <c:f>'Base 1 – Vendas por Produto'!$B$18:$B$22</c:f>
              <c:numCache>
                <c:formatCode>_-[$R$-416]\ * #,##0.00_-;\-[$R$-416]\ * #,##0.00_-;_-[$R$-416]\ * "-"??_-;_-@_-</c:formatCode>
                <c:ptCount val="5"/>
                <c:pt idx="0">
                  <c:v>26700</c:v>
                </c:pt>
                <c:pt idx="1">
                  <c:v>21200</c:v>
                </c:pt>
                <c:pt idx="2">
                  <c:v>32100</c:v>
                </c:pt>
                <c:pt idx="3">
                  <c:v>16600</c:v>
                </c:pt>
                <c:pt idx="4">
                  <c:v>16500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2-4CEA-9B69-8DE52CA12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098464"/>
        <c:axId val="981100960"/>
      </c:barChart>
      <c:catAx>
        <c:axId val="98109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1100960"/>
        <c:crosses val="autoZero"/>
        <c:auto val="1"/>
        <c:lblAlgn val="ctr"/>
        <c:lblOffset val="100"/>
        <c:noMultiLvlLbl val="0"/>
      </c:catAx>
      <c:valAx>
        <c:axId val="9811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109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(R$)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1 – Vendas por Produto'!$A$32:$A$33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'Base 1 – Vendas por Produto'!$B$32:$B$33</c:f>
              <c:numCache>
                <c:formatCode>_("R$"* #,##0.00_);_("R$"* \(#,##0.00\);_("R$"* "-"??_);_(@_)</c:formatCode>
                <c:ptCount val="2"/>
                <c:pt idx="0">
                  <c:v>53200</c:v>
                </c:pt>
                <c:pt idx="1">
                  <c:v>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A-40FF-B47D-BA46AF0F6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89184"/>
        <c:axId val="137789600"/>
      </c:barChart>
      <c:catAx>
        <c:axId val="137789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89600"/>
        <c:crosses val="autoZero"/>
        <c:auto val="1"/>
        <c:lblAlgn val="ctr"/>
        <c:lblOffset val="100"/>
        <c:noMultiLvlLbl val="0"/>
      </c:catAx>
      <c:valAx>
        <c:axId val="1377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8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(R$) x Custo </a:t>
            </a:r>
            <a:r>
              <a:rPr lang="pt-BR" sz="1400" b="0" i="0" u="none" strike="noStrike" baseline="0">
                <a:effectLst/>
              </a:rPr>
              <a:t>(R$)</a:t>
            </a:r>
            <a:r>
              <a:rPr lang="pt-BR"/>
              <a:t>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1 – Vendas por Produto'!$B$31</c:f>
              <c:strCache>
                <c:ptCount val="1"/>
                <c:pt idx="0">
                  <c:v>Vendas (R$)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1 – Vendas por Produto'!$A$32:$A$33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'Base 1 – Vendas por Produto'!$B$32:$B$33</c:f>
              <c:numCache>
                <c:formatCode>_("R$"* #,##0.00_);_("R$"* \(#,##0.00\);_("R$"* "-"??_);_(@_)</c:formatCode>
                <c:ptCount val="2"/>
                <c:pt idx="0">
                  <c:v>53200</c:v>
                </c:pt>
                <c:pt idx="1">
                  <c:v>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6-4D42-9CBE-E37B8D25015A}"/>
            </c:ext>
          </c:extLst>
        </c:ser>
        <c:ser>
          <c:idx val="1"/>
          <c:order val="1"/>
          <c:tx>
            <c:strRef>
              <c:f>'Base 1 – Vendas por Produto'!$C$31</c:f>
              <c:strCache>
                <c:ptCount val="1"/>
                <c:pt idx="0">
                  <c:v>Custos (R$)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'Base 1 – Vendas por Produto'!$A$32:$A$33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'Base 1 – Vendas por Produto'!$C$32:$C$33</c:f>
              <c:numCache>
                <c:formatCode>_("R$"* #,##0.00_);_("R$"* \(#,##0.00\);_("R$"* "-"??_);_(@_)</c:formatCode>
                <c:ptCount val="2"/>
                <c:pt idx="0">
                  <c:v>30300</c:v>
                </c:pt>
                <c:pt idx="1">
                  <c:v>33700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6-4D42-9CBE-E37B8D25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634832"/>
        <c:axId val="1148629008"/>
      </c:barChart>
      <c:catAx>
        <c:axId val="11486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8629008"/>
        <c:crosses val="autoZero"/>
        <c:auto val="1"/>
        <c:lblAlgn val="ctr"/>
        <c:lblOffset val="100"/>
        <c:noMultiLvlLbl val="0"/>
      </c:catAx>
      <c:valAx>
        <c:axId val="11486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863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(R$) x Custo </a:t>
            </a:r>
            <a:r>
              <a:rPr lang="pt-BR" sz="1400" b="0" i="0" u="none" strike="noStrike" baseline="0">
                <a:effectLst/>
              </a:rPr>
              <a:t>(R$) </a:t>
            </a:r>
            <a:r>
              <a:rPr lang="pt-BR"/>
              <a:t>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'Base 1 – Vendas por Produto'!$B$17</c:f>
              <c:strCache>
                <c:ptCount val="1"/>
                <c:pt idx="0">
                  <c:v>Vendas (R$)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1 – Vendas por Produto'!$A$18:$A$22</c:f>
              <c:strCache>
                <c:ptCount val="5"/>
                <c:pt idx="0">
                  <c:v>São Paulo</c:v>
                </c:pt>
                <c:pt idx="1">
                  <c:v>Rio de Janeiro</c:v>
                </c:pt>
                <c:pt idx="2">
                  <c:v>Minas Gerais</c:v>
                </c:pt>
                <c:pt idx="3">
                  <c:v>Paraná</c:v>
                </c:pt>
                <c:pt idx="4">
                  <c:v>Bahia</c:v>
                </c:pt>
              </c:strCache>
            </c:strRef>
          </c:cat>
          <c:val>
            <c:numRef>
              <c:f>'Base 1 – Vendas por Produto'!$B$18:$B$22</c:f>
              <c:numCache>
                <c:formatCode>_-[$R$-416]\ * #,##0.00_-;\-[$R$-416]\ * #,##0.00_-;_-[$R$-416]\ * "-"??_-;_-@_-</c:formatCode>
                <c:ptCount val="5"/>
                <c:pt idx="0">
                  <c:v>26700</c:v>
                </c:pt>
                <c:pt idx="1">
                  <c:v>21200</c:v>
                </c:pt>
                <c:pt idx="2">
                  <c:v>32100</c:v>
                </c:pt>
                <c:pt idx="3">
                  <c:v>16600</c:v>
                </c:pt>
                <c:pt idx="4">
                  <c:v>16500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4-4355-B1F6-42F358BC24DB}"/>
            </c:ext>
          </c:extLst>
        </c:ser>
        <c:ser>
          <c:idx val="1"/>
          <c:order val="1"/>
          <c:tx>
            <c:strRef>
              <c:f>'Base 1 – Vendas por Produto'!$C$17</c:f>
              <c:strCache>
                <c:ptCount val="1"/>
                <c:pt idx="0">
                  <c:v>Custos (R$)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'Base 1 – Vendas por Produto'!$A$18:$A$22</c:f>
              <c:strCache>
                <c:ptCount val="5"/>
                <c:pt idx="0">
                  <c:v>São Paulo</c:v>
                </c:pt>
                <c:pt idx="1">
                  <c:v>Rio de Janeiro</c:v>
                </c:pt>
                <c:pt idx="2">
                  <c:v>Minas Gerais</c:v>
                </c:pt>
                <c:pt idx="3">
                  <c:v>Paraná</c:v>
                </c:pt>
                <c:pt idx="4">
                  <c:v>Bahia</c:v>
                </c:pt>
              </c:strCache>
            </c:strRef>
          </c:cat>
          <c:val>
            <c:numRef>
              <c:f>'Base 1 – Vendas por Produto'!$C$18:$C$22</c:f>
              <c:numCache>
                <c:formatCode>_-[$R$-416]\ * #,##0.00_-;\-[$R$-416]\ * #,##0.00_-;_-[$R$-416]\ * "-"??_-;_-@_-</c:formatCode>
                <c:ptCount val="5"/>
                <c:pt idx="0">
                  <c:v>14800</c:v>
                </c:pt>
                <c:pt idx="1">
                  <c:v>11700</c:v>
                </c:pt>
                <c:pt idx="2">
                  <c:v>20300</c:v>
                </c:pt>
                <c:pt idx="3">
                  <c:v>8200</c:v>
                </c:pt>
                <c:pt idx="4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4-4355-B1F6-42F358BC2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3180672"/>
        <c:axId val="1183179840"/>
      </c:barChart>
      <c:catAx>
        <c:axId val="11831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3179840"/>
        <c:crosses val="autoZero"/>
        <c:auto val="1"/>
        <c:lblAlgn val="ctr"/>
        <c:lblOffset val="100"/>
        <c:noMultiLvlLbl val="0"/>
      </c:catAx>
      <c:valAx>
        <c:axId val="11831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318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de uso (h/dia) por Dispositivo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3 – Acessos a um App'!$B$19:$B$21</c:f>
              <c:strCache>
                <c:ptCount val="3"/>
                <c:pt idx="0">
                  <c:v>Android</c:v>
                </c:pt>
                <c:pt idx="1">
                  <c:v>iOS</c:v>
                </c:pt>
                <c:pt idx="2">
                  <c:v>Web</c:v>
                </c:pt>
              </c:strCache>
            </c:strRef>
          </c:cat>
          <c:val>
            <c:numRef>
              <c:f>'Base 3 – Acessos a um App'!$C$19:$C$21</c:f>
              <c:numCache>
                <c:formatCode>General</c:formatCode>
                <c:ptCount val="3"/>
                <c:pt idx="0">
                  <c:v>7.4</c:v>
                </c:pt>
                <c:pt idx="1">
                  <c:v>7.8</c:v>
                </c:pt>
                <c:pt idx="2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2B0-AC74-861B42D80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793584"/>
        <c:axId val="529794416"/>
      </c:barChart>
      <c:catAx>
        <c:axId val="52979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794416"/>
        <c:crosses val="autoZero"/>
        <c:auto val="1"/>
        <c:lblAlgn val="ctr"/>
        <c:lblOffset val="100"/>
        <c:noMultiLvlLbl val="0"/>
      </c:catAx>
      <c:valAx>
        <c:axId val="5297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79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881743</xdr:colOff>
      <xdr:row>23</xdr:row>
      <xdr:rowOff>24493</xdr:rowOff>
    </xdr:from>
    <xdr:to>
      <xdr:col>8</xdr:col>
      <xdr:colOff>454479</xdr:colOff>
      <xdr:row>38</xdr:row>
      <xdr:rowOff>53068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CDF449-61AF-4640-8639-76AFC3BAF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314324</xdr:colOff>
      <xdr:row>2</xdr:row>
      <xdr:rowOff>85725</xdr:rowOff>
    </xdr:from>
    <xdr:to>
      <xdr:col>10</xdr:col>
      <xdr:colOff>409574</xdr:colOff>
      <xdr:row>17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DF1EA0B-F83C-4B71-AC72-781ED6A6B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723900</xdr:colOff>
      <xdr:row>22</xdr:row>
      <xdr:rowOff>175533</xdr:rowOff>
    </xdr:from>
    <xdr:to>
      <xdr:col>18</xdr:col>
      <xdr:colOff>930728</xdr:colOff>
      <xdr:row>38</xdr:row>
      <xdr:rowOff>8165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1687EE1-8540-47D0-BA16-DDBE77A89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931770</xdr:colOff>
      <xdr:row>2</xdr:row>
      <xdr:rowOff>150240</xdr:rowOff>
    </xdr:from>
    <xdr:to>
      <xdr:col>15</xdr:col>
      <xdr:colOff>503145</xdr:colOff>
      <xdr:row>17</xdr:row>
      <xdr:rowOff>159765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C904E64-024C-4B6E-8E76-C87D3C539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580343</xdr:colOff>
      <xdr:row>23</xdr:row>
      <xdr:rowOff>69397</xdr:rowOff>
    </xdr:from>
    <xdr:to>
      <xdr:col>13</xdr:col>
      <xdr:colOff>144915</xdr:colOff>
      <xdr:row>38</xdr:row>
      <xdr:rowOff>83004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1E021F-2284-4DA6-A419-AEA887C8D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152400</xdr:rowOff>
    </xdr:from>
    <xdr:to>
      <xdr:col>13</xdr:col>
      <xdr:colOff>485775</xdr:colOff>
      <xdr:row>18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4D2B529-67DD-4BE0-AB56-F546EF941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2DF4-EAF5-4C60-A88C-3E52B7225AC9}">
  <dimension ref="A1:E33"/>
  <sheetViews>
    <sheetView tabSelected="1" zoomScale="85" zoomScaleNormal="85" workbookViewId="0">
      <selection activeCell="A3" sqref="A3:E13"/>
    </sheetView>
  </sheetViews>
  <sheetFormatPr defaultColWidth="13.125" defaultRowHeight="14.25"/>
  <cols>
    <col min="1" max="1" width="13.125" style="4"/>
    <col min="2" max="2" width="14.125" style="4" bestFit="1" customWidth="1"/>
    <col min="3" max="3" width="13.125" style="4" bestFit="1" customWidth="1"/>
    <col min="4" max="4" width="12.5" style="4" bestFit="1" customWidth="1"/>
    <col min="5" max="5" width="8.5" style="4" bestFit="1" customWidth="1"/>
    <col min="6" max="16384" width="13.125" style="4"/>
  </cols>
  <sheetData>
    <row r="1" spans="1:5">
      <c r="A1" s="4" t="s">
        <v>0</v>
      </c>
    </row>
    <row r="3" spans="1:5" ht="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3" t="s">
        <v>6</v>
      </c>
      <c r="B4" s="9">
        <v>12500</v>
      </c>
      <c r="C4" s="9">
        <v>7000</v>
      </c>
      <c r="D4" s="3" t="s">
        <v>7</v>
      </c>
      <c r="E4" s="3" t="s">
        <v>8</v>
      </c>
    </row>
    <row r="5" spans="1:5">
      <c r="A5" s="3" t="s">
        <v>9</v>
      </c>
      <c r="B5" s="9">
        <v>9800</v>
      </c>
      <c r="C5" s="9">
        <v>5500</v>
      </c>
      <c r="D5" s="3" t="s">
        <v>10</v>
      </c>
      <c r="E5" s="3" t="s">
        <v>8</v>
      </c>
    </row>
    <row r="6" spans="1:5">
      <c r="A6" s="3" t="s">
        <v>11</v>
      </c>
      <c r="B6" s="9">
        <v>15300</v>
      </c>
      <c r="C6" s="9">
        <v>9800</v>
      </c>
      <c r="D6" s="3" t="s">
        <v>12</v>
      </c>
      <c r="E6" s="3" t="s">
        <v>8</v>
      </c>
    </row>
    <row r="7" spans="1:5">
      <c r="A7" s="3" t="s">
        <v>13</v>
      </c>
      <c r="B7" s="9">
        <v>8700</v>
      </c>
      <c r="C7" s="9">
        <v>4200</v>
      </c>
      <c r="D7" s="3" t="s">
        <v>14</v>
      </c>
      <c r="E7" s="3" t="s">
        <v>8</v>
      </c>
    </row>
    <row r="8" spans="1:5">
      <c r="A8" s="3" t="s">
        <v>15</v>
      </c>
      <c r="B8" s="9">
        <v>6900</v>
      </c>
      <c r="C8" s="9">
        <v>3800</v>
      </c>
      <c r="D8" s="3" t="s">
        <v>16</v>
      </c>
      <c r="E8" s="3" t="s">
        <v>8</v>
      </c>
    </row>
    <row r="9" spans="1:5">
      <c r="A9" s="3" t="s">
        <v>6</v>
      </c>
      <c r="B9" s="9">
        <v>14200</v>
      </c>
      <c r="C9" s="9">
        <v>7800</v>
      </c>
      <c r="D9" s="3" t="s">
        <v>7</v>
      </c>
      <c r="E9" s="3" t="s">
        <v>17</v>
      </c>
    </row>
    <row r="10" spans="1:5">
      <c r="A10" s="3" t="s">
        <v>9</v>
      </c>
      <c r="B10" s="9">
        <v>11400</v>
      </c>
      <c r="C10" s="9">
        <v>6200</v>
      </c>
      <c r="D10" s="3" t="s">
        <v>10</v>
      </c>
      <c r="E10" s="3" t="s">
        <v>17</v>
      </c>
    </row>
    <row r="11" spans="1:5">
      <c r="A11" s="3" t="s">
        <v>11</v>
      </c>
      <c r="B11" s="9">
        <v>16800</v>
      </c>
      <c r="C11" s="9">
        <v>10500</v>
      </c>
      <c r="D11" s="3" t="s">
        <v>12</v>
      </c>
      <c r="E11" s="3" t="s">
        <v>17</v>
      </c>
    </row>
    <row r="12" spans="1:5">
      <c r="A12" s="3" t="s">
        <v>13</v>
      </c>
      <c r="B12" s="9">
        <v>7900</v>
      </c>
      <c r="C12" s="9">
        <v>4000</v>
      </c>
      <c r="D12" s="3" t="s">
        <v>14</v>
      </c>
      <c r="E12" s="3" t="s">
        <v>17</v>
      </c>
    </row>
    <row r="13" spans="1:5">
      <c r="A13" s="3" t="s">
        <v>15</v>
      </c>
      <c r="B13" s="9">
        <v>9600</v>
      </c>
      <c r="C13" s="9">
        <v>5200</v>
      </c>
      <c r="D13" s="3" t="s">
        <v>16</v>
      </c>
      <c r="E13" s="3" t="s">
        <v>17</v>
      </c>
    </row>
    <row r="15" spans="1:5">
      <c r="A15" s="3" t="s">
        <v>56</v>
      </c>
      <c r="B15" s="8">
        <f>SUM(B4:B13)</f>
        <v>113100</v>
      </c>
      <c r="C15" s="8">
        <f>SUM(C4:C13)</f>
        <v>64000</v>
      </c>
    </row>
    <row r="17" spans="1:4" ht="15">
      <c r="B17" s="5" t="str">
        <f>B3</f>
        <v>Vendas (R$)</v>
      </c>
      <c r="C17" s="5" t="str">
        <f>C3</f>
        <v>Custos (R$)</v>
      </c>
      <c r="D17" s="4" t="s">
        <v>57</v>
      </c>
    </row>
    <row r="18" spans="1:4">
      <c r="A18" s="4" t="str" cm="1">
        <f t="array" ref="A18:A22">_xlfn.UNIQUE(D4:D13)</f>
        <v>São Paulo</v>
      </c>
      <c r="B18" s="7">
        <f>SUMIF($D$4:$D$13,A18,$B$4:$B$13)</f>
        <v>26700</v>
      </c>
      <c r="C18" s="7">
        <f>SUMIF($D$4:$D$13,A18,$C$4:$C$13)</f>
        <v>14800</v>
      </c>
      <c r="D18" s="6">
        <f>B18/$B$15</f>
        <v>0.23607427055702918</v>
      </c>
    </row>
    <row r="19" spans="1:4">
      <c r="A19" s="4" t="str">
        <v>Rio de Janeiro</v>
      </c>
      <c r="B19" s="7">
        <f t="shared" ref="B19:B22" si="0">SUMIF($D$4:$D$13,A19,$B$4:$B$13)</f>
        <v>21200</v>
      </c>
      <c r="C19" s="7">
        <f t="shared" ref="C19:C22" si="1">SUMIF($D$4:$D$13,A19,$C$4:$C$13)</f>
        <v>11700</v>
      </c>
      <c r="D19" s="6">
        <f>B19/$B$15</f>
        <v>0.18744473916887711</v>
      </c>
    </row>
    <row r="20" spans="1:4">
      <c r="A20" s="4" t="str">
        <v>Minas Gerais</v>
      </c>
      <c r="B20" s="7">
        <f t="shared" si="0"/>
        <v>32100</v>
      </c>
      <c r="C20" s="7">
        <f t="shared" si="1"/>
        <v>20300</v>
      </c>
      <c r="D20" s="6">
        <f>B20/$B$15</f>
        <v>0.28381962864721483</v>
      </c>
    </row>
    <row r="21" spans="1:4">
      <c r="A21" s="4" t="str">
        <v>Paraná</v>
      </c>
      <c r="B21" s="7">
        <f t="shared" si="0"/>
        <v>16600</v>
      </c>
      <c r="C21" s="7">
        <f t="shared" si="1"/>
        <v>8200</v>
      </c>
      <c r="D21" s="6">
        <f>B21/$B$15</f>
        <v>0.14677276746242263</v>
      </c>
    </row>
    <row r="22" spans="1:4">
      <c r="A22" s="4" t="str">
        <v>Bahia</v>
      </c>
      <c r="B22" s="7">
        <f t="shared" si="0"/>
        <v>16500</v>
      </c>
      <c r="C22" s="7">
        <f t="shared" si="1"/>
        <v>9000</v>
      </c>
      <c r="D22" s="6">
        <f>B22/$B$15</f>
        <v>0.14588859416445624</v>
      </c>
    </row>
    <row r="23" spans="1:4">
      <c r="C23" s="6"/>
    </row>
    <row r="24" spans="1:4" ht="15">
      <c r="B24" s="5" t="str">
        <f>C3</f>
        <v>Custos (R$)</v>
      </c>
      <c r="C24" s="4" t="s">
        <v>57</v>
      </c>
    </row>
    <row r="25" spans="1:4">
      <c r="A25" s="4" t="str" cm="1">
        <f t="array" ref="A25:A29">_xlfn.UNIQUE(A4:A13)</f>
        <v>Camiseta</v>
      </c>
      <c r="B25" s="8">
        <f>SUMIF($A$4:$A$13,A25,$C$4:$C$13)</f>
        <v>14800</v>
      </c>
      <c r="C25" s="6">
        <f>B25/$C$15</f>
        <v>0.23125000000000001</v>
      </c>
    </row>
    <row r="26" spans="1:4">
      <c r="A26" s="4" t="str">
        <v>Calça Jeans</v>
      </c>
      <c r="B26" s="8">
        <f>SUMIF($A$4:$A$13,A26,$C$4:$C$13)</f>
        <v>11700</v>
      </c>
      <c r="C26" s="6">
        <f>B26/$C$15</f>
        <v>0.18281249999999999</v>
      </c>
    </row>
    <row r="27" spans="1:4">
      <c r="A27" s="4" t="str">
        <v>Jaqueta</v>
      </c>
      <c r="B27" s="8">
        <f>SUMIF($A$4:$A$13,A27,$C$4:$C$13)</f>
        <v>20300</v>
      </c>
      <c r="C27" s="6">
        <f>B27/$C$15</f>
        <v>0.31718750000000001</v>
      </c>
    </row>
    <row r="28" spans="1:4">
      <c r="A28" s="4" t="str">
        <v>Sapato</v>
      </c>
      <c r="B28" s="8">
        <f>SUMIF($A$4:$A$13,A28,$C$4:$C$13)</f>
        <v>8200</v>
      </c>
      <c r="C28" s="6">
        <f>B28/$C$15</f>
        <v>0.12812499999999999</v>
      </c>
    </row>
    <row r="29" spans="1:4">
      <c r="A29" s="4" t="str">
        <v>Bolsa</v>
      </c>
      <c r="B29" s="8">
        <f>SUMIF($A$4:$A$13,A29,$C$4:$C$13)</f>
        <v>9000</v>
      </c>
      <c r="C29" s="6">
        <f>B29/$C$15</f>
        <v>0.140625</v>
      </c>
    </row>
    <row r="31" spans="1:4" ht="15">
      <c r="B31" s="5" t="str">
        <f>B3</f>
        <v>Vendas (R$)</v>
      </c>
      <c r="C31" s="5" t="str">
        <f>C3</f>
        <v>Custos (R$)</v>
      </c>
    </row>
    <row r="32" spans="1:4">
      <c r="A32" s="4" t="str" cm="1">
        <f t="array" ref="A32:A33">_xlfn.UNIQUE(E4:E13)</f>
        <v>Janeiro</v>
      </c>
      <c r="B32" s="8">
        <f>SUMIF($E$4:$E$13,A32,$B$4:$B$13)</f>
        <v>53200</v>
      </c>
      <c r="C32" s="8">
        <f>SUMIF($E$4:$E$13,A32,$C$4:$C$13)</f>
        <v>30300</v>
      </c>
    </row>
    <row r="33" spans="1:3">
      <c r="A33" s="4" t="str">
        <v>Fevereiro</v>
      </c>
      <c r="B33" s="8">
        <f>SUMIF($E$4:$E$13,A33,$B$4:$B$13)</f>
        <v>59900</v>
      </c>
      <c r="C33" s="8">
        <f>SUMIF($E$4:$E$13,A33,$C$4:$C$13)</f>
        <v>33700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4736-1C09-4F05-91D7-985F26FA7D9E}">
  <dimension ref="A1:E21"/>
  <sheetViews>
    <sheetView topLeftCell="A3" workbookViewId="0">
      <selection activeCell="A19" sqref="A19:B21"/>
    </sheetView>
  </sheetViews>
  <sheetFormatPr defaultRowHeight="14.25"/>
  <sheetData>
    <row r="1" spans="1:5">
      <c r="A1" t="s">
        <v>33</v>
      </c>
    </row>
    <row r="3" spans="1:5" ht="30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>
      <c r="A4" s="2" t="s">
        <v>23</v>
      </c>
      <c r="B4" s="2">
        <v>7.5</v>
      </c>
      <c r="C4" s="2">
        <v>8</v>
      </c>
      <c r="D4" s="2">
        <v>6.5</v>
      </c>
      <c r="E4" s="2">
        <v>92</v>
      </c>
    </row>
    <row r="5" spans="1:5">
      <c r="A5" s="2" t="s">
        <v>24</v>
      </c>
      <c r="B5" s="2">
        <v>6</v>
      </c>
      <c r="C5" s="2">
        <v>5.5</v>
      </c>
      <c r="D5" s="2">
        <v>7</v>
      </c>
      <c r="E5" s="2">
        <v>85</v>
      </c>
    </row>
    <row r="6" spans="1:5">
      <c r="A6" s="2" t="s">
        <v>25</v>
      </c>
      <c r="B6" s="2">
        <v>8</v>
      </c>
      <c r="C6" s="2">
        <v>9</v>
      </c>
      <c r="D6" s="2">
        <v>9.5</v>
      </c>
      <c r="E6" s="2">
        <v>97</v>
      </c>
    </row>
    <row r="7" spans="1:5">
      <c r="A7" s="2" t="s">
        <v>26</v>
      </c>
      <c r="B7" s="2">
        <v>5</v>
      </c>
      <c r="C7" s="2">
        <v>6</v>
      </c>
      <c r="D7" s="2">
        <v>5.5</v>
      </c>
      <c r="E7" s="2">
        <v>72</v>
      </c>
    </row>
    <row r="8" spans="1:5">
      <c r="A8" s="2" t="s">
        <v>27</v>
      </c>
      <c r="B8" s="2">
        <v>9</v>
      </c>
      <c r="C8" s="2">
        <v>8.5</v>
      </c>
      <c r="D8" s="2">
        <v>9</v>
      </c>
      <c r="E8" s="2">
        <v>95</v>
      </c>
    </row>
    <row r="9" spans="1:5">
      <c r="A9" s="2" t="s">
        <v>28</v>
      </c>
      <c r="B9" s="2">
        <v>6.5</v>
      </c>
      <c r="C9" s="2">
        <v>7</v>
      </c>
      <c r="D9" s="2">
        <v>7.5</v>
      </c>
      <c r="E9" s="2">
        <v>88</v>
      </c>
    </row>
    <row r="10" spans="1:5">
      <c r="A10" s="2" t="s">
        <v>29</v>
      </c>
      <c r="B10" s="2">
        <v>8.5</v>
      </c>
      <c r="C10" s="2">
        <v>9.5</v>
      </c>
      <c r="D10" s="2">
        <v>9</v>
      </c>
      <c r="E10" s="2">
        <v>99</v>
      </c>
    </row>
    <row r="11" spans="1:5">
      <c r="A11" s="2" t="s">
        <v>30</v>
      </c>
      <c r="B11" s="2">
        <v>4.5</v>
      </c>
      <c r="C11" s="2">
        <v>6</v>
      </c>
      <c r="D11" s="2">
        <v>5</v>
      </c>
      <c r="E11" s="2">
        <v>70</v>
      </c>
    </row>
    <row r="12" spans="1:5">
      <c r="A12" s="2" t="s">
        <v>31</v>
      </c>
      <c r="B12" s="2">
        <v>7</v>
      </c>
      <c r="C12" s="2">
        <v>7.5</v>
      </c>
      <c r="D12" s="2">
        <v>8</v>
      </c>
      <c r="E12" s="2">
        <v>90</v>
      </c>
    </row>
    <row r="13" spans="1:5">
      <c r="A13" s="2" t="s">
        <v>32</v>
      </c>
      <c r="B13" s="2">
        <v>9.5</v>
      </c>
      <c r="C13" s="2">
        <v>9</v>
      </c>
      <c r="D13" s="2">
        <v>9.5</v>
      </c>
      <c r="E13" s="2">
        <v>100</v>
      </c>
    </row>
    <row r="19" spans="1:2" ht="15">
      <c r="A19" s="1" t="s">
        <v>19</v>
      </c>
      <c r="B19">
        <f>AVERAGE(B4:B13)</f>
        <v>7.15</v>
      </c>
    </row>
    <row r="20" spans="1:2" ht="15">
      <c r="A20" s="1" t="s">
        <v>20</v>
      </c>
      <c r="B20">
        <f>AVERAGE(C4:C13)</f>
        <v>7.6</v>
      </c>
    </row>
    <row r="21" spans="1:2" ht="15">
      <c r="A21" s="1" t="s">
        <v>21</v>
      </c>
      <c r="B21">
        <f>AVERAGE(D4:D13)</f>
        <v>7.65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48F-CFE5-4696-B138-8BC722138D69}">
  <dimension ref="A1:F26"/>
  <sheetViews>
    <sheetView workbookViewId="0">
      <selection activeCell="C20" sqref="C20"/>
    </sheetView>
  </sheetViews>
  <sheetFormatPr defaultRowHeight="14.25"/>
  <cols>
    <col min="6" max="6" width="8.625" customWidth="1"/>
  </cols>
  <sheetData>
    <row r="1" spans="1:6">
      <c r="A1" t="s">
        <v>55</v>
      </c>
    </row>
    <row r="3" spans="1:6" ht="4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</row>
    <row r="4" spans="1:6">
      <c r="A4" s="2" t="s">
        <v>40</v>
      </c>
      <c r="B4" s="2">
        <v>18</v>
      </c>
      <c r="C4" s="2" t="s">
        <v>41</v>
      </c>
      <c r="D4" s="2">
        <v>2.5</v>
      </c>
      <c r="E4" s="2">
        <v>150</v>
      </c>
      <c r="F4" s="2" t="s">
        <v>42</v>
      </c>
    </row>
    <row r="5" spans="1:6">
      <c r="A5" s="2" t="s">
        <v>43</v>
      </c>
      <c r="B5" s="2">
        <v>25</v>
      </c>
      <c r="C5" s="2" t="s">
        <v>44</v>
      </c>
      <c r="D5" s="2">
        <v>3</v>
      </c>
      <c r="E5" s="2">
        <v>210</v>
      </c>
      <c r="F5" s="2" t="s">
        <v>45</v>
      </c>
    </row>
    <row r="6" spans="1:6">
      <c r="A6" s="2" t="s">
        <v>46</v>
      </c>
      <c r="B6" s="2">
        <v>30</v>
      </c>
      <c r="C6" s="2" t="s">
        <v>41</v>
      </c>
      <c r="D6" s="2">
        <v>1.2</v>
      </c>
      <c r="E6" s="2">
        <v>95</v>
      </c>
      <c r="F6" s="2" t="s">
        <v>42</v>
      </c>
    </row>
    <row r="7" spans="1:6">
      <c r="A7" s="2" t="s">
        <v>47</v>
      </c>
      <c r="B7" s="2">
        <v>22</v>
      </c>
      <c r="C7" s="2" t="s">
        <v>48</v>
      </c>
      <c r="D7" s="2">
        <v>4</v>
      </c>
      <c r="E7" s="2">
        <v>280</v>
      </c>
      <c r="F7" s="2" t="s">
        <v>45</v>
      </c>
    </row>
    <row r="8" spans="1:6">
      <c r="A8" s="2" t="s">
        <v>49</v>
      </c>
      <c r="B8" s="2">
        <v>27</v>
      </c>
      <c r="C8" s="2" t="s">
        <v>44</v>
      </c>
      <c r="D8" s="2">
        <v>2.8</v>
      </c>
      <c r="E8" s="2">
        <v>200</v>
      </c>
      <c r="F8" s="2" t="s">
        <v>42</v>
      </c>
    </row>
    <row r="9" spans="1:6">
      <c r="A9" s="2" t="s">
        <v>50</v>
      </c>
      <c r="B9" s="2">
        <v>35</v>
      </c>
      <c r="C9" s="2" t="s">
        <v>41</v>
      </c>
      <c r="D9" s="2">
        <v>1.5</v>
      </c>
      <c r="E9" s="2">
        <v>120</v>
      </c>
      <c r="F9" s="2" t="s">
        <v>42</v>
      </c>
    </row>
    <row r="10" spans="1:6">
      <c r="A10" s="2" t="s">
        <v>51</v>
      </c>
      <c r="B10" s="2">
        <v>29</v>
      </c>
      <c r="C10" s="2" t="s">
        <v>48</v>
      </c>
      <c r="D10" s="2">
        <v>3.5</v>
      </c>
      <c r="E10" s="2">
        <v>250</v>
      </c>
      <c r="F10" s="2" t="s">
        <v>45</v>
      </c>
    </row>
    <row r="11" spans="1:6">
      <c r="A11" s="2" t="s">
        <v>52</v>
      </c>
      <c r="B11" s="2">
        <v>24</v>
      </c>
      <c r="C11" s="2" t="s">
        <v>44</v>
      </c>
      <c r="D11" s="2">
        <v>2</v>
      </c>
      <c r="E11" s="2">
        <v>140</v>
      </c>
      <c r="F11" s="2" t="s">
        <v>42</v>
      </c>
    </row>
    <row r="12" spans="1:6">
      <c r="A12" s="2" t="s">
        <v>53</v>
      </c>
      <c r="B12" s="2">
        <v>32</v>
      </c>
      <c r="C12" s="2" t="s">
        <v>41</v>
      </c>
      <c r="D12" s="2">
        <v>2.2000000000000002</v>
      </c>
      <c r="E12" s="2">
        <v>160</v>
      </c>
      <c r="F12" s="2" t="s">
        <v>45</v>
      </c>
    </row>
    <row r="13" spans="1:6">
      <c r="A13" s="2" t="s">
        <v>54</v>
      </c>
      <c r="B13" s="2">
        <v>21</v>
      </c>
      <c r="C13" s="2" t="s">
        <v>48</v>
      </c>
      <c r="D13" s="2">
        <v>3.8</v>
      </c>
      <c r="E13" s="2">
        <v>300</v>
      </c>
      <c r="F13" s="2" t="s">
        <v>42</v>
      </c>
    </row>
    <row r="14" spans="1:6">
      <c r="A14">
        <f>COUNTA(A4:A13)</f>
        <v>10</v>
      </c>
      <c r="D14">
        <f>SUM(D4:D13)</f>
        <v>26.5</v>
      </c>
    </row>
    <row r="19" spans="2:4">
      <c r="B19" t="str" cm="1">
        <f t="array" ref="B19:B21">_xlfn.UNIQUE(C4:C13)</f>
        <v>Android</v>
      </c>
      <c r="C19">
        <f>SUMIF($C$4:$C$13,B19,$D$4:$D$13)</f>
        <v>7.4</v>
      </c>
    </row>
    <row r="20" spans="2:4">
      <c r="B20" t="str">
        <v>iOS</v>
      </c>
      <c r="C20">
        <f t="shared" ref="C20:C21" si="0">SUMIF($C$4:$C$13,B20,$D$4:$D$13)</f>
        <v>7.8</v>
      </c>
    </row>
    <row r="21" spans="2:4">
      <c r="B21" t="str">
        <v>Web</v>
      </c>
      <c r="C21">
        <f t="shared" si="0"/>
        <v>11.3</v>
      </c>
    </row>
    <row r="22" spans="2:4">
      <c r="C22">
        <f>SUM(C19:C21)</f>
        <v>26.5</v>
      </c>
    </row>
    <row r="25" spans="2:4">
      <c r="B25" t="str">
        <f>F5</f>
        <v>Sim</v>
      </c>
      <c r="C25">
        <f>COUNTIF(F4:F13,B25)</f>
        <v>4</v>
      </c>
      <c r="D25">
        <f>C25/$A$14*100</f>
        <v>40</v>
      </c>
    </row>
    <row r="26" spans="2:4">
      <c r="B26" t="str">
        <f>F4</f>
        <v>Não</v>
      </c>
      <c r="C26">
        <f>COUNTIF(F5:F14,B26)</f>
        <v>5</v>
      </c>
      <c r="D26">
        <f>C26/$A$14*100</f>
        <v>50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0D11D1C933D41B4BC96F71DB85289" ma:contentTypeVersion="1" ma:contentTypeDescription="Create a new document." ma:contentTypeScope="" ma:versionID="68b9f8811a16dc1facb02ec9378e2714">
  <xsd:schema xmlns:xsd="http://www.w3.org/2001/XMLSchema" xmlns:xs="http://www.w3.org/2001/XMLSchema" xmlns:p="http://schemas.microsoft.com/office/2006/metadata/properties" xmlns:ns2="0202dcc3-d1a4-4ef5-b427-e8c6f826c7d0" targetNamespace="http://schemas.microsoft.com/office/2006/metadata/properties" ma:root="true" ma:fieldsID="5f53a80d9bcf86a2187ccfaa3661dca4" ns2:_="">
    <xsd:import namespace="0202dcc3-d1a4-4ef5-b427-e8c6f826c7d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2dcc3-d1a4-4ef5-b427-e8c6f826c7d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202dcc3-d1a4-4ef5-b427-e8c6f826c7d0" xsi:nil="true"/>
  </documentManagement>
</p:properties>
</file>

<file path=customXml/itemProps1.xml><?xml version="1.0" encoding="utf-8"?>
<ds:datastoreItem xmlns:ds="http://schemas.openxmlformats.org/officeDocument/2006/customXml" ds:itemID="{260B6258-199E-4800-9427-65F0C0C6CE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FCC869-92F0-4F01-A666-6BE12D4A8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2dcc3-d1a4-4ef5-b427-e8c6f826c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8BC490-F31C-4251-A42F-A5D5707AAC65}">
  <ds:schemaRefs>
    <ds:schemaRef ds:uri="http://schemas.microsoft.com/office/2006/metadata/properties"/>
    <ds:schemaRef ds:uri="http://schemas.microsoft.com/office/infopath/2007/PartnerControls"/>
    <ds:schemaRef ds:uri="0202dcc3-d1a4-4ef5-b427-e8c6f826c7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1 – Vendas por Produto</vt:lpstr>
      <vt:lpstr>Base 2 – Notas de Estudantes</vt:lpstr>
      <vt:lpstr>Base 3 – Acessos a um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NATHANE DE CASTRO</dc:creator>
  <cp:lastModifiedBy>FELIPE FERREIRA TAVARES</cp:lastModifiedBy>
  <dcterms:created xsi:type="dcterms:W3CDTF">2025-08-22T11:41:57Z</dcterms:created>
  <dcterms:modified xsi:type="dcterms:W3CDTF">2025-08-27T14:49:00Z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0x010100B750D11D1C933D41B4BC96F71DB85289</vt:lpwstr>
  </property>
</Properties>
</file>