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\Games\Chess\Assets\Tablas\"/>
    </mc:Choice>
  </mc:AlternateContent>
  <xr:revisionPtr revIDLastSave="0" documentId="13_ncr:1_{356F9B77-2EE2-4395-917D-AEB23FABCA4E}" xr6:coauthVersionLast="47" xr6:coauthVersionMax="47" xr10:uidLastSave="{00000000-0000-0000-0000-000000000000}"/>
  <bookViews>
    <workbookView xWindow="4470" yWindow="1850" windowWidth="15210" windowHeight="11010" activeTab="2" xr2:uid="{00000000-000D-0000-FFFF-FFFF00000000}"/>
  </bookViews>
  <sheets>
    <sheet name="ProgramacionData" sheetId="1" r:id="rId1"/>
    <sheet name="Ratios" sheetId="2" r:id="rId2"/>
    <sheet name="ElementD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1" i="3"/>
  <c r="E2" i="3"/>
  <c r="E3" i="3"/>
  <c r="E4" i="3"/>
  <c r="E5" i="3"/>
  <c r="E1" i="3"/>
  <c r="D59" i="1"/>
  <c r="D58" i="1"/>
  <c r="D57" i="1"/>
  <c r="D56" i="1"/>
  <c r="D55" i="1"/>
  <c r="D54" i="1"/>
  <c r="D53" i="1"/>
  <c r="D52" i="1"/>
  <c r="F45" i="1"/>
  <c r="E46" i="1" s="1"/>
  <c r="D47" i="1"/>
  <c r="K17" i="2"/>
  <c r="D48" i="1" s="1"/>
  <c r="G7" i="2"/>
  <c r="G8" i="2"/>
  <c r="G6" i="2"/>
  <c r="F2" i="1"/>
  <c r="E3" i="1" s="1"/>
  <c r="D63" i="1" l="1"/>
  <c r="D64" i="1"/>
  <c r="D65" i="1"/>
  <c r="D46" i="1"/>
  <c r="F46" i="1" s="1"/>
  <c r="E47" i="1" s="1"/>
  <c r="F47" i="1" s="1"/>
  <c r="E48" i="1" s="1"/>
  <c r="F48" i="1" s="1"/>
  <c r="E49" i="1" s="1"/>
  <c r="D49" i="1"/>
  <c r="G17" i="2"/>
  <c r="D37" i="1"/>
  <c r="F49" i="1" l="1"/>
  <c r="E50" i="1" s="1"/>
  <c r="F50" i="1" s="1"/>
  <c r="E51" i="1" s="1"/>
  <c r="F51" i="1" s="1"/>
  <c r="E52" i="1" s="1"/>
  <c r="F52" i="1" s="1"/>
  <c r="E53" i="1" s="1"/>
  <c r="F53" i="1" s="1"/>
  <c r="E54" i="1" s="1"/>
  <c r="F54" i="1" s="1"/>
  <c r="E55" i="1" s="1"/>
  <c r="F55" i="1" s="1"/>
  <c r="E56" i="1" s="1"/>
  <c r="F56" i="1" s="1"/>
  <c r="E57" i="1" s="1"/>
  <c r="F57" i="1" s="1"/>
  <c r="E58" i="1" s="1"/>
  <c r="F58" i="1" s="1"/>
  <c r="E59" i="1" s="1"/>
  <c r="F59" i="1" s="1"/>
  <c r="E60" i="1" s="1"/>
  <c r="F60" i="1" s="1"/>
  <c r="E61" i="1" s="1"/>
  <c r="F61" i="1" s="1"/>
  <c r="E62" i="1" s="1"/>
  <c r="F62" i="1" s="1"/>
  <c r="E63" i="1" s="1"/>
  <c r="F63" i="1" s="1"/>
  <c r="E64" i="1" s="1"/>
  <c r="F64" i="1" s="1"/>
  <c r="E65" i="1" s="1"/>
  <c r="F65" i="1" s="1"/>
  <c r="E66" i="1" s="1"/>
  <c r="F66" i="1" s="1"/>
  <c r="E67" i="1" s="1"/>
  <c r="F67" i="1" s="1"/>
  <c r="E68" i="1" s="1"/>
  <c r="F68" i="1" s="1"/>
  <c r="D25" i="1"/>
  <c r="D4" i="1"/>
  <c r="D23" i="1"/>
  <c r="D32" i="1"/>
  <c r="D7" i="1"/>
  <c r="D31" i="1"/>
  <c r="D35" i="1"/>
  <c r="D3" i="1"/>
  <c r="F3" i="1" s="1"/>
  <c r="E4" i="1" s="1"/>
  <c r="D16" i="1"/>
  <c r="D22" i="1"/>
  <c r="D27" i="1"/>
  <c r="D20" i="1"/>
  <c r="D29" i="1"/>
  <c r="D18" i="1"/>
  <c r="D33" i="1"/>
  <c r="D8" i="1"/>
  <c r="D6" i="1"/>
  <c r="D5" i="1"/>
  <c r="D11" i="1"/>
  <c r="D14" i="1"/>
  <c r="D13" i="1"/>
  <c r="D39" i="1"/>
  <c r="D10" i="1"/>
  <c r="D38" i="1"/>
  <c r="D41" i="1"/>
  <c r="D40" i="1"/>
  <c r="F4" i="1" l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F43" i="1" s="1"/>
  <c r="E44" i="1" s="1"/>
  <c r="F44" i="1" s="1"/>
</calcChain>
</file>

<file path=xl/sharedStrings.xml><?xml version="1.0" encoding="utf-8"?>
<sst xmlns="http://schemas.openxmlformats.org/spreadsheetml/2006/main" count="210" uniqueCount="120">
  <si>
    <t>Perforación y Anclaje P9</t>
  </si>
  <si>
    <t>Perforación y Anclaje P10</t>
  </si>
  <si>
    <t>Perforación y Anclaje P16</t>
  </si>
  <si>
    <t>Perforación y Anclaje P19</t>
  </si>
  <si>
    <t>Perforación y Anclaje P17</t>
  </si>
  <si>
    <t>Perforación y Anclaje P20</t>
  </si>
  <si>
    <t>Perforación y Anclaje P6</t>
  </si>
  <si>
    <t>Perforación y Anclaje P7</t>
  </si>
  <si>
    <t>Perforación y Anclaje P25</t>
  </si>
  <si>
    <t>Perforación y Anclaje P26</t>
  </si>
  <si>
    <t>Perforación y Anclaje P36</t>
  </si>
  <si>
    <t>Perforación y Anclaje P37</t>
  </si>
  <si>
    <t>Perforación y Anclaje P35</t>
  </si>
  <si>
    <t>Perforación y Anclaje P27</t>
  </si>
  <si>
    <t>Perforación y Anclaje P38</t>
  </si>
  <si>
    <t>JackUp a postura Dolphin A</t>
  </si>
  <si>
    <t>JackUp a postura B Cabezo</t>
  </si>
  <si>
    <t>Perforación y Anclaje PD1</t>
  </si>
  <si>
    <t>Perforación y Anclaje PD2</t>
  </si>
  <si>
    <t>Perforación y Anclaje PD3</t>
  </si>
  <si>
    <t>JackUp a postura Dolphin B</t>
  </si>
  <si>
    <t>Perforación y Anclaje PD4</t>
  </si>
  <si>
    <t>Perforación y Anclaje PD5</t>
  </si>
  <si>
    <t>Perforación y Anclaje PD6</t>
  </si>
  <si>
    <t>Perforación y Anclaje PD7</t>
  </si>
  <si>
    <t>Perforación y Anclaje PD8</t>
  </si>
  <si>
    <t>Comsa</t>
  </si>
  <si>
    <t>Belfi</t>
  </si>
  <si>
    <t>F1</t>
  </si>
  <si>
    <t>F2</t>
  </si>
  <si>
    <t>JackUp</t>
  </si>
  <si>
    <t>F4</t>
  </si>
  <si>
    <t>F5</t>
  </si>
  <si>
    <t>MLC 300</t>
  </si>
  <si>
    <t>MW 999</t>
  </si>
  <si>
    <t>MW16000</t>
  </si>
  <si>
    <t>LRT 1100</t>
  </si>
  <si>
    <t>Demag</t>
  </si>
  <si>
    <t>MW 4100</t>
  </si>
  <si>
    <t>MW 2250</t>
  </si>
  <si>
    <t>Hincado Pilote</t>
  </si>
  <si>
    <t>PileCap</t>
  </si>
  <si>
    <t>Estructura</t>
  </si>
  <si>
    <t>Cañerias y Soportes</t>
  </si>
  <si>
    <t>Losetas</t>
  </si>
  <si>
    <t>Estructura Correa</t>
  </si>
  <si>
    <t>Mont Caisson</t>
  </si>
  <si>
    <t>Mont Sist Bombeo</t>
  </si>
  <si>
    <t>Montaje Plat Hincado</t>
  </si>
  <si>
    <t>Anclaje + Frague</t>
  </si>
  <si>
    <t>Hincado + Anclaje</t>
  </si>
  <si>
    <t>Mont Est Dolphin W</t>
  </si>
  <si>
    <t>Mont Bitas y Def D.W</t>
  </si>
  <si>
    <t>-PH</t>
  </si>
  <si>
    <t>+PH</t>
  </si>
  <si>
    <t>Mov PH</t>
  </si>
  <si>
    <t>Perforación y Anclaje P21</t>
  </si>
  <si>
    <t>Perforación y Anclaje P11</t>
  </si>
  <si>
    <t>Perforación y Anclaje P12</t>
  </si>
  <si>
    <t>Perforación y Anclaje P22</t>
  </si>
  <si>
    <t>+Viga Cep + PH</t>
  </si>
  <si>
    <t>Perforación y Anclaje P1</t>
  </si>
  <si>
    <t>Perforación y Anclaje P2</t>
  </si>
  <si>
    <t>Perforación y Anclaje P3</t>
  </si>
  <si>
    <t>Perforación y Anclaje P4</t>
  </si>
  <si>
    <t>Perforación y Anclaje P13</t>
  </si>
  <si>
    <t>Perforación y Anclaje P14</t>
  </si>
  <si>
    <t>Perforación y Anclaje P23</t>
  </si>
  <si>
    <t>Perforación y Anclaje P31</t>
  </si>
  <si>
    <t>-VC -PH</t>
  </si>
  <si>
    <t>Montaje Estructura (Ejes TE-TG a T36-T32</t>
  </si>
  <si>
    <t>Perforación y Anclaje P5</t>
  </si>
  <si>
    <t>Perforación y Anclaje P15</t>
  </si>
  <si>
    <t>Perforación y Anclaje P24</t>
  </si>
  <si>
    <t>Montaje Estructura Ejes TG-TJ a T36-T32</t>
  </si>
  <si>
    <t xml:space="preserve">Estructuras TK, TL y TM </t>
  </si>
  <si>
    <t>JUC</t>
  </si>
  <si>
    <t>F1B</t>
  </si>
  <si>
    <t>+P</t>
  </si>
  <si>
    <t>P9</t>
  </si>
  <si>
    <t>P16</t>
  </si>
  <si>
    <t>P19</t>
  </si>
  <si>
    <t>P10</t>
  </si>
  <si>
    <t>P17</t>
  </si>
  <si>
    <t>P20</t>
  </si>
  <si>
    <t>PH</t>
  </si>
  <si>
    <t>P6</t>
  </si>
  <si>
    <t>P7</t>
  </si>
  <si>
    <t>P25</t>
  </si>
  <si>
    <t>P26</t>
  </si>
  <si>
    <t>P36</t>
  </si>
  <si>
    <t>P37</t>
  </si>
  <si>
    <t>P35</t>
  </si>
  <si>
    <t>P21</t>
  </si>
  <si>
    <t>P22</t>
  </si>
  <si>
    <t>P23</t>
  </si>
  <si>
    <t>P24</t>
  </si>
  <si>
    <t>P27</t>
  </si>
  <si>
    <t>P31</t>
  </si>
  <si>
    <t>P38</t>
  </si>
  <si>
    <t>PD1</t>
  </si>
  <si>
    <t>PD2</t>
  </si>
  <si>
    <t>PD3</t>
  </si>
  <si>
    <t>PD4</t>
  </si>
  <si>
    <t>PD5</t>
  </si>
  <si>
    <t>PD6</t>
  </si>
  <si>
    <t>PD7</t>
  </si>
  <si>
    <t>PD8</t>
  </si>
  <si>
    <t>P11</t>
  </si>
  <si>
    <t>P12</t>
  </si>
  <si>
    <t>P1</t>
  </si>
  <si>
    <t>P2</t>
  </si>
  <si>
    <t>P3</t>
  </si>
  <si>
    <t>P4</t>
  </si>
  <si>
    <t>P13</t>
  </si>
  <si>
    <t>P14</t>
  </si>
  <si>
    <t>T32</t>
  </si>
  <si>
    <t>P5</t>
  </si>
  <si>
    <t>P15</t>
  </si>
  <si>
    <t>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</si>
</sst>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4335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3232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00B900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19" fillId="0" borderId="10" xfId="0" applyFont="1" applyBorder="1" applyAlignment="1">
      <alignment wrapText="1"/>
    </xf>
    <xf numFmtId="0" fontId="19" fillId="0" borderId="13" xfId="0" applyFont="1" applyBorder="1" applyAlignment="1">
      <alignment wrapText="1"/>
    </xf>
    <xf numFmtId="9" fontId="20" fillId="0" borderId="10" xfId="0" applyNumberFormat="1" applyFont="1" applyBorder="1" applyAlignment="1">
      <alignment horizontal="center" wrapText="1"/>
    </xf>
    <xf numFmtId="0" fontId="20" fillId="0" borderId="14" xfId="0" applyFont="1" applyBorder="1" applyAlignment="1">
      <alignment horizontal="center" wrapText="1"/>
    </xf>
    <xf numFmtId="0" fontId="22" fillId="0" borderId="13" xfId="0" applyFont="1" applyBorder="1" applyAlignment="1">
      <alignment horizontal="center" wrapText="1"/>
    </xf>
    <xf numFmtId="0" fontId="23" fillId="0" borderId="13" xfId="0" applyFont="1" applyBorder="1" applyAlignment="1">
      <alignment horizontal="center" wrapText="1"/>
    </xf>
    <xf numFmtId="0" fontId="19" fillId="40" borderId="13" xfId="0" applyFont="1" applyFill="1" applyBorder="1" applyAlignment="1">
      <alignment wrapText="1"/>
    </xf>
    <xf numFmtId="0" fontId="20" fillId="0" borderId="13" xfId="0" applyFont="1" applyBorder="1" applyAlignment="1">
      <alignment horizontal="center" wrapText="1"/>
    </xf>
    <xf numFmtId="0" fontId="16" fillId="0" borderId="0" xfId="0" applyFont="1"/>
    <xf numFmtId="0" fontId="19" fillId="0" borderId="17" xfId="0" applyFont="1" applyBorder="1" applyAlignment="1">
      <alignment wrapText="1"/>
    </xf>
    <xf numFmtId="0" fontId="20" fillId="0" borderId="16" xfId="0" applyFont="1" applyBorder="1" applyAlignment="1">
      <alignment wrapText="1"/>
    </xf>
    <xf numFmtId="1" fontId="23" fillId="0" borderId="13" xfId="0" applyNumberFormat="1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20" fillId="0" borderId="11" xfId="0" applyFont="1" applyBorder="1" applyAlignment="1">
      <alignment horizontal="center" wrapText="1"/>
    </xf>
    <xf numFmtId="0" fontId="20" fillId="41" borderId="16" xfId="0" applyNumberFormat="1" applyFont="1" applyFill="1" applyBorder="1" applyAlignment="1">
      <alignment horizontal="right" wrapText="1"/>
    </xf>
    <xf numFmtId="0" fontId="20" fillId="41" borderId="16" xfId="0" applyFont="1" applyFill="1" applyBorder="1" applyAlignment="1">
      <alignment wrapText="1"/>
    </xf>
    <xf numFmtId="1" fontId="20" fillId="41" borderId="16" xfId="0" applyNumberFormat="1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 applyAlignment="1">
      <alignment horizontal="center"/>
    </xf>
    <xf numFmtId="14" fontId="0" fillId="4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" fontId="0" fillId="41" borderId="0" xfId="0" applyNumberFormat="1" applyFill="1" applyAlignment="1">
      <alignment horizontal="center"/>
    </xf>
    <xf numFmtId="0" fontId="0" fillId="0" borderId="18" xfId="0" applyBorder="1" applyAlignment="1">
      <alignment horizontal="center"/>
    </xf>
    <xf numFmtId="1" fontId="0" fillId="0" borderId="18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" fontId="17" fillId="44" borderId="0" xfId="0" applyNumberFormat="1" applyFont="1" applyFill="1" applyAlignment="1">
      <alignment horizontal="center"/>
    </xf>
    <xf numFmtId="1" fontId="17" fillId="43" borderId="0" xfId="0" applyNumberFormat="1" applyFont="1" applyFill="1" applyAlignment="1">
      <alignment horizontal="center"/>
    </xf>
    <xf numFmtId="0" fontId="20" fillId="0" borderId="15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20" fillId="0" borderId="11" xfId="0" applyFont="1" applyBorder="1" applyAlignment="1">
      <alignment horizontal="center" wrapText="1"/>
    </xf>
    <xf numFmtId="0" fontId="21" fillId="33" borderId="15" xfId="0" applyFont="1" applyFill="1" applyBorder="1" applyAlignment="1">
      <alignment horizontal="center" wrapText="1"/>
    </xf>
    <xf numFmtId="0" fontId="21" fillId="33" borderId="12" xfId="0" applyFont="1" applyFill="1" applyBorder="1" applyAlignment="1">
      <alignment horizontal="center" wrapText="1"/>
    </xf>
    <xf numFmtId="0" fontId="19" fillId="34" borderId="15" xfId="0" applyFont="1" applyFill="1" applyBorder="1" applyAlignment="1">
      <alignment horizontal="center" wrapText="1"/>
    </xf>
    <xf numFmtId="0" fontId="19" fillId="34" borderId="12" xfId="0" applyFont="1" applyFill="1" applyBorder="1" applyAlignment="1">
      <alignment horizontal="center" wrapText="1"/>
    </xf>
    <xf numFmtId="0" fontId="21" fillId="35" borderId="15" xfId="0" applyFont="1" applyFill="1" applyBorder="1" applyAlignment="1">
      <alignment horizontal="center" wrapText="1"/>
    </xf>
    <xf numFmtId="0" fontId="21" fillId="35" borderId="12" xfId="0" applyFont="1" applyFill="1" applyBorder="1" applyAlignment="1">
      <alignment horizontal="center" wrapText="1"/>
    </xf>
    <xf numFmtId="0" fontId="21" fillId="36" borderId="15" xfId="0" applyFont="1" applyFill="1" applyBorder="1" applyAlignment="1">
      <alignment horizontal="center" wrapText="1"/>
    </xf>
    <xf numFmtId="0" fontId="21" fillId="36" borderId="12" xfId="0" applyFont="1" applyFill="1" applyBorder="1" applyAlignment="1">
      <alignment horizontal="center" wrapText="1"/>
    </xf>
    <xf numFmtId="0" fontId="21" fillId="37" borderId="15" xfId="0" applyFont="1" applyFill="1" applyBorder="1" applyAlignment="1">
      <alignment horizontal="center" wrapText="1"/>
    </xf>
    <xf numFmtId="0" fontId="21" fillId="37" borderId="12" xfId="0" applyFont="1" applyFill="1" applyBorder="1" applyAlignment="1">
      <alignment horizontal="center" wrapText="1"/>
    </xf>
    <xf numFmtId="0" fontId="21" fillId="38" borderId="15" xfId="0" applyFont="1" applyFill="1" applyBorder="1" applyAlignment="1">
      <alignment horizontal="center" wrapText="1"/>
    </xf>
    <xf numFmtId="0" fontId="21" fillId="38" borderId="12" xfId="0" applyFont="1" applyFill="1" applyBorder="1" applyAlignment="1">
      <alignment horizontal="center" wrapText="1"/>
    </xf>
    <xf numFmtId="0" fontId="21" fillId="39" borderId="15" xfId="0" applyFont="1" applyFill="1" applyBorder="1" applyAlignment="1">
      <alignment horizontal="center" wrapText="1"/>
    </xf>
    <xf numFmtId="0" fontId="21" fillId="39" borderId="12" xfId="0" applyFont="1" applyFill="1" applyBorder="1" applyAlignment="1">
      <alignment horizontal="center"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8"/>
  <sheetViews>
    <sheetView zoomScaleNormal="100" workbookViewId="0">
      <selection activeCell="E2" sqref="E2"/>
    </sheetView>
  </sheetViews>
  <sheetFormatPr defaultRowHeight="14.5" x14ac:dyDescent="0.35"/>
  <cols>
    <col min="1" max="1" width="4" style="21" customWidth="1"/>
    <col min="2" max="2" width="31.54296875" style="19" customWidth="1"/>
    <col min="3" max="3" width="7.453125" style="19" customWidth="1"/>
    <col min="4" max="4" width="6.1796875" style="21" customWidth="1"/>
    <col min="5" max="6" width="12.26953125" style="19" customWidth="1"/>
    <col min="7" max="8" width="8.7265625" style="19"/>
  </cols>
  <sheetData>
    <row r="2" spans="1:8" x14ac:dyDescent="0.35">
      <c r="A2" s="28" t="s">
        <v>76</v>
      </c>
      <c r="B2" s="20" t="s">
        <v>54</v>
      </c>
      <c r="C2" s="20"/>
      <c r="D2" s="21">
        <v>3</v>
      </c>
      <c r="E2" s="22">
        <v>44713</v>
      </c>
      <c r="F2" s="23">
        <f t="shared" ref="F2:F33" si="0">E2+D2</f>
        <v>44716</v>
      </c>
      <c r="G2" s="19">
        <v>0</v>
      </c>
      <c r="H2" s="19">
        <v>1</v>
      </c>
    </row>
    <row r="3" spans="1:8" x14ac:dyDescent="0.35">
      <c r="A3" s="28" t="s">
        <v>76</v>
      </c>
      <c r="B3" s="19" t="s">
        <v>0</v>
      </c>
      <c r="C3" s="19" t="s">
        <v>79</v>
      </c>
      <c r="D3" s="24">
        <f>Ratios!$G$17</f>
        <v>10.4</v>
      </c>
      <c r="E3" s="23">
        <f>F2+1</f>
        <v>44717</v>
      </c>
      <c r="F3" s="23">
        <f t="shared" si="0"/>
        <v>44727.4</v>
      </c>
      <c r="G3" s="19">
        <v>0</v>
      </c>
      <c r="H3" s="19">
        <v>1</v>
      </c>
    </row>
    <row r="4" spans="1:8" x14ac:dyDescent="0.35">
      <c r="A4" s="28" t="s">
        <v>76</v>
      </c>
      <c r="B4" s="19" t="s">
        <v>2</v>
      </c>
      <c r="C4" s="19" t="s">
        <v>80</v>
      </c>
      <c r="D4" s="24">
        <f>Ratios!$G$17</f>
        <v>10.4</v>
      </c>
      <c r="E4" s="23">
        <f t="shared" ref="E4:E26" si="1">F3+1</f>
        <v>44728.4</v>
      </c>
      <c r="F4" s="23">
        <f t="shared" si="0"/>
        <v>44738.8</v>
      </c>
      <c r="G4" s="19">
        <v>0</v>
      </c>
      <c r="H4" s="19">
        <v>1</v>
      </c>
    </row>
    <row r="5" spans="1:8" x14ac:dyDescent="0.35">
      <c r="A5" s="28" t="s">
        <v>76</v>
      </c>
      <c r="B5" s="19" t="s">
        <v>3</v>
      </c>
      <c r="C5" s="19" t="s">
        <v>81</v>
      </c>
      <c r="D5" s="24">
        <f>Ratios!$G$17</f>
        <v>10.4</v>
      </c>
      <c r="E5" s="23">
        <f t="shared" si="1"/>
        <v>44739.8</v>
      </c>
      <c r="F5" s="23">
        <f t="shared" si="0"/>
        <v>44750.200000000004</v>
      </c>
      <c r="G5" s="19">
        <v>0</v>
      </c>
      <c r="H5" s="19">
        <v>1</v>
      </c>
    </row>
    <row r="6" spans="1:8" x14ac:dyDescent="0.35">
      <c r="A6" s="28" t="s">
        <v>76</v>
      </c>
      <c r="B6" s="19" t="s">
        <v>1</v>
      </c>
      <c r="C6" s="19" t="s">
        <v>82</v>
      </c>
      <c r="D6" s="24">
        <f>Ratios!$G$17</f>
        <v>10.4</v>
      </c>
      <c r="E6" s="23">
        <f t="shared" si="1"/>
        <v>44751.200000000004</v>
      </c>
      <c r="F6" s="23">
        <f t="shared" si="0"/>
        <v>44761.600000000006</v>
      </c>
      <c r="G6" s="19">
        <v>0</v>
      </c>
      <c r="H6" s="19">
        <v>1</v>
      </c>
    </row>
    <row r="7" spans="1:8" x14ac:dyDescent="0.35">
      <c r="A7" s="28" t="s">
        <v>76</v>
      </c>
      <c r="B7" s="19" t="s">
        <v>4</v>
      </c>
      <c r="C7" s="19" t="s">
        <v>83</v>
      </c>
      <c r="D7" s="24">
        <f>Ratios!$G$17</f>
        <v>10.4</v>
      </c>
      <c r="E7" s="23">
        <f t="shared" si="1"/>
        <v>44762.600000000006</v>
      </c>
      <c r="F7" s="23">
        <f t="shared" si="0"/>
        <v>44773.000000000007</v>
      </c>
      <c r="G7" s="19">
        <v>0</v>
      </c>
      <c r="H7" s="19">
        <v>1</v>
      </c>
    </row>
    <row r="8" spans="1:8" x14ac:dyDescent="0.35">
      <c r="A8" s="28" t="s">
        <v>76</v>
      </c>
      <c r="B8" s="19" t="s">
        <v>5</v>
      </c>
      <c r="C8" s="19" t="s">
        <v>84</v>
      </c>
      <c r="D8" s="24">
        <f>Ratios!$G$17</f>
        <v>10.4</v>
      </c>
      <c r="E8" s="23">
        <f t="shared" si="1"/>
        <v>44774.000000000007</v>
      </c>
      <c r="F8" s="23">
        <f t="shared" si="0"/>
        <v>44784.400000000009</v>
      </c>
      <c r="G8" s="19">
        <v>0</v>
      </c>
      <c r="H8" s="19">
        <v>1</v>
      </c>
    </row>
    <row r="9" spans="1:8" x14ac:dyDescent="0.35">
      <c r="A9" s="28" t="s">
        <v>76</v>
      </c>
      <c r="B9" s="19" t="s">
        <v>55</v>
      </c>
      <c r="D9" s="21">
        <v>4</v>
      </c>
      <c r="E9" s="23">
        <f t="shared" si="1"/>
        <v>44785.400000000009</v>
      </c>
      <c r="F9" s="23">
        <f t="shared" si="0"/>
        <v>44789.400000000009</v>
      </c>
      <c r="G9" s="19">
        <v>0</v>
      </c>
      <c r="H9" s="19">
        <v>1</v>
      </c>
    </row>
    <row r="10" spans="1:8" x14ac:dyDescent="0.35">
      <c r="A10" s="28" t="s">
        <v>76</v>
      </c>
      <c r="B10" s="19" t="s">
        <v>6</v>
      </c>
      <c r="C10" s="19" t="s">
        <v>86</v>
      </c>
      <c r="D10" s="24">
        <f>Ratios!$G$17</f>
        <v>10.4</v>
      </c>
      <c r="E10" s="23">
        <f t="shared" si="1"/>
        <v>44790.400000000009</v>
      </c>
      <c r="F10" s="23">
        <f t="shared" si="0"/>
        <v>44800.80000000001</v>
      </c>
      <c r="G10" s="19">
        <v>0</v>
      </c>
      <c r="H10" s="19">
        <v>1</v>
      </c>
    </row>
    <row r="11" spans="1:8" x14ac:dyDescent="0.35">
      <c r="A11" s="28" t="s">
        <v>76</v>
      </c>
      <c r="B11" s="19" t="s">
        <v>7</v>
      </c>
      <c r="C11" s="19" t="s">
        <v>87</v>
      </c>
      <c r="D11" s="24">
        <f>Ratios!$G$17</f>
        <v>10.4</v>
      </c>
      <c r="E11" s="23">
        <f t="shared" si="1"/>
        <v>44801.80000000001</v>
      </c>
      <c r="F11" s="23">
        <f t="shared" si="0"/>
        <v>44812.200000000012</v>
      </c>
      <c r="G11" s="19">
        <v>0</v>
      </c>
      <c r="H11" s="19">
        <v>1</v>
      </c>
    </row>
    <row r="12" spans="1:8" x14ac:dyDescent="0.35">
      <c r="A12" s="28" t="s">
        <v>76</v>
      </c>
      <c r="B12" s="19" t="s">
        <v>55</v>
      </c>
      <c r="D12" s="21">
        <v>4</v>
      </c>
      <c r="E12" s="23">
        <f t="shared" si="1"/>
        <v>44813.200000000012</v>
      </c>
      <c r="F12" s="23">
        <f t="shared" si="0"/>
        <v>44817.200000000012</v>
      </c>
      <c r="G12" s="19">
        <v>0</v>
      </c>
      <c r="H12" s="19">
        <v>1</v>
      </c>
    </row>
    <row r="13" spans="1:8" x14ac:dyDescent="0.35">
      <c r="A13" s="28" t="s">
        <v>76</v>
      </c>
      <c r="B13" s="19" t="s">
        <v>8</v>
      </c>
      <c r="C13" s="19" t="s">
        <v>88</v>
      </c>
      <c r="D13" s="24">
        <f>Ratios!$G$17</f>
        <v>10.4</v>
      </c>
      <c r="E13" s="23">
        <f t="shared" si="1"/>
        <v>44818.200000000012</v>
      </c>
      <c r="F13" s="23">
        <f t="shared" si="0"/>
        <v>44828.600000000013</v>
      </c>
      <c r="G13" s="19">
        <v>0</v>
      </c>
      <c r="H13" s="19">
        <v>1</v>
      </c>
    </row>
    <row r="14" spans="1:8" x14ac:dyDescent="0.35">
      <c r="A14" s="28" t="s">
        <v>76</v>
      </c>
      <c r="B14" s="19" t="s">
        <v>9</v>
      </c>
      <c r="C14" s="19" t="s">
        <v>89</v>
      </c>
      <c r="D14" s="24">
        <f>Ratios!$G$17</f>
        <v>10.4</v>
      </c>
      <c r="E14" s="23">
        <f t="shared" si="1"/>
        <v>44829.600000000013</v>
      </c>
      <c r="F14" s="23">
        <f t="shared" si="0"/>
        <v>44840.000000000015</v>
      </c>
      <c r="G14" s="19">
        <v>0</v>
      </c>
      <c r="H14" s="19">
        <v>1</v>
      </c>
    </row>
    <row r="15" spans="1:8" x14ac:dyDescent="0.35">
      <c r="A15" s="28" t="s">
        <v>76</v>
      </c>
      <c r="B15" s="20" t="s">
        <v>78</v>
      </c>
      <c r="D15" s="21">
        <v>1</v>
      </c>
      <c r="E15" s="23">
        <f t="shared" si="1"/>
        <v>44841.000000000015</v>
      </c>
      <c r="F15" s="23">
        <f t="shared" si="0"/>
        <v>44842.000000000015</v>
      </c>
      <c r="G15" s="19">
        <v>0</v>
      </c>
      <c r="H15" s="19">
        <v>1</v>
      </c>
    </row>
    <row r="16" spans="1:8" x14ac:dyDescent="0.35">
      <c r="A16" s="28" t="s">
        <v>76</v>
      </c>
      <c r="B16" s="19" t="s">
        <v>10</v>
      </c>
      <c r="C16" s="19" t="s">
        <v>90</v>
      </c>
      <c r="D16" s="24">
        <f>Ratios!$G$17</f>
        <v>10.4</v>
      </c>
      <c r="E16" s="23">
        <f t="shared" si="1"/>
        <v>44843.000000000015</v>
      </c>
      <c r="F16" s="23">
        <f t="shared" si="0"/>
        <v>44853.400000000016</v>
      </c>
      <c r="G16" s="19">
        <v>0</v>
      </c>
      <c r="H16" s="19">
        <v>1</v>
      </c>
    </row>
    <row r="17" spans="1:8" x14ac:dyDescent="0.35">
      <c r="A17" s="28" t="s">
        <v>76</v>
      </c>
      <c r="B17" s="20" t="s">
        <v>78</v>
      </c>
      <c r="D17" s="21">
        <v>1</v>
      </c>
      <c r="E17" s="23">
        <f t="shared" si="1"/>
        <v>44854.400000000016</v>
      </c>
      <c r="F17" s="23">
        <f t="shared" si="0"/>
        <v>44855.400000000016</v>
      </c>
      <c r="G17" s="19">
        <v>0</v>
      </c>
      <c r="H17" s="19">
        <v>1</v>
      </c>
    </row>
    <row r="18" spans="1:8" x14ac:dyDescent="0.35">
      <c r="A18" s="28" t="s">
        <v>76</v>
      </c>
      <c r="B18" s="19" t="s">
        <v>11</v>
      </c>
      <c r="C18" s="19" t="s">
        <v>91</v>
      </c>
      <c r="D18" s="24">
        <f>Ratios!$G$17</f>
        <v>10.4</v>
      </c>
      <c r="E18" s="23">
        <f t="shared" si="1"/>
        <v>44856.400000000016</v>
      </c>
      <c r="F18" s="23">
        <f t="shared" si="0"/>
        <v>44866.800000000017</v>
      </c>
      <c r="G18" s="19">
        <v>0</v>
      </c>
      <c r="H18" s="19">
        <v>1</v>
      </c>
    </row>
    <row r="19" spans="1:8" x14ac:dyDescent="0.35">
      <c r="A19" s="28" t="s">
        <v>76</v>
      </c>
      <c r="B19" s="20" t="s">
        <v>53</v>
      </c>
      <c r="D19" s="21">
        <v>2</v>
      </c>
      <c r="E19" s="23">
        <f t="shared" si="1"/>
        <v>44867.800000000017</v>
      </c>
      <c r="F19" s="23">
        <f t="shared" si="0"/>
        <v>44869.800000000017</v>
      </c>
      <c r="G19" s="19">
        <v>0</v>
      </c>
      <c r="H19" s="19">
        <v>1</v>
      </c>
    </row>
    <row r="20" spans="1:8" x14ac:dyDescent="0.35">
      <c r="A20" s="28" t="s">
        <v>76</v>
      </c>
      <c r="B20" s="19" t="s">
        <v>16</v>
      </c>
      <c r="D20" s="24">
        <f>Ratios!$G$17</f>
        <v>10.4</v>
      </c>
      <c r="E20" s="23">
        <f t="shared" si="1"/>
        <v>44870.800000000017</v>
      </c>
      <c r="F20" s="23">
        <f t="shared" si="0"/>
        <v>44881.200000000019</v>
      </c>
      <c r="G20" s="19">
        <v>0</v>
      </c>
      <c r="H20" s="19">
        <v>1</v>
      </c>
    </row>
    <row r="21" spans="1:8" x14ac:dyDescent="0.35">
      <c r="A21" s="28" t="s">
        <v>76</v>
      </c>
      <c r="B21" s="20" t="s">
        <v>54</v>
      </c>
      <c r="D21" s="21">
        <v>3</v>
      </c>
      <c r="E21" s="23">
        <f t="shared" si="1"/>
        <v>44882.200000000019</v>
      </c>
      <c r="F21" s="23">
        <f t="shared" si="0"/>
        <v>44885.200000000019</v>
      </c>
      <c r="G21" s="19">
        <v>0</v>
      </c>
      <c r="H21" s="19">
        <v>1</v>
      </c>
    </row>
    <row r="22" spans="1:8" x14ac:dyDescent="0.35">
      <c r="A22" s="28" t="s">
        <v>76</v>
      </c>
      <c r="B22" s="19" t="s">
        <v>10</v>
      </c>
      <c r="C22" s="19" t="s">
        <v>90</v>
      </c>
      <c r="D22" s="24">
        <f>Ratios!$G$17</f>
        <v>10.4</v>
      </c>
      <c r="E22" s="23">
        <f t="shared" si="1"/>
        <v>44886.200000000019</v>
      </c>
      <c r="F22" s="23">
        <f t="shared" si="0"/>
        <v>44896.60000000002</v>
      </c>
      <c r="G22" s="19">
        <v>0</v>
      </c>
      <c r="H22" s="19">
        <v>1</v>
      </c>
    </row>
    <row r="23" spans="1:8" x14ac:dyDescent="0.35">
      <c r="A23" s="28" t="s">
        <v>76</v>
      </c>
      <c r="B23" s="19" t="s">
        <v>12</v>
      </c>
      <c r="C23" s="19" t="s">
        <v>92</v>
      </c>
      <c r="D23" s="24">
        <f>Ratios!$G$17</f>
        <v>10.4</v>
      </c>
      <c r="E23" s="23">
        <f t="shared" si="1"/>
        <v>44897.60000000002</v>
      </c>
      <c r="F23" s="23">
        <f t="shared" si="0"/>
        <v>44908.000000000022</v>
      </c>
      <c r="G23" s="19">
        <v>0</v>
      </c>
      <c r="H23" s="19">
        <v>1</v>
      </c>
    </row>
    <row r="24" spans="1:8" x14ac:dyDescent="0.35">
      <c r="A24" s="28" t="s">
        <v>76</v>
      </c>
      <c r="B24" s="19" t="s">
        <v>55</v>
      </c>
      <c r="D24" s="21">
        <v>4</v>
      </c>
      <c r="E24" s="23">
        <f t="shared" si="1"/>
        <v>44909.000000000022</v>
      </c>
      <c r="F24" s="23">
        <f t="shared" si="0"/>
        <v>44913.000000000022</v>
      </c>
      <c r="G24" s="19">
        <v>0</v>
      </c>
      <c r="H24" s="19">
        <v>1</v>
      </c>
    </row>
    <row r="25" spans="1:8" x14ac:dyDescent="0.35">
      <c r="A25" s="28" t="s">
        <v>76</v>
      </c>
      <c r="B25" s="19" t="s">
        <v>13</v>
      </c>
      <c r="C25" s="19" t="s">
        <v>97</v>
      </c>
      <c r="D25" s="24">
        <f>Ratios!$G$17</f>
        <v>10.4</v>
      </c>
      <c r="E25" s="23">
        <f t="shared" si="1"/>
        <v>44914.000000000022</v>
      </c>
      <c r="F25" s="23">
        <f t="shared" si="0"/>
        <v>44924.400000000023</v>
      </c>
      <c r="G25" s="19">
        <v>0</v>
      </c>
      <c r="H25" s="19">
        <v>1</v>
      </c>
    </row>
    <row r="26" spans="1:8" x14ac:dyDescent="0.35">
      <c r="A26" s="28" t="s">
        <v>76</v>
      </c>
      <c r="B26" s="20" t="s">
        <v>78</v>
      </c>
      <c r="D26" s="21">
        <v>1</v>
      </c>
      <c r="E26" s="23">
        <f t="shared" si="1"/>
        <v>44925.400000000023</v>
      </c>
      <c r="F26" s="23">
        <f t="shared" si="0"/>
        <v>44926.400000000023</v>
      </c>
      <c r="G26" s="19">
        <v>0</v>
      </c>
      <c r="H26" s="19">
        <v>1</v>
      </c>
    </row>
    <row r="27" spans="1:8" x14ac:dyDescent="0.35">
      <c r="A27" s="28" t="s">
        <v>76</v>
      </c>
      <c r="B27" s="19" t="s">
        <v>14</v>
      </c>
      <c r="C27" s="19" t="s">
        <v>99</v>
      </c>
      <c r="D27" s="24">
        <f>Ratios!$G$17</f>
        <v>10.4</v>
      </c>
      <c r="E27" s="23">
        <f>F26+1</f>
        <v>44927.400000000023</v>
      </c>
      <c r="F27" s="23">
        <f t="shared" si="0"/>
        <v>44937.800000000025</v>
      </c>
      <c r="G27" s="19">
        <v>0</v>
      </c>
      <c r="H27" s="19">
        <v>1</v>
      </c>
    </row>
    <row r="28" spans="1:8" x14ac:dyDescent="0.35">
      <c r="A28" s="28" t="s">
        <v>76</v>
      </c>
      <c r="B28" s="20" t="s">
        <v>53</v>
      </c>
      <c r="D28" s="21">
        <v>2</v>
      </c>
      <c r="E28" s="23">
        <f t="shared" ref="E28:E42" si="2">F27+1</f>
        <v>44938.800000000025</v>
      </c>
      <c r="F28" s="23">
        <f t="shared" si="0"/>
        <v>44940.800000000025</v>
      </c>
      <c r="G28" s="19">
        <v>0</v>
      </c>
      <c r="H28" s="19">
        <v>1</v>
      </c>
    </row>
    <row r="29" spans="1:8" x14ac:dyDescent="0.35">
      <c r="A29" s="28" t="s">
        <v>76</v>
      </c>
      <c r="B29" s="19" t="s">
        <v>15</v>
      </c>
      <c r="D29" s="24">
        <f>Ratios!$G$17</f>
        <v>10.4</v>
      </c>
      <c r="E29" s="23">
        <f t="shared" si="2"/>
        <v>44941.800000000025</v>
      </c>
      <c r="F29" s="23">
        <f t="shared" si="0"/>
        <v>44952.200000000026</v>
      </c>
      <c r="G29" s="19">
        <v>0</v>
      </c>
      <c r="H29" s="19">
        <v>1</v>
      </c>
    </row>
    <row r="30" spans="1:8" x14ac:dyDescent="0.35">
      <c r="A30" s="28" t="s">
        <v>76</v>
      </c>
      <c r="B30" s="20" t="s">
        <v>54</v>
      </c>
      <c r="D30" s="21">
        <v>3</v>
      </c>
      <c r="E30" s="23">
        <f t="shared" si="2"/>
        <v>44953.200000000026</v>
      </c>
      <c r="F30" s="23">
        <f t="shared" si="0"/>
        <v>44956.200000000026</v>
      </c>
      <c r="G30" s="19">
        <v>0</v>
      </c>
      <c r="H30" s="19">
        <v>1</v>
      </c>
    </row>
    <row r="31" spans="1:8" x14ac:dyDescent="0.35">
      <c r="A31" s="28" t="s">
        <v>76</v>
      </c>
      <c r="B31" s="19" t="s">
        <v>17</v>
      </c>
      <c r="C31" s="19" t="s">
        <v>100</v>
      </c>
      <c r="D31" s="24">
        <f>Ratios!$G$17</f>
        <v>10.4</v>
      </c>
      <c r="E31" s="23">
        <f t="shared" si="2"/>
        <v>44957.200000000026</v>
      </c>
      <c r="F31" s="23">
        <f t="shared" si="0"/>
        <v>44967.600000000028</v>
      </c>
      <c r="G31" s="19">
        <v>0</v>
      </c>
      <c r="H31" s="19">
        <v>1</v>
      </c>
    </row>
    <row r="32" spans="1:8" x14ac:dyDescent="0.35">
      <c r="A32" s="28" t="s">
        <v>76</v>
      </c>
      <c r="B32" s="19" t="s">
        <v>18</v>
      </c>
      <c r="C32" s="19" t="s">
        <v>101</v>
      </c>
      <c r="D32" s="24">
        <f>Ratios!$G$17</f>
        <v>10.4</v>
      </c>
      <c r="E32" s="23">
        <f t="shared" si="2"/>
        <v>44968.600000000028</v>
      </c>
      <c r="F32" s="23">
        <f t="shared" si="0"/>
        <v>44979.000000000029</v>
      </c>
      <c r="G32" s="19">
        <v>0</v>
      </c>
      <c r="H32" s="19">
        <v>1</v>
      </c>
    </row>
    <row r="33" spans="1:8" x14ac:dyDescent="0.35">
      <c r="A33" s="28" t="s">
        <v>76</v>
      </c>
      <c r="B33" s="19" t="s">
        <v>19</v>
      </c>
      <c r="C33" s="19" t="s">
        <v>102</v>
      </c>
      <c r="D33" s="24">
        <f>Ratios!$G$17</f>
        <v>10.4</v>
      </c>
      <c r="E33" s="23">
        <f t="shared" si="2"/>
        <v>44980.000000000029</v>
      </c>
      <c r="F33" s="23">
        <f t="shared" si="0"/>
        <v>44990.400000000031</v>
      </c>
      <c r="G33" s="19">
        <v>0</v>
      </c>
      <c r="H33" s="19">
        <v>1</v>
      </c>
    </row>
    <row r="34" spans="1:8" x14ac:dyDescent="0.35">
      <c r="A34" s="28" t="s">
        <v>76</v>
      </c>
      <c r="B34" s="20" t="s">
        <v>53</v>
      </c>
      <c r="D34" s="21">
        <v>2</v>
      </c>
      <c r="E34" s="23">
        <f t="shared" si="2"/>
        <v>44991.400000000031</v>
      </c>
      <c r="F34" s="23">
        <f t="shared" ref="F34:F51" si="3">E34+D34</f>
        <v>44993.400000000031</v>
      </c>
      <c r="G34" s="19">
        <v>0</v>
      </c>
      <c r="H34" s="19">
        <v>1</v>
      </c>
    </row>
    <row r="35" spans="1:8" x14ac:dyDescent="0.35">
      <c r="A35" s="28" t="s">
        <v>76</v>
      </c>
      <c r="B35" s="19" t="s">
        <v>20</v>
      </c>
      <c r="D35" s="24">
        <f>Ratios!$G$17</f>
        <v>10.4</v>
      </c>
      <c r="E35" s="23">
        <f t="shared" si="2"/>
        <v>44994.400000000031</v>
      </c>
      <c r="F35" s="23">
        <f t="shared" si="3"/>
        <v>45004.800000000032</v>
      </c>
      <c r="G35" s="19">
        <v>0</v>
      </c>
      <c r="H35" s="19">
        <v>1</v>
      </c>
    </row>
    <row r="36" spans="1:8" x14ac:dyDescent="0.35">
      <c r="A36" s="28" t="s">
        <v>76</v>
      </c>
      <c r="B36" s="20" t="s">
        <v>54</v>
      </c>
      <c r="D36" s="21">
        <v>3</v>
      </c>
      <c r="E36" s="23">
        <f t="shared" si="2"/>
        <v>45005.800000000032</v>
      </c>
      <c r="F36" s="23">
        <f t="shared" si="3"/>
        <v>45008.800000000032</v>
      </c>
      <c r="G36" s="19">
        <v>0</v>
      </c>
      <c r="H36" s="19">
        <v>1</v>
      </c>
    </row>
    <row r="37" spans="1:8" x14ac:dyDescent="0.35">
      <c r="A37" s="28" t="s">
        <v>76</v>
      </c>
      <c r="B37" s="19" t="s">
        <v>21</v>
      </c>
      <c r="C37" s="19" t="s">
        <v>103</v>
      </c>
      <c r="D37" s="24">
        <f>Ratios!$G$17</f>
        <v>10.4</v>
      </c>
      <c r="E37" s="23">
        <f t="shared" si="2"/>
        <v>45009.800000000032</v>
      </c>
      <c r="F37" s="23">
        <f t="shared" si="3"/>
        <v>45020.200000000033</v>
      </c>
      <c r="G37" s="19">
        <v>0</v>
      </c>
      <c r="H37" s="19">
        <v>1</v>
      </c>
    </row>
    <row r="38" spans="1:8" x14ac:dyDescent="0.35">
      <c r="A38" s="28" t="s">
        <v>76</v>
      </c>
      <c r="B38" s="19" t="s">
        <v>22</v>
      </c>
      <c r="C38" s="19" t="s">
        <v>104</v>
      </c>
      <c r="D38" s="24">
        <f>Ratios!$G$17</f>
        <v>10.4</v>
      </c>
      <c r="E38" s="23">
        <f t="shared" si="2"/>
        <v>45021.200000000033</v>
      </c>
      <c r="F38" s="23">
        <f t="shared" si="3"/>
        <v>45031.600000000035</v>
      </c>
      <c r="G38" s="19">
        <v>0</v>
      </c>
      <c r="H38" s="19">
        <v>1</v>
      </c>
    </row>
    <row r="39" spans="1:8" x14ac:dyDescent="0.35">
      <c r="A39" s="28" t="s">
        <v>76</v>
      </c>
      <c r="B39" s="19" t="s">
        <v>23</v>
      </c>
      <c r="C39" s="19" t="s">
        <v>105</v>
      </c>
      <c r="D39" s="24">
        <f>Ratios!$G$17</f>
        <v>10.4</v>
      </c>
      <c r="E39" s="23">
        <f t="shared" si="2"/>
        <v>45032.600000000035</v>
      </c>
      <c r="F39" s="23">
        <f t="shared" si="3"/>
        <v>45043.000000000036</v>
      </c>
      <c r="G39" s="19">
        <v>0</v>
      </c>
      <c r="H39" s="19">
        <v>1</v>
      </c>
    </row>
    <row r="40" spans="1:8" x14ac:dyDescent="0.35">
      <c r="A40" s="28" t="s">
        <v>76</v>
      </c>
      <c r="B40" s="19" t="s">
        <v>24</v>
      </c>
      <c r="C40" s="19" t="s">
        <v>106</v>
      </c>
      <c r="D40" s="24">
        <f>Ratios!$G$17</f>
        <v>10.4</v>
      </c>
      <c r="E40" s="23">
        <f t="shared" si="2"/>
        <v>45044.000000000036</v>
      </c>
      <c r="F40" s="23">
        <f t="shared" si="3"/>
        <v>45054.400000000038</v>
      </c>
      <c r="G40" s="19">
        <v>0</v>
      </c>
      <c r="H40" s="19">
        <v>1</v>
      </c>
    </row>
    <row r="41" spans="1:8" x14ac:dyDescent="0.35">
      <c r="A41" s="28" t="s">
        <v>76</v>
      </c>
      <c r="B41" s="19" t="s">
        <v>25</v>
      </c>
      <c r="C41" s="19" t="s">
        <v>107</v>
      </c>
      <c r="D41" s="24">
        <f>Ratios!$G$17</f>
        <v>10.4</v>
      </c>
      <c r="E41" s="23">
        <f t="shared" si="2"/>
        <v>45055.400000000038</v>
      </c>
      <c r="F41" s="23">
        <f t="shared" si="3"/>
        <v>45065.800000000039</v>
      </c>
      <c r="G41" s="19">
        <v>0</v>
      </c>
      <c r="H41" s="19">
        <v>1</v>
      </c>
    </row>
    <row r="42" spans="1:8" x14ac:dyDescent="0.35">
      <c r="A42" s="28" t="s">
        <v>76</v>
      </c>
      <c r="B42" s="20" t="s">
        <v>53</v>
      </c>
      <c r="D42" s="21">
        <v>2</v>
      </c>
      <c r="E42" s="23">
        <f t="shared" si="2"/>
        <v>45066.800000000039</v>
      </c>
      <c r="F42" s="23">
        <f t="shared" si="3"/>
        <v>45068.800000000039</v>
      </c>
      <c r="G42" s="19">
        <v>0</v>
      </c>
      <c r="H42" s="19">
        <v>1</v>
      </c>
    </row>
    <row r="43" spans="1:8" x14ac:dyDescent="0.35">
      <c r="A43" s="28" t="s">
        <v>76</v>
      </c>
      <c r="B43" s="19" t="s">
        <v>51</v>
      </c>
      <c r="D43" s="21">
        <v>14</v>
      </c>
      <c r="E43" s="23">
        <f t="shared" ref="E43:E44" si="4">F42+1</f>
        <v>45069.800000000039</v>
      </c>
      <c r="F43" s="23">
        <f t="shared" si="3"/>
        <v>45083.800000000039</v>
      </c>
      <c r="G43" s="19">
        <v>0</v>
      </c>
      <c r="H43" s="19">
        <v>1</v>
      </c>
    </row>
    <row r="44" spans="1:8" x14ac:dyDescent="0.35">
      <c r="A44" s="28" t="s">
        <v>76</v>
      </c>
      <c r="B44" s="25" t="s">
        <v>52</v>
      </c>
      <c r="D44" s="26">
        <v>7</v>
      </c>
      <c r="E44" s="27">
        <f t="shared" si="4"/>
        <v>45084.800000000039</v>
      </c>
      <c r="F44" s="27">
        <f t="shared" si="3"/>
        <v>45091.800000000039</v>
      </c>
      <c r="G44" s="25">
        <v>0</v>
      </c>
      <c r="H44" s="25">
        <v>1</v>
      </c>
    </row>
    <row r="45" spans="1:8" x14ac:dyDescent="0.35">
      <c r="A45" s="29" t="s">
        <v>77</v>
      </c>
      <c r="B45" s="20" t="s">
        <v>54</v>
      </c>
      <c r="D45" s="21">
        <v>3</v>
      </c>
      <c r="E45" s="22">
        <v>44726</v>
      </c>
      <c r="F45" s="23">
        <f t="shared" si="3"/>
        <v>44729</v>
      </c>
    </row>
    <row r="46" spans="1:8" x14ac:dyDescent="0.35">
      <c r="A46" s="29" t="s">
        <v>77</v>
      </c>
      <c r="B46" s="19" t="s">
        <v>56</v>
      </c>
      <c r="C46" s="19" t="s">
        <v>93</v>
      </c>
      <c r="D46" s="24">
        <f>Ratios!$K$17</f>
        <v>10</v>
      </c>
      <c r="E46" s="23">
        <f t="shared" ref="E46" si="5">F45+1</f>
        <v>44730</v>
      </c>
      <c r="F46" s="23">
        <f t="shared" si="3"/>
        <v>44740</v>
      </c>
    </row>
    <row r="47" spans="1:8" x14ac:dyDescent="0.35">
      <c r="A47" s="29" t="s">
        <v>77</v>
      </c>
      <c r="B47" s="19" t="s">
        <v>57</v>
      </c>
      <c r="C47" s="19" t="s">
        <v>108</v>
      </c>
      <c r="D47" s="24">
        <f>Ratios!$K$17</f>
        <v>10</v>
      </c>
      <c r="E47" s="23">
        <f t="shared" ref="E47:E51" si="6">F46+1</f>
        <v>44741</v>
      </c>
      <c r="F47" s="23">
        <f t="shared" si="3"/>
        <v>44751</v>
      </c>
    </row>
    <row r="48" spans="1:8" x14ac:dyDescent="0.35">
      <c r="A48" s="29" t="s">
        <v>77</v>
      </c>
      <c r="B48" s="19" t="s">
        <v>58</v>
      </c>
      <c r="C48" s="19" t="s">
        <v>109</v>
      </c>
      <c r="D48" s="24">
        <f>Ratios!$K$17</f>
        <v>10</v>
      </c>
      <c r="E48" s="23">
        <f t="shared" si="6"/>
        <v>44752</v>
      </c>
      <c r="F48" s="23">
        <f t="shared" si="3"/>
        <v>44762</v>
      </c>
    </row>
    <row r="49" spans="1:6" x14ac:dyDescent="0.35">
      <c r="A49" s="29" t="s">
        <v>77</v>
      </c>
      <c r="B49" s="19" t="s">
        <v>59</v>
      </c>
      <c r="C49" s="19" t="s">
        <v>94</v>
      </c>
      <c r="D49" s="24">
        <f>Ratios!$K$17</f>
        <v>10</v>
      </c>
      <c r="E49" s="23">
        <f t="shared" si="6"/>
        <v>44763</v>
      </c>
      <c r="F49" s="23">
        <f t="shared" si="3"/>
        <v>44773</v>
      </c>
    </row>
    <row r="50" spans="1:6" x14ac:dyDescent="0.35">
      <c r="A50" s="29" t="s">
        <v>77</v>
      </c>
      <c r="B50" s="20" t="s">
        <v>53</v>
      </c>
      <c r="D50" s="21">
        <v>2</v>
      </c>
      <c r="E50" s="23">
        <f t="shared" si="6"/>
        <v>44774</v>
      </c>
      <c r="F50" s="23">
        <f t="shared" si="3"/>
        <v>44776</v>
      </c>
    </row>
    <row r="51" spans="1:6" x14ac:dyDescent="0.35">
      <c r="A51" s="29" t="s">
        <v>77</v>
      </c>
      <c r="B51" s="20" t="s">
        <v>60</v>
      </c>
      <c r="D51" s="21">
        <v>6</v>
      </c>
      <c r="E51" s="23">
        <f t="shared" si="6"/>
        <v>44777</v>
      </c>
      <c r="F51" s="23">
        <f t="shared" si="3"/>
        <v>44783</v>
      </c>
    </row>
    <row r="52" spans="1:6" x14ac:dyDescent="0.35">
      <c r="A52" s="29" t="s">
        <v>77</v>
      </c>
      <c r="B52" s="19" t="s">
        <v>61</v>
      </c>
      <c r="C52" s="19" t="s">
        <v>110</v>
      </c>
      <c r="D52" s="24">
        <f>Ratios!$K$17</f>
        <v>10</v>
      </c>
      <c r="E52" s="23">
        <f t="shared" ref="E52:E67" si="7">F51+1</f>
        <v>44784</v>
      </c>
      <c r="F52" s="23">
        <f t="shared" ref="F52:F67" si="8">E52+D52</f>
        <v>44794</v>
      </c>
    </row>
    <row r="53" spans="1:6" x14ac:dyDescent="0.35">
      <c r="A53" s="29" t="s">
        <v>77</v>
      </c>
      <c r="B53" s="19" t="s">
        <v>62</v>
      </c>
      <c r="C53" s="19" t="s">
        <v>111</v>
      </c>
      <c r="D53" s="24">
        <f>Ratios!$K$17</f>
        <v>10</v>
      </c>
      <c r="E53" s="23">
        <f t="shared" si="7"/>
        <v>44795</v>
      </c>
      <c r="F53" s="23">
        <f t="shared" si="8"/>
        <v>44805</v>
      </c>
    </row>
    <row r="54" spans="1:6" x14ac:dyDescent="0.35">
      <c r="A54" s="29" t="s">
        <v>77</v>
      </c>
      <c r="B54" s="19" t="s">
        <v>63</v>
      </c>
      <c r="C54" s="19" t="s">
        <v>112</v>
      </c>
      <c r="D54" s="24">
        <f>Ratios!$K$17</f>
        <v>10</v>
      </c>
      <c r="E54" s="23">
        <f t="shared" si="7"/>
        <v>44806</v>
      </c>
      <c r="F54" s="23">
        <f t="shared" si="8"/>
        <v>44816</v>
      </c>
    </row>
    <row r="55" spans="1:6" x14ac:dyDescent="0.35">
      <c r="A55" s="29" t="s">
        <v>77</v>
      </c>
      <c r="B55" s="19" t="s">
        <v>64</v>
      </c>
      <c r="C55" s="19" t="s">
        <v>113</v>
      </c>
      <c r="D55" s="24">
        <f>Ratios!$K$17</f>
        <v>10</v>
      </c>
      <c r="E55" s="23">
        <f t="shared" si="7"/>
        <v>44817</v>
      </c>
      <c r="F55" s="23">
        <f t="shared" si="8"/>
        <v>44827</v>
      </c>
    </row>
    <row r="56" spans="1:6" x14ac:dyDescent="0.35">
      <c r="A56" s="29" t="s">
        <v>77</v>
      </c>
      <c r="B56" s="19" t="s">
        <v>65</v>
      </c>
      <c r="C56" s="19" t="s">
        <v>114</v>
      </c>
      <c r="D56" s="24">
        <f>Ratios!$K$17</f>
        <v>10</v>
      </c>
      <c r="E56" s="23">
        <f t="shared" si="7"/>
        <v>44828</v>
      </c>
      <c r="F56" s="23">
        <f t="shared" si="8"/>
        <v>44838</v>
      </c>
    </row>
    <row r="57" spans="1:6" x14ac:dyDescent="0.35">
      <c r="A57" s="29" t="s">
        <v>77</v>
      </c>
      <c r="B57" s="19" t="s">
        <v>66</v>
      </c>
      <c r="C57" s="19" t="s">
        <v>115</v>
      </c>
      <c r="D57" s="24">
        <f>Ratios!$K$17</f>
        <v>10</v>
      </c>
      <c r="E57" s="23">
        <f t="shared" si="7"/>
        <v>44839</v>
      </c>
      <c r="F57" s="23">
        <f t="shared" si="8"/>
        <v>44849</v>
      </c>
    </row>
    <row r="58" spans="1:6" x14ac:dyDescent="0.35">
      <c r="A58" s="29" t="s">
        <v>77</v>
      </c>
      <c r="B58" s="19" t="s">
        <v>67</v>
      </c>
      <c r="C58" s="19" t="s">
        <v>95</v>
      </c>
      <c r="D58" s="24">
        <f>Ratios!$K$17</f>
        <v>10</v>
      </c>
      <c r="E58" s="23">
        <f t="shared" si="7"/>
        <v>44850</v>
      </c>
      <c r="F58" s="23">
        <f t="shared" si="8"/>
        <v>44860</v>
      </c>
    </row>
    <row r="59" spans="1:6" x14ac:dyDescent="0.35">
      <c r="A59" s="29" t="s">
        <v>77</v>
      </c>
      <c r="B59" s="19" t="s">
        <v>68</v>
      </c>
      <c r="C59" s="19" t="s">
        <v>98</v>
      </c>
      <c r="D59" s="24">
        <f>Ratios!$K$17</f>
        <v>10</v>
      </c>
      <c r="E59" s="23">
        <f t="shared" si="7"/>
        <v>44861</v>
      </c>
      <c r="F59" s="23">
        <f t="shared" si="8"/>
        <v>44871</v>
      </c>
    </row>
    <row r="60" spans="1:6" x14ac:dyDescent="0.35">
      <c r="A60" s="29" t="s">
        <v>77</v>
      </c>
      <c r="B60" s="20" t="s">
        <v>69</v>
      </c>
      <c r="D60" s="21">
        <v>3</v>
      </c>
      <c r="E60" s="23">
        <f t="shared" si="7"/>
        <v>44872</v>
      </c>
      <c r="F60" s="23">
        <f t="shared" si="8"/>
        <v>44875</v>
      </c>
    </row>
    <row r="61" spans="1:6" x14ac:dyDescent="0.35">
      <c r="A61" s="29" t="s">
        <v>77</v>
      </c>
      <c r="B61" s="19" t="s">
        <v>70</v>
      </c>
      <c r="C61" s="19" t="s">
        <v>116</v>
      </c>
      <c r="D61" s="21">
        <v>30</v>
      </c>
      <c r="E61" s="23">
        <f t="shared" si="7"/>
        <v>44876</v>
      </c>
      <c r="F61" s="23">
        <f t="shared" si="8"/>
        <v>44906</v>
      </c>
    </row>
    <row r="62" spans="1:6" x14ac:dyDescent="0.35">
      <c r="A62" s="29" t="s">
        <v>77</v>
      </c>
      <c r="B62" s="20" t="s">
        <v>54</v>
      </c>
      <c r="C62" s="19" t="s">
        <v>85</v>
      </c>
      <c r="D62" s="21">
        <v>3</v>
      </c>
      <c r="E62" s="23">
        <f t="shared" si="7"/>
        <v>44907</v>
      </c>
      <c r="F62" s="23">
        <f t="shared" si="8"/>
        <v>44910</v>
      </c>
    </row>
    <row r="63" spans="1:6" x14ac:dyDescent="0.35">
      <c r="A63" s="29" t="s">
        <v>77</v>
      </c>
      <c r="B63" s="19" t="s">
        <v>71</v>
      </c>
      <c r="C63" s="19" t="s">
        <v>117</v>
      </c>
      <c r="D63" s="24">
        <f>Ratios!$K$17</f>
        <v>10</v>
      </c>
      <c r="E63" s="23">
        <f t="shared" si="7"/>
        <v>44911</v>
      </c>
      <c r="F63" s="23">
        <f t="shared" si="8"/>
        <v>44921</v>
      </c>
    </row>
    <row r="64" spans="1:6" x14ac:dyDescent="0.35">
      <c r="A64" s="29" t="s">
        <v>77</v>
      </c>
      <c r="B64" s="19" t="s">
        <v>72</v>
      </c>
      <c r="C64" s="19" t="s">
        <v>118</v>
      </c>
      <c r="D64" s="24">
        <f>Ratios!$K$17</f>
        <v>10</v>
      </c>
      <c r="E64" s="23">
        <f t="shared" si="7"/>
        <v>44922</v>
      </c>
      <c r="F64" s="23">
        <f t="shared" si="8"/>
        <v>44932</v>
      </c>
    </row>
    <row r="65" spans="1:6" x14ac:dyDescent="0.35">
      <c r="A65" s="29" t="s">
        <v>77</v>
      </c>
      <c r="B65" s="19" t="s">
        <v>73</v>
      </c>
      <c r="C65" s="19" t="s">
        <v>96</v>
      </c>
      <c r="D65" s="24">
        <f>Ratios!$K$17</f>
        <v>10</v>
      </c>
      <c r="E65" s="23">
        <f t="shared" si="7"/>
        <v>44933</v>
      </c>
      <c r="F65" s="23">
        <f t="shared" si="8"/>
        <v>44943</v>
      </c>
    </row>
    <row r="66" spans="1:6" x14ac:dyDescent="0.35">
      <c r="A66" s="29" t="s">
        <v>77</v>
      </c>
      <c r="B66" s="20" t="s">
        <v>53</v>
      </c>
      <c r="C66" s="19" t="s">
        <v>85</v>
      </c>
      <c r="D66" s="21">
        <v>2</v>
      </c>
      <c r="E66" s="23">
        <f t="shared" si="7"/>
        <v>44944</v>
      </c>
      <c r="F66" s="23">
        <f t="shared" si="8"/>
        <v>44946</v>
      </c>
    </row>
    <row r="67" spans="1:6" x14ac:dyDescent="0.35">
      <c r="A67" s="29" t="s">
        <v>77</v>
      </c>
      <c r="B67" s="19" t="s">
        <v>74</v>
      </c>
      <c r="C67" s="19" t="s">
        <v>116</v>
      </c>
      <c r="D67" s="21">
        <v>28</v>
      </c>
      <c r="E67" s="23">
        <f t="shared" si="7"/>
        <v>44947</v>
      </c>
      <c r="F67" s="23">
        <f t="shared" si="8"/>
        <v>44975</v>
      </c>
    </row>
    <row r="68" spans="1:6" x14ac:dyDescent="0.35">
      <c r="A68" s="29" t="s">
        <v>77</v>
      </c>
      <c r="B68" s="19" t="s">
        <v>75</v>
      </c>
      <c r="C68" s="19" t="s">
        <v>119</v>
      </c>
      <c r="D68" s="21">
        <v>48</v>
      </c>
      <c r="E68" s="23">
        <f t="shared" ref="E68" si="9">F67+1</f>
        <v>44976</v>
      </c>
      <c r="F68" s="23">
        <f t="shared" ref="F68" si="10">E68+D68</f>
        <v>45024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D81B-EAC0-4494-8D7A-042A940DCBFD}">
  <dimension ref="A1:O17"/>
  <sheetViews>
    <sheetView workbookViewId="0">
      <selection activeCell="H2" sqref="H2"/>
    </sheetView>
  </sheetViews>
  <sheetFormatPr defaultRowHeight="14.5" x14ac:dyDescent="0.35"/>
  <cols>
    <col min="1" max="1" width="17.08984375" customWidth="1"/>
  </cols>
  <sheetData>
    <row r="1" spans="1:15" ht="15" thickBot="1" x14ac:dyDescent="0.4">
      <c r="A1" s="1"/>
      <c r="B1" s="30" t="s">
        <v>26</v>
      </c>
      <c r="C1" s="32"/>
      <c r="D1" s="32"/>
      <c r="E1" s="32"/>
      <c r="F1" s="32"/>
      <c r="G1" s="32"/>
      <c r="H1" s="32"/>
      <c r="I1" s="31"/>
      <c r="J1" s="30" t="s">
        <v>27</v>
      </c>
      <c r="K1" s="32"/>
      <c r="L1" s="32"/>
      <c r="M1" s="32"/>
      <c r="N1" s="32"/>
      <c r="O1" s="31"/>
    </row>
    <row r="2" spans="1:15" ht="15" thickBot="1" x14ac:dyDescent="0.4">
      <c r="A2" s="1"/>
      <c r="B2" s="13"/>
      <c r="C2" s="15"/>
      <c r="D2" s="15"/>
      <c r="E2" s="15"/>
      <c r="F2" s="15"/>
      <c r="G2" s="15"/>
      <c r="H2" s="15">
        <v>0</v>
      </c>
      <c r="I2" s="14"/>
      <c r="J2" s="13">
        <v>1</v>
      </c>
      <c r="K2" s="15"/>
      <c r="L2" s="15"/>
      <c r="M2" s="15"/>
      <c r="N2" s="15"/>
      <c r="O2" s="14"/>
    </row>
    <row r="3" spans="1:15" ht="15" thickBot="1" x14ac:dyDescent="0.4">
      <c r="A3" s="1"/>
      <c r="B3" s="33" t="s">
        <v>28</v>
      </c>
      <c r="C3" s="34"/>
      <c r="D3" s="35" t="s">
        <v>29</v>
      </c>
      <c r="E3" s="36"/>
      <c r="F3" s="37" t="s">
        <v>30</v>
      </c>
      <c r="G3" s="38"/>
      <c r="H3" s="39" t="s">
        <v>31</v>
      </c>
      <c r="I3" s="40"/>
      <c r="J3" s="41" t="s">
        <v>28</v>
      </c>
      <c r="K3" s="42"/>
      <c r="L3" s="43" t="s">
        <v>29</v>
      </c>
      <c r="M3" s="44"/>
      <c r="N3" s="45" t="s">
        <v>32</v>
      </c>
      <c r="O3" s="46"/>
    </row>
    <row r="4" spans="1:15" ht="15" thickBot="1" x14ac:dyDescent="0.4">
      <c r="A4" s="1"/>
      <c r="B4" s="30" t="s">
        <v>33</v>
      </c>
      <c r="C4" s="31"/>
      <c r="D4" s="30" t="s">
        <v>34</v>
      </c>
      <c r="E4" s="31"/>
      <c r="F4" s="30" t="s">
        <v>35</v>
      </c>
      <c r="G4" s="31"/>
      <c r="H4" s="30" t="s">
        <v>36</v>
      </c>
      <c r="I4" s="31"/>
      <c r="J4" s="30" t="s">
        <v>37</v>
      </c>
      <c r="K4" s="31"/>
      <c r="L4" s="30" t="s">
        <v>38</v>
      </c>
      <c r="M4" s="31"/>
      <c r="N4" s="30" t="s">
        <v>39</v>
      </c>
      <c r="O4" s="31"/>
    </row>
    <row r="5" spans="1:15" ht="15" thickBot="1" x14ac:dyDescent="0.4">
      <c r="A5" s="2"/>
      <c r="B5" s="1"/>
      <c r="C5" s="3">
        <v>0.2</v>
      </c>
      <c r="D5" s="1"/>
      <c r="E5" s="3">
        <v>0.2</v>
      </c>
      <c r="F5" s="1"/>
      <c r="G5" s="3">
        <v>0.3</v>
      </c>
      <c r="H5" s="1"/>
      <c r="I5" s="3">
        <v>0.2</v>
      </c>
      <c r="J5" s="1"/>
      <c r="K5" s="3">
        <v>0.2</v>
      </c>
      <c r="L5" s="1"/>
      <c r="M5" s="3">
        <v>0.2</v>
      </c>
      <c r="N5" s="1"/>
      <c r="O5" s="3">
        <v>0.2</v>
      </c>
    </row>
    <row r="6" spans="1:15" ht="15" thickBot="1" x14ac:dyDescent="0.4">
      <c r="A6" s="4" t="s">
        <v>40</v>
      </c>
      <c r="B6" s="5">
        <v>6</v>
      </c>
      <c r="C6" s="6">
        <v>7</v>
      </c>
      <c r="D6" s="7"/>
      <c r="E6" s="7"/>
      <c r="F6" s="5">
        <v>4</v>
      </c>
      <c r="G6" s="12">
        <f>F6+F6*$G$5</f>
        <v>5.2</v>
      </c>
      <c r="H6" s="7"/>
      <c r="I6" s="7"/>
      <c r="J6" s="5">
        <v>4</v>
      </c>
      <c r="K6" s="6">
        <v>5</v>
      </c>
      <c r="L6" s="5">
        <v>5</v>
      </c>
      <c r="M6" s="6">
        <v>6</v>
      </c>
      <c r="N6" s="5">
        <v>4</v>
      </c>
      <c r="O6" s="6">
        <v>5</v>
      </c>
    </row>
    <row r="7" spans="1:15" ht="23" customHeight="1" thickBot="1" x14ac:dyDescent="0.4">
      <c r="A7" s="4" t="s">
        <v>49</v>
      </c>
      <c r="B7" s="5">
        <v>6</v>
      </c>
      <c r="C7" s="6">
        <v>7</v>
      </c>
      <c r="D7" s="5">
        <v>7</v>
      </c>
      <c r="E7" s="6">
        <v>8</v>
      </c>
      <c r="F7" s="5">
        <v>4</v>
      </c>
      <c r="G7" s="12">
        <f t="shared" ref="G7:G8" si="0">F7+F7*$G$5</f>
        <v>5.2</v>
      </c>
      <c r="H7" s="7"/>
      <c r="I7" s="7"/>
      <c r="J7" s="5">
        <v>4</v>
      </c>
      <c r="K7" s="6">
        <v>5</v>
      </c>
      <c r="L7" s="5">
        <v>4</v>
      </c>
      <c r="M7" s="6">
        <v>5</v>
      </c>
      <c r="N7" s="5">
        <v>4</v>
      </c>
      <c r="O7" s="6">
        <v>5</v>
      </c>
    </row>
    <row r="8" spans="1:15" ht="15" thickBot="1" x14ac:dyDescent="0.4">
      <c r="A8" s="4" t="s">
        <v>41</v>
      </c>
      <c r="B8" s="5">
        <v>3</v>
      </c>
      <c r="C8" s="6">
        <v>4</v>
      </c>
      <c r="D8" s="5">
        <v>3</v>
      </c>
      <c r="E8" s="6">
        <v>4</v>
      </c>
      <c r="F8" s="5">
        <v>3</v>
      </c>
      <c r="G8" s="12">
        <f t="shared" si="0"/>
        <v>3.9</v>
      </c>
      <c r="H8" s="7"/>
      <c r="I8" s="7"/>
      <c r="J8" s="5">
        <v>3</v>
      </c>
      <c r="K8" s="6">
        <v>4</v>
      </c>
      <c r="L8" s="5">
        <v>4</v>
      </c>
      <c r="M8" s="6">
        <v>5</v>
      </c>
      <c r="N8" s="5">
        <v>3</v>
      </c>
      <c r="O8" s="6">
        <v>4</v>
      </c>
    </row>
    <row r="9" spans="1:15" ht="18" customHeight="1" thickBot="1" x14ac:dyDescent="0.4">
      <c r="A9" s="4" t="s">
        <v>42</v>
      </c>
      <c r="B9" s="5">
        <v>10</v>
      </c>
      <c r="C9" s="6">
        <v>12</v>
      </c>
      <c r="D9" s="5">
        <v>9</v>
      </c>
      <c r="E9" s="6">
        <v>11</v>
      </c>
      <c r="F9" s="7"/>
      <c r="G9" s="7"/>
      <c r="H9" s="7"/>
      <c r="I9" s="7"/>
      <c r="J9" s="5">
        <v>12</v>
      </c>
      <c r="K9" s="6">
        <v>16</v>
      </c>
      <c r="L9" s="5">
        <v>12</v>
      </c>
      <c r="M9" s="6">
        <v>14</v>
      </c>
      <c r="N9" s="5">
        <v>9</v>
      </c>
      <c r="O9" s="6">
        <v>11</v>
      </c>
    </row>
    <row r="10" spans="1:15" ht="27" thickBot="1" x14ac:dyDescent="0.4">
      <c r="A10" s="4" t="s">
        <v>43</v>
      </c>
      <c r="B10" s="5">
        <v>7</v>
      </c>
      <c r="C10" s="6">
        <v>8</v>
      </c>
      <c r="D10" s="5">
        <v>7</v>
      </c>
      <c r="E10" s="6">
        <v>8</v>
      </c>
      <c r="F10" s="7"/>
      <c r="G10" s="7"/>
      <c r="H10" s="5">
        <v>3</v>
      </c>
      <c r="I10" s="6">
        <v>4</v>
      </c>
      <c r="J10" s="7"/>
      <c r="K10" s="7"/>
      <c r="L10" s="5">
        <v>16</v>
      </c>
      <c r="M10" s="6">
        <v>19</v>
      </c>
      <c r="N10" s="7"/>
      <c r="O10" s="7"/>
    </row>
    <row r="11" spans="1:15" ht="15" thickBot="1" x14ac:dyDescent="0.4">
      <c r="A11" s="4" t="s">
        <v>44</v>
      </c>
      <c r="B11" s="7"/>
      <c r="C11" s="7"/>
      <c r="D11" s="7"/>
      <c r="E11" s="7"/>
      <c r="F11" s="7"/>
      <c r="G11" s="7"/>
      <c r="H11" s="5">
        <v>4</v>
      </c>
      <c r="I11" s="6">
        <v>5</v>
      </c>
      <c r="J11" s="7"/>
      <c r="K11" s="7"/>
      <c r="L11" s="5">
        <v>9</v>
      </c>
      <c r="M11" s="6">
        <v>11</v>
      </c>
      <c r="N11" s="5">
        <v>5</v>
      </c>
      <c r="O11" s="6">
        <v>6</v>
      </c>
    </row>
    <row r="12" spans="1:15" ht="27" thickBot="1" x14ac:dyDescent="0.4">
      <c r="A12" s="4" t="s">
        <v>45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5">
        <v>8</v>
      </c>
      <c r="M12" s="6">
        <v>10</v>
      </c>
      <c r="N12" s="7"/>
      <c r="O12" s="7"/>
    </row>
    <row r="13" spans="1:15" ht="15" thickBot="1" x14ac:dyDescent="0.4">
      <c r="A13" s="4" t="s">
        <v>46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5">
        <v>7</v>
      </c>
      <c r="M13" s="6">
        <v>8</v>
      </c>
      <c r="N13" s="5">
        <v>8</v>
      </c>
      <c r="O13" s="6">
        <v>10</v>
      </c>
    </row>
    <row r="14" spans="1:15" ht="27" thickBot="1" x14ac:dyDescent="0.4">
      <c r="A14" s="4" t="s">
        <v>47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5">
        <v>15</v>
      </c>
      <c r="M14" s="6">
        <v>18</v>
      </c>
      <c r="N14" s="7"/>
      <c r="O14" s="7"/>
    </row>
    <row r="15" spans="1:15" ht="27" thickBot="1" x14ac:dyDescent="0.4">
      <c r="A15" s="4" t="s">
        <v>48</v>
      </c>
      <c r="B15" s="7"/>
      <c r="C15" s="7"/>
      <c r="D15" s="7"/>
      <c r="E15" s="7"/>
      <c r="F15" s="5">
        <v>2</v>
      </c>
      <c r="G15" s="6">
        <v>3</v>
      </c>
      <c r="H15" s="7"/>
      <c r="I15" s="7"/>
      <c r="J15" s="5">
        <v>2</v>
      </c>
      <c r="K15" s="8">
        <v>3</v>
      </c>
      <c r="L15" s="5">
        <v>2</v>
      </c>
      <c r="M15" s="6">
        <v>2</v>
      </c>
      <c r="N15" s="5">
        <v>2</v>
      </c>
      <c r="O15" s="6">
        <v>2</v>
      </c>
    </row>
    <row r="16" spans="1:15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s="9" customFormat="1" x14ac:dyDescent="0.35">
      <c r="A17" s="11" t="s">
        <v>50</v>
      </c>
      <c r="B17" s="16"/>
      <c r="C17" s="17"/>
      <c r="D17" s="17"/>
      <c r="E17" s="17"/>
      <c r="F17" s="17"/>
      <c r="G17" s="18">
        <f>G6+G7</f>
        <v>10.4</v>
      </c>
      <c r="H17" s="17"/>
      <c r="I17" s="17"/>
      <c r="J17" s="17"/>
      <c r="K17" s="18">
        <f>K6+K7</f>
        <v>10</v>
      </c>
      <c r="L17" s="17"/>
      <c r="M17" s="17"/>
      <c r="N17" s="17"/>
      <c r="O17" s="17"/>
    </row>
  </sheetData>
  <mergeCells count="16">
    <mergeCell ref="B1:I1"/>
    <mergeCell ref="J1:O1"/>
    <mergeCell ref="B3:C3"/>
    <mergeCell ref="D3:E3"/>
    <mergeCell ref="F3:G3"/>
    <mergeCell ref="H3:I3"/>
    <mergeCell ref="J3:K3"/>
    <mergeCell ref="L3:M3"/>
    <mergeCell ref="N3:O3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878B-22A9-4886-B9AF-12435F4AD73B}">
  <dimension ref="A1:F5"/>
  <sheetViews>
    <sheetView tabSelected="1" workbookViewId="0">
      <selection activeCell="G5" sqref="G5"/>
    </sheetView>
  </sheetViews>
  <sheetFormatPr defaultRowHeight="14.5" x14ac:dyDescent="0.35"/>
  <cols>
    <col min="2" max="2" width="6.7265625" customWidth="1"/>
    <col min="5" max="5" width="13.81640625" customWidth="1"/>
    <col min="6" max="6" width="7.26953125" customWidth="1"/>
  </cols>
  <sheetData>
    <row r="1" spans="1:6" x14ac:dyDescent="0.35">
      <c r="A1" t="s">
        <v>110</v>
      </c>
      <c r="B1">
        <v>0</v>
      </c>
      <c r="C1">
        <v>0</v>
      </c>
      <c r="D1">
        <v>0</v>
      </c>
      <c r="E1" s="47">
        <f>VLOOKUP(A1,ProgramacionData!$C$1:$E$68,3,FALSE)</f>
        <v>44784</v>
      </c>
      <c r="F1">
        <f>E1-ProgramacionData!$E$2</f>
        <v>71</v>
      </c>
    </row>
    <row r="2" spans="1:6" x14ac:dyDescent="0.35">
      <c r="A2" t="s">
        <v>111</v>
      </c>
      <c r="B2">
        <v>0</v>
      </c>
      <c r="C2">
        <v>1</v>
      </c>
      <c r="D2">
        <v>0</v>
      </c>
      <c r="E2" s="47">
        <f>VLOOKUP(A2,ProgramacionData!$C$1:$E$68,3,FALSE)</f>
        <v>44795</v>
      </c>
      <c r="F2">
        <f>E2-ProgramacionData!$E$2</f>
        <v>82</v>
      </c>
    </row>
    <row r="3" spans="1:6" x14ac:dyDescent="0.35">
      <c r="A3" t="s">
        <v>112</v>
      </c>
      <c r="B3">
        <v>1</v>
      </c>
      <c r="C3">
        <v>1</v>
      </c>
      <c r="D3">
        <v>0</v>
      </c>
      <c r="E3" s="47">
        <f>VLOOKUP(A3,ProgramacionData!$C$1:$E$68,3,FALSE)</f>
        <v>44806</v>
      </c>
      <c r="F3">
        <f>E3-ProgramacionData!$E$2</f>
        <v>93</v>
      </c>
    </row>
    <row r="4" spans="1:6" x14ac:dyDescent="0.35">
      <c r="A4" t="s">
        <v>113</v>
      </c>
      <c r="B4">
        <v>0</v>
      </c>
      <c r="C4">
        <v>2</v>
      </c>
      <c r="D4">
        <v>0</v>
      </c>
      <c r="E4" s="47">
        <f>VLOOKUP(A4,ProgramacionData!$C$1:$E$68,3,FALSE)</f>
        <v>44817</v>
      </c>
      <c r="F4">
        <f>E4-ProgramacionData!$E$2</f>
        <v>104</v>
      </c>
    </row>
    <row r="5" spans="1:6" x14ac:dyDescent="0.35">
      <c r="A5" t="s">
        <v>117</v>
      </c>
      <c r="B5">
        <v>1</v>
      </c>
      <c r="C5">
        <v>2</v>
      </c>
      <c r="D5">
        <v>0</v>
      </c>
      <c r="E5" s="47">
        <f>VLOOKUP(A5,ProgramacionData!$C$1:$E$68,3,FALSE)</f>
        <v>44911</v>
      </c>
      <c r="F5">
        <f>E5-ProgramacionData!$E$2</f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ProgramacionData</vt:lpstr>
      <vt:lpstr>Ratios</vt:lpstr>
      <vt:lpstr>ElementDates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</cp:lastModifiedBy>
  <dcterms:created xsi:type="dcterms:W3CDTF">2022-05-15T16:07:25Z</dcterms:created>
  <dcterms:modified xsi:type="dcterms:W3CDTF">2022-05-16T11:11:15Z</dcterms:modified>
</cp:coreProperties>
</file>