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9A6FEB95-AD0A-4F45-A6AF-7F48F0456A86}" xr6:coauthVersionLast="47" xr6:coauthVersionMax="47" xr10:uidLastSave="{00000000-0000-0000-0000-000000000000}"/>
  <bookViews>
    <workbookView xWindow="20370" yWindow="-120" windowWidth="19440" windowHeight="15000" activeTab="1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2" i="2"/>
  <c r="D3" i="2"/>
  <c r="D12" i="2"/>
  <c r="D11" i="2"/>
  <c r="D10" i="2"/>
  <c r="D9" i="2"/>
  <c r="D8" i="2"/>
  <c r="D6" i="2"/>
  <c r="D7" i="2"/>
  <c r="D5" i="2"/>
  <c r="D4" i="2"/>
</calcChain>
</file>

<file path=xl/sharedStrings.xml><?xml version="1.0" encoding="utf-8"?>
<sst xmlns="http://schemas.openxmlformats.org/spreadsheetml/2006/main" count="3681" uniqueCount="441">
  <si>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</si>
  <si>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</si>
  <si>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</si>
  <si>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</si>
  <si>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</si>
  <si>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</si>
  <si>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</si>
  <si>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</si>
  <si>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</si>
  <si>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</si>
  <si>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</si>
  <si>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</si>
  <si>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</si>
  <si>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</si>
  <si>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</si>
  <si>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</si>
  <si>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</si>
  <si>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</si>
  <si>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</si>
  <si>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</si>
  <si>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</si>
  <si>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</si>
  <si>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</si>
  <si>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</si>
  <si>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</si>
  <si>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</si>
  <si>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</si>
  <si>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</si>
  <si>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</si>
  <si>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</si>
  <si>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</si>
  <si>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</si>
  <si>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</si>
  <si>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</si>
  <si>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</si>
  <si>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</si>
  <si>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</si>
  <si>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</si>
  <si>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</si>
  <si>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</si>
  <si>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</si>
  <si>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</si>
  <si>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</si>
  <si>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</si>
  <si>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</si>
  <si>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</si>
  <si>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</si>
  <si>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</si>
  <si>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</si>
  <si>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</si>
  <si>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</si>
  <si>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</si>
  <si>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</si>
  <si>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</si>
  <si>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</si>
  <si>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</si>
  <si>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</si>
  <si>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</si>
  <si>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</si>
  <si>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</si>
  <si>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</si>
  <si>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</si>
  <si>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</si>
  <si>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</si>
  <si>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</si>
  <si>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</si>
  <si>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</si>
  <si>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</si>
  <si>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</si>
  <si>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</si>
  <si>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</si>
  <si>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</si>
  <si>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</si>
  <si>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</si>
  <si>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</si>
  <si>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</si>
  <si>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</si>
  <si>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</si>
  <si>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</si>
  <si>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</si>
  <si>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</si>
  <si>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</si>
  <si>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</si>
  <si>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</si>
  <si>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</si>
  <si>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</si>
  <si>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</si>
  <si>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</si>
  <si>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</si>
  <si>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</si>
  <si>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</si>
  <si>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</si>
  <si>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</si>
  <si>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</si>
  <si>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</si>
  <si>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</si>
  <si>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</si>
  <si>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</si>
  <si>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</si>
  <si>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</si>
  <si>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</si>
  <si>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</si>
  <si>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</si>
  <si>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</si>
  <si>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</si>
  <si>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</si>
  <si>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</si>
  <si>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</si>
  <si>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</si>
  <si>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</si>
  <si>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</si>
  <si>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</si>
  <si>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</si>
  <si>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</si>
  <si>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</si>
  <si>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</si>
  <si>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</si>
  <si>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</si>
  <si>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</si>
  <si>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</si>
  <si>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</si>
  <si>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</si>
  <si>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</si>
  <si>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</si>
  <si>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</si>
  <si>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</si>
  <si>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</si>
  <si>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</si>
  <si>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</si>
  <si>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</si>
  <si>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</si>
  <si>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</si>
  <si>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</si>
  <si>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</si>
  <si>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</si>
  <si>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</si>
  <si>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</si>
  <si>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</si>
  <si>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</si>
  <si>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</si>
  <si>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</si>
  <si>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</si>
  <si>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</si>
  <si>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</si>
  <si>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</si>
  <si>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</si>
  <si>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</si>
  <si>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</si>
  <si>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</si>
  <si>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</si>
  <si>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</si>
  <si>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</si>
  <si>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</si>
  <si>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</si>
  <si>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</si>
  <si>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</si>
  <si>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</si>
  <si>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</si>
  <si>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</si>
  <si>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</si>
  <si>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</si>
  <si>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</si>
  <si>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</si>
  <si>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</si>
  <si>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</si>
  <si>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</si>
  <si>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</si>
  <si>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</si>
  <si>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</si>
  <si>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</si>
  <si>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</si>
  <si>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</si>
  <si>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</si>
  <si>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</si>
  <si>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</si>
  <si>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</si>
  <si>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</si>
  <si>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</si>
  <si>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</si>
  <si>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</si>
  <si>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</si>
  <si>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</si>
  <si>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</si>
  <si>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</si>
  <si>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</si>
  <si>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</si>
  <si>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</si>
  <si>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</si>
  <si>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</si>
  <si>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</si>
  <si>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</si>
  <si>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</si>
  <si>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</si>
  <si>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</si>
  <si>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</si>
  <si>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</si>
  <si>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</si>
  <si>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</si>
  <si>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</si>
  <si>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</si>
  <si>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</si>
  <si>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</si>
  <si>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</si>
  <si>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</si>
  <si>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</si>
  <si>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</si>
  <si>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</si>
  <si>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</si>
  <si>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</si>
  <si>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</si>
  <si>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</si>
  <si>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</si>
  <si>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</si>
  <si>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</si>
  <si>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</si>
  <si>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</si>
  <si>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</si>
  <si>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</si>
  <si>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</si>
  <si>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</si>
  <si>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</si>
  <si>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</si>
  <si>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</si>
  <si>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</si>
  <si>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</si>
  <si>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</si>
  <si>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</si>
  <si>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</si>
  <si>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</si>
  <si>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</si>
  <si>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</si>
  <si>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</si>
  <si>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</si>
  <si>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</si>
  <si>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</si>
  <si>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</si>
  <si>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</si>
  <si>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</si>
  <si>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</si>
  <si>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</si>
  <si>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</si>
  <si>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</si>
  <si>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</si>
  <si>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</si>
  <si>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</si>
  <si>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</si>
  <si>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</si>
  <si>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</si>
  <si>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</si>
  <si>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</si>
  <si>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</si>
  <si>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</si>
  <si>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</si>
  <si>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</si>
  <si>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</si>
  <si>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</si>
  <si>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</si>
  <si>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</si>
  <si>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</si>
  <si>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</si>
  <si>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</si>
  <si>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</si>
  <si>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</si>
  <si>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</si>
  <si>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</si>
  <si>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</si>
  <si>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</si>
  <si>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</si>
  <si>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</si>
  <si>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</si>
  <si>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</si>
  <si>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</si>
  <si>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</si>
  <si>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</si>
  <si>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</si>
  <si>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</si>
  <si>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</si>
  <si>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</si>
  <si>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</si>
  <si>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</si>
  <si>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</si>
  <si>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</si>
  <si>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</si>
  <si>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</si>
  <si>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</si>
  <si>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</si>
  <si>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</si>
  <si>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</si>
  <si>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</si>
  <si>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</si>
  <si>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</si>
  <si>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</si>
  <si>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</si>
  <si>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</si>
  <si>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</si>
  <si>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</si>
  <si>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</si>
  <si>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</si>
  <si>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</si>
  <si>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</si>
  <si>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</si>
  <si>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</si>
  <si>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</si>
  <si>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</si>
  <si>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</si>
  <si>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</si>
  <si>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</si>
  <si>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</si>
  <si>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</si>
  <si>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</si>
  <si>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</si>
  <si>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</si>
  <si>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</si>
  <si>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</si>
  <si>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</si>
  <si>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</si>
  <si>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</si>
  <si>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</si>
  <si>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</si>
  <si>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</si>
  <si>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</si>
  <si>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</si>
  <si>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</si>
  <si>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</si>
  <si>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</si>
  <si>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</si>
  <si>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</si>
  <si>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</si>
  <si>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</si>
  <si>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</si>
  <si>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</si>
  <si>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</si>
  <si>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</si>
  <si>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</si>
  <si>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</si>
  <si>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</si>
  <si>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</si>
  <si>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</si>
  <si>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</si>
  <si>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</si>
  <si>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</si>
  <si>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</si>
  <si>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</si>
  <si>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</si>
  <si>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</si>
  <si>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</si>
  <si>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</si>
  <si>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</si>
  <si>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</si>
  <si>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</si>
  <si>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</si>
  <si>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</si>
  <si>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</si>
  <si>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</si>
  <si>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</si>
  <si>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</si>
  <si>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</si>
  <si>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</si>
  <si>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</si>
  <si>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</si>
  <si>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</si>
  <si>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</si>
  <si>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</si>
  <si>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</si>
  <si>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</si>
  <si>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</si>
  <si>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</si>
  <si>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</si>
  <si>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</si>
  <si>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</si>
  <si>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</si>
  <si>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</si>
  <si>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</si>
  <si>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</si>
  <si>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</si>
  <si>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</si>
  <si>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</si>
  <si>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</si>
  <si>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</si>
  <si>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</si>
  <si>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</si>
  <si>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</si>
  <si>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</si>
  <si>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</si>
  <si>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</si>
  <si>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</si>
  <si>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</si>
  <si>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</si>
  <si>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</si>
  <si>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</si>
  <si>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</si>
  <si>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</si>
  <si>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</si>
  <si>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</si>
  <si>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</si>
  <si>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</si>
  <si>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</si>
  <si>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</si>
  <si>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</si>
  <si>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</si>
  <si>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</si>
  <si>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</si>
  <si>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</si>
  <si>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</si>
  <si>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</si>
  <si>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</si>
  <si>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</si>
  <si>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</si>
  <si>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</si>
  <si>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</si>
  <si>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</si>
  <si>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</si>
  <si>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</si>
  <si>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</si>
  <si>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</si>
  <si>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</si>
  <si>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</si>
  <si>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 y IMPORTE COMERCIAL.</t>
  </si>
  <si>
    <t>cuenta duracion y fecha curso</t>
  </si>
  <si>
    <t>Funciones</t>
  </si>
  <si>
    <t>Suma</t>
  </si>
  <si>
    <t>Contar</t>
  </si>
  <si>
    <t>Contexto</t>
  </si>
  <si>
    <t>Resultado</t>
  </si>
  <si>
    <t>contara</t>
  </si>
  <si>
    <t>cuenta de cursos</t>
  </si>
  <si>
    <t>contar.si</t>
  </si>
  <si>
    <t>cuenta cursos de excel</t>
  </si>
  <si>
    <t>cuenta numero de cursos con duracion &lt;= 20</t>
  </si>
  <si>
    <t>Variable</t>
  </si>
  <si>
    <t>x</t>
  </si>
  <si>
    <t>mañana</t>
  </si>
  <si>
    <t xml:space="preserve">cursos con jornada de </t>
  </si>
  <si>
    <t>noche</t>
  </si>
  <si>
    <t>contar el número de cursos con importe cliente mayor de 1000.</t>
  </si>
  <si>
    <t>contar el número de cursos que no estén pagados por el cliente</t>
  </si>
  <si>
    <t>contar el número de cursos donde el país no sea España.</t>
  </si>
  <si>
    <t>contar todos los datos de la columna curso</t>
  </si>
  <si>
    <t>X</t>
  </si>
  <si>
    <t>contar el número de cursos con importe profesor menor de 500.</t>
  </si>
  <si>
    <t>sumar las duraciones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</si>
</sst>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72" formatCode="#,##0.00\ [$€-C0A]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" fontId="0" fillId="0" borderId="0" xfId="0" applyNumberFormat="1"/>
    <xf numFmtId="172" fontId="0" fillId="0" borderId="0" xfId="0" applyNumberFormat="1"/>
    <xf numFmtId="49" fontId="0" fillId="0" borderId="0" xfId="0" applyNumberFormat="1"/>
    <xf numFmtId="0" fontId="0" fillId="2" borderId="0" xfId="0" applyFill="1"/>
  </cellXfs>
  <cellStyles count="2">
    <cellStyle name="Euro" xfId="1" xr:uid="{4539F1CC-3952-420D-B576-B547C9CE8EC6}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C5F66-EEFB-47A0-A371-81A7D80FB51A}" name="T_CURSOS" displayName="T_CURSOS" ref="A1:O363" totalsRowShown="0" headerRowDxfId="0" dataDxfId="1">
  <autoFilter ref="A1:O363" xr:uid="{DFCC5F66-EEFB-47A0-A371-81A7D80FB51A}"/>
  <tableColumns count="15">
    <tableColumn id="1" xr3:uid="{74516E27-EF3E-4B91-BBE6-B91E9BB7E3A0}" name="COD CURSO" dataDxfId="16"/>
    <tableColumn id="2" xr3:uid="{0911715C-31B3-4480-A326-EF0F370977F5}" name="CURSO" dataDxfId="15"/>
    <tableColumn id="3" xr3:uid="{720B8CEB-0BD7-4423-8D77-AE1EC5A98F7F}" name="DURACION" dataDxfId="14"/>
    <tableColumn id="4" xr3:uid="{316C9287-27FA-4AF7-8213-38E66116E5C8}" name="CLIENTE" dataDxfId="13"/>
    <tableColumn id="5" xr3:uid="{61EB9675-F519-4698-83CB-C55963BE1103}" name="IMPORTE CLIENTE" dataDxfId="12" dataCellStyle="Euro"/>
    <tableColumn id="6" xr3:uid="{1D90D4DC-7677-4CCE-AD04-118E4292B03D}" name="PROFESOR" dataDxfId="11"/>
    <tableColumn id="7" xr3:uid="{68B578DC-DC5B-4898-AC9F-4D567D0E33D8}" name="IMPORTE PROFESOR" dataDxfId="10" dataCellStyle="Euro"/>
    <tableColumn id="8" xr3:uid="{D8E2D2C6-EFB0-47EE-B63D-342D32532786}" name="FECHA CURSO" dataDxfId="9"/>
    <tableColumn id="9" xr3:uid="{B95DF15A-9C0B-4C25-AB36-9D8B9158092C}" name="JORNADA CURSO" dataDxfId="8"/>
    <tableColumn id="10" xr3:uid="{7AC926BC-DBD3-43D8-B926-E5241DDD8909}" name="COMERCIAL" dataDxfId="7"/>
    <tableColumn id="11" xr3:uid="{F86C66B0-790E-44AF-B1CC-30B3881310C2}" name="IMPORTE COMERCIAL" dataDxfId="6" dataCellStyle="Euro"/>
    <tableColumn id="12" xr3:uid="{F1F0A043-8349-4944-99A9-3C6F261FE821}" name="PAGADO CLIENTE" dataDxfId="5"/>
    <tableColumn id="13" xr3:uid="{A17DE8BE-1859-42B6-BDD4-219FDF36DA52}" name="PAIS" dataDxfId="4"/>
    <tableColumn id="14" xr3:uid="{E843B472-C369-432E-B386-775934151DFA}" name="CIUDAD" dataDxfId="3"/>
    <tableColumn id="15" xr3:uid="{3945AB42-C2A5-496C-A105-0B1E200D6AAE}" name="PAGADO COMERCI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workbookViewId="0">
      <selection activeCell="D7" sqref="D7"/>
    </sheetView>
  </sheetViews>
  <sheetFormatPr baseColWidth="10" defaultColWidth="11.42578125" defaultRowHeight="12.75" x14ac:dyDescent="0.2"/>
  <cols>
    <col min="1" max="1" width="14.7109375" style="2" bestFit="1" customWidth="1"/>
    <col min="2" max="2" width="18.5703125" style="3" customWidth="1"/>
    <col min="3" max="3" width="13.42578125" style="3" bestFit="1" customWidth="1"/>
    <col min="4" max="4" width="16.42578125" style="3" customWidth="1"/>
    <col min="5" max="5" width="20.5703125" style="3" bestFit="1" customWidth="1"/>
    <col min="6" max="6" width="17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21.5703125" style="3" customWidth="1"/>
    <col min="11" max="11" width="24.140625" style="3" bestFit="1" customWidth="1"/>
    <col min="12" max="12" width="19.42578125" style="3" customWidth="1"/>
    <col min="13" max="13" width="11.42578125" style="2"/>
    <col min="14" max="14" width="12.5703125" style="2" bestFit="1" customWidth="1"/>
    <col min="15" max="15" width="22.7109375" style="2" customWidth="1"/>
    <col min="16" max="16384" width="11.42578125" style="2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AA5-BB79-4F27-A179-B7F21667D9C6}">
  <dimension ref="A1:D15"/>
  <sheetViews>
    <sheetView tabSelected="1" workbookViewId="0">
      <selection activeCell="D16" sqref="D16"/>
    </sheetView>
  </sheetViews>
  <sheetFormatPr baseColWidth="10" defaultRowHeight="12.75" x14ac:dyDescent="0.2"/>
  <cols>
    <col min="1" max="1" width="9.5703125" bestFit="1" customWidth="1"/>
    <col min="2" max="2" width="54.42578125" bestFit="1" customWidth="1"/>
    <col min="3" max="4" width="11.7109375" bestFit="1" customWidth="1"/>
  </cols>
  <sheetData>
    <row r="1" spans="1:4" x14ac:dyDescent="0.2">
      <c r="A1" s="9" t="s">
        <v>419</v>
      </c>
      <c r="B1" s="9" t="s">
        <v>422</v>
      </c>
      <c r="C1" s="9" t="s">
        <v>429</v>
      </c>
      <c r="D1" s="9" t="s">
        <v>423</v>
      </c>
    </row>
    <row r="2" spans="1:4" x14ac:dyDescent="0.2">
      <c r="A2" t="s">
        <v>420</v>
      </c>
      <c r="B2" s="8" t="s">
        <v>416</v>
      </c>
      <c r="C2" t="s">
        <v>430</v>
      </c>
      <c r="D2" s="7">
        <f>SUM(T_CURSOS[IMPORTE PROFESOR],T_CURSOS[IMPORTE COMERCIAL])</f>
        <v>131949.65000000002</v>
      </c>
    </row>
    <row r="3" spans="1:4" x14ac:dyDescent="0.2">
      <c r="A3" t="s">
        <v>420</v>
      </c>
      <c r="B3" s="8" t="s">
        <v>417</v>
      </c>
      <c r="C3" t="s">
        <v>430</v>
      </c>
      <c r="D3" s="7">
        <f>SUM(T_CURSOS[IMPORTE CLIENTE],T_CURSOS[IMPORTE COMERCIAL])</f>
        <v>331946.64999999997</v>
      </c>
    </row>
    <row r="4" spans="1:4" x14ac:dyDescent="0.2">
      <c r="A4" t="s">
        <v>421</v>
      </c>
      <c r="B4" t="s">
        <v>418</v>
      </c>
      <c r="C4" t="s">
        <v>430</v>
      </c>
      <c r="D4" s="6">
        <f>COUNT(CURSOS!C2:C363,CURSOS!H2:H363)</f>
        <v>724</v>
      </c>
    </row>
    <row r="5" spans="1:4" x14ac:dyDescent="0.2">
      <c r="A5" t="s">
        <v>424</v>
      </c>
      <c r="B5" s="7" t="s">
        <v>425</v>
      </c>
      <c r="C5" t="s">
        <v>430</v>
      </c>
      <c r="D5">
        <f>COUNTA(CURSOS!B2:B363)</f>
        <v>362</v>
      </c>
    </row>
    <row r="6" spans="1:4" x14ac:dyDescent="0.2">
      <c r="A6" t="s">
        <v>426</v>
      </c>
      <c r="B6" t="s">
        <v>427</v>
      </c>
      <c r="C6" t="s">
        <v>430</v>
      </c>
      <c r="D6">
        <f>COUNTIF(CURSOS!B2:B363,"excel")</f>
        <v>89</v>
      </c>
    </row>
    <row r="7" spans="1:4" x14ac:dyDescent="0.2">
      <c r="A7" t="s">
        <v>426</v>
      </c>
      <c r="B7" t="s">
        <v>428</v>
      </c>
      <c r="C7" t="s">
        <v>430</v>
      </c>
      <c r="D7">
        <f>COUNTIF(CURSOS!C2:C363,"&lt;=20")</f>
        <v>193</v>
      </c>
    </row>
    <row r="8" spans="1:4" x14ac:dyDescent="0.2">
      <c r="A8" t="s">
        <v>426</v>
      </c>
      <c r="B8" t="s">
        <v>432</v>
      </c>
      <c r="C8" t="s">
        <v>431</v>
      </c>
      <c r="D8">
        <f>COUNTIF(CURSOS!I2:I363,C8)</f>
        <v>73</v>
      </c>
    </row>
    <row r="9" spans="1:4" x14ac:dyDescent="0.2">
      <c r="A9" t="s">
        <v>426</v>
      </c>
      <c r="B9" t="s">
        <v>432</v>
      </c>
      <c r="C9" t="s">
        <v>433</v>
      </c>
      <c r="D9">
        <f>COUNTIF(CURSOS!I3:I364,C9)</f>
        <v>136</v>
      </c>
    </row>
    <row r="10" spans="1:4" x14ac:dyDescent="0.2">
      <c r="A10" t="s">
        <v>426</v>
      </c>
      <c r="B10" t="s">
        <v>434</v>
      </c>
      <c r="C10" t="s">
        <v>430</v>
      </c>
      <c r="D10">
        <f>COUNTIF(CURSOS!E2:E363,"&gt;1000")</f>
        <v>91</v>
      </c>
    </row>
    <row r="11" spans="1:4" x14ac:dyDescent="0.2">
      <c r="A11" t="s">
        <v>426</v>
      </c>
      <c r="B11" t="s">
        <v>435</v>
      </c>
      <c r="C11" t="s">
        <v>430</v>
      </c>
      <c r="D11">
        <f>COUNTIF(CURSOS!L2:L363,"no")</f>
        <v>103</v>
      </c>
    </row>
    <row r="12" spans="1:4" x14ac:dyDescent="0.2">
      <c r="A12" t="s">
        <v>426</v>
      </c>
      <c r="B12" t="s">
        <v>436</v>
      </c>
      <c r="C12" t="s">
        <v>430</v>
      </c>
      <c r="D12">
        <f>COUNTIF(CURSOS!M2:M363,"&lt;&gt;españa")</f>
        <v>213</v>
      </c>
    </row>
    <row r="13" spans="1:4" x14ac:dyDescent="0.2">
      <c r="A13" t="s">
        <v>424</v>
      </c>
      <c r="B13" t="s">
        <v>437</v>
      </c>
      <c r="C13" t="s">
        <v>438</v>
      </c>
      <c r="D13">
        <f>COUNTA(T_CURSOS[CURSO])</f>
        <v>362</v>
      </c>
    </row>
    <row r="14" spans="1:4" x14ac:dyDescent="0.2">
      <c r="A14" t="s">
        <v>426</v>
      </c>
      <c r="B14" t="s">
        <v>439</v>
      </c>
      <c r="C14" t="s">
        <v>438</v>
      </c>
      <c r="D14">
        <f>COUNTIF(T_CURSOS[IMPORTE PROFESOR],"&lt;500")</f>
        <v>336</v>
      </c>
    </row>
    <row r="15" spans="1:4" x14ac:dyDescent="0.2">
      <c r="A15" t="s">
        <v>420</v>
      </c>
      <c r="B15" t="s">
        <v>440</v>
      </c>
      <c r="C15" t="s">
        <v>438</v>
      </c>
      <c r="D15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FELIPE . Naranjo</cp:lastModifiedBy>
  <dcterms:created xsi:type="dcterms:W3CDTF">2024-02-19T12:52:16Z</dcterms:created>
  <dcterms:modified xsi:type="dcterms:W3CDTF">2025-07-01T06:17:19Z</dcterms:modified>
</cp:coreProperties>
</file>