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ee\Desktop\felipe 2025\excel\"/>
    </mc:Choice>
  </mc:AlternateContent>
  <xr:revisionPtr revIDLastSave="0" documentId="13_ncr:1_{39C8A3EE-374A-4082-961C-42EE146104C1}" xr6:coauthVersionLast="47" xr6:coauthVersionMax="47" xr10:uidLastSave="{00000000-0000-0000-0000-000000000000}"/>
  <bookViews>
    <workbookView xWindow="20370" yWindow="-120" windowWidth="19440" windowHeight="15000" xr2:uid="{6B85881E-09A7-4D8F-8F63-366B1AEFE579}"/>
  </bookViews>
  <sheets>
    <sheet name="Hoja1" sheetId="3" r:id="rId1"/>
    <sheet name="CURSOS" sheetId="1" r:id="rId2"/>
    <sheet name="CALCULOS TABLA" sheetId="2" r:id="rId3"/>
  </sheets>
  <definedNames>
    <definedName name="_xlnm._FilterDatabase" localSheetId="1" hidden="1">CURSOS!$B$1:$N$363</definedName>
  </definedNames>
  <calcPr calcId="191028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1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</calcChain>
</file>

<file path=xl/sharedStrings.xml><?xml version="1.0" encoding="utf-8"?>
<sst xmlns="http://schemas.openxmlformats.org/spreadsheetml/2006/main" count="3661" uniqueCount="428">
  <si>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</si>
  <si>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</si>
  <si>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</si>
  <si>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</si>
  <si>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</si>
  <si>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</si>
  <si>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</si>
  <si>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</si>
  <si>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</si>
  <si>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</si>
  <si>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</si>
  <si>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</si>
  <si>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</si>
  <si>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</si>
  <si>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</si>
  <si>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</si>
  <si>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</si>
  <si>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</si>
  <si>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</si>
  <si>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</si>
  <si>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</si>
  <si>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</si>
  <si>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</si>
  <si>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</si>
  <si>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</si>
  <si>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</si>
  <si>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</si>
  <si>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</si>
  <si>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</si>
  <si>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</si>
  <si>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</si>
  <si>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</si>
  <si>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</si>
  <si>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</si>
  <si>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</si>
  <si>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</si>
  <si>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</si>
  <si>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</si>
  <si>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</si>
  <si>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</si>
  <si>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</si>
  <si>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</si>
  <si>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</si>
  <si>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</si>
  <si>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</si>
  <si>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</si>
  <si>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</si>
  <si>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</si>
  <si>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</si>
  <si>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</si>
  <si>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</si>
  <si>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</si>
  <si>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</si>
  <si>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</si>
  <si>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</si>
  <si>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</si>
  <si>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</si>
  <si>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</si>
  <si>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</si>
  <si>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</si>
  <si>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</si>
  <si>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</si>
  <si>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</si>
  <si>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</si>
  <si>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</si>
  <si>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</si>
  <si>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</si>
  <si>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</si>
  <si>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</si>
  <si>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</si>
  <si>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</si>
  <si>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</si>
  <si>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</si>
  <si>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</si>
  <si>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</si>
  <si>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</si>
  <si>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</si>
  <si>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</si>
  <si>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</si>
  <si>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</si>
  <si>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</si>
  <si>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</si>
  <si>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</si>
  <si>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</si>
  <si>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</si>
  <si>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</si>
  <si>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</si>
  <si>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</si>
  <si>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</si>
  <si>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</si>
  <si>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</si>
  <si>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</si>
  <si>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</si>
  <si>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</si>
  <si>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</si>
  <si>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</si>
  <si>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</si>
  <si>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</si>
  <si>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</si>
  <si>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</si>
  <si>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</si>
  <si>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</si>
  <si>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</si>
  <si>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</si>
  <si>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</si>
  <si>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</si>
  <si>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</si>
  <si>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</si>
  <si>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</si>
  <si>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</si>
  <si>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</si>
  <si>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</si>
  <si>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</si>
  <si>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</si>
  <si>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</si>
  <si>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</si>
  <si>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</si>
  <si>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</si>
  <si>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</si>
  <si>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</si>
  <si>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</si>
  <si>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</si>
  <si>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</si>
  <si>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</si>
  <si>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</si>
  <si>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</si>
  <si>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</si>
  <si>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</si>
  <si>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</si>
  <si>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</si>
  <si>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</si>
  <si>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</si>
  <si>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</si>
  <si>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</si>
  <si>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</si>
  <si>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</si>
  <si>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</si>
  <si>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</si>
  <si>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</si>
  <si>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</si>
  <si>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</si>
  <si>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</si>
  <si>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</si>
  <si>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</si>
  <si>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</si>
  <si>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</si>
  <si>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</si>
  <si>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</si>
  <si>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</si>
  <si>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</si>
  <si>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</si>
  <si>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</si>
  <si>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</si>
  <si>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</si>
  <si>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</si>
  <si>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</si>
  <si>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</si>
  <si>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</si>
  <si>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</si>
  <si>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</si>
  <si>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</si>
  <si>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</si>
  <si>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</si>
  <si>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</si>
  <si>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</si>
  <si>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</si>
  <si>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</si>
  <si>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</si>
  <si>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</si>
  <si>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</si>
  <si>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</si>
  <si>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</si>
  <si>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</si>
  <si>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</si>
  <si>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</si>
  <si>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</si>
  <si>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</si>
  <si>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</si>
  <si>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</si>
  <si>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</si>
  <si>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</si>
  <si>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</si>
  <si>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</si>
  <si>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</si>
  <si>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</si>
  <si>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</si>
  <si>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</si>
  <si>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</si>
  <si>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</si>
  <si>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</si>
  <si>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</si>
  <si>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</si>
  <si>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</si>
  <si>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</si>
  <si>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</si>
  <si>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</si>
  <si>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</si>
  <si>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</si>
  <si>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</si>
  <si>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</si>
  <si>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</si>
  <si>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</si>
  <si>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</si>
  <si>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</si>
  <si>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</si>
  <si>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</si>
  <si>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</si>
  <si>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</si>
  <si>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</si>
  <si>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</si>
  <si>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</si>
  <si>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</si>
  <si>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</si>
  <si>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</si>
  <si>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</si>
  <si>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</si>
  <si>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</si>
  <si>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</si>
  <si>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</si>
  <si>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</si>
  <si>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</si>
  <si>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</si>
  <si>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</si>
  <si>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</si>
  <si>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</si>
  <si>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</si>
  <si>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</si>
  <si>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</si>
  <si>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</si>
  <si>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</si>
  <si>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</si>
  <si>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</si>
  <si>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</si>
  <si>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</si>
  <si>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</si>
  <si>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</si>
  <si>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</si>
  <si>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</si>
  <si>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</si>
  <si>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</si>
  <si>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</si>
  <si>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</si>
  <si>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</si>
  <si>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</si>
  <si>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</si>
  <si>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</si>
  <si>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</si>
  <si>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</si>
  <si>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</si>
  <si>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</si>
  <si>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</si>
  <si>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</si>
  <si>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</si>
  <si>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</si>
  <si>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</si>
  <si>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</si>
  <si>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</si>
  <si>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</si>
  <si>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</si>
  <si>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</si>
  <si>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</si>
  <si>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</si>
  <si>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</si>
  <si>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</si>
  <si>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</si>
  <si>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</si>
  <si>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</si>
  <si>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</si>
  <si>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</si>
  <si>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</si>
  <si>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</si>
  <si>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</si>
  <si>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</si>
  <si>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</si>
  <si>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</si>
  <si>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</si>
  <si>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</si>
  <si>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</si>
  <si>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</si>
  <si>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</si>
  <si>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</si>
  <si>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</si>
  <si>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</si>
  <si>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</si>
  <si>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</si>
  <si>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</si>
  <si>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</si>
  <si>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</si>
  <si>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</si>
  <si>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</si>
  <si>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</si>
  <si>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</si>
  <si>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</si>
  <si>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</si>
  <si>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</si>
  <si>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</si>
  <si>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</si>
  <si>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</si>
  <si>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</si>
  <si>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</si>
  <si>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</si>
  <si>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</si>
  <si>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</si>
  <si>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</si>
  <si>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</si>
  <si>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</si>
  <si>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</si>
  <si>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</si>
  <si>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</si>
  <si>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</si>
  <si>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</si>
  <si>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</si>
  <si>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</si>
  <si>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</si>
  <si>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</si>
  <si>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</si>
  <si>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</si>
  <si>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</si>
  <si>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</si>
  <si>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</si>
  <si>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</si>
  <si>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</si>
  <si>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</si>
  <si>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</si>
  <si>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</si>
  <si>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</si>
  <si>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</si>
  <si>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</si>
  <si>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</si>
  <si>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</si>
  <si>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</si>
  <si>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</si>
  <si>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</si>
  <si>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</si>
  <si>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</si>
  <si>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</si>
  <si>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</si>
  <si>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</si>
  <si>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</si>
  <si>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</si>
  <si>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</si>
  <si>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</si>
  <si>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</si>
  <si>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</si>
  <si>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</si>
  <si>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</si>
  <si>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</si>
  <si>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</si>
  <si>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</si>
  <si>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</si>
  <si>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</si>
  <si>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</si>
  <si>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</si>
  <si>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</si>
  <si>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</si>
  <si>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</si>
  <si>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</si>
  <si>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</si>
  <si>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</si>
  <si>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</si>
  <si>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</si>
  <si>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</si>
  <si>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</si>
  <si>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</si>
  <si>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</si>
  <si>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</si>
  <si>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</si>
  <si>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</si>
  <si>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</si>
  <si>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</si>
  <si>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</si>
  <si>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</si>
  <si>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</si>
  <si>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</si>
  <si>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</si>
  <si>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</si>
  <si>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</si>
  <si>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</si>
  <si>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</si>
  <si>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</si>
  <si>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</si>
  <si>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</si>
  <si>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</si>
  <si>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</si>
  <si>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</si>
  <si>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</si>
  <si>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</si>
  <si>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</si>
  <si>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</si>
  <si>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</si>
  <si>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</si>
  <si>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</si>
  <si>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</si>
  <si>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</si>
  <si>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</si>
  <si>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</si>
  <si>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</si>
  <si>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</si>
  <si>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</si>
  <si>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</si>
  <si>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</si>
  <si>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</si>
  <si>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</si>
  <si>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</si>
  <si>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</si>
  <si>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</si>
  <si>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</si>
  <si>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</si>
  <si>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</si>
  <si>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</si>
  <si>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</si>
  <si>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</si>
  <si>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</si>
  <si>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</si>
  <si>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</si>
  <si>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</si>
  <si>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GASTO</t>
  </si>
  <si>
    <t>BENEFICIO</t>
  </si>
  <si>
    <t>%BENEFICIO</t>
  </si>
  <si>
    <t>TOTAL GASTO</t>
  </si>
  <si>
    <t>CONTAR TODOS LOS DATOS DE LA COLUMA CURSO</t>
  </si>
  <si>
    <t>CONTAR EL NUMERO DE CURSOS CON IMPORTE PROFESOR MENOR DE 500</t>
  </si>
  <si>
    <t>SUMAR LAS DURACIONES</t>
  </si>
  <si>
    <t>Etiquetas de fila</t>
  </si>
  <si>
    <t>Total general</t>
  </si>
  <si>
    <t>Etiquetas de columna</t>
  </si>
  <si>
    <t>Suma de DURACION</t>
  </si>
  <si>
    <t>Total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</si>
</sst>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7" formatCode="_-* #,##0\ &quot;€&quot;_-;\-* #,##0\ &quot;€&quot;_-;_-* &quot;-&quot;??\ &quot;€&quot;_-;_-@_-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/>
    </xf>
    <xf numFmtId="9" fontId="0" fillId="0" borderId="0" xfId="2" applyFont="1" applyAlignment="1">
      <alignment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</cellXfs>
  <cellStyles count="3">
    <cellStyle name="Euro" xfId="1" xr:uid="{08E7607B-4442-46AE-9C59-347AB043C811}"/>
    <cellStyle name="Normal" xfId="0" builtinId="0"/>
    <cellStyle name="Porcentaje" xfId="2" builtinId="5"/>
  </cellStyles>
  <dxfs count="53">
    <dxf>
      <numFmt numFmtId="167" formatCode="_-* #,##0\ &quot;€&quot;_-;\-* #,##0\ &quot;€&quot;_-;_-* &quot;-&quot;??\ &quot;€&quot;_-;_-@_-"/>
    </dxf>
    <dxf>
      <numFmt numFmtId="167" formatCode="_-* #,##0\ &quot;€&quot;_-;\-* #,##0\ &quot;€&quot;_-;_-* &quot;-&quot;??\ &quot;€&quot;_-;_-@_-"/>
    </dxf>
    <dxf>
      <numFmt numFmtId="167" formatCode="_-* #,##0\ &quot;€&quot;_-;\-* #,##0\ &quot;€&quot;_-;_-* &quot;-&quot;??\ &quot;€&quot;_-;_-@_-"/>
    </dxf>
    <dxf>
      <numFmt numFmtId="167" formatCode="_-* #,##0\ &quot;€&quot;_-;\-* #,##0\ &quot;€&quot;_-;_-* &quot;-&quot;??\ &quot;€&quot;_-;_-@_-"/>
    </dxf>
    <dxf>
      <numFmt numFmtId="167" formatCode="_-* #,##0\ &quot;€&quot;_-;\-* #,##0\ &quot;€&quot;_-;_-* &quot;-&quot;??\ &quot;€&quot;_-;_-@_-"/>
    </dxf>
    <dxf>
      <numFmt numFmtId="167" formatCode="_-* #,##0\ &quot;€&quot;_-;\-* #,##0\ &quot;€&quot;_-;_-* &quot;-&quot;??\ &quot;€&quot;_-;_-@_-"/>
    </dxf>
    <dxf>
      <numFmt numFmtId="167" formatCode="_-* #,##0\ &quot;€&quot;_-;\-* #,##0\ &quot;€&quot;_-;_-* &quot;-&quot;??\ &quot;€&quot;_-;_-@_-"/>
    </dxf>
    <dxf>
      <numFmt numFmtId="167" formatCode="_-* #,##0\ &quot;€&quot;_-;\-* #,##0\ &quot;€&quot;_-;_-* &quot;-&quot;??\ &quot;€&quot;_-;_-@_-"/>
    </dxf>
    <dxf>
      <numFmt numFmtId="166" formatCode="_-* #,##0.0\ &quot;€&quot;_-;\-* #,##0.0\ &quot;€&quot;_-;_-* &quot;-&quot;??\ &quot;€&quot;_-;_-@_-"/>
    </dxf>
    <dxf>
      <numFmt numFmtId="167" formatCode="_-* #,##0\ &quot;€&quot;_-;\-* #,##0\ &quot;€&quot;_-;_-* &quot;-&quot;??\ &quot;€&quot;_-;_-@_-"/>
    </dxf>
    <dxf>
      <numFmt numFmtId="166" formatCode="_-* #,##0.0\ &quot;€&quot;_-;\-* #,##0.0\ &quot;€&quot;_-;_-* &quot;-&quot;??\ &quot;€&quot;_-;_-@_-"/>
    </dxf>
    <dxf>
      <numFmt numFmtId="164" formatCode="_-* #,##0.00\ &quot;€&quot;_-;\-* #,##0.00\ &quot;€&quot;_-;_-* &quot;-&quot;??\ &quot;€&quot;_-;_-@_-"/>
    </dxf>
    <dxf>
      <numFmt numFmtId="164" formatCode="_-* #,##0.00\ &quot;€&quot;_-;\-* #,##0.00\ &quot;€&quot;_-;_-* &quot;-&quot;??\ &quot;€&quot;_-;_-@_-"/>
    </dxf>
    <dxf>
      <numFmt numFmtId="165" formatCode="_-* #,##0.000\ &quot;€&quot;_-;\-* #,##0.000\ &quot;€&quot;_-;_-* &quot;-&quot;??\ &quot;€&quot;_-;_-@_-"/>
    </dxf>
    <dxf>
      <numFmt numFmtId="165" formatCode="_-* #,##0.000\ &quot;€&quot;_-;\-* #,##0.000\ &quot;€&quot;_-;_-* &quot;-&quot;??\ &quot;€&quot;_-;_-@_-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pee" refreshedDate="45840.187215625003" createdVersion="8" refreshedVersion="8" minRefreshableVersion="3" recordCount="362" xr:uid="{6DB0B883-3D09-4AEA-BB27-897EE4749327}">
  <cacheSource type="worksheet">
    <worksheetSource name="T_CURSOS"/>
  </cacheSource>
  <cacheFields count="18">
    <cacheField name="COD CURSO" numFmtId="0">
      <sharedItems/>
    </cacheField>
    <cacheField name="CURSO" numFmtId="0">
      <sharedItems count="7">
        <s v="WORD"/>
        <s v="EXCEL"/>
        <s v="ACCESS"/>
        <s v="INTERNET"/>
        <s v="WINDOWS"/>
        <s v="PROGRAMACION"/>
        <s v="DISEÑO"/>
      </sharedItems>
    </cacheField>
    <cacheField name="DURACION" numFmtId="0">
      <sharedItems containsSemiMixedTypes="0" containsString="0" containsNumber="1" containsInteger="1" minValue="10" maxValue="45"/>
    </cacheField>
    <cacheField name="CLIENTE" numFmtId="0">
      <sharedItems count="8">
        <s v="CLIENTE-001"/>
        <s v="CLIENTE-002"/>
        <s v="CLIENTE-004"/>
        <s v="CLIENTE-003"/>
        <s v="CLIENTE-005"/>
        <s v="CLIENTE-006"/>
        <s v="CLIENTE-007"/>
        <s v="CLIENTE-008"/>
      </sharedItems>
    </cacheField>
    <cacheField name="IMPORTE CLIENTE" numFmtId="164">
      <sharedItems containsSemiMixedTypes="0" containsString="0" containsNumber="1" containsInteger="1" minValue="250" maxValue="3375"/>
    </cacheField>
    <cacheField name="PROFESOR" numFmtId="0">
      <sharedItems/>
    </cacheField>
    <cacheField name="IMPORTE PROFESOR" numFmtId="164">
      <sharedItems containsSemiMixedTypes="0" containsString="0" containsNumber="1" containsInteger="1" minValue="120" maxValue="540"/>
    </cacheField>
    <cacheField name="FECHA CURSO" numFmtId="14">
      <sharedItems containsSemiMixedTypes="0" containsNonDate="0" containsDate="1" containsString="0" minDate="2019-01-02T00:00:00" maxDate="2021-12-27T00:00:00"/>
    </cacheField>
    <cacheField name="JORNADA CURSO" numFmtId="14">
      <sharedItems count="3">
        <s v="MAÑANA"/>
        <s v="TARDE"/>
        <s v="NOCHE"/>
      </sharedItems>
    </cacheField>
    <cacheField name="COMERCIAL" numFmtId="0">
      <sharedItems/>
    </cacheField>
    <cacheField name="IMPORTE COMERCIAL" numFmtId="164">
      <sharedItems containsSemiMixedTypes="0" containsString="0" containsNumber="1" minValue="12.5" maxValue="506.25"/>
    </cacheField>
    <cacheField name="PAGADO CLIENTE" numFmtId="0">
      <sharedItems/>
    </cacheField>
    <cacheField name="PAIS" numFmtId="0">
      <sharedItems count="3">
        <s v="ESPAÑA"/>
        <s v="ITALIA"/>
        <s v="FRANCIA"/>
      </sharedItems>
    </cacheField>
    <cacheField name="CIUDAD" numFmtId="0">
      <sharedItems/>
    </cacheField>
    <cacheField name="PAGADO COMERCIAL" numFmtId="0">
      <sharedItems/>
    </cacheField>
    <cacheField name="GASTO" numFmtId="164">
      <sharedItems containsSemiMixedTypes="0" containsString="0" containsNumber="1" minValue="132.5" maxValue="1046.25"/>
    </cacheField>
    <cacheField name="BENEFICIO" numFmtId="164">
      <sharedItems containsSemiMixedTypes="0" containsString="0" containsNumber="1" minValue="112.5" maxValue="2328.75"/>
    </cacheField>
    <cacheField name="%BENEFICIO" numFmtId="9">
      <sharedItems containsSemiMixedTypes="0" containsString="0" containsNumber="1" minValue="0.45" maxValue="0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COD-001"/>
    <x v="0"/>
    <n v="15"/>
    <x v="0"/>
    <n v="375"/>
    <s v="PROFESOR-003"/>
    <n v="180"/>
    <d v="2021-09-03T00:00:00"/>
    <x v="0"/>
    <s v="COMERCIAL-003"/>
    <n v="26.25"/>
    <s v="SI"/>
    <x v="0"/>
    <s v="MADRID"/>
    <s v="SI"/>
    <n v="206.25"/>
    <n v="168.75"/>
    <n v="0.45"/>
  </r>
  <r>
    <s v="COD-002"/>
    <x v="1"/>
    <n v="20"/>
    <x v="1"/>
    <n v="600"/>
    <s v="PROFESOR-002"/>
    <n v="240"/>
    <d v="2021-09-30T00:00:00"/>
    <x v="1"/>
    <s v="COMERCIAL-002"/>
    <n v="48"/>
    <s v="SI"/>
    <x v="1"/>
    <s v="ROMA"/>
    <s v="SI"/>
    <n v="288"/>
    <n v="312"/>
    <n v="0.52"/>
  </r>
  <r>
    <s v="COD-003"/>
    <x v="2"/>
    <n v="18"/>
    <x v="2"/>
    <n v="720"/>
    <s v="PROFESOR-001"/>
    <n v="216"/>
    <d v="2019-08-04T00:00:00"/>
    <x v="0"/>
    <s v="COMERCIAL-004"/>
    <n v="72"/>
    <s v="SI"/>
    <x v="0"/>
    <s v="MADRID"/>
    <s v="SI"/>
    <n v="288"/>
    <n v="432"/>
    <n v="0.6"/>
  </r>
  <r>
    <s v="COD-004"/>
    <x v="0"/>
    <n v="25"/>
    <x v="3"/>
    <n v="625"/>
    <s v="PROFESOR-004"/>
    <n v="300"/>
    <d v="2019-03-07T00:00:00"/>
    <x v="0"/>
    <s v="COMERCIAL-001"/>
    <n v="43.75"/>
    <s v="SI"/>
    <x v="1"/>
    <s v="ROMA"/>
    <s v="NO"/>
    <n v="343.75"/>
    <n v="281.25"/>
    <n v="0.45"/>
  </r>
  <r>
    <s v="COD-005"/>
    <x v="0"/>
    <n v="20"/>
    <x v="4"/>
    <n v="500"/>
    <s v="PROFESOR-005"/>
    <n v="240"/>
    <d v="2021-03-04T00:00:00"/>
    <x v="0"/>
    <s v="COMERCIAL-003"/>
    <n v="35"/>
    <s v="NO"/>
    <x v="2"/>
    <s v="PARIS"/>
    <s v="NO"/>
    <n v="275"/>
    <n v="225"/>
    <n v="0.45"/>
  </r>
  <r>
    <s v="COD-006"/>
    <x v="0"/>
    <n v="10"/>
    <x v="3"/>
    <n v="250"/>
    <s v="PROFESOR-002"/>
    <n v="120"/>
    <d v="2019-01-21T00:00:00"/>
    <x v="0"/>
    <s v="COMERCIAL-002"/>
    <n v="17.5"/>
    <s v="NO"/>
    <x v="1"/>
    <s v="ROMA"/>
    <s v="SI"/>
    <n v="137.5"/>
    <n v="112.5"/>
    <n v="0.45"/>
  </r>
  <r>
    <s v="COD-007"/>
    <x v="1"/>
    <n v="12"/>
    <x v="2"/>
    <n v="360"/>
    <s v="PROFESOR-001"/>
    <n v="144"/>
    <d v="2020-07-18T00:00:00"/>
    <x v="1"/>
    <s v="COMERCIAL-004"/>
    <n v="28.8"/>
    <s v="NO"/>
    <x v="0"/>
    <s v="MADRID"/>
    <s v="SI"/>
    <n v="172.8"/>
    <n v="187.2"/>
    <n v="0.52"/>
  </r>
  <r>
    <s v="COD-008"/>
    <x v="1"/>
    <n v="15"/>
    <x v="3"/>
    <n v="450"/>
    <s v="PROFESOR-004"/>
    <n v="180"/>
    <d v="2019-04-16T00:00:00"/>
    <x v="1"/>
    <s v="COMERCIAL-001"/>
    <n v="36"/>
    <s v="NO"/>
    <x v="1"/>
    <s v="ROMA"/>
    <s v="SI"/>
    <n v="216"/>
    <n v="234"/>
    <n v="0.52"/>
  </r>
  <r>
    <s v="COD-009"/>
    <x v="1"/>
    <n v="20"/>
    <x v="5"/>
    <n v="600"/>
    <s v="PROFESOR-003"/>
    <n v="240"/>
    <d v="2021-08-06T00:00:00"/>
    <x v="1"/>
    <s v="COMERCIAL-002"/>
    <n v="48"/>
    <s v="NO"/>
    <x v="2"/>
    <s v="PARIS"/>
    <s v="SI"/>
    <n v="288"/>
    <n v="312"/>
    <n v="0.52"/>
  </r>
  <r>
    <s v="COD-010"/>
    <x v="3"/>
    <n v="25"/>
    <x v="2"/>
    <n v="625"/>
    <s v="PROFESOR-002"/>
    <n v="300"/>
    <d v="2021-10-07T00:00:00"/>
    <x v="1"/>
    <s v="COMERCIAL-004"/>
    <n v="31.25"/>
    <s v="SI"/>
    <x v="0"/>
    <s v="MADRID"/>
    <s v="SI"/>
    <n v="331.25"/>
    <n v="293.75"/>
    <n v="0.47"/>
  </r>
  <r>
    <s v="COD-011"/>
    <x v="4"/>
    <n v="30"/>
    <x v="6"/>
    <n v="750"/>
    <s v="PROFESOR-001"/>
    <n v="360"/>
    <d v="2020-02-07T00:00:00"/>
    <x v="2"/>
    <s v="COMERCIAL-001"/>
    <n v="37.5"/>
    <s v="SI"/>
    <x v="0"/>
    <s v="MADRID"/>
    <s v="SI"/>
    <n v="397.5"/>
    <n v="352.5"/>
    <n v="0.47"/>
  </r>
  <r>
    <s v="COD-012"/>
    <x v="4"/>
    <n v="40"/>
    <x v="4"/>
    <n v="1000"/>
    <s v="PROFESOR-004"/>
    <n v="480"/>
    <d v="2021-03-11T00:00:00"/>
    <x v="2"/>
    <s v="COMERCIAL-003"/>
    <n v="50"/>
    <s v="SI"/>
    <x v="2"/>
    <s v="PARIS"/>
    <s v="SI"/>
    <n v="530"/>
    <n v="470"/>
    <n v="0.47"/>
  </r>
  <r>
    <s v="COD-013"/>
    <x v="4"/>
    <n v="35"/>
    <x v="5"/>
    <n v="875"/>
    <s v="PROFESOR-005"/>
    <n v="420"/>
    <d v="2019-03-19T00:00:00"/>
    <x v="2"/>
    <s v="COMERCIAL-002"/>
    <n v="43.75"/>
    <s v="SI"/>
    <x v="2"/>
    <s v="PARIS"/>
    <s v="SI"/>
    <n v="463.75"/>
    <n v="411.25"/>
    <n v="0.47"/>
  </r>
  <r>
    <s v="COD-014"/>
    <x v="3"/>
    <n v="45"/>
    <x v="7"/>
    <n v="1125"/>
    <s v="PROFESOR-002"/>
    <n v="540"/>
    <d v="2019-08-19T00:00:00"/>
    <x v="1"/>
    <s v="COMERCIAL-004"/>
    <n v="56.25"/>
    <s v="SI"/>
    <x v="0"/>
    <s v="MADRID"/>
    <s v="SI"/>
    <n v="596.25"/>
    <n v="528.75"/>
    <n v="0.47"/>
  </r>
  <r>
    <s v="COD-015"/>
    <x v="5"/>
    <n v="18"/>
    <x v="3"/>
    <n v="1350"/>
    <s v="PROFESOR-001"/>
    <n v="216"/>
    <d v="2019-09-03T00:00:00"/>
    <x v="1"/>
    <s v="COMERCIAL-003"/>
    <n v="202.5"/>
    <s v="SI"/>
    <x v="1"/>
    <s v="ROMA"/>
    <s v="SI"/>
    <n v="418.5"/>
    <n v="931.5"/>
    <n v="0.69"/>
  </r>
  <r>
    <s v="COD-016"/>
    <x v="6"/>
    <n v="10"/>
    <x v="4"/>
    <n v="600"/>
    <s v="PROFESOR-004"/>
    <n v="120"/>
    <d v="2021-04-18T00:00:00"/>
    <x v="1"/>
    <s v="COMERCIAL-002"/>
    <n v="72"/>
    <s v="SI"/>
    <x v="2"/>
    <s v="PARIS"/>
    <s v="SI"/>
    <n v="192"/>
    <n v="408"/>
    <n v="0.68"/>
  </r>
  <r>
    <s v="COD-017"/>
    <x v="6"/>
    <n v="12"/>
    <x v="5"/>
    <n v="720"/>
    <s v="PROFESOR-005"/>
    <n v="144"/>
    <d v="2020-01-05T00:00:00"/>
    <x v="1"/>
    <s v="COMERCIAL-004"/>
    <n v="86.4"/>
    <s v="SI"/>
    <x v="2"/>
    <s v="PARIS"/>
    <s v="SI"/>
    <n v="230.4"/>
    <n v="489.6"/>
    <n v="0.68"/>
  </r>
  <r>
    <s v="COD-018"/>
    <x v="6"/>
    <n v="15"/>
    <x v="2"/>
    <n v="900"/>
    <s v="PROFESOR-002"/>
    <n v="180"/>
    <d v="2020-08-21T00:00:00"/>
    <x v="2"/>
    <s v="COMERCIAL-001"/>
    <n v="108"/>
    <s v="SI"/>
    <x v="0"/>
    <s v="MADRID"/>
    <s v="NO"/>
    <n v="288"/>
    <n v="612"/>
    <n v="0.68"/>
  </r>
  <r>
    <s v="COD-019"/>
    <x v="2"/>
    <n v="25"/>
    <x v="6"/>
    <n v="1000"/>
    <s v="PROFESOR-001"/>
    <n v="300"/>
    <d v="2019-12-27T00:00:00"/>
    <x v="2"/>
    <s v="COMERCIAL-003"/>
    <n v="100"/>
    <s v="SI"/>
    <x v="0"/>
    <s v="MADRID"/>
    <s v="SI"/>
    <n v="400"/>
    <n v="600"/>
    <n v="0.6"/>
  </r>
  <r>
    <s v="COD-020"/>
    <x v="2"/>
    <n v="15"/>
    <x v="6"/>
    <n v="600"/>
    <s v="PROFESOR-004"/>
    <n v="180"/>
    <d v="2021-01-29T00:00:00"/>
    <x v="2"/>
    <s v="COMERCIAL-002"/>
    <n v="60"/>
    <s v="SI"/>
    <x v="0"/>
    <s v="MADRID"/>
    <s v="SI"/>
    <n v="240"/>
    <n v="360"/>
    <n v="0.6"/>
  </r>
  <r>
    <s v="COD-021"/>
    <x v="2"/>
    <n v="20"/>
    <x v="5"/>
    <n v="800"/>
    <s v="PROFESOR-003"/>
    <n v="240"/>
    <d v="2020-05-02T00:00:00"/>
    <x v="2"/>
    <s v="COMERCIAL-004"/>
    <n v="80"/>
    <s v="SI"/>
    <x v="2"/>
    <s v="PARIS"/>
    <s v="SI"/>
    <n v="320"/>
    <n v="480"/>
    <n v="0.6"/>
  </r>
  <r>
    <s v="COD-022"/>
    <x v="2"/>
    <n v="20"/>
    <x v="4"/>
    <n v="800"/>
    <s v="PROFESOR-002"/>
    <n v="240"/>
    <d v="2020-04-06T00:00:00"/>
    <x v="2"/>
    <s v="COMERCIAL-001"/>
    <n v="80"/>
    <s v="SI"/>
    <x v="2"/>
    <s v="PARIS"/>
    <s v="SI"/>
    <n v="320"/>
    <n v="480"/>
    <n v="0.6"/>
  </r>
  <r>
    <s v="COD-023"/>
    <x v="1"/>
    <n v="30"/>
    <x v="7"/>
    <n v="900"/>
    <s v="PROFESOR-001"/>
    <n v="360"/>
    <d v="2019-08-28T00:00:00"/>
    <x v="1"/>
    <s v="COMERCIAL-002"/>
    <n v="72"/>
    <s v="SI"/>
    <x v="0"/>
    <s v="VALENCIA"/>
    <s v="SI"/>
    <n v="432"/>
    <n v="468"/>
    <n v="0.52"/>
  </r>
  <r>
    <s v="COD-024"/>
    <x v="1"/>
    <n v="35"/>
    <x v="7"/>
    <n v="1050"/>
    <s v="PROFESOR-001"/>
    <n v="420"/>
    <d v="2019-11-01T00:00:00"/>
    <x v="0"/>
    <s v="COMERCIAL-004"/>
    <n v="84"/>
    <s v="SI"/>
    <x v="0"/>
    <s v="VALENCIA"/>
    <s v="SI"/>
    <n v="504"/>
    <n v="546"/>
    <n v="0.52"/>
  </r>
  <r>
    <s v="COD-025"/>
    <x v="1"/>
    <n v="40"/>
    <x v="6"/>
    <n v="1200"/>
    <s v="PROFESOR-004"/>
    <n v="480"/>
    <d v="2021-03-16T00:00:00"/>
    <x v="1"/>
    <s v="COMERCIAL-001"/>
    <n v="96"/>
    <s v="SI"/>
    <x v="0"/>
    <s v="VALENCIA"/>
    <s v="NO"/>
    <n v="576"/>
    <n v="624"/>
    <n v="0.52"/>
  </r>
  <r>
    <s v="COD-026"/>
    <x v="0"/>
    <n v="40"/>
    <x v="4"/>
    <n v="1000"/>
    <s v="PROFESOR-005"/>
    <n v="480"/>
    <d v="2019-12-24T00:00:00"/>
    <x v="0"/>
    <s v="COMERCIAL-003"/>
    <n v="70"/>
    <s v="NO"/>
    <x v="2"/>
    <s v="PARIS"/>
    <s v="NO"/>
    <n v="550"/>
    <n v="450"/>
    <n v="0.45"/>
  </r>
  <r>
    <s v="COD-027"/>
    <x v="0"/>
    <n v="35"/>
    <x v="3"/>
    <n v="875"/>
    <s v="PROFESOR-002"/>
    <n v="420"/>
    <d v="2020-11-07T00:00:00"/>
    <x v="0"/>
    <s v="COMERCIAL-002"/>
    <n v="61.25"/>
    <s v="NO"/>
    <x v="1"/>
    <s v="ROMA"/>
    <s v="SI"/>
    <n v="481.25"/>
    <n v="393.75"/>
    <n v="0.45"/>
  </r>
  <r>
    <s v="COD-028"/>
    <x v="0"/>
    <n v="45"/>
    <x v="4"/>
    <n v="1125"/>
    <s v="PROFESOR-001"/>
    <n v="540"/>
    <d v="2019-05-28T00:00:00"/>
    <x v="0"/>
    <s v="COMERCIAL-004"/>
    <n v="78.75"/>
    <s v="NO"/>
    <x v="2"/>
    <s v="PARIS"/>
    <s v="SI"/>
    <n v="618.75"/>
    <n v="506.25"/>
    <n v="0.45"/>
  </r>
  <r>
    <s v="COD-029"/>
    <x v="0"/>
    <n v="25"/>
    <x v="2"/>
    <n v="625"/>
    <s v="PROFESOR-004"/>
    <n v="300"/>
    <d v="2020-02-16T00:00:00"/>
    <x v="0"/>
    <s v="COMERCIAL-003"/>
    <n v="43.75"/>
    <s v="NO"/>
    <x v="0"/>
    <s v="VALENCIA"/>
    <s v="NO"/>
    <n v="343.75"/>
    <n v="281.25"/>
    <n v="0.45"/>
  </r>
  <r>
    <s v="COD-030"/>
    <x v="1"/>
    <n v="20"/>
    <x v="3"/>
    <n v="600"/>
    <s v="PROFESOR-003"/>
    <n v="240"/>
    <d v="2019-10-28T00:00:00"/>
    <x v="1"/>
    <s v="COMERCIAL-002"/>
    <n v="48"/>
    <s v="SI"/>
    <x v="1"/>
    <s v="ROMA"/>
    <s v="SI"/>
    <n v="288"/>
    <n v="312"/>
    <n v="0.52"/>
  </r>
  <r>
    <s v="COD-031"/>
    <x v="2"/>
    <n v="10"/>
    <x v="4"/>
    <n v="400"/>
    <s v="PROFESOR-002"/>
    <n v="120"/>
    <d v="2021-05-20T00:00:00"/>
    <x v="1"/>
    <s v="COMERCIAL-004"/>
    <n v="40"/>
    <s v="SI"/>
    <x v="2"/>
    <s v="MARSELLA"/>
    <s v="SI"/>
    <n v="160"/>
    <n v="240"/>
    <n v="0.6"/>
  </r>
  <r>
    <s v="COD-032"/>
    <x v="0"/>
    <n v="12"/>
    <x v="3"/>
    <n v="300"/>
    <s v="PROFESOR-001"/>
    <n v="144"/>
    <d v="2021-09-09T00:00:00"/>
    <x v="1"/>
    <s v="COMERCIAL-001"/>
    <n v="21"/>
    <s v="SI"/>
    <x v="1"/>
    <s v="ROMA"/>
    <s v="NO"/>
    <n v="165"/>
    <n v="135"/>
    <n v="0.45"/>
  </r>
  <r>
    <s v="COD-033"/>
    <x v="0"/>
    <n v="15"/>
    <x v="2"/>
    <n v="375"/>
    <s v="PROFESOR-004"/>
    <n v="180"/>
    <d v="2021-08-03T00:00:00"/>
    <x v="1"/>
    <s v="COMERCIAL-002"/>
    <n v="26.25"/>
    <s v="SI"/>
    <x v="0"/>
    <s v="VALENCIA"/>
    <s v="SI"/>
    <n v="206.25"/>
    <n v="168.75"/>
    <n v="0.45"/>
  </r>
  <r>
    <s v="COD-034"/>
    <x v="0"/>
    <n v="20"/>
    <x v="3"/>
    <n v="500"/>
    <s v="PROFESOR-005"/>
    <n v="240"/>
    <d v="2020-07-22T00:00:00"/>
    <x v="2"/>
    <s v="COMERCIAL-004"/>
    <n v="35"/>
    <s v="NO"/>
    <x v="1"/>
    <s v="ROMA"/>
    <s v="SI"/>
    <n v="275"/>
    <n v="225"/>
    <n v="0.45"/>
  </r>
  <r>
    <s v="COD-035"/>
    <x v="1"/>
    <n v="25"/>
    <x v="5"/>
    <n v="750"/>
    <s v="PROFESOR-002"/>
    <n v="300"/>
    <d v="2020-11-14T00:00:00"/>
    <x v="2"/>
    <s v="COMERCIAL-001"/>
    <n v="60"/>
    <s v="NO"/>
    <x v="2"/>
    <s v="MARSELLA"/>
    <s v="NO"/>
    <n v="360"/>
    <n v="390"/>
    <n v="0.52"/>
  </r>
  <r>
    <s v="COD-036"/>
    <x v="1"/>
    <n v="30"/>
    <x v="2"/>
    <n v="900"/>
    <s v="PROFESOR-001"/>
    <n v="360"/>
    <d v="2019-11-08T00:00:00"/>
    <x v="2"/>
    <s v="COMERCIAL-003"/>
    <n v="72"/>
    <s v="NO"/>
    <x v="0"/>
    <s v="VALENCIA"/>
    <s v="NO"/>
    <n v="432"/>
    <n v="468"/>
    <n v="0.52"/>
  </r>
  <r>
    <s v="COD-037"/>
    <x v="1"/>
    <n v="40"/>
    <x v="6"/>
    <n v="1200"/>
    <s v="PROFESOR-004"/>
    <n v="480"/>
    <d v="2019-02-02T00:00:00"/>
    <x v="1"/>
    <s v="COMERCIAL-002"/>
    <n v="96"/>
    <s v="SI"/>
    <x v="0"/>
    <s v="VALENCIA"/>
    <s v="SI"/>
    <n v="576"/>
    <n v="624"/>
    <n v="0.52"/>
  </r>
  <r>
    <s v="COD-038"/>
    <x v="3"/>
    <n v="35"/>
    <x v="4"/>
    <n v="875"/>
    <s v="PROFESOR-005"/>
    <n v="420"/>
    <d v="2021-03-27T00:00:00"/>
    <x v="1"/>
    <s v="COMERCIAL-004"/>
    <n v="43.75"/>
    <s v="NO"/>
    <x v="2"/>
    <s v="PARIS"/>
    <s v="SI"/>
    <n v="463.75"/>
    <n v="411.25"/>
    <n v="0.47"/>
  </r>
  <r>
    <s v="COD-039"/>
    <x v="4"/>
    <n v="45"/>
    <x v="5"/>
    <n v="1125"/>
    <s v="PROFESOR-002"/>
    <n v="540"/>
    <d v="2020-08-03T00:00:00"/>
    <x v="1"/>
    <s v="COMERCIAL-003"/>
    <n v="56.25"/>
    <s v="SI"/>
    <x v="2"/>
    <s v="PARIS"/>
    <s v="NO"/>
    <n v="596.25"/>
    <n v="528.75"/>
    <n v="0.47"/>
  </r>
  <r>
    <s v="COD-040"/>
    <x v="4"/>
    <n v="18"/>
    <x v="7"/>
    <n v="450"/>
    <s v="PROFESOR-001"/>
    <n v="216"/>
    <d v="2021-06-02T00:00:00"/>
    <x v="1"/>
    <s v="COMERCIAL-002"/>
    <n v="22.5"/>
    <s v="SI"/>
    <x v="0"/>
    <s v="VALENCIA"/>
    <s v="SI"/>
    <n v="238.5"/>
    <n v="211.5"/>
    <n v="0.47"/>
  </r>
  <r>
    <s v="COD-041"/>
    <x v="4"/>
    <n v="10"/>
    <x v="3"/>
    <n v="250"/>
    <s v="PROFESOR-003"/>
    <n v="120"/>
    <d v="2021-07-26T00:00:00"/>
    <x v="2"/>
    <s v="COMERCIAL-004"/>
    <n v="12.5"/>
    <s v="SI"/>
    <x v="1"/>
    <s v="ROMA"/>
    <s v="SI"/>
    <n v="132.5"/>
    <n v="117.5"/>
    <n v="0.47"/>
  </r>
  <r>
    <s v="COD-042"/>
    <x v="3"/>
    <n v="12"/>
    <x v="4"/>
    <n v="300"/>
    <s v="PROFESOR-002"/>
    <n v="144"/>
    <d v="2021-06-22T00:00:00"/>
    <x v="2"/>
    <s v="COMERCIAL-001"/>
    <n v="15"/>
    <s v="SI"/>
    <x v="2"/>
    <s v="PARIS"/>
    <s v="SI"/>
    <n v="159"/>
    <n v="141"/>
    <n v="0.47"/>
  </r>
  <r>
    <s v="COD-043"/>
    <x v="5"/>
    <n v="15"/>
    <x v="5"/>
    <n v="1125"/>
    <s v="PROFESOR-001"/>
    <n v="180"/>
    <d v="2021-11-04T00:00:00"/>
    <x v="2"/>
    <s v="COMERCIAL-003"/>
    <n v="168.75"/>
    <s v="SI"/>
    <x v="2"/>
    <s v="MARSELLA"/>
    <s v="SI"/>
    <n v="348.75"/>
    <n v="776.25"/>
    <n v="0.69"/>
  </r>
  <r>
    <s v="COD-044"/>
    <x v="6"/>
    <n v="25"/>
    <x v="2"/>
    <n v="1500"/>
    <s v="PROFESOR-004"/>
    <n v="300"/>
    <d v="2020-11-12T00:00:00"/>
    <x v="2"/>
    <s v="COMERCIAL-002"/>
    <n v="180"/>
    <s v="SI"/>
    <x v="0"/>
    <s v="VALENCIA"/>
    <s v="SI"/>
    <n v="480"/>
    <n v="1020"/>
    <n v="0.68"/>
  </r>
  <r>
    <s v="COD-045"/>
    <x v="6"/>
    <n v="15"/>
    <x v="6"/>
    <n v="900"/>
    <s v="PROFESOR-005"/>
    <n v="180"/>
    <d v="2019-06-30T00:00:00"/>
    <x v="2"/>
    <s v="COMERCIAL-004"/>
    <n v="108"/>
    <s v="SI"/>
    <x v="0"/>
    <s v="VALENCIA"/>
    <s v="SI"/>
    <n v="288"/>
    <n v="612"/>
    <n v="0.68"/>
  </r>
  <r>
    <s v="COD-046"/>
    <x v="6"/>
    <n v="10"/>
    <x v="6"/>
    <n v="600"/>
    <s v="PROFESOR-002"/>
    <n v="120"/>
    <d v="2019-06-12T00:00:00"/>
    <x v="1"/>
    <s v="COMERCIAL-001"/>
    <n v="72"/>
    <s v="SI"/>
    <x v="0"/>
    <s v="VALENCIA"/>
    <s v="SI"/>
    <n v="192"/>
    <n v="408"/>
    <n v="0.68"/>
  </r>
  <r>
    <s v="COD-047"/>
    <x v="2"/>
    <n v="12"/>
    <x v="5"/>
    <n v="480"/>
    <s v="PROFESOR-001"/>
    <n v="144"/>
    <d v="2020-11-25T00:00:00"/>
    <x v="2"/>
    <s v="COMERCIAL-002"/>
    <n v="48"/>
    <s v="SI"/>
    <x v="2"/>
    <s v="PARIS"/>
    <s v="SI"/>
    <n v="192"/>
    <n v="288"/>
    <n v="0.6"/>
  </r>
  <r>
    <s v="COD-048"/>
    <x v="2"/>
    <n v="15"/>
    <x v="4"/>
    <n v="600"/>
    <s v="PROFESOR-004"/>
    <n v="180"/>
    <d v="2019-01-08T00:00:00"/>
    <x v="2"/>
    <s v="COMERCIAL-004"/>
    <n v="60"/>
    <s v="SI"/>
    <x v="2"/>
    <s v="PARIS"/>
    <s v="SI"/>
    <n v="240"/>
    <n v="360"/>
    <n v="0.6"/>
  </r>
  <r>
    <s v="COD-049"/>
    <x v="2"/>
    <n v="25"/>
    <x v="7"/>
    <n v="1000"/>
    <s v="PROFESOR-003"/>
    <n v="300"/>
    <d v="2019-07-01T00:00:00"/>
    <x v="2"/>
    <s v="COMERCIAL-001"/>
    <n v="100"/>
    <s v="SI"/>
    <x v="0"/>
    <s v="VALLADOLID"/>
    <s v="NO"/>
    <n v="400"/>
    <n v="600"/>
    <n v="0.6"/>
  </r>
  <r>
    <s v="COD-050"/>
    <x v="2"/>
    <n v="15"/>
    <x v="0"/>
    <n v="600"/>
    <s v="PROFESOR-002"/>
    <n v="180"/>
    <d v="2021-01-11T00:00:00"/>
    <x v="1"/>
    <s v="COMERCIAL-003"/>
    <n v="60"/>
    <s v="SI"/>
    <x v="0"/>
    <s v="VALLADOLID"/>
    <s v="NO"/>
    <n v="240"/>
    <n v="360"/>
    <n v="0.6"/>
  </r>
  <r>
    <s v="COD-051"/>
    <x v="1"/>
    <n v="20"/>
    <x v="1"/>
    <n v="600"/>
    <s v="PROFESOR-001"/>
    <n v="240"/>
    <d v="2021-09-01T00:00:00"/>
    <x v="1"/>
    <s v="COMERCIAL-003"/>
    <n v="48"/>
    <s v="SI"/>
    <x v="1"/>
    <s v="MILAN"/>
    <s v="NO"/>
    <n v="288"/>
    <n v="312"/>
    <n v="0.52"/>
  </r>
  <r>
    <s v="COD-052"/>
    <x v="1"/>
    <n v="20"/>
    <x v="2"/>
    <n v="600"/>
    <s v="PROFESOR-004"/>
    <n v="240"/>
    <d v="2019-10-02T00:00:00"/>
    <x v="1"/>
    <s v="COMERCIAL-002"/>
    <n v="48"/>
    <s v="SI"/>
    <x v="0"/>
    <s v="VALLADOLID"/>
    <s v="SI"/>
    <n v="288"/>
    <n v="312"/>
    <n v="0.52"/>
  </r>
  <r>
    <s v="COD-053"/>
    <x v="1"/>
    <n v="30"/>
    <x v="3"/>
    <n v="900"/>
    <s v="PROFESOR-005"/>
    <n v="360"/>
    <d v="2019-02-10T00:00:00"/>
    <x v="1"/>
    <s v="COMERCIAL-004"/>
    <n v="72"/>
    <s v="SI"/>
    <x v="1"/>
    <s v="MILAN"/>
    <s v="SI"/>
    <n v="432"/>
    <n v="468"/>
    <n v="0.52"/>
  </r>
  <r>
    <s v="COD-054"/>
    <x v="0"/>
    <n v="35"/>
    <x v="4"/>
    <n v="875"/>
    <s v="PROFESOR-002"/>
    <n v="420"/>
    <d v="2019-09-19T00:00:00"/>
    <x v="2"/>
    <s v="COMERCIAL-001"/>
    <n v="61.25"/>
    <s v="NO"/>
    <x v="2"/>
    <s v="PARIS"/>
    <s v="NO"/>
    <n v="481.25"/>
    <n v="393.75"/>
    <n v="0.45"/>
  </r>
  <r>
    <s v="COD-055"/>
    <x v="0"/>
    <n v="40"/>
    <x v="3"/>
    <n v="1000"/>
    <s v="PROFESOR-001"/>
    <n v="480"/>
    <d v="2019-01-02T00:00:00"/>
    <x v="2"/>
    <s v="COMERCIAL-002"/>
    <n v="70"/>
    <s v="NO"/>
    <x v="1"/>
    <s v="MILAN"/>
    <s v="SI"/>
    <n v="550"/>
    <n v="450"/>
    <n v="0.45"/>
  </r>
  <r>
    <s v="COD-056"/>
    <x v="0"/>
    <n v="40"/>
    <x v="2"/>
    <n v="1000"/>
    <s v="PROFESOR-004"/>
    <n v="480"/>
    <d v="2019-12-22T00:00:00"/>
    <x v="2"/>
    <s v="COMERCIAL-004"/>
    <n v="70"/>
    <s v="NO"/>
    <x v="0"/>
    <s v="VALLADOLID"/>
    <s v="SI"/>
    <n v="550"/>
    <n v="450"/>
    <n v="0.45"/>
  </r>
  <r>
    <s v="COD-057"/>
    <x v="3"/>
    <n v="35"/>
    <x v="3"/>
    <n v="875"/>
    <s v="PROFESOR-005"/>
    <n v="420"/>
    <d v="2019-12-18T00:00:00"/>
    <x v="2"/>
    <s v="COMERCIAL-001"/>
    <n v="43.75"/>
    <s v="NO"/>
    <x v="1"/>
    <s v="ROMA"/>
    <s v="NO"/>
    <n v="463.75"/>
    <n v="411.25"/>
    <n v="0.47"/>
  </r>
  <r>
    <s v="COD-058"/>
    <x v="5"/>
    <n v="45"/>
    <x v="5"/>
    <n v="3375"/>
    <s v="PROFESOR-002"/>
    <n v="540"/>
    <d v="2021-03-04T00:00:00"/>
    <x v="2"/>
    <s v="COMERCIAL-003"/>
    <n v="506.25"/>
    <s v="NO"/>
    <x v="2"/>
    <s v="MARSELLA"/>
    <s v="SI"/>
    <n v="1046.25"/>
    <n v="2328.75"/>
    <n v="0.69"/>
  </r>
  <r>
    <s v="COD-059"/>
    <x v="6"/>
    <n v="25"/>
    <x v="2"/>
    <n v="1500"/>
    <s v="PROFESOR-001"/>
    <n v="300"/>
    <d v="2019-12-30T00:00:00"/>
    <x v="1"/>
    <s v="COMERCIAL-002"/>
    <n v="180"/>
    <s v="NO"/>
    <x v="0"/>
    <s v="VALLADOLID"/>
    <s v="SI"/>
    <n v="480"/>
    <n v="1020"/>
    <n v="0.68"/>
  </r>
  <r>
    <s v="COD-060"/>
    <x v="6"/>
    <n v="20"/>
    <x v="6"/>
    <n v="1200"/>
    <s v="PROFESOR-004"/>
    <n v="240"/>
    <d v="2020-11-09T00:00:00"/>
    <x v="0"/>
    <s v="COMERCIAL-004"/>
    <n v="144"/>
    <s v="SI"/>
    <x v="0"/>
    <s v="VALLADOLID"/>
    <s v="SI"/>
    <n v="384"/>
    <n v="816"/>
    <n v="0.68"/>
  </r>
  <r>
    <s v="COD-061"/>
    <x v="6"/>
    <n v="10"/>
    <x v="4"/>
    <n v="600"/>
    <s v="PROFESOR-003"/>
    <n v="120"/>
    <d v="2019-10-01T00:00:00"/>
    <x v="1"/>
    <s v="COMERCIAL-003"/>
    <n v="72"/>
    <s v="NO"/>
    <x v="2"/>
    <s v="MARSELLA"/>
    <s v="SI"/>
    <n v="192"/>
    <n v="408"/>
    <n v="0.68"/>
  </r>
  <r>
    <s v="COD-062"/>
    <x v="2"/>
    <n v="12"/>
    <x v="5"/>
    <n v="480"/>
    <s v="PROFESOR-002"/>
    <n v="144"/>
    <d v="2021-03-18T00:00:00"/>
    <x v="0"/>
    <s v="COMERCIAL-002"/>
    <n v="48"/>
    <s v="NO"/>
    <x v="2"/>
    <s v="MARSELLA"/>
    <s v="SI"/>
    <n v="192"/>
    <n v="288"/>
    <n v="0.6"/>
  </r>
  <r>
    <s v="COD-063"/>
    <x v="2"/>
    <n v="15"/>
    <x v="7"/>
    <n v="600"/>
    <s v="PROFESOR-001"/>
    <n v="180"/>
    <d v="2019-03-23T00:00:00"/>
    <x v="0"/>
    <s v="COMERCIAL-004"/>
    <n v="60"/>
    <s v="SI"/>
    <x v="0"/>
    <s v="VALLADOLID"/>
    <s v="SI"/>
    <n v="240"/>
    <n v="360"/>
    <n v="0.6"/>
  </r>
  <r>
    <s v="COD-064"/>
    <x v="2"/>
    <n v="20"/>
    <x v="3"/>
    <n v="800"/>
    <s v="PROFESOR-001"/>
    <n v="240"/>
    <d v="2021-04-03T00:00:00"/>
    <x v="0"/>
    <s v="COMERCIAL-001"/>
    <n v="80"/>
    <s v="NO"/>
    <x v="1"/>
    <s v="MILAN"/>
    <s v="SI"/>
    <n v="320"/>
    <n v="480"/>
    <n v="0.6"/>
  </r>
  <r>
    <s v="COD-065"/>
    <x v="2"/>
    <n v="25"/>
    <x v="4"/>
    <n v="1000"/>
    <s v="PROFESOR-004"/>
    <n v="300"/>
    <d v="2019-04-10T00:00:00"/>
    <x v="0"/>
    <s v="COMERCIAL-003"/>
    <n v="100"/>
    <s v="SI"/>
    <x v="2"/>
    <s v="MARSELLA"/>
    <s v="SI"/>
    <n v="400"/>
    <n v="600"/>
    <n v="0.6"/>
  </r>
  <r>
    <s v="COD-066"/>
    <x v="1"/>
    <n v="30"/>
    <x v="5"/>
    <n v="900"/>
    <s v="PROFESOR-005"/>
    <n v="360"/>
    <d v="2020-03-11T00:00:00"/>
    <x v="1"/>
    <s v="COMERCIAL-002"/>
    <n v="72"/>
    <s v="SI"/>
    <x v="2"/>
    <s v="MARSELLA"/>
    <s v="SI"/>
    <n v="432"/>
    <n v="468"/>
    <n v="0.52"/>
  </r>
  <r>
    <s v="COD-067"/>
    <x v="1"/>
    <n v="40"/>
    <x v="2"/>
    <n v="1200"/>
    <s v="PROFESOR-002"/>
    <n v="480"/>
    <d v="2019-10-11T00:00:00"/>
    <x v="1"/>
    <s v="COMERCIAL-004"/>
    <n v="96"/>
    <s v="SI"/>
    <x v="0"/>
    <s v="VALLADOLID"/>
    <s v="SI"/>
    <n v="576"/>
    <n v="624"/>
    <n v="0.52"/>
  </r>
  <r>
    <s v="COD-068"/>
    <x v="1"/>
    <n v="35"/>
    <x v="6"/>
    <n v="1050"/>
    <s v="PROFESOR-001"/>
    <n v="420"/>
    <d v="2020-12-22T00:00:00"/>
    <x v="1"/>
    <s v="COMERCIAL-001"/>
    <n v="84"/>
    <s v="SI"/>
    <x v="0"/>
    <s v="VALLADOLID"/>
    <s v="SI"/>
    <n v="504"/>
    <n v="546"/>
    <n v="0.52"/>
  </r>
  <r>
    <s v="COD-069"/>
    <x v="0"/>
    <n v="45"/>
    <x v="6"/>
    <n v="1125"/>
    <s v="PROFESOR-004"/>
    <n v="540"/>
    <d v="2019-09-15T00:00:00"/>
    <x v="1"/>
    <s v="COMERCIAL-002"/>
    <n v="78.75"/>
    <s v="SI"/>
    <x v="0"/>
    <s v="VALLADOLID"/>
    <s v="SI"/>
    <n v="618.75"/>
    <n v="506.25"/>
    <n v="0.45"/>
  </r>
  <r>
    <s v="COD-070"/>
    <x v="0"/>
    <n v="18"/>
    <x v="5"/>
    <n v="450"/>
    <s v="PROFESOR-003"/>
    <n v="216"/>
    <d v="2021-10-02T00:00:00"/>
    <x v="2"/>
    <s v="COMERCIAL-004"/>
    <n v="31.5"/>
    <s v="SI"/>
    <x v="2"/>
    <s v="MARSELLA"/>
    <s v="SI"/>
    <n v="247.5"/>
    <n v="202.5"/>
    <n v="0.45"/>
  </r>
  <r>
    <s v="COD-071"/>
    <x v="0"/>
    <n v="10"/>
    <x v="4"/>
    <n v="250"/>
    <s v="PROFESOR-002"/>
    <n v="120"/>
    <d v="2021-05-28T00:00:00"/>
    <x v="2"/>
    <s v="COMERCIAL-001"/>
    <n v="17.5"/>
    <s v="SI"/>
    <x v="2"/>
    <s v="MARSELLA"/>
    <s v="SI"/>
    <n v="137.5"/>
    <n v="112.5"/>
    <n v="0.45"/>
  </r>
  <r>
    <s v="COD-072"/>
    <x v="0"/>
    <n v="45"/>
    <x v="7"/>
    <n v="1125"/>
    <s v="PROFESOR-001"/>
    <n v="540"/>
    <d v="2021-08-18T00:00:00"/>
    <x v="2"/>
    <s v="COMERCIAL-003"/>
    <n v="78.75"/>
    <s v="SI"/>
    <x v="0"/>
    <s v="VALLADOLID"/>
    <s v="SI"/>
    <n v="618.75"/>
    <n v="506.25"/>
    <n v="0.45"/>
  </r>
  <r>
    <s v="COD-073"/>
    <x v="1"/>
    <n v="25"/>
    <x v="7"/>
    <n v="750"/>
    <s v="PROFESOR-004"/>
    <n v="300"/>
    <d v="2019-05-30T00:00:00"/>
    <x v="1"/>
    <s v="COMERCIAL-002"/>
    <n v="60"/>
    <s v="SI"/>
    <x v="0"/>
    <s v="VALLADOLID"/>
    <s v="SI"/>
    <n v="360"/>
    <n v="390"/>
    <n v="0.52"/>
  </r>
  <r>
    <s v="COD-074"/>
    <x v="2"/>
    <n v="20"/>
    <x v="6"/>
    <n v="800"/>
    <s v="PROFESOR-005"/>
    <n v="240"/>
    <d v="2019-05-21T00:00:00"/>
    <x v="1"/>
    <s v="COMERCIAL-004"/>
    <n v="80"/>
    <s v="SI"/>
    <x v="0"/>
    <s v="VALLADOLID"/>
    <s v="SI"/>
    <n v="320"/>
    <n v="480"/>
    <n v="0.6"/>
  </r>
  <r>
    <s v="COD-075"/>
    <x v="0"/>
    <n v="10"/>
    <x v="4"/>
    <n v="250"/>
    <s v="PROFESOR-002"/>
    <n v="120"/>
    <d v="2019-01-28T00:00:00"/>
    <x v="1"/>
    <s v="COMERCIAL-003"/>
    <n v="17.5"/>
    <s v="SI"/>
    <x v="2"/>
    <s v="MARSELLA"/>
    <s v="SI"/>
    <n v="137.5"/>
    <n v="112.5"/>
    <n v="0.45"/>
  </r>
  <r>
    <s v="COD-076"/>
    <x v="0"/>
    <n v="12"/>
    <x v="3"/>
    <n v="300"/>
    <s v="PROFESOR-001"/>
    <n v="144"/>
    <d v="2020-10-10T00:00:00"/>
    <x v="1"/>
    <s v="COMERCIAL-002"/>
    <n v="21"/>
    <s v="SI"/>
    <x v="1"/>
    <s v="MILAN"/>
    <s v="SI"/>
    <n v="165"/>
    <n v="135"/>
    <n v="0.45"/>
  </r>
  <r>
    <s v="COD-077"/>
    <x v="0"/>
    <n v="15"/>
    <x v="4"/>
    <n v="375"/>
    <s v="PROFESOR-004"/>
    <n v="180"/>
    <d v="2021-10-12T00:00:00"/>
    <x v="2"/>
    <s v="COMERCIAL-004"/>
    <n v="26.25"/>
    <s v="SI"/>
    <x v="2"/>
    <s v="MARSELLA"/>
    <s v="SI"/>
    <n v="206.25"/>
    <n v="168.75"/>
    <n v="0.45"/>
  </r>
  <r>
    <s v="COD-078"/>
    <x v="1"/>
    <n v="20"/>
    <x v="2"/>
    <n v="600"/>
    <s v="PROFESOR-005"/>
    <n v="240"/>
    <d v="2020-08-31T00:00:00"/>
    <x v="0"/>
    <s v="COMERCIAL-001"/>
    <n v="48"/>
    <s v="NO"/>
    <x v="0"/>
    <s v="VALLADOLID"/>
    <s v="SI"/>
    <n v="288"/>
    <n v="312"/>
    <n v="0.52"/>
  </r>
  <r>
    <s v="COD-079"/>
    <x v="1"/>
    <n v="25"/>
    <x v="3"/>
    <n v="750"/>
    <s v="PROFESOR-002"/>
    <n v="300"/>
    <d v="2021-01-31T00:00:00"/>
    <x v="0"/>
    <s v="COMERCIAL-002"/>
    <n v="60"/>
    <s v="NO"/>
    <x v="1"/>
    <s v="MILAN"/>
    <s v="SI"/>
    <n v="360"/>
    <n v="390"/>
    <n v="0.52"/>
  </r>
  <r>
    <s v="COD-080"/>
    <x v="1"/>
    <n v="30"/>
    <x v="4"/>
    <n v="900"/>
    <s v="PROFESOR-001"/>
    <n v="360"/>
    <d v="2020-02-10T00:00:00"/>
    <x v="0"/>
    <s v="COMERCIAL-004"/>
    <n v="72"/>
    <s v="SI"/>
    <x v="2"/>
    <s v="MARSELLA"/>
    <s v="SI"/>
    <n v="432"/>
    <n v="468"/>
    <n v="0.52"/>
  </r>
  <r>
    <s v="COD-081"/>
    <x v="3"/>
    <n v="40"/>
    <x v="3"/>
    <n v="1000"/>
    <s v="PROFESOR-004"/>
    <n v="480"/>
    <d v="2019-02-27T00:00:00"/>
    <x v="0"/>
    <s v="COMERCIAL-001"/>
    <n v="50"/>
    <s v="NO"/>
    <x v="1"/>
    <s v="MILAN"/>
    <s v="SI"/>
    <n v="530"/>
    <n v="470"/>
    <n v="0.47"/>
  </r>
  <r>
    <s v="COD-082"/>
    <x v="4"/>
    <n v="35"/>
    <x v="2"/>
    <n v="875"/>
    <s v="PROFESOR-005"/>
    <n v="420"/>
    <d v="2021-03-25T00:00:00"/>
    <x v="1"/>
    <s v="COMERCIAL-003"/>
    <n v="43.75"/>
    <s v="SI"/>
    <x v="0"/>
    <s v="VALLADOLID"/>
    <s v="SI"/>
    <n v="463.75"/>
    <n v="411.25"/>
    <n v="0.47"/>
  </r>
  <r>
    <s v="COD-083"/>
    <x v="4"/>
    <n v="45"/>
    <x v="3"/>
    <n v="1125"/>
    <s v="PROFESOR-002"/>
    <n v="540"/>
    <d v="2019-05-29T00:00:00"/>
    <x v="1"/>
    <s v="COMERCIAL-002"/>
    <n v="56.25"/>
    <s v="SI"/>
    <x v="1"/>
    <s v="MILAN"/>
    <s v="SI"/>
    <n v="596.25"/>
    <n v="528.75"/>
    <n v="0.47"/>
  </r>
  <r>
    <s v="COD-084"/>
    <x v="4"/>
    <n v="18"/>
    <x v="5"/>
    <n v="450"/>
    <s v="PROFESOR-001"/>
    <n v="216"/>
    <d v="2021-01-01T00:00:00"/>
    <x v="1"/>
    <s v="COMERCIAL-004"/>
    <n v="22.5"/>
    <s v="SI"/>
    <x v="2"/>
    <s v="PARIS"/>
    <s v="SI"/>
    <n v="238.5"/>
    <n v="211.5"/>
    <n v="0.47"/>
  </r>
  <r>
    <s v="COD-085"/>
    <x v="3"/>
    <n v="10"/>
    <x v="0"/>
    <n v="250"/>
    <s v="PROFESOR-004"/>
    <n v="120"/>
    <d v="2021-05-22T00:00:00"/>
    <x v="1"/>
    <s v="COMERCIAL-001"/>
    <n v="12.5"/>
    <s v="SI"/>
    <x v="0"/>
    <s v="VALLADOLID"/>
    <s v="NO"/>
    <n v="132.5"/>
    <n v="117.5"/>
    <n v="0.47"/>
  </r>
  <r>
    <s v="COD-086"/>
    <x v="5"/>
    <n v="12"/>
    <x v="1"/>
    <n v="900"/>
    <s v="PROFESOR-003"/>
    <n v="144"/>
    <d v="2019-08-10T00:00:00"/>
    <x v="2"/>
    <s v="COMERCIAL-003"/>
    <n v="135"/>
    <s v="SI"/>
    <x v="1"/>
    <s v="MILAN"/>
    <s v="NO"/>
    <n v="279"/>
    <n v="621"/>
    <n v="0.69"/>
  </r>
  <r>
    <s v="COD-087"/>
    <x v="6"/>
    <n v="15"/>
    <x v="2"/>
    <n v="900"/>
    <s v="PROFESOR-002"/>
    <n v="180"/>
    <d v="2021-05-07T00:00:00"/>
    <x v="2"/>
    <s v="COMERCIAL-002"/>
    <n v="108"/>
    <s v="SI"/>
    <x v="0"/>
    <s v="MADRID"/>
    <s v="SI"/>
    <n v="288"/>
    <n v="612"/>
    <n v="0.68"/>
  </r>
  <r>
    <s v="COD-088"/>
    <x v="6"/>
    <n v="25"/>
    <x v="3"/>
    <n v="1500"/>
    <s v="PROFESOR-001"/>
    <n v="300"/>
    <d v="2019-04-07T00:00:00"/>
    <x v="2"/>
    <s v="COMERCIAL-004"/>
    <n v="180"/>
    <s v="SI"/>
    <x v="1"/>
    <s v="MILAN"/>
    <s v="SI"/>
    <n v="480"/>
    <n v="1020"/>
    <n v="0.68"/>
  </r>
  <r>
    <s v="COD-089"/>
    <x v="0"/>
    <n v="15"/>
    <x v="4"/>
    <n v="375"/>
    <s v="PROFESOR-004"/>
    <n v="180"/>
    <d v="2019-12-04T00:00:00"/>
    <x v="1"/>
    <s v="COMERCIAL-001"/>
    <n v="26.25"/>
    <s v="SI"/>
    <x v="2"/>
    <s v="PARIS"/>
    <s v="NO"/>
    <n v="206.25"/>
    <n v="168.75"/>
    <n v="0.45"/>
  </r>
  <r>
    <s v="COD-090"/>
    <x v="1"/>
    <n v="10"/>
    <x v="3"/>
    <n v="300"/>
    <s v="PROFESOR-005"/>
    <n v="120"/>
    <d v="2019-10-21T00:00:00"/>
    <x v="1"/>
    <s v="COMERCIAL-002"/>
    <n v="24"/>
    <s v="SI"/>
    <x v="1"/>
    <s v="MILAN"/>
    <s v="SI"/>
    <n v="144"/>
    <n v="156"/>
    <n v="0.52"/>
  </r>
  <r>
    <s v="COD-091"/>
    <x v="1"/>
    <n v="12"/>
    <x v="2"/>
    <n v="360"/>
    <s v="PROFESOR-002"/>
    <n v="144"/>
    <d v="2019-04-14T00:00:00"/>
    <x v="1"/>
    <s v="COMERCIAL-004"/>
    <n v="28.8"/>
    <s v="SI"/>
    <x v="0"/>
    <s v="MADRID"/>
    <s v="SI"/>
    <n v="172.8"/>
    <n v="187.2"/>
    <n v="0.52"/>
  </r>
  <r>
    <s v="COD-092"/>
    <x v="1"/>
    <n v="15"/>
    <x v="3"/>
    <n v="450"/>
    <s v="PROFESOR-001"/>
    <n v="180"/>
    <d v="2020-08-20T00:00:00"/>
    <x v="1"/>
    <s v="COMERCIAL-001"/>
    <n v="36"/>
    <s v="SI"/>
    <x v="1"/>
    <s v="MILAN"/>
    <s v="NO"/>
    <n v="216"/>
    <n v="234"/>
    <n v="0.52"/>
  </r>
  <r>
    <s v="COD-093"/>
    <x v="3"/>
    <n v="25"/>
    <x v="5"/>
    <n v="625"/>
    <s v="PROFESOR-004"/>
    <n v="300"/>
    <d v="2021-08-12T00:00:00"/>
    <x v="2"/>
    <s v="COMERCIAL-003"/>
    <n v="31.25"/>
    <s v="SI"/>
    <x v="2"/>
    <s v="PARIS"/>
    <s v="NO"/>
    <n v="331.25"/>
    <n v="293.75"/>
    <n v="0.47"/>
  </r>
  <r>
    <s v="COD-094"/>
    <x v="4"/>
    <n v="15"/>
    <x v="2"/>
    <n v="375"/>
    <s v="PROFESOR-005"/>
    <n v="180"/>
    <d v="2021-02-05T00:00:00"/>
    <x v="2"/>
    <s v="COMERCIAL-002"/>
    <n v="18.75"/>
    <s v="SI"/>
    <x v="0"/>
    <s v="VALENCIA"/>
    <s v="SI"/>
    <n v="198.75"/>
    <n v="176.25"/>
    <n v="0.47"/>
  </r>
  <r>
    <s v="COD-095"/>
    <x v="4"/>
    <n v="20"/>
    <x v="6"/>
    <n v="500"/>
    <s v="PROFESOR-002"/>
    <n v="240"/>
    <d v="2020-01-27T00:00:00"/>
    <x v="2"/>
    <s v="COMERCIAL-004"/>
    <n v="25"/>
    <s v="SI"/>
    <x v="0"/>
    <s v="VALENCIA"/>
    <s v="SI"/>
    <n v="265"/>
    <n v="235"/>
    <n v="0.47"/>
  </r>
  <r>
    <s v="COD-096"/>
    <x v="4"/>
    <n v="20"/>
    <x v="4"/>
    <n v="500"/>
    <s v="PROFESOR-001"/>
    <n v="240"/>
    <d v="2020-07-18T00:00:00"/>
    <x v="2"/>
    <s v="COMERCIAL-003"/>
    <n v="25"/>
    <s v="NO"/>
    <x v="2"/>
    <s v="PARIS"/>
    <s v="NO"/>
    <n v="265"/>
    <n v="235"/>
    <n v="0.47"/>
  </r>
  <r>
    <s v="COD-097"/>
    <x v="3"/>
    <n v="30"/>
    <x v="5"/>
    <n v="750"/>
    <s v="PROFESOR-004"/>
    <n v="360"/>
    <d v="2020-07-30T00:00:00"/>
    <x v="2"/>
    <s v="COMERCIAL-002"/>
    <n v="37.5"/>
    <s v="NO"/>
    <x v="2"/>
    <s v="PARIS"/>
    <s v="SI"/>
    <n v="397.5"/>
    <n v="352.5"/>
    <n v="0.47"/>
  </r>
  <r>
    <s v="COD-098"/>
    <x v="5"/>
    <n v="35"/>
    <x v="7"/>
    <n v="2625"/>
    <s v="PROFESOR-003"/>
    <n v="420"/>
    <d v="2020-06-14T00:00:00"/>
    <x v="1"/>
    <s v="COMERCIAL-004"/>
    <n v="393.75"/>
    <s v="SI"/>
    <x v="0"/>
    <s v="VALENCIA"/>
    <s v="SI"/>
    <n v="813.75"/>
    <n v="1811.25"/>
    <n v="0.69"/>
  </r>
  <r>
    <s v="COD-099"/>
    <x v="6"/>
    <n v="40"/>
    <x v="3"/>
    <n v="2400"/>
    <s v="PROFESOR-002"/>
    <n v="480"/>
    <d v="2021-07-24T00:00:00"/>
    <x v="0"/>
    <s v="COMERCIAL-001"/>
    <n v="288"/>
    <s v="NO"/>
    <x v="1"/>
    <s v="MILAN"/>
    <s v="NO"/>
    <n v="768"/>
    <n v="1632"/>
    <n v="0.68"/>
  </r>
  <r>
    <s v="COD-100"/>
    <x v="6"/>
    <n v="40"/>
    <x v="4"/>
    <n v="2400"/>
    <s v="PROFESOR-001"/>
    <n v="480"/>
    <d v="2020-08-02T00:00:00"/>
    <x v="1"/>
    <s v="COMERCIAL-003"/>
    <n v="288"/>
    <s v="SI"/>
    <x v="2"/>
    <s v="PARIS"/>
    <s v="SI"/>
    <n v="768"/>
    <n v="1632"/>
    <n v="0.68"/>
  </r>
  <r>
    <s v="COD-101"/>
    <x v="6"/>
    <n v="35"/>
    <x v="5"/>
    <n v="2100"/>
    <s v="PROFESOR-001"/>
    <n v="420"/>
    <d v="2021-01-09T00:00:00"/>
    <x v="0"/>
    <s v="COMERCIAL-002"/>
    <n v="252"/>
    <s v="SI"/>
    <x v="2"/>
    <s v="PARIS"/>
    <s v="SI"/>
    <n v="672"/>
    <n v="1428"/>
    <n v="0.68"/>
  </r>
  <r>
    <s v="COD-102"/>
    <x v="2"/>
    <n v="15"/>
    <x v="2"/>
    <n v="600"/>
    <s v="PROFESOR-004"/>
    <n v="180"/>
    <d v="2019-11-15T00:00:00"/>
    <x v="0"/>
    <s v="COMERCIAL-004"/>
    <n v="60"/>
    <s v="SI"/>
    <x v="0"/>
    <s v="VALENCIA"/>
    <s v="SI"/>
    <n v="240"/>
    <n v="360"/>
    <n v="0.6"/>
  </r>
  <r>
    <s v="COD-103"/>
    <x v="2"/>
    <n v="20"/>
    <x v="6"/>
    <n v="800"/>
    <s v="PROFESOR-005"/>
    <n v="240"/>
    <d v="2021-12-15T00:00:00"/>
    <x v="0"/>
    <s v="COMERCIAL-001"/>
    <n v="80"/>
    <s v="SI"/>
    <x v="0"/>
    <s v="VALLADOLID"/>
    <s v="SI"/>
    <n v="320"/>
    <n v="480"/>
    <n v="0.6"/>
  </r>
  <r>
    <s v="COD-104"/>
    <x v="2"/>
    <n v="18"/>
    <x v="6"/>
    <n v="720"/>
    <s v="PROFESOR-002"/>
    <n v="216"/>
    <d v="2020-04-10T00:00:00"/>
    <x v="0"/>
    <s v="COMERCIAL-002"/>
    <n v="72"/>
    <s v="SI"/>
    <x v="0"/>
    <s v="VALLADOLID"/>
    <s v="SI"/>
    <n v="288"/>
    <n v="432"/>
    <n v="0.6"/>
  </r>
  <r>
    <s v="COD-105"/>
    <x v="2"/>
    <n v="25"/>
    <x v="5"/>
    <n v="1000"/>
    <s v="PROFESOR-001"/>
    <n v="300"/>
    <d v="2019-10-31T00:00:00"/>
    <x v="1"/>
    <s v="COMERCIAL-004"/>
    <n v="100"/>
    <s v="NO"/>
    <x v="2"/>
    <s v="MARSELLA"/>
    <s v="SI"/>
    <n v="400"/>
    <n v="600"/>
    <n v="0.6"/>
  </r>
  <r>
    <s v="COD-106"/>
    <x v="1"/>
    <n v="20"/>
    <x v="4"/>
    <n v="600"/>
    <s v="PROFESOR-004"/>
    <n v="240"/>
    <d v="2021-07-22T00:00:00"/>
    <x v="1"/>
    <s v="COMERCIAL-001"/>
    <n v="48"/>
    <s v="NO"/>
    <x v="2"/>
    <s v="MARSELLA"/>
    <s v="SI"/>
    <n v="288"/>
    <n v="312"/>
    <n v="0.52"/>
  </r>
  <r>
    <s v="COD-107"/>
    <x v="3"/>
    <n v="10"/>
    <x v="7"/>
    <n v="300"/>
    <s v="PROFESOR-003"/>
    <n v="120"/>
    <d v="2021-01-01T00:00:00"/>
    <x v="1"/>
    <s v="COMERCIAL-003"/>
    <n v="24"/>
    <s v="SI"/>
    <x v="0"/>
    <s v="VALLADOLID"/>
    <s v="SI"/>
    <n v="144"/>
    <n v="156"/>
    <n v="0.52"/>
  </r>
  <r>
    <s v="COD-108"/>
    <x v="4"/>
    <n v="12"/>
    <x v="7"/>
    <n v="360"/>
    <s v="PROFESOR-002"/>
    <n v="144"/>
    <d v="2021-04-12T00:00:00"/>
    <x v="1"/>
    <s v="COMERCIAL-002"/>
    <n v="28.8"/>
    <s v="SI"/>
    <x v="0"/>
    <s v="VALLADOLID"/>
    <s v="SI"/>
    <n v="172.8"/>
    <n v="187.2"/>
    <n v="0.52"/>
  </r>
  <r>
    <s v="COD-109"/>
    <x v="4"/>
    <n v="15"/>
    <x v="6"/>
    <n v="375"/>
    <s v="PROFESOR-001"/>
    <n v="180"/>
    <d v="2020-05-17T00:00:00"/>
    <x v="2"/>
    <s v="COMERCIAL-004"/>
    <n v="26.25"/>
    <s v="SI"/>
    <x v="0"/>
    <s v="VALLADOLID"/>
    <s v="SI"/>
    <n v="206.25"/>
    <n v="168.75"/>
    <n v="0.45"/>
  </r>
  <r>
    <s v="COD-110"/>
    <x v="4"/>
    <n v="20"/>
    <x v="4"/>
    <n v="500"/>
    <s v="PROFESOR-004"/>
    <n v="240"/>
    <d v="2021-11-06T00:00:00"/>
    <x v="2"/>
    <s v="COMERCIAL-003"/>
    <n v="35"/>
    <s v="NO"/>
    <x v="2"/>
    <s v="MARSELLA"/>
    <s v="NO"/>
    <n v="275"/>
    <n v="225"/>
    <n v="0.45"/>
  </r>
  <r>
    <s v="COD-111"/>
    <x v="3"/>
    <n v="25"/>
    <x v="3"/>
    <n v="625"/>
    <s v="PROFESOR-005"/>
    <n v="300"/>
    <d v="2019-04-18T00:00:00"/>
    <x v="2"/>
    <s v="COMERCIAL-002"/>
    <n v="43.75"/>
    <s v="SI"/>
    <x v="1"/>
    <s v="MILAN"/>
    <s v="SI"/>
    <n v="343.75"/>
    <n v="281.25"/>
    <n v="0.45"/>
  </r>
  <r>
    <s v="COD-112"/>
    <x v="5"/>
    <n v="30"/>
    <x v="4"/>
    <n v="750"/>
    <s v="PROFESOR-002"/>
    <n v="360"/>
    <d v="2020-11-04T00:00:00"/>
    <x v="1"/>
    <s v="COMERCIAL-004"/>
    <n v="52.5"/>
    <s v="SI"/>
    <x v="2"/>
    <s v="MARSELLA"/>
    <s v="SI"/>
    <n v="412.5"/>
    <n v="337.5"/>
    <n v="0.45"/>
  </r>
  <r>
    <s v="COD-113"/>
    <x v="6"/>
    <n v="40"/>
    <x v="2"/>
    <n v="1200"/>
    <s v="PROFESOR-001"/>
    <n v="480"/>
    <d v="2021-09-15T00:00:00"/>
    <x v="1"/>
    <s v="COMERCIAL-001"/>
    <n v="96"/>
    <s v="NO"/>
    <x v="0"/>
    <s v="VALENCIA"/>
    <s v="NO"/>
    <n v="576"/>
    <n v="624"/>
    <n v="0.52"/>
  </r>
  <r>
    <s v="COD-114"/>
    <x v="6"/>
    <n v="35"/>
    <x v="3"/>
    <n v="1400"/>
    <s v="PROFESOR-004"/>
    <n v="420"/>
    <d v="2020-05-22T00:00:00"/>
    <x v="1"/>
    <s v="COMERCIAL-002"/>
    <n v="140"/>
    <s v="NO"/>
    <x v="1"/>
    <s v="MILAN"/>
    <s v="SI"/>
    <n v="560"/>
    <n v="840"/>
    <n v="0.6"/>
  </r>
  <r>
    <s v="COD-115"/>
    <x v="6"/>
    <n v="45"/>
    <x v="4"/>
    <n v="1125"/>
    <s v="PROFESOR-005"/>
    <n v="540"/>
    <d v="2019-10-03T00:00:00"/>
    <x v="1"/>
    <s v="COMERCIAL-004"/>
    <n v="78.75"/>
    <s v="NO"/>
    <x v="2"/>
    <s v="MARSELLA"/>
    <s v="SI"/>
    <n v="618.75"/>
    <n v="506.25"/>
    <n v="0.45"/>
  </r>
  <r>
    <s v="COD-116"/>
    <x v="2"/>
    <n v="18"/>
    <x v="3"/>
    <n v="450"/>
    <s v="PROFESOR-002"/>
    <n v="216"/>
    <d v="2020-01-26T00:00:00"/>
    <x v="2"/>
    <s v="COMERCIAL-001"/>
    <n v="31.5"/>
    <s v="NO"/>
    <x v="1"/>
    <s v="MILAN"/>
    <s v="NO"/>
    <n v="247.5"/>
    <n v="202.5"/>
    <n v="0.45"/>
  </r>
  <r>
    <s v="COD-117"/>
    <x v="2"/>
    <n v="10"/>
    <x v="2"/>
    <n v="250"/>
    <s v="PROFESOR-001"/>
    <n v="120"/>
    <d v="2021-06-19T00:00:00"/>
    <x v="2"/>
    <s v="COMERCIAL-003"/>
    <n v="17.5"/>
    <s v="NO"/>
    <x v="0"/>
    <s v="MADRID"/>
    <s v="NO"/>
    <n v="137.5"/>
    <n v="112.5"/>
    <n v="0.45"/>
  </r>
  <r>
    <s v="COD-118"/>
    <x v="2"/>
    <n v="12"/>
    <x v="3"/>
    <n v="360"/>
    <s v="PROFESOR-003"/>
    <n v="144"/>
    <d v="2019-11-16T00:00:00"/>
    <x v="2"/>
    <s v="COMERCIAL-002"/>
    <n v="28.8"/>
    <s v="SI"/>
    <x v="1"/>
    <s v="MILAN"/>
    <s v="SI"/>
    <n v="172.8"/>
    <n v="187.2"/>
    <n v="0.52"/>
  </r>
  <r>
    <s v="COD-119"/>
    <x v="2"/>
    <n v="15"/>
    <x v="5"/>
    <n v="450"/>
    <s v="PROFESOR-002"/>
    <n v="180"/>
    <d v="2019-11-10T00:00:00"/>
    <x v="2"/>
    <s v="COMERCIAL-004"/>
    <n v="36"/>
    <s v="NO"/>
    <x v="2"/>
    <s v="MARSELLA"/>
    <s v="SI"/>
    <n v="216"/>
    <n v="234"/>
    <n v="0.52"/>
  </r>
  <r>
    <s v="COD-120"/>
    <x v="1"/>
    <n v="25"/>
    <x v="2"/>
    <n v="750"/>
    <s v="PROFESOR-001"/>
    <n v="300"/>
    <d v="2019-11-27T00:00:00"/>
    <x v="2"/>
    <s v="COMERCIAL-003"/>
    <n v="60"/>
    <s v="SI"/>
    <x v="0"/>
    <s v="VALENCIA"/>
    <s v="NO"/>
    <n v="360"/>
    <n v="390"/>
    <n v="0.52"/>
  </r>
  <r>
    <s v="COD-121"/>
    <x v="1"/>
    <n v="15"/>
    <x v="6"/>
    <n v="375"/>
    <s v="PROFESOR-004"/>
    <n v="180"/>
    <d v="2021-12-01T00:00:00"/>
    <x v="1"/>
    <s v="COMERCIAL-002"/>
    <n v="18.75"/>
    <s v="SI"/>
    <x v="0"/>
    <s v="VALENCIA"/>
    <s v="SI"/>
    <n v="198.75"/>
    <n v="176.25"/>
    <n v="0.47"/>
  </r>
  <r>
    <s v="COD-122"/>
    <x v="1"/>
    <n v="20"/>
    <x v="4"/>
    <n v="500"/>
    <s v="PROFESOR-005"/>
    <n v="240"/>
    <d v="2019-05-13T00:00:00"/>
    <x v="2"/>
    <s v="COMERCIAL-004"/>
    <n v="25"/>
    <s v="SI"/>
    <x v="2"/>
    <s v="MARSELLA"/>
    <s v="SI"/>
    <n v="265"/>
    <n v="235"/>
    <n v="0.47"/>
  </r>
  <r>
    <s v="COD-123"/>
    <x v="0"/>
    <n v="20"/>
    <x v="5"/>
    <n v="500"/>
    <s v="PROFESOR-002"/>
    <n v="240"/>
    <d v="2020-10-13T00:00:00"/>
    <x v="2"/>
    <s v="COMERCIAL-001"/>
    <n v="25"/>
    <s v="SI"/>
    <x v="2"/>
    <s v="MARSELLA"/>
    <s v="NO"/>
    <n v="265"/>
    <n v="235"/>
    <n v="0.47"/>
  </r>
  <r>
    <s v="COD-124"/>
    <x v="0"/>
    <n v="30"/>
    <x v="7"/>
    <n v="750"/>
    <s v="PROFESOR-001"/>
    <n v="360"/>
    <d v="2019-01-30T00:00:00"/>
    <x v="2"/>
    <s v="COMERCIAL-003"/>
    <n v="37.5"/>
    <s v="SI"/>
    <x v="0"/>
    <s v="MADRID"/>
    <s v="NO"/>
    <n v="397.5"/>
    <n v="352.5"/>
    <n v="0.47"/>
  </r>
  <r>
    <s v="COD-125"/>
    <x v="2"/>
    <n v="35"/>
    <x v="3"/>
    <n v="875"/>
    <s v="PROFESOR-004"/>
    <n v="420"/>
    <d v="2019-01-12T00:00:00"/>
    <x v="1"/>
    <s v="COMERCIAL-002"/>
    <n v="43.75"/>
    <s v="SI"/>
    <x v="1"/>
    <s v="MILAN"/>
    <s v="SI"/>
    <n v="463.75"/>
    <n v="411.25"/>
    <n v="0.47"/>
  </r>
  <r>
    <s v="COD-126"/>
    <x v="2"/>
    <n v="40"/>
    <x v="4"/>
    <n v="3000"/>
    <s v="PROFESOR-003"/>
    <n v="480"/>
    <d v="2021-09-16T00:00:00"/>
    <x v="1"/>
    <s v="COMERCIAL-004"/>
    <n v="450"/>
    <s v="SI"/>
    <x v="2"/>
    <s v="MARSELLA"/>
    <s v="SI"/>
    <n v="930"/>
    <n v="2070"/>
    <n v="0.69"/>
  </r>
  <r>
    <s v="COD-127"/>
    <x v="1"/>
    <n v="40"/>
    <x v="5"/>
    <n v="2400"/>
    <s v="PROFESOR-002"/>
    <n v="480"/>
    <d v="2021-06-28T00:00:00"/>
    <x v="1"/>
    <s v="COMERCIAL-001"/>
    <n v="288"/>
    <s v="SI"/>
    <x v="2"/>
    <s v="MARSELLA"/>
    <s v="NO"/>
    <n v="768"/>
    <n v="1632"/>
    <n v="0.68"/>
  </r>
  <r>
    <s v="COD-128"/>
    <x v="1"/>
    <n v="35"/>
    <x v="2"/>
    <n v="2100"/>
    <s v="PROFESOR-001"/>
    <n v="420"/>
    <d v="2021-05-08T00:00:00"/>
    <x v="1"/>
    <s v="COMERCIAL-002"/>
    <n v="252"/>
    <s v="SI"/>
    <x v="0"/>
    <s v="VALLADOLID"/>
    <s v="SI"/>
    <n v="672"/>
    <n v="1428"/>
    <n v="0.68"/>
  </r>
  <r>
    <s v="COD-129"/>
    <x v="1"/>
    <n v="45"/>
    <x v="6"/>
    <n v="2700"/>
    <s v="PROFESOR-004"/>
    <n v="540"/>
    <d v="2020-03-11T00:00:00"/>
    <x v="2"/>
    <s v="COMERCIAL-004"/>
    <n v="324"/>
    <s v="SI"/>
    <x v="0"/>
    <s v="MADRID"/>
    <s v="SI"/>
    <n v="864"/>
    <n v="1836"/>
    <n v="0.68"/>
  </r>
  <r>
    <s v="COD-130"/>
    <x v="0"/>
    <n v="25"/>
    <x v="6"/>
    <n v="1000"/>
    <s v="PROFESOR-005"/>
    <n v="300"/>
    <d v="2019-01-15T00:00:00"/>
    <x v="2"/>
    <s v="COMERCIAL-001"/>
    <n v="100"/>
    <s v="SI"/>
    <x v="0"/>
    <s v="MADRID"/>
    <s v="NO"/>
    <n v="400"/>
    <n v="600"/>
    <n v="0.6"/>
  </r>
  <r>
    <s v="COD-131"/>
    <x v="0"/>
    <n v="20"/>
    <x v="5"/>
    <n v="500"/>
    <s v="PROFESOR-002"/>
    <n v="240"/>
    <d v="2019-09-02T00:00:00"/>
    <x v="2"/>
    <s v="COMERCIAL-003"/>
    <n v="35"/>
    <s v="SI"/>
    <x v="2"/>
    <s v="MARSELLA"/>
    <s v="NO"/>
    <n v="275"/>
    <n v="225"/>
    <n v="0.45"/>
  </r>
  <r>
    <s v="COD-132"/>
    <x v="0"/>
    <n v="10"/>
    <x v="4"/>
    <n v="250"/>
    <s v="PROFESOR-001"/>
    <n v="120"/>
    <d v="2020-06-01T00:00:00"/>
    <x v="2"/>
    <s v="COMERCIAL-003"/>
    <n v="17.5"/>
    <s v="SI"/>
    <x v="2"/>
    <s v="MARSELLA"/>
    <s v="NO"/>
    <n v="137.5"/>
    <n v="112.5"/>
    <n v="0.45"/>
  </r>
  <r>
    <s v="COD-133"/>
    <x v="3"/>
    <n v="12"/>
    <x v="7"/>
    <n v="300"/>
    <s v="PROFESOR-003"/>
    <n v="144"/>
    <d v="2019-11-25T00:00:00"/>
    <x v="2"/>
    <s v="COMERCIAL-002"/>
    <n v="21"/>
    <s v="SI"/>
    <x v="0"/>
    <s v="MADRID"/>
    <s v="SI"/>
    <n v="165"/>
    <n v="135"/>
    <n v="0.45"/>
  </r>
  <r>
    <s v="COD-134"/>
    <x v="5"/>
    <n v="15"/>
    <x v="3"/>
    <n v="450"/>
    <s v="PROFESOR-002"/>
    <n v="180"/>
    <d v="2019-05-02T00:00:00"/>
    <x v="1"/>
    <s v="COMERCIAL-004"/>
    <n v="36"/>
    <s v="NO"/>
    <x v="1"/>
    <s v="MILAN"/>
    <s v="SI"/>
    <n v="216"/>
    <n v="234"/>
    <n v="0.52"/>
  </r>
  <r>
    <s v="COD-135"/>
    <x v="6"/>
    <n v="20"/>
    <x v="4"/>
    <n v="600"/>
    <s v="PROFESOR-001"/>
    <n v="240"/>
    <d v="2019-01-18T00:00:00"/>
    <x v="0"/>
    <s v="COMERCIAL-001"/>
    <n v="48"/>
    <s v="NO"/>
    <x v="2"/>
    <s v="MARSELLA"/>
    <s v="NO"/>
    <n v="288"/>
    <n v="312"/>
    <n v="0.52"/>
  </r>
  <r>
    <s v="COD-136"/>
    <x v="6"/>
    <n v="25"/>
    <x v="3"/>
    <n v="750"/>
    <s v="PROFESOR-004"/>
    <n v="300"/>
    <d v="2021-09-30T00:00:00"/>
    <x v="1"/>
    <s v="COMERCIAL-002"/>
    <n v="60"/>
    <s v="NO"/>
    <x v="1"/>
    <s v="MILAN"/>
    <s v="SI"/>
    <n v="360"/>
    <n v="390"/>
    <n v="0.52"/>
  </r>
  <r>
    <s v="COD-137"/>
    <x v="6"/>
    <n v="30"/>
    <x v="2"/>
    <n v="750"/>
    <s v="PROFESOR-005"/>
    <n v="360"/>
    <d v="2021-11-02T00:00:00"/>
    <x v="0"/>
    <s v="COMERCIAL-004"/>
    <n v="37.5"/>
    <s v="NO"/>
    <x v="0"/>
    <s v="VALLADOLID"/>
    <s v="SI"/>
    <n v="397.5"/>
    <n v="352.5"/>
    <n v="0.47"/>
  </r>
  <r>
    <s v="COD-138"/>
    <x v="2"/>
    <n v="40"/>
    <x v="3"/>
    <n v="1000"/>
    <s v="PROFESOR-002"/>
    <n v="480"/>
    <d v="2020-06-03T00:00:00"/>
    <x v="0"/>
    <s v="COMERCIAL-001"/>
    <n v="50"/>
    <s v="SI"/>
    <x v="1"/>
    <s v="MILAN"/>
    <s v="SI"/>
    <n v="530"/>
    <n v="470"/>
    <n v="0.47"/>
  </r>
  <r>
    <s v="COD-139"/>
    <x v="2"/>
    <n v="35"/>
    <x v="5"/>
    <n v="875"/>
    <s v="PROFESOR-001"/>
    <n v="420"/>
    <d v="2020-03-22T00:00:00"/>
    <x v="0"/>
    <s v="COMERCIAL-003"/>
    <n v="43.75"/>
    <s v="SI"/>
    <x v="2"/>
    <s v="PARIS"/>
    <s v="SI"/>
    <n v="463.75"/>
    <n v="411.25"/>
    <n v="0.47"/>
  </r>
  <r>
    <s v="COD-140"/>
    <x v="2"/>
    <n v="45"/>
    <x v="2"/>
    <n v="1125"/>
    <s v="PROFESOR-004"/>
    <n v="540"/>
    <d v="2020-04-13T00:00:00"/>
    <x v="0"/>
    <s v="COMERCIAL-002"/>
    <n v="56.25"/>
    <s v="SI"/>
    <x v="0"/>
    <s v="VALLADOLID"/>
    <s v="SI"/>
    <n v="596.25"/>
    <n v="528.75"/>
    <n v="0.47"/>
  </r>
  <r>
    <s v="COD-141"/>
    <x v="2"/>
    <n v="18"/>
    <x v="6"/>
    <n v="450"/>
    <s v="PROFESOR-003"/>
    <n v="216"/>
    <d v="2020-09-23T00:00:00"/>
    <x v="1"/>
    <s v="COMERCIAL-004"/>
    <n v="22.5"/>
    <s v="SI"/>
    <x v="0"/>
    <s v="VALLADOLID"/>
    <s v="SI"/>
    <n v="238.5"/>
    <n v="211.5"/>
    <n v="0.47"/>
  </r>
  <r>
    <s v="COD-142"/>
    <x v="1"/>
    <n v="10"/>
    <x v="4"/>
    <n v="750"/>
    <s v="PROFESOR-002"/>
    <n v="120"/>
    <d v="2021-09-28T00:00:00"/>
    <x v="1"/>
    <s v="COMERCIAL-003"/>
    <n v="112.5"/>
    <s v="NO"/>
    <x v="2"/>
    <s v="PARIS"/>
    <s v="SI"/>
    <n v="232.5"/>
    <n v="517.5"/>
    <n v="0.69"/>
  </r>
  <r>
    <s v="COD-143"/>
    <x v="1"/>
    <n v="12"/>
    <x v="5"/>
    <n v="720"/>
    <s v="PROFESOR-001"/>
    <n v="144"/>
    <d v="2020-02-13T00:00:00"/>
    <x v="0"/>
    <s v="COMERCIAL-002"/>
    <n v="86.4"/>
    <s v="NO"/>
    <x v="2"/>
    <s v="PARIS"/>
    <s v="SI"/>
    <n v="230.4"/>
    <n v="489.6"/>
    <n v="0.68"/>
  </r>
  <r>
    <s v="COD-144"/>
    <x v="1"/>
    <n v="15"/>
    <x v="7"/>
    <n v="900"/>
    <s v="PROFESOR-004"/>
    <n v="180"/>
    <d v="2021-11-13T00:00:00"/>
    <x v="1"/>
    <s v="COMERCIAL-004"/>
    <n v="108"/>
    <s v="SI"/>
    <x v="0"/>
    <s v="MADRID"/>
    <s v="SI"/>
    <n v="288"/>
    <n v="612"/>
    <n v="0.68"/>
  </r>
  <r>
    <s v="COD-145"/>
    <x v="0"/>
    <n v="25"/>
    <x v="3"/>
    <n v="1500"/>
    <s v="PROFESOR-005"/>
    <n v="300"/>
    <d v="2021-04-17T00:00:00"/>
    <x v="0"/>
    <s v="COMERCIAL-001"/>
    <n v="180"/>
    <s v="NO"/>
    <x v="1"/>
    <s v="MILAN"/>
    <s v="SI"/>
    <n v="480"/>
    <n v="1020"/>
    <n v="0.68"/>
  </r>
  <r>
    <s v="COD-146"/>
    <x v="0"/>
    <n v="15"/>
    <x v="4"/>
    <n v="600"/>
    <s v="PROFESOR-002"/>
    <n v="180"/>
    <d v="2021-07-03T00:00:00"/>
    <x v="0"/>
    <s v="COMERCIAL-003"/>
    <n v="60"/>
    <s v="NO"/>
    <x v="2"/>
    <s v="PARIS"/>
    <s v="SI"/>
    <n v="240"/>
    <n v="360"/>
    <n v="0.6"/>
  </r>
  <r>
    <s v="COD-147"/>
    <x v="0"/>
    <n v="10"/>
    <x v="5"/>
    <n v="400"/>
    <s v="PROFESOR-001"/>
    <n v="120"/>
    <d v="2021-10-02T00:00:00"/>
    <x v="0"/>
    <s v="COMERCIAL-002"/>
    <n v="40"/>
    <s v="SI"/>
    <x v="2"/>
    <s v="PARIS"/>
    <s v="SI"/>
    <n v="160"/>
    <n v="240"/>
    <n v="0.6"/>
  </r>
  <r>
    <s v="COD-148"/>
    <x v="0"/>
    <n v="12"/>
    <x v="2"/>
    <n v="480"/>
    <s v="PROFESOR-004"/>
    <n v="144"/>
    <d v="2020-08-26T00:00:00"/>
    <x v="0"/>
    <s v="COMERCIAL-004"/>
    <n v="48"/>
    <s v="NO"/>
    <x v="0"/>
    <s v="MADRID"/>
    <s v="SI"/>
    <n v="192"/>
    <n v="288"/>
    <n v="0.6"/>
  </r>
  <r>
    <s v="COD-149"/>
    <x v="1"/>
    <n v="15"/>
    <x v="6"/>
    <n v="600"/>
    <s v="PROFESOR-005"/>
    <n v="180"/>
    <d v="2019-08-17T00:00:00"/>
    <x v="1"/>
    <s v="COMERCIAL-001"/>
    <n v="60"/>
    <s v="SI"/>
    <x v="0"/>
    <s v="VALENCIA"/>
    <s v="SI"/>
    <n v="240"/>
    <n v="360"/>
    <n v="0.6"/>
  </r>
  <r>
    <s v="COD-150"/>
    <x v="2"/>
    <n v="25"/>
    <x v="6"/>
    <n v="750"/>
    <s v="PROFESOR-002"/>
    <n v="300"/>
    <d v="2021-09-08T00:00:00"/>
    <x v="1"/>
    <s v="COMERCIAL-002"/>
    <n v="60"/>
    <s v="SI"/>
    <x v="0"/>
    <s v="VALENCIA"/>
    <s v="SI"/>
    <n v="360"/>
    <n v="390"/>
    <n v="0.52"/>
  </r>
  <r>
    <s v="COD-151"/>
    <x v="0"/>
    <n v="15"/>
    <x v="5"/>
    <n v="450"/>
    <s v="PROFESOR-001"/>
    <n v="180"/>
    <d v="2021-01-14T00:00:00"/>
    <x v="1"/>
    <s v="COMERCIAL-004"/>
    <n v="36"/>
    <s v="SI"/>
    <x v="2"/>
    <s v="PARIS"/>
    <s v="SI"/>
    <n v="216"/>
    <n v="234"/>
    <n v="0.52"/>
  </r>
  <r>
    <s v="COD-152"/>
    <x v="0"/>
    <n v="20"/>
    <x v="4"/>
    <n v="600"/>
    <s v="PROFESOR-004"/>
    <n v="240"/>
    <d v="2021-08-12T00:00:00"/>
    <x v="1"/>
    <s v="COMERCIAL-001"/>
    <n v="48"/>
    <s v="SI"/>
    <x v="2"/>
    <s v="PARIS"/>
    <s v="SI"/>
    <n v="288"/>
    <n v="312"/>
    <n v="0.52"/>
  </r>
  <r>
    <s v="COD-153"/>
    <x v="0"/>
    <n v="20"/>
    <x v="7"/>
    <n v="500"/>
    <s v="PROFESOR-003"/>
    <n v="240"/>
    <d v="2019-07-26T00:00:00"/>
    <x v="2"/>
    <s v="COMERCIAL-003"/>
    <n v="35"/>
    <s v="SI"/>
    <x v="0"/>
    <s v="MADRID"/>
    <s v="NO"/>
    <n v="275"/>
    <n v="225"/>
    <n v="0.45"/>
  </r>
  <r>
    <s v="COD-154"/>
    <x v="1"/>
    <n v="30"/>
    <x v="7"/>
    <n v="750"/>
    <s v="PROFESOR-002"/>
    <n v="360"/>
    <d v="2021-06-04T00:00:00"/>
    <x v="2"/>
    <s v="COMERCIAL-002"/>
    <n v="52.5"/>
    <s v="SI"/>
    <x v="0"/>
    <s v="MADRID"/>
    <s v="SI"/>
    <n v="412.5"/>
    <n v="337.5"/>
    <n v="0.45"/>
  </r>
  <r>
    <s v="COD-155"/>
    <x v="1"/>
    <n v="35"/>
    <x v="6"/>
    <n v="875"/>
    <s v="PROFESOR-001"/>
    <n v="420"/>
    <d v="2020-04-13T00:00:00"/>
    <x v="2"/>
    <s v="COMERCIAL-004"/>
    <n v="61.25"/>
    <s v="SI"/>
    <x v="0"/>
    <s v="VALENCIA"/>
    <s v="SI"/>
    <n v="481.25"/>
    <n v="393.75"/>
    <n v="0.45"/>
  </r>
  <r>
    <s v="COD-156"/>
    <x v="1"/>
    <n v="40"/>
    <x v="4"/>
    <n v="1000"/>
    <s v="PROFESOR-001"/>
    <n v="480"/>
    <d v="2021-02-07T00:00:00"/>
    <x v="1"/>
    <s v="COMERCIAL-003"/>
    <n v="70"/>
    <s v="SI"/>
    <x v="2"/>
    <s v="PARIS"/>
    <s v="NO"/>
    <n v="550"/>
    <n v="450"/>
    <n v="0.45"/>
  </r>
  <r>
    <s v="COD-157"/>
    <x v="3"/>
    <n v="40"/>
    <x v="3"/>
    <n v="1200"/>
    <s v="PROFESOR-004"/>
    <n v="480"/>
    <d v="2019-01-02T00:00:00"/>
    <x v="1"/>
    <s v="COMERCIAL-002"/>
    <n v="96"/>
    <s v="SI"/>
    <x v="1"/>
    <s v="MILAN"/>
    <s v="SI"/>
    <n v="576"/>
    <n v="624"/>
    <n v="0.52"/>
  </r>
  <r>
    <s v="COD-158"/>
    <x v="4"/>
    <n v="35"/>
    <x v="4"/>
    <n v="1400"/>
    <s v="PROFESOR-005"/>
    <n v="420"/>
    <d v="2019-10-04T00:00:00"/>
    <x v="1"/>
    <s v="COMERCIAL-004"/>
    <n v="140"/>
    <s v="SI"/>
    <x v="2"/>
    <s v="PARIS"/>
    <s v="SI"/>
    <n v="560"/>
    <n v="840"/>
    <n v="0.6"/>
  </r>
  <r>
    <s v="COD-159"/>
    <x v="0"/>
    <n v="45"/>
    <x v="2"/>
    <n v="1125"/>
    <s v="PROFESOR-002"/>
    <n v="540"/>
    <d v="2019-12-10T00:00:00"/>
    <x v="1"/>
    <s v="COMERCIAL-001"/>
    <n v="78.75"/>
    <s v="SI"/>
    <x v="0"/>
    <s v="VALLADOLID"/>
    <s v="NO"/>
    <n v="618.75"/>
    <n v="506.25"/>
    <n v="0.45"/>
  </r>
  <r>
    <s v="COD-160"/>
    <x v="0"/>
    <n v="25"/>
    <x v="3"/>
    <n v="625"/>
    <s v="PROFESOR-001"/>
    <n v="300"/>
    <d v="2019-11-15T00:00:00"/>
    <x v="2"/>
    <s v="COMERCIAL-002"/>
    <n v="43.75"/>
    <s v="SI"/>
    <x v="1"/>
    <s v="MILAN"/>
    <s v="SI"/>
    <n v="343.75"/>
    <n v="281.25"/>
    <n v="0.45"/>
  </r>
  <r>
    <s v="COD-161"/>
    <x v="0"/>
    <n v="20"/>
    <x v="4"/>
    <n v="500"/>
    <s v="PROFESOR-004"/>
    <n v="240"/>
    <d v="2019-03-23T00:00:00"/>
    <x v="2"/>
    <s v="COMERCIAL-004"/>
    <n v="35"/>
    <s v="SI"/>
    <x v="2"/>
    <s v="PARIS"/>
    <s v="SI"/>
    <n v="275"/>
    <n v="225"/>
    <n v="0.45"/>
  </r>
  <r>
    <s v="COD-162"/>
    <x v="1"/>
    <n v="10"/>
    <x v="3"/>
    <n v="300"/>
    <s v="PROFESOR-003"/>
    <n v="120"/>
    <d v="2019-02-15T00:00:00"/>
    <x v="2"/>
    <s v="COMERCIAL-001"/>
    <n v="24"/>
    <s v="NO"/>
    <x v="1"/>
    <s v="MILAN"/>
    <s v="NO"/>
    <n v="144"/>
    <n v="156"/>
    <n v="0.52"/>
  </r>
  <r>
    <s v="COD-163"/>
    <x v="1"/>
    <n v="12"/>
    <x v="2"/>
    <n v="360"/>
    <s v="PROFESOR-002"/>
    <n v="144"/>
    <d v="2019-09-09T00:00:00"/>
    <x v="2"/>
    <s v="COMERCIAL-003"/>
    <n v="28.8"/>
    <s v="NO"/>
    <x v="0"/>
    <s v="VALLADOLID"/>
    <s v="NO"/>
    <n v="172.8"/>
    <n v="187.2"/>
    <n v="0.52"/>
  </r>
  <r>
    <s v="COD-164"/>
    <x v="1"/>
    <n v="15"/>
    <x v="3"/>
    <n v="450"/>
    <s v="PROFESOR-001"/>
    <n v="180"/>
    <d v="2020-05-14T00:00:00"/>
    <x v="2"/>
    <s v="COMERCIAL-002"/>
    <n v="36"/>
    <s v="NO"/>
    <x v="1"/>
    <s v="ROMA"/>
    <s v="SI"/>
    <n v="216"/>
    <n v="234"/>
    <n v="0.52"/>
  </r>
  <r>
    <s v="COD-165"/>
    <x v="3"/>
    <n v="20"/>
    <x v="5"/>
    <n v="500"/>
    <s v="PROFESOR-004"/>
    <n v="240"/>
    <d v="2020-09-05T00:00:00"/>
    <x v="1"/>
    <s v="COMERCIAL-004"/>
    <n v="25"/>
    <s v="NO"/>
    <x v="2"/>
    <s v="MARSELLA"/>
    <s v="SI"/>
    <n v="265"/>
    <n v="235"/>
    <n v="0.47"/>
  </r>
  <r>
    <s v="COD-166"/>
    <x v="4"/>
    <n v="25"/>
    <x v="0"/>
    <n v="625"/>
    <s v="PROFESOR-005"/>
    <n v="300"/>
    <d v="2021-05-07T00:00:00"/>
    <x v="0"/>
    <s v="COMERCIAL-001"/>
    <n v="31.25"/>
    <s v="NO"/>
    <x v="0"/>
    <s v="MADRID"/>
    <s v="NO"/>
    <n v="331.25"/>
    <n v="293.75"/>
    <n v="0.47"/>
  </r>
  <r>
    <s v="COD-167"/>
    <x v="4"/>
    <n v="30"/>
    <x v="1"/>
    <n v="750"/>
    <s v="PROFESOR-002"/>
    <n v="360"/>
    <d v="2019-08-20T00:00:00"/>
    <x v="1"/>
    <s v="COMERCIAL-003"/>
    <n v="37.5"/>
    <s v="NO"/>
    <x v="1"/>
    <s v="ROMA"/>
    <s v="NO"/>
    <n v="397.5"/>
    <n v="352.5"/>
    <n v="0.47"/>
  </r>
  <r>
    <s v="COD-168"/>
    <x v="4"/>
    <n v="40"/>
    <x v="2"/>
    <n v="1000"/>
    <s v="PROFESOR-001"/>
    <n v="480"/>
    <d v="2021-06-21T00:00:00"/>
    <x v="0"/>
    <s v="COMERCIAL-002"/>
    <n v="50"/>
    <s v="NO"/>
    <x v="0"/>
    <s v="MADRID"/>
    <s v="SI"/>
    <n v="530"/>
    <n v="470"/>
    <n v="0.47"/>
  </r>
  <r>
    <s v="COD-169"/>
    <x v="3"/>
    <n v="35"/>
    <x v="3"/>
    <n v="875"/>
    <s v="PROFESOR-004"/>
    <n v="420"/>
    <d v="2019-09-25T00:00:00"/>
    <x v="0"/>
    <s v="COMERCIAL-004"/>
    <n v="43.75"/>
    <s v="NO"/>
    <x v="1"/>
    <s v="ROMA"/>
    <s v="SI"/>
    <n v="463.75"/>
    <n v="411.25"/>
    <n v="0.47"/>
  </r>
  <r>
    <s v="COD-170"/>
    <x v="5"/>
    <n v="45"/>
    <x v="4"/>
    <n v="3375"/>
    <s v="PROFESOR-005"/>
    <n v="540"/>
    <d v="2021-01-18T00:00:00"/>
    <x v="0"/>
    <s v="COMERCIAL-001"/>
    <n v="506.25"/>
    <s v="NO"/>
    <x v="2"/>
    <s v="MARSELLA"/>
    <s v="NO"/>
    <n v="1046.25"/>
    <n v="2328.75"/>
    <n v="0.69"/>
  </r>
  <r>
    <s v="COD-171"/>
    <x v="6"/>
    <n v="18"/>
    <x v="3"/>
    <n v="1080"/>
    <s v="PROFESOR-002"/>
    <n v="216"/>
    <d v="2019-03-19T00:00:00"/>
    <x v="0"/>
    <s v="COMERCIAL-002"/>
    <n v="129.6"/>
    <s v="SI"/>
    <x v="1"/>
    <s v="ROMA"/>
    <s v="SI"/>
    <n v="345.6"/>
    <n v="734.4"/>
    <n v="0.67999999999999994"/>
  </r>
  <r>
    <s v="COD-172"/>
    <x v="6"/>
    <n v="10"/>
    <x v="2"/>
    <n v="600"/>
    <s v="PROFESOR-001"/>
    <n v="120"/>
    <d v="2019-10-26T00:00:00"/>
    <x v="1"/>
    <s v="COMERCIAL-004"/>
    <n v="72"/>
    <s v="NO"/>
    <x v="0"/>
    <s v="MADRID"/>
    <s v="SI"/>
    <n v="192"/>
    <n v="408"/>
    <n v="0.68"/>
  </r>
  <r>
    <s v="COD-173"/>
    <x v="6"/>
    <n v="45"/>
    <x v="3"/>
    <n v="2700"/>
    <s v="PROFESOR-003"/>
    <n v="540"/>
    <d v="2019-05-28T00:00:00"/>
    <x v="1"/>
    <s v="COMERCIAL-001"/>
    <n v="324"/>
    <s v="SI"/>
    <x v="1"/>
    <s v="ROMA"/>
    <s v="NO"/>
    <n v="864"/>
    <n v="1836"/>
    <n v="0.68"/>
  </r>
  <r>
    <s v="COD-174"/>
    <x v="2"/>
    <n v="25"/>
    <x v="5"/>
    <n v="1000"/>
    <s v="PROFESOR-002"/>
    <n v="300"/>
    <d v="2019-07-09T00:00:00"/>
    <x v="1"/>
    <s v="COMERCIAL-003"/>
    <n v="100"/>
    <s v="SI"/>
    <x v="2"/>
    <s v="MARSELLA"/>
    <s v="NO"/>
    <n v="400"/>
    <n v="600"/>
    <n v="0.6"/>
  </r>
  <r>
    <s v="COD-175"/>
    <x v="2"/>
    <n v="20"/>
    <x v="2"/>
    <n v="800"/>
    <s v="PROFESOR-001"/>
    <n v="240"/>
    <d v="2020-05-05T00:00:00"/>
    <x v="1"/>
    <s v="COMERCIAL-002"/>
    <n v="80"/>
    <s v="SI"/>
    <x v="0"/>
    <s v="MADRID"/>
    <s v="SI"/>
    <n v="320"/>
    <n v="480"/>
    <n v="0.6"/>
  </r>
  <r>
    <s v="COD-176"/>
    <x v="2"/>
    <n v="10"/>
    <x v="6"/>
    <n v="400"/>
    <s v="PROFESOR-004"/>
    <n v="120"/>
    <d v="2019-04-19T00:00:00"/>
    <x v="2"/>
    <s v="COMERCIAL-004"/>
    <n v="40"/>
    <s v="SI"/>
    <x v="0"/>
    <s v="MADRID"/>
    <s v="SI"/>
    <n v="160"/>
    <n v="240"/>
    <n v="0.6"/>
  </r>
  <r>
    <s v="COD-177"/>
    <x v="2"/>
    <n v="12"/>
    <x v="4"/>
    <n v="480"/>
    <s v="PROFESOR-005"/>
    <n v="144"/>
    <d v="2020-03-15T00:00:00"/>
    <x v="2"/>
    <s v="COMERCIAL-003"/>
    <n v="48"/>
    <s v="SI"/>
    <x v="2"/>
    <s v="MARSELLA"/>
    <s v="NO"/>
    <n v="192"/>
    <n v="288"/>
    <n v="0.6"/>
  </r>
  <r>
    <s v="COD-178"/>
    <x v="1"/>
    <n v="15"/>
    <x v="5"/>
    <n v="450"/>
    <s v="PROFESOR-002"/>
    <n v="180"/>
    <d v="2019-04-12T00:00:00"/>
    <x v="2"/>
    <s v="COMERCIAL-002"/>
    <n v="36"/>
    <s v="SI"/>
    <x v="2"/>
    <s v="MARSELLA"/>
    <s v="SI"/>
    <n v="216"/>
    <n v="234"/>
    <n v="0.52"/>
  </r>
  <r>
    <s v="COD-179"/>
    <x v="1"/>
    <n v="20"/>
    <x v="7"/>
    <n v="600"/>
    <s v="PROFESOR-001"/>
    <n v="240"/>
    <d v="2019-11-13T00:00:00"/>
    <x v="1"/>
    <s v="COMERCIAL-004"/>
    <n v="48"/>
    <s v="SI"/>
    <x v="0"/>
    <s v="MADRID"/>
    <s v="SI"/>
    <n v="288"/>
    <n v="312"/>
    <n v="0.52"/>
  </r>
  <r>
    <s v="COD-180"/>
    <x v="1"/>
    <n v="25"/>
    <x v="3"/>
    <n v="750"/>
    <s v="PROFESOR-004"/>
    <n v="300"/>
    <d v="2019-12-04T00:00:00"/>
    <x v="1"/>
    <s v="COMERCIAL-001"/>
    <n v="60"/>
    <s v="SI"/>
    <x v="1"/>
    <s v="MILAN"/>
    <s v="NO"/>
    <n v="360"/>
    <n v="390"/>
    <n v="0.52"/>
  </r>
  <r>
    <s v="COD-181"/>
    <x v="0"/>
    <n v="30"/>
    <x v="4"/>
    <n v="750"/>
    <s v="PROFESOR-003"/>
    <n v="360"/>
    <d v="2019-03-31T00:00:00"/>
    <x v="1"/>
    <s v="COMERCIAL-003"/>
    <n v="52.5"/>
    <s v="SI"/>
    <x v="2"/>
    <s v="MARSELLA"/>
    <s v="NO"/>
    <n v="412.5"/>
    <n v="337.5"/>
    <n v="0.45"/>
  </r>
  <r>
    <s v="COD-182"/>
    <x v="0"/>
    <n v="40"/>
    <x v="5"/>
    <n v="1000"/>
    <s v="PROFESOR-002"/>
    <n v="480"/>
    <d v="2021-11-09T00:00:00"/>
    <x v="1"/>
    <s v="COMERCIAL-002"/>
    <n v="70"/>
    <s v="SI"/>
    <x v="2"/>
    <s v="MARSELLA"/>
    <s v="SI"/>
    <n v="550"/>
    <n v="450"/>
    <n v="0.45"/>
  </r>
  <r>
    <s v="COD-183"/>
    <x v="1"/>
    <n v="35"/>
    <x v="2"/>
    <n v="1050"/>
    <s v="PROFESOR-001"/>
    <n v="420"/>
    <d v="2019-11-13T00:00:00"/>
    <x v="2"/>
    <s v="COMERCIAL-004"/>
    <n v="84"/>
    <s v="SI"/>
    <x v="0"/>
    <s v="MADRID"/>
    <s v="SI"/>
    <n v="504"/>
    <n v="546"/>
    <n v="0.52"/>
  </r>
  <r>
    <s v="COD-184"/>
    <x v="2"/>
    <n v="45"/>
    <x v="6"/>
    <n v="1800"/>
    <s v="PROFESOR-004"/>
    <n v="540"/>
    <d v="2020-09-25T00:00:00"/>
    <x v="2"/>
    <s v="COMERCIAL-001"/>
    <n v="180"/>
    <s v="SI"/>
    <x v="0"/>
    <s v="VALENCIA"/>
    <s v="NO"/>
    <n v="720"/>
    <n v="1080"/>
    <n v="0.6"/>
  </r>
  <r>
    <s v="COD-185"/>
    <x v="0"/>
    <n v="18"/>
    <x v="6"/>
    <n v="450"/>
    <s v="PROFESOR-005"/>
    <n v="216"/>
    <d v="2021-03-25T00:00:00"/>
    <x v="2"/>
    <s v="COMERCIAL-002"/>
    <n v="31.5"/>
    <s v="SI"/>
    <x v="0"/>
    <s v="VALENCIA"/>
    <s v="SI"/>
    <n v="247.5"/>
    <n v="202.5"/>
    <n v="0.45"/>
  </r>
  <r>
    <s v="COD-186"/>
    <x v="0"/>
    <n v="10"/>
    <x v="5"/>
    <n v="250"/>
    <s v="PROFESOR-002"/>
    <n v="120"/>
    <d v="2019-01-12T00:00:00"/>
    <x v="2"/>
    <s v="COMERCIAL-004"/>
    <n v="17.5"/>
    <s v="NO"/>
    <x v="2"/>
    <s v="MARSELLA"/>
    <s v="SI"/>
    <n v="137.5"/>
    <n v="112.5"/>
    <n v="0.45"/>
  </r>
  <r>
    <s v="COD-187"/>
    <x v="0"/>
    <n v="12"/>
    <x v="4"/>
    <n v="300"/>
    <s v="PROFESOR-001"/>
    <n v="144"/>
    <d v="2021-09-21T00:00:00"/>
    <x v="2"/>
    <s v="COMERCIAL-001"/>
    <n v="21"/>
    <s v="NO"/>
    <x v="2"/>
    <s v="MARSELLA"/>
    <s v="SI"/>
    <n v="165"/>
    <n v="135"/>
    <n v="0.45"/>
  </r>
  <r>
    <s v="COD-188"/>
    <x v="1"/>
    <n v="15"/>
    <x v="7"/>
    <n v="450"/>
    <s v="PROFESOR-004"/>
    <n v="180"/>
    <d v="2019-01-08T00:00:00"/>
    <x v="1"/>
    <s v="COMERCIAL-003"/>
    <n v="36"/>
    <s v="SI"/>
    <x v="0"/>
    <s v="VALENCIA"/>
    <s v="SI"/>
    <n v="216"/>
    <n v="234"/>
    <n v="0.52"/>
  </r>
  <r>
    <s v="COD-189"/>
    <x v="1"/>
    <n v="25"/>
    <x v="7"/>
    <n v="750"/>
    <s v="PROFESOR-005"/>
    <n v="300"/>
    <d v="2021-04-07T00:00:00"/>
    <x v="2"/>
    <s v="COMERCIAL-002"/>
    <n v="60"/>
    <s v="SI"/>
    <x v="0"/>
    <s v="MADRID"/>
    <s v="SI"/>
    <n v="360"/>
    <n v="390"/>
    <n v="0.52"/>
  </r>
  <r>
    <s v="COD-190"/>
    <x v="1"/>
    <n v="15"/>
    <x v="6"/>
    <n v="450"/>
    <s v="PROFESOR-002"/>
    <n v="180"/>
    <d v="2019-03-13T00:00:00"/>
    <x v="2"/>
    <s v="COMERCIAL-004"/>
    <n v="36"/>
    <s v="SI"/>
    <x v="0"/>
    <s v="MADRID"/>
    <s v="SI"/>
    <n v="216"/>
    <n v="234"/>
    <n v="0.52"/>
  </r>
  <r>
    <s v="COD-191"/>
    <x v="3"/>
    <n v="10"/>
    <x v="4"/>
    <n v="250"/>
    <s v="PROFESOR-001"/>
    <n v="120"/>
    <d v="2019-04-24T00:00:00"/>
    <x v="2"/>
    <s v="COMERCIAL-003"/>
    <n v="12.5"/>
    <s v="SI"/>
    <x v="2"/>
    <s v="MARSELLA"/>
    <s v="SI"/>
    <n v="132.5"/>
    <n v="117.5"/>
    <n v="0.47"/>
  </r>
  <r>
    <s v="COD-192"/>
    <x v="4"/>
    <n v="12"/>
    <x v="3"/>
    <n v="300"/>
    <s v="PROFESOR-004"/>
    <n v="144"/>
    <d v="2019-05-16T00:00:00"/>
    <x v="1"/>
    <s v="COMERCIAL-002"/>
    <n v="15"/>
    <s v="SI"/>
    <x v="1"/>
    <s v="MILAN"/>
    <s v="SI"/>
    <n v="159"/>
    <n v="141"/>
    <n v="0.47"/>
  </r>
  <r>
    <s v="COD-193"/>
    <x v="4"/>
    <n v="15"/>
    <x v="4"/>
    <n v="375"/>
    <s v="PROFESOR-003"/>
    <n v="180"/>
    <d v="2020-12-05T00:00:00"/>
    <x v="1"/>
    <s v="COMERCIAL-004"/>
    <n v="18.75"/>
    <s v="SI"/>
    <x v="2"/>
    <s v="MARSELLA"/>
    <s v="SI"/>
    <n v="198.75"/>
    <n v="176.25"/>
    <n v="0.47"/>
  </r>
  <r>
    <s v="COD-194"/>
    <x v="4"/>
    <n v="25"/>
    <x v="2"/>
    <n v="625"/>
    <s v="PROFESOR-002"/>
    <n v="300"/>
    <d v="2019-11-01T00:00:00"/>
    <x v="1"/>
    <s v="COMERCIAL-001"/>
    <n v="31.25"/>
    <s v="SI"/>
    <x v="0"/>
    <s v="VALLADOLID"/>
    <s v="SI"/>
    <n v="331.25"/>
    <n v="293.75"/>
    <n v="0.47"/>
  </r>
  <r>
    <s v="COD-195"/>
    <x v="3"/>
    <n v="15"/>
    <x v="3"/>
    <n v="375"/>
    <s v="PROFESOR-001"/>
    <n v="180"/>
    <d v="2021-10-24T00:00:00"/>
    <x v="1"/>
    <s v="COMERCIAL-002"/>
    <n v="18.75"/>
    <s v="SI"/>
    <x v="1"/>
    <s v="MILAN"/>
    <s v="SI"/>
    <n v="198.75"/>
    <n v="176.25"/>
    <n v="0.47"/>
  </r>
  <r>
    <s v="COD-196"/>
    <x v="5"/>
    <n v="20"/>
    <x v="4"/>
    <n v="1500"/>
    <s v="PROFESOR-001"/>
    <n v="240"/>
    <d v="2021-06-26T00:00:00"/>
    <x v="2"/>
    <s v="COMERCIAL-004"/>
    <n v="225"/>
    <s v="SI"/>
    <x v="2"/>
    <s v="MARSELLA"/>
    <s v="SI"/>
    <n v="465"/>
    <n v="1035"/>
    <n v="0.69"/>
  </r>
  <r>
    <s v="COD-197"/>
    <x v="6"/>
    <n v="20"/>
    <x v="3"/>
    <n v="1200"/>
    <s v="PROFESOR-004"/>
    <n v="240"/>
    <d v="2019-06-02T00:00:00"/>
    <x v="2"/>
    <s v="COMERCIAL-001"/>
    <n v="144"/>
    <s v="SI"/>
    <x v="1"/>
    <s v="MILAN"/>
    <s v="SI"/>
    <n v="384"/>
    <n v="816"/>
    <n v="0.68"/>
  </r>
  <r>
    <s v="COD-198"/>
    <x v="6"/>
    <n v="30"/>
    <x v="2"/>
    <n v="1800"/>
    <s v="PROFESOR-005"/>
    <n v="360"/>
    <d v="2020-12-30T00:00:00"/>
    <x v="2"/>
    <s v="COMERCIAL-003"/>
    <n v="216"/>
    <s v="SI"/>
    <x v="0"/>
    <s v="VALLADOLID"/>
    <s v="NO"/>
    <n v="576"/>
    <n v="1224"/>
    <n v="0.68"/>
  </r>
  <r>
    <s v="COD-199"/>
    <x v="6"/>
    <n v="35"/>
    <x v="3"/>
    <n v="2100"/>
    <s v="PROFESOR-002"/>
    <n v="420"/>
    <d v="2021-02-14T00:00:00"/>
    <x v="2"/>
    <s v="COMERCIAL-002"/>
    <n v="252"/>
    <s v="SI"/>
    <x v="1"/>
    <s v="MILAN"/>
    <s v="SI"/>
    <n v="672"/>
    <n v="1428"/>
    <n v="0.68"/>
  </r>
  <r>
    <s v="COD-200"/>
    <x v="2"/>
    <n v="40"/>
    <x v="5"/>
    <n v="1600"/>
    <s v="PROFESOR-001"/>
    <n v="480"/>
    <d v="2019-10-29T00:00:00"/>
    <x v="2"/>
    <s v="COMERCIAL-004"/>
    <n v="160"/>
    <s v="SI"/>
    <x v="2"/>
    <s v="MARSELLA"/>
    <s v="SI"/>
    <n v="640"/>
    <n v="960"/>
    <n v="0.6"/>
  </r>
  <r>
    <s v="COD-201"/>
    <x v="2"/>
    <n v="40"/>
    <x v="2"/>
    <n v="1600"/>
    <s v="PROFESOR-004"/>
    <n v="480"/>
    <d v="2021-07-30T00:00:00"/>
    <x v="1"/>
    <s v="COMERCIAL-003"/>
    <n v="160"/>
    <s v="SI"/>
    <x v="0"/>
    <s v="VALLADOLID"/>
    <s v="NO"/>
    <n v="640"/>
    <n v="960"/>
    <n v="0.6"/>
  </r>
  <r>
    <s v="COD-202"/>
    <x v="2"/>
    <n v="35"/>
    <x v="6"/>
    <n v="1400"/>
    <s v="PROFESOR-003"/>
    <n v="420"/>
    <d v="2020-04-29T00:00:00"/>
    <x v="0"/>
    <s v="COMERCIAL-002"/>
    <n v="140"/>
    <s v="SI"/>
    <x v="0"/>
    <s v="VALLADOLID"/>
    <s v="SI"/>
    <n v="560"/>
    <n v="840"/>
    <n v="0.6"/>
  </r>
  <r>
    <s v="COD-203"/>
    <x v="2"/>
    <n v="10"/>
    <x v="4"/>
    <n v="400"/>
    <s v="PROFESOR-002"/>
    <n v="120"/>
    <d v="2021-12-03T00:00:00"/>
    <x v="1"/>
    <s v="COMERCIAL-004"/>
    <n v="40"/>
    <s v="NO"/>
    <x v="2"/>
    <s v="PARIS"/>
    <s v="SI"/>
    <n v="160"/>
    <n v="240"/>
    <n v="0.6"/>
  </r>
  <r>
    <s v="COD-204"/>
    <x v="1"/>
    <n v="12"/>
    <x v="5"/>
    <n v="360"/>
    <s v="PROFESOR-001"/>
    <n v="144"/>
    <d v="2020-08-07T00:00:00"/>
    <x v="0"/>
    <s v="COMERCIAL-001"/>
    <n v="28.8"/>
    <s v="SI"/>
    <x v="2"/>
    <s v="PARIS"/>
    <s v="NO"/>
    <n v="172.8"/>
    <n v="187.2"/>
    <n v="0.52"/>
  </r>
  <r>
    <s v="COD-205"/>
    <x v="1"/>
    <n v="15"/>
    <x v="7"/>
    <n v="450"/>
    <s v="PROFESOR-004"/>
    <n v="180"/>
    <d v="2021-01-09T00:00:00"/>
    <x v="0"/>
    <s v="COMERCIAL-003"/>
    <n v="36"/>
    <s v="SI"/>
    <x v="0"/>
    <s v="VALLADOLID"/>
    <s v="NO"/>
    <n v="216"/>
    <n v="234"/>
    <n v="0.52"/>
  </r>
  <r>
    <s v="COD-206"/>
    <x v="1"/>
    <n v="25"/>
    <x v="3"/>
    <n v="750"/>
    <s v="PROFESOR-005"/>
    <n v="300"/>
    <d v="2019-08-09T00:00:00"/>
    <x v="0"/>
    <s v="COMERCIAL-002"/>
    <n v="60"/>
    <s v="SI"/>
    <x v="1"/>
    <s v="MILAN"/>
    <s v="SI"/>
    <n v="360"/>
    <n v="390"/>
    <n v="0.52"/>
  </r>
  <r>
    <s v="COD-207"/>
    <x v="0"/>
    <n v="15"/>
    <x v="4"/>
    <n v="375"/>
    <s v="PROFESOR-002"/>
    <n v="180"/>
    <d v="2019-05-15T00:00:00"/>
    <x v="0"/>
    <s v="COMERCIAL-004"/>
    <n v="26.25"/>
    <s v="SI"/>
    <x v="2"/>
    <s v="PARIS"/>
    <s v="SI"/>
    <n v="206.25"/>
    <n v="168.75"/>
    <n v="0.45"/>
  </r>
  <r>
    <s v="COD-208"/>
    <x v="0"/>
    <n v="10"/>
    <x v="5"/>
    <n v="250"/>
    <s v="PROFESOR-001"/>
    <n v="120"/>
    <d v="2021-08-29T00:00:00"/>
    <x v="1"/>
    <s v="COMERCIAL-001"/>
    <n v="17.5"/>
    <s v="NO"/>
    <x v="2"/>
    <s v="PARIS"/>
    <s v="NO"/>
    <n v="137.5"/>
    <n v="112.5"/>
    <n v="0.45"/>
  </r>
  <r>
    <s v="COD-209"/>
    <x v="0"/>
    <n v="12"/>
    <x v="2"/>
    <n v="300"/>
    <s v="PROFESOR-004"/>
    <n v="144"/>
    <d v="2020-08-09T00:00:00"/>
    <x v="1"/>
    <s v="COMERCIAL-002"/>
    <n v="21"/>
    <s v="NO"/>
    <x v="0"/>
    <s v="VALLADOLID"/>
    <s v="SI"/>
    <n v="165"/>
    <n v="135"/>
    <n v="0.45"/>
  </r>
  <r>
    <s v="COD-210"/>
    <x v="0"/>
    <n v="15"/>
    <x v="6"/>
    <n v="375"/>
    <s v="PROFESOR-005"/>
    <n v="180"/>
    <d v="2021-03-17T00:00:00"/>
    <x v="1"/>
    <s v="COMERCIAL-004"/>
    <n v="26.25"/>
    <s v="SI"/>
    <x v="0"/>
    <s v="VALLADOLID"/>
    <s v="SI"/>
    <n v="206.25"/>
    <n v="168.75"/>
    <n v="0.45"/>
  </r>
  <r>
    <s v="COD-211"/>
    <x v="1"/>
    <n v="25"/>
    <x v="6"/>
    <n v="750"/>
    <s v="PROFESOR-002"/>
    <n v="300"/>
    <d v="2020-11-09T00:00:00"/>
    <x v="1"/>
    <s v="COMERCIAL-001"/>
    <n v="60"/>
    <s v="SI"/>
    <x v="0"/>
    <s v="VALLADOLID"/>
    <s v="NO"/>
    <n v="360"/>
    <n v="390"/>
    <n v="0.52"/>
  </r>
  <r>
    <s v="COD-212"/>
    <x v="2"/>
    <n v="15"/>
    <x v="5"/>
    <n v="600"/>
    <s v="PROFESOR-001"/>
    <n v="180"/>
    <d v="2019-08-26T00:00:00"/>
    <x v="2"/>
    <s v="COMERCIAL-003"/>
    <n v="60"/>
    <s v="NO"/>
    <x v="2"/>
    <s v="PARIS"/>
    <s v="NO"/>
    <n v="240"/>
    <n v="360"/>
    <n v="0.6"/>
  </r>
  <r>
    <s v="COD-213"/>
    <x v="0"/>
    <n v="20"/>
    <x v="4"/>
    <n v="500"/>
    <s v="PROFESOR-004"/>
    <n v="240"/>
    <d v="2020-02-01T00:00:00"/>
    <x v="2"/>
    <s v="COMERCIAL-003"/>
    <n v="35"/>
    <s v="SI"/>
    <x v="2"/>
    <s v="PARIS"/>
    <s v="NO"/>
    <n v="275"/>
    <n v="225"/>
    <n v="0.45"/>
  </r>
  <r>
    <s v="COD-214"/>
    <x v="0"/>
    <n v="20"/>
    <x v="7"/>
    <n v="500"/>
    <s v="PROFESOR-005"/>
    <n v="240"/>
    <d v="2019-10-09T00:00:00"/>
    <x v="2"/>
    <s v="COMERCIAL-002"/>
    <n v="35"/>
    <s v="SI"/>
    <x v="0"/>
    <s v="VALLADOLID"/>
    <s v="SI"/>
    <n v="275"/>
    <n v="225"/>
    <n v="0.45"/>
  </r>
  <r>
    <s v="COD-215"/>
    <x v="0"/>
    <n v="30"/>
    <x v="0"/>
    <n v="750"/>
    <s v="PROFESOR-002"/>
    <n v="360"/>
    <d v="2019-09-01T00:00:00"/>
    <x v="1"/>
    <s v="COMERCIAL-004"/>
    <n v="52.5"/>
    <s v="SI"/>
    <x v="0"/>
    <s v="VALLADOLID"/>
    <s v="SI"/>
    <n v="412.5"/>
    <n v="337.5"/>
    <n v="0.45"/>
  </r>
  <r>
    <s v="COD-216"/>
    <x v="1"/>
    <n v="35"/>
    <x v="1"/>
    <n v="1050"/>
    <s v="PROFESOR-001"/>
    <n v="420"/>
    <d v="2021-08-28T00:00:00"/>
    <x v="1"/>
    <s v="COMERCIAL-001"/>
    <n v="84"/>
    <s v="SI"/>
    <x v="1"/>
    <s v="MILAN"/>
    <s v="NO"/>
    <n v="504"/>
    <n v="546"/>
    <n v="0.52"/>
  </r>
  <r>
    <s v="COD-217"/>
    <x v="1"/>
    <n v="40"/>
    <x v="2"/>
    <n v="1200"/>
    <s v="PROFESOR-004"/>
    <n v="480"/>
    <d v="2019-03-20T00:00:00"/>
    <x v="1"/>
    <s v="COMERCIAL-002"/>
    <n v="96"/>
    <s v="SI"/>
    <x v="0"/>
    <s v="VALLADOLID"/>
    <s v="SI"/>
    <n v="576"/>
    <n v="624"/>
    <n v="0.52"/>
  </r>
  <r>
    <s v="COD-218"/>
    <x v="1"/>
    <n v="40"/>
    <x v="3"/>
    <n v="1200"/>
    <s v="PROFESOR-003"/>
    <n v="480"/>
    <d v="2020-02-22T00:00:00"/>
    <x v="1"/>
    <s v="COMERCIAL-004"/>
    <n v="96"/>
    <s v="SI"/>
    <x v="1"/>
    <s v="MILAN"/>
    <s v="SI"/>
    <n v="576"/>
    <n v="624"/>
    <n v="0.52"/>
  </r>
  <r>
    <s v="COD-219"/>
    <x v="3"/>
    <n v="35"/>
    <x v="4"/>
    <n v="875"/>
    <s v="PROFESOR-002"/>
    <n v="420"/>
    <d v="2021-06-01T00:00:00"/>
    <x v="2"/>
    <s v="COMERCIAL-001"/>
    <n v="43.75"/>
    <s v="SI"/>
    <x v="2"/>
    <s v="PARIS"/>
    <s v="NO"/>
    <n v="463.75"/>
    <n v="411.25"/>
    <n v="0.47"/>
  </r>
  <r>
    <s v="COD-220"/>
    <x v="4"/>
    <n v="45"/>
    <x v="3"/>
    <n v="1125"/>
    <s v="PROFESOR-001"/>
    <n v="540"/>
    <d v="2020-06-28T00:00:00"/>
    <x v="0"/>
    <s v="COMERCIAL-003"/>
    <n v="56.25"/>
    <s v="SI"/>
    <x v="1"/>
    <s v="MILAN"/>
    <s v="NO"/>
    <n v="596.25"/>
    <n v="528.75"/>
    <n v="0.47"/>
  </r>
  <r>
    <s v="COD-221"/>
    <x v="4"/>
    <n v="25"/>
    <x v="2"/>
    <n v="625"/>
    <s v="PROFESOR-004"/>
    <n v="300"/>
    <d v="2020-08-02T00:00:00"/>
    <x v="0"/>
    <s v="COMERCIAL-002"/>
    <n v="31.25"/>
    <s v="SI"/>
    <x v="0"/>
    <s v="VALENCIA"/>
    <s v="SI"/>
    <n v="331.25"/>
    <n v="293.75"/>
    <n v="0.47"/>
  </r>
  <r>
    <s v="COD-222"/>
    <x v="4"/>
    <n v="20"/>
    <x v="3"/>
    <n v="500"/>
    <s v="PROFESOR-005"/>
    <n v="240"/>
    <d v="2021-08-06T00:00:00"/>
    <x v="0"/>
    <s v="COMERCIAL-004"/>
    <n v="25"/>
    <s v="SI"/>
    <x v="1"/>
    <s v="MILAN"/>
    <s v="SI"/>
    <n v="265"/>
    <n v="235"/>
    <n v="0.47"/>
  </r>
  <r>
    <s v="COD-223"/>
    <x v="3"/>
    <n v="10"/>
    <x v="5"/>
    <n v="250"/>
    <s v="PROFESOR-002"/>
    <n v="120"/>
    <d v="2019-12-14T00:00:00"/>
    <x v="0"/>
    <s v="COMERCIAL-003"/>
    <n v="12.5"/>
    <s v="SI"/>
    <x v="2"/>
    <s v="PARIS"/>
    <s v="NO"/>
    <n v="132.5"/>
    <n v="117.5"/>
    <n v="0.47"/>
  </r>
  <r>
    <s v="COD-224"/>
    <x v="5"/>
    <n v="12"/>
    <x v="2"/>
    <n v="900"/>
    <s v="PROFESOR-001"/>
    <n v="144"/>
    <d v="2021-05-14T00:00:00"/>
    <x v="1"/>
    <s v="COMERCIAL-002"/>
    <n v="135"/>
    <s v="SI"/>
    <x v="0"/>
    <s v="VALENCIA"/>
    <s v="SI"/>
    <n v="279"/>
    <n v="621"/>
    <n v="0.69"/>
  </r>
  <r>
    <s v="COD-225"/>
    <x v="6"/>
    <n v="15"/>
    <x v="6"/>
    <n v="900"/>
    <s v="PROFESOR-004"/>
    <n v="180"/>
    <d v="2021-01-30T00:00:00"/>
    <x v="1"/>
    <s v="COMERCIAL-004"/>
    <n v="108"/>
    <s v="SI"/>
    <x v="0"/>
    <s v="VALENCIA"/>
    <s v="SI"/>
    <n v="288"/>
    <n v="612"/>
    <n v="0.68"/>
  </r>
  <r>
    <s v="COD-226"/>
    <x v="6"/>
    <n v="20"/>
    <x v="4"/>
    <n v="1200"/>
    <s v="PROFESOR-005"/>
    <n v="240"/>
    <d v="2019-06-14T00:00:00"/>
    <x v="1"/>
    <s v="COMERCIAL-001"/>
    <n v="144"/>
    <s v="SI"/>
    <x v="2"/>
    <s v="PARIS"/>
    <s v="NO"/>
    <n v="384"/>
    <n v="816"/>
    <n v="0.68"/>
  </r>
  <r>
    <s v="COD-227"/>
    <x v="6"/>
    <n v="25"/>
    <x v="5"/>
    <n v="1500"/>
    <s v="PROFESOR-002"/>
    <n v="300"/>
    <d v="2019-04-25T00:00:00"/>
    <x v="1"/>
    <s v="COMERCIAL-003"/>
    <n v="180"/>
    <s v="SI"/>
    <x v="2"/>
    <s v="PARIS"/>
    <s v="SI"/>
    <n v="480"/>
    <n v="1020"/>
    <n v="0.68"/>
  </r>
  <r>
    <s v="COD-228"/>
    <x v="1"/>
    <n v="30"/>
    <x v="7"/>
    <n v="1200"/>
    <s v="PROFESOR-001"/>
    <n v="360"/>
    <d v="2019-05-18T00:00:00"/>
    <x v="2"/>
    <s v="COMERCIAL-002"/>
    <n v="120"/>
    <s v="SI"/>
    <x v="0"/>
    <s v="VALENCIA"/>
    <s v="SI"/>
    <n v="480"/>
    <n v="720"/>
    <n v="0.6"/>
  </r>
  <r>
    <s v="COD-229"/>
    <x v="3"/>
    <n v="40"/>
    <x v="3"/>
    <n v="1600"/>
    <s v="PROFESOR-004"/>
    <n v="480"/>
    <d v="2019-06-18T00:00:00"/>
    <x v="2"/>
    <s v="COMERCIAL-004"/>
    <n v="160"/>
    <s v="NO"/>
    <x v="1"/>
    <s v="MILAN"/>
    <s v="SI"/>
    <n v="640"/>
    <n v="960"/>
    <n v="0.6"/>
  </r>
  <r>
    <s v="COD-230"/>
    <x v="4"/>
    <n v="35"/>
    <x v="4"/>
    <n v="1400"/>
    <s v="PROFESOR-003"/>
    <n v="420"/>
    <d v="2019-02-17T00:00:00"/>
    <x v="2"/>
    <s v="COMERCIAL-001"/>
    <n v="140"/>
    <s v="NO"/>
    <x v="2"/>
    <s v="PARIS"/>
    <s v="SI"/>
    <n v="560"/>
    <n v="840"/>
    <n v="0.6"/>
  </r>
  <r>
    <s v="COD-231"/>
    <x v="4"/>
    <n v="45"/>
    <x v="5"/>
    <n v="1800"/>
    <s v="PROFESOR-002"/>
    <n v="540"/>
    <d v="2019-10-16T00:00:00"/>
    <x v="1"/>
    <s v="COMERCIAL-002"/>
    <n v="180"/>
    <s v="NO"/>
    <x v="2"/>
    <s v="PARIS"/>
    <s v="SI"/>
    <n v="720"/>
    <n v="1080"/>
    <n v="0.6"/>
  </r>
  <r>
    <s v="COD-232"/>
    <x v="4"/>
    <n v="18"/>
    <x v="2"/>
    <n v="540"/>
    <s v="PROFESOR-001"/>
    <n v="216"/>
    <d v="2019-01-06T00:00:00"/>
    <x v="1"/>
    <s v="COMERCIAL-004"/>
    <n v="43.2"/>
    <s v="NO"/>
    <x v="0"/>
    <s v="VALENCIA"/>
    <s v="SI"/>
    <n v="259.2"/>
    <n v="280.8"/>
    <n v="0.52"/>
  </r>
  <r>
    <s v="COD-233"/>
    <x v="3"/>
    <n v="10"/>
    <x v="6"/>
    <n v="300"/>
    <s v="PROFESOR-001"/>
    <n v="120"/>
    <d v="2020-09-20T00:00:00"/>
    <x v="1"/>
    <s v="COMERCIAL-001"/>
    <n v="24"/>
    <s v="SI"/>
    <x v="0"/>
    <s v="VALENCIA"/>
    <s v="SI"/>
    <n v="144"/>
    <n v="156"/>
    <n v="0.52"/>
  </r>
  <r>
    <s v="COD-234"/>
    <x v="5"/>
    <n v="45"/>
    <x v="6"/>
    <n v="1350"/>
    <s v="PROFESOR-004"/>
    <n v="540"/>
    <d v="2019-08-30T00:00:00"/>
    <x v="1"/>
    <s v="COMERCIAL-003"/>
    <n v="108"/>
    <s v="SI"/>
    <x v="0"/>
    <s v="VALLADOLID"/>
    <s v="SI"/>
    <n v="648"/>
    <n v="702"/>
    <n v="0.52"/>
  </r>
  <r>
    <s v="COD-235"/>
    <x v="6"/>
    <n v="25"/>
    <x v="5"/>
    <n v="625"/>
    <s v="PROFESOR-005"/>
    <n v="300"/>
    <d v="2019-03-10T00:00:00"/>
    <x v="2"/>
    <s v="COMERCIAL-002"/>
    <n v="43.75"/>
    <s v="SI"/>
    <x v="2"/>
    <s v="PARIS"/>
    <s v="SI"/>
    <n v="343.75"/>
    <n v="281.25"/>
    <n v="0.45"/>
  </r>
  <r>
    <s v="COD-236"/>
    <x v="6"/>
    <n v="20"/>
    <x v="4"/>
    <n v="500"/>
    <s v="PROFESOR-002"/>
    <n v="240"/>
    <d v="2020-05-08T00:00:00"/>
    <x v="2"/>
    <s v="COMERCIAL-004"/>
    <n v="35"/>
    <s v="SI"/>
    <x v="2"/>
    <s v="PARIS"/>
    <s v="SI"/>
    <n v="275"/>
    <n v="225"/>
    <n v="0.45"/>
  </r>
  <r>
    <s v="COD-237"/>
    <x v="6"/>
    <n v="10"/>
    <x v="7"/>
    <n v="250"/>
    <s v="PROFESOR-001"/>
    <n v="120"/>
    <d v="2019-08-28T00:00:00"/>
    <x v="2"/>
    <s v="COMERCIAL-003"/>
    <n v="17.5"/>
    <s v="SI"/>
    <x v="0"/>
    <s v="VALLADOLID"/>
    <s v="SI"/>
    <n v="137.5"/>
    <n v="112.5"/>
    <n v="0.45"/>
  </r>
  <r>
    <s v="COD-238"/>
    <x v="2"/>
    <n v="12"/>
    <x v="7"/>
    <n v="300"/>
    <s v="PROFESOR-004"/>
    <n v="144"/>
    <d v="2019-04-06T00:00:00"/>
    <x v="2"/>
    <s v="COMERCIAL-002"/>
    <n v="15"/>
    <s v="SI"/>
    <x v="0"/>
    <s v="VALLADOLID"/>
    <s v="SI"/>
    <n v="159"/>
    <n v="141"/>
    <n v="0.47"/>
  </r>
  <r>
    <s v="COD-239"/>
    <x v="2"/>
    <n v="15"/>
    <x v="6"/>
    <n v="1125"/>
    <s v="PROFESOR-003"/>
    <n v="180"/>
    <d v="2020-12-23T00:00:00"/>
    <x v="2"/>
    <s v="COMERCIAL-004"/>
    <n v="168.75"/>
    <s v="SI"/>
    <x v="0"/>
    <s v="VALLADOLID"/>
    <s v="SI"/>
    <n v="348.75"/>
    <n v="776.25"/>
    <n v="0.69"/>
  </r>
  <r>
    <s v="COD-240"/>
    <x v="2"/>
    <n v="20"/>
    <x v="4"/>
    <n v="1200"/>
    <s v="PROFESOR-002"/>
    <n v="240"/>
    <d v="2020-12-08T00:00:00"/>
    <x v="1"/>
    <s v="COMERCIAL-001"/>
    <n v="144"/>
    <s v="NO"/>
    <x v="2"/>
    <s v="PARIS"/>
    <s v="NO"/>
    <n v="384"/>
    <n v="816"/>
    <n v="0.68"/>
  </r>
  <r>
    <s v="COD-241"/>
    <x v="2"/>
    <n v="25"/>
    <x v="3"/>
    <n v="1500"/>
    <s v="PROFESOR-001"/>
    <n v="300"/>
    <d v="2021-08-07T00:00:00"/>
    <x v="0"/>
    <s v="COMERCIAL-003"/>
    <n v="180"/>
    <s v="NO"/>
    <x v="1"/>
    <s v="MILAN"/>
    <s v="SI"/>
    <n v="480"/>
    <n v="1020"/>
    <n v="0.68"/>
  </r>
  <r>
    <s v="COD-242"/>
    <x v="1"/>
    <n v="30"/>
    <x v="4"/>
    <n v="1800"/>
    <s v="PROFESOR-004"/>
    <n v="360"/>
    <d v="2019-03-09T00:00:00"/>
    <x v="1"/>
    <s v="COMERCIAL-002"/>
    <n v="216"/>
    <s v="SI"/>
    <x v="2"/>
    <s v="MARSELLA"/>
    <s v="SI"/>
    <n v="576"/>
    <n v="1224"/>
    <n v="0.68"/>
  </r>
  <r>
    <s v="COD-243"/>
    <x v="1"/>
    <n v="40"/>
    <x v="2"/>
    <n v="1600"/>
    <s v="PROFESOR-005"/>
    <n v="480"/>
    <d v="2021-09-29T00:00:00"/>
    <x v="0"/>
    <s v="COMERCIAL-004"/>
    <n v="160"/>
    <s v="NO"/>
    <x v="0"/>
    <s v="VALLADOLID"/>
    <s v="SI"/>
    <n v="640"/>
    <n v="960"/>
    <n v="0.6"/>
  </r>
  <r>
    <s v="COD-244"/>
    <x v="1"/>
    <n v="35"/>
    <x v="3"/>
    <n v="1400"/>
    <s v="PROFESOR-002"/>
    <n v="420"/>
    <d v="2020-05-04T00:00:00"/>
    <x v="0"/>
    <s v="COMERCIAL-001"/>
    <n v="140"/>
    <s v="SI"/>
    <x v="1"/>
    <s v="MILAN"/>
    <s v="SI"/>
    <n v="560"/>
    <n v="840"/>
    <n v="0.6"/>
  </r>
  <r>
    <s v="COD-245"/>
    <x v="0"/>
    <n v="45"/>
    <x v="4"/>
    <n v="1800"/>
    <s v="PROFESOR-001"/>
    <n v="540"/>
    <d v="2020-12-31T00:00:00"/>
    <x v="0"/>
    <s v="COMERCIAL-002"/>
    <n v="180"/>
    <s v="SI"/>
    <x v="2"/>
    <s v="MARSELLA"/>
    <s v="SI"/>
    <n v="720"/>
    <n v="1080"/>
    <n v="0.6"/>
  </r>
  <r>
    <s v="COD-246"/>
    <x v="0"/>
    <n v="18"/>
    <x v="3"/>
    <n v="720"/>
    <s v="PROFESOR-004"/>
    <n v="216"/>
    <d v="2020-02-25T00:00:00"/>
    <x v="0"/>
    <s v="COMERCIAL-004"/>
    <n v="72"/>
    <s v="SI"/>
    <x v="1"/>
    <s v="MILAN"/>
    <s v="SI"/>
    <n v="288"/>
    <n v="432"/>
    <n v="0.6"/>
  </r>
  <r>
    <s v="COD-247"/>
    <x v="2"/>
    <n v="10"/>
    <x v="2"/>
    <n v="300"/>
    <s v="PROFESOR-005"/>
    <n v="120"/>
    <d v="2021-07-31T00:00:00"/>
    <x v="1"/>
    <s v="COMERCIAL-001"/>
    <n v="24"/>
    <s v="SI"/>
    <x v="0"/>
    <s v="VALLADOLID"/>
    <s v="SI"/>
    <n v="144"/>
    <n v="156"/>
    <n v="0.52"/>
  </r>
  <r>
    <s v="COD-248"/>
    <x v="2"/>
    <n v="12"/>
    <x v="3"/>
    <n v="360"/>
    <s v="PROFESOR-002"/>
    <n v="144"/>
    <d v="2020-05-30T00:00:00"/>
    <x v="1"/>
    <s v="COMERCIAL-003"/>
    <n v="28.8"/>
    <s v="SI"/>
    <x v="1"/>
    <s v="MILAN"/>
    <s v="SI"/>
    <n v="172.8"/>
    <n v="187.2"/>
    <n v="0.52"/>
  </r>
  <r>
    <s v="COD-249"/>
    <x v="1"/>
    <n v="15"/>
    <x v="5"/>
    <n v="450"/>
    <s v="PROFESOR-001"/>
    <n v="180"/>
    <d v="2021-01-13T00:00:00"/>
    <x v="1"/>
    <s v="COMERCIAL-002"/>
    <n v="36"/>
    <s v="SI"/>
    <x v="2"/>
    <s v="MARSELLA"/>
    <s v="SI"/>
    <n v="216"/>
    <n v="234"/>
    <n v="0.52"/>
  </r>
  <r>
    <s v="COD-250"/>
    <x v="1"/>
    <n v="25"/>
    <x v="0"/>
    <n v="625"/>
    <s v="PROFESOR-003"/>
    <n v="300"/>
    <d v="2019-12-12T00:00:00"/>
    <x v="1"/>
    <s v="COMERCIAL-004"/>
    <n v="43.75"/>
    <s v="SI"/>
    <x v="0"/>
    <s v="VALLADOLID"/>
    <s v="SI"/>
    <n v="343.75"/>
    <n v="281.25"/>
    <n v="0.45"/>
  </r>
  <r>
    <s v="COD-251"/>
    <x v="1"/>
    <n v="15"/>
    <x v="1"/>
    <n v="375"/>
    <s v="PROFESOR-002"/>
    <n v="180"/>
    <d v="2019-12-26T00:00:00"/>
    <x v="2"/>
    <s v="COMERCIAL-003"/>
    <n v="26.25"/>
    <s v="SI"/>
    <x v="1"/>
    <s v="MILAN"/>
    <s v="SI"/>
    <n v="206.25"/>
    <n v="168.75"/>
    <n v="0.45"/>
  </r>
  <r>
    <s v="COD-252"/>
    <x v="0"/>
    <n v="10"/>
    <x v="2"/>
    <n v="250"/>
    <s v="PROFESOR-001"/>
    <n v="120"/>
    <d v="2021-03-16T00:00:00"/>
    <x v="2"/>
    <s v="COMERCIAL-002"/>
    <n v="17.5"/>
    <s v="SI"/>
    <x v="0"/>
    <s v="VALLADOLID"/>
    <s v="SI"/>
    <n v="137.5"/>
    <n v="112.5"/>
    <n v="0.45"/>
  </r>
  <r>
    <s v="COD-253"/>
    <x v="0"/>
    <n v="12"/>
    <x v="3"/>
    <n v="300"/>
    <s v="PROFESOR-004"/>
    <n v="144"/>
    <d v="2021-06-29T00:00:00"/>
    <x v="2"/>
    <s v="COMERCIAL-004"/>
    <n v="21"/>
    <s v="SI"/>
    <x v="1"/>
    <s v="MILAN"/>
    <s v="SI"/>
    <n v="165"/>
    <n v="135"/>
    <n v="0.45"/>
  </r>
  <r>
    <s v="COD-254"/>
    <x v="0"/>
    <n v="15"/>
    <x v="4"/>
    <n v="450"/>
    <s v="PROFESOR-005"/>
    <n v="180"/>
    <d v="2019-11-12T00:00:00"/>
    <x v="1"/>
    <s v="COMERCIAL-001"/>
    <n v="36"/>
    <s v="SI"/>
    <x v="2"/>
    <s v="MARSELLA"/>
    <s v="SI"/>
    <n v="216"/>
    <n v="234"/>
    <n v="0.52"/>
  </r>
  <r>
    <s v="COD-255"/>
    <x v="3"/>
    <n v="25"/>
    <x v="3"/>
    <n v="1000"/>
    <s v="PROFESOR-002"/>
    <n v="300"/>
    <d v="2021-09-22T00:00:00"/>
    <x v="1"/>
    <s v="COMERCIAL-002"/>
    <n v="100"/>
    <s v="SI"/>
    <x v="1"/>
    <s v="MILAN"/>
    <s v="SI"/>
    <n v="400"/>
    <n v="600"/>
    <n v="0.6"/>
  </r>
  <r>
    <s v="COD-256"/>
    <x v="5"/>
    <n v="15"/>
    <x v="2"/>
    <n v="375"/>
    <s v="PROFESOR-001"/>
    <n v="180"/>
    <d v="2021-07-07T00:00:00"/>
    <x v="1"/>
    <s v="COMERCIAL-004"/>
    <n v="26.25"/>
    <s v="SI"/>
    <x v="0"/>
    <s v="VALLADOLID"/>
    <s v="SI"/>
    <n v="206.25"/>
    <n v="168.75"/>
    <n v="0.45"/>
  </r>
  <r>
    <s v="COD-257"/>
    <x v="6"/>
    <n v="20"/>
    <x v="3"/>
    <n v="500"/>
    <s v="PROFESOR-004"/>
    <n v="240"/>
    <d v="2020-08-30T00:00:00"/>
    <x v="1"/>
    <s v="COMERCIAL-001"/>
    <n v="35"/>
    <s v="NO"/>
    <x v="1"/>
    <s v="MILAN"/>
    <s v="SI"/>
    <n v="275"/>
    <n v="225"/>
    <n v="0.45"/>
  </r>
  <r>
    <s v="COD-258"/>
    <x v="6"/>
    <n v="20"/>
    <x v="5"/>
    <n v="500"/>
    <s v="PROFESOR-003"/>
    <n v="240"/>
    <d v="2021-05-07T00:00:00"/>
    <x v="2"/>
    <s v="COMERCIAL-003"/>
    <n v="35"/>
    <s v="NO"/>
    <x v="2"/>
    <s v="MARSELLA"/>
    <s v="SI"/>
    <n v="275"/>
    <n v="225"/>
    <n v="0.45"/>
  </r>
  <r>
    <s v="COD-259"/>
    <x v="6"/>
    <n v="30"/>
    <x v="2"/>
    <n v="900"/>
    <s v="PROFESOR-002"/>
    <n v="360"/>
    <d v="2021-10-19T00:00:00"/>
    <x v="2"/>
    <s v="COMERCIAL-002"/>
    <n v="72"/>
    <s v="NO"/>
    <x v="0"/>
    <s v="VALLADOLID"/>
    <s v="SI"/>
    <n v="432"/>
    <n v="468"/>
    <n v="0.52"/>
  </r>
  <r>
    <s v="COD-260"/>
    <x v="2"/>
    <n v="35"/>
    <x v="6"/>
    <n v="1050"/>
    <s v="PROFESOR-001"/>
    <n v="420"/>
    <d v="2021-06-27T00:00:00"/>
    <x v="2"/>
    <s v="COMERCIAL-004"/>
    <n v="84"/>
    <s v="SI"/>
    <x v="0"/>
    <s v="VALLADOLID"/>
    <s v="SI"/>
    <n v="504"/>
    <n v="546"/>
    <n v="0.52"/>
  </r>
  <r>
    <s v="COD-261"/>
    <x v="2"/>
    <n v="40"/>
    <x v="4"/>
    <n v="1200"/>
    <s v="PROFESOR-004"/>
    <n v="480"/>
    <d v="2019-01-20T00:00:00"/>
    <x v="2"/>
    <s v="COMERCIAL-003"/>
    <n v="96"/>
    <s v="NO"/>
    <x v="2"/>
    <s v="MARSELLA"/>
    <s v="NO"/>
    <n v="576"/>
    <n v="624"/>
    <n v="0.52"/>
  </r>
  <r>
    <s v="COD-262"/>
    <x v="2"/>
    <n v="18"/>
    <x v="5"/>
    <n v="450"/>
    <s v="PROFESOR-005"/>
    <n v="216"/>
    <d v="2020-02-21T00:00:00"/>
    <x v="2"/>
    <s v="COMERCIAL-002"/>
    <n v="22.5"/>
    <s v="NO"/>
    <x v="2"/>
    <s v="MARSELLA"/>
    <s v="SI"/>
    <n v="238.5"/>
    <n v="211.5"/>
    <n v="0.47"/>
  </r>
  <r>
    <s v="COD-263"/>
    <x v="2"/>
    <n v="10"/>
    <x v="7"/>
    <n v="250"/>
    <s v="PROFESOR-002"/>
    <n v="120"/>
    <d v="2020-03-02T00:00:00"/>
    <x v="1"/>
    <s v="COMERCIAL-004"/>
    <n v="12.5"/>
    <s v="SI"/>
    <x v="0"/>
    <s v="VALLADOLID"/>
    <s v="SI"/>
    <n v="132.5"/>
    <n v="117.5"/>
    <n v="0.47"/>
  </r>
  <r>
    <s v="COD-264"/>
    <x v="1"/>
    <n v="45"/>
    <x v="3"/>
    <n v="1125"/>
    <s v="PROFESOR-001"/>
    <n v="540"/>
    <d v="2019-09-26T00:00:00"/>
    <x v="2"/>
    <s v="COMERCIAL-001"/>
    <n v="56.25"/>
    <s v="NO"/>
    <x v="1"/>
    <s v="MILAN"/>
    <s v="SI"/>
    <n v="596.25"/>
    <n v="528.75"/>
    <n v="0.47"/>
  </r>
  <r>
    <s v="COD-265"/>
    <x v="1"/>
    <n v="25"/>
    <x v="4"/>
    <n v="625"/>
    <s v="PROFESOR-004"/>
    <n v="300"/>
    <d v="2019-12-19T00:00:00"/>
    <x v="2"/>
    <s v="COMERCIAL-003"/>
    <n v="31.25"/>
    <s v="NO"/>
    <x v="2"/>
    <s v="MARSELLA"/>
    <s v="SI"/>
    <n v="331.25"/>
    <n v="293.75"/>
    <n v="0.47"/>
  </r>
  <r>
    <s v="COD-266"/>
    <x v="1"/>
    <n v="20"/>
    <x v="5"/>
    <n v="500"/>
    <s v="PROFESOR-003"/>
    <n v="240"/>
    <d v="2021-12-24T00:00:00"/>
    <x v="2"/>
    <s v="COMERCIAL-002"/>
    <n v="25"/>
    <s v="SI"/>
    <x v="2"/>
    <s v="MARSELLA"/>
    <s v="SI"/>
    <n v="265"/>
    <n v="235"/>
    <n v="0.47"/>
  </r>
  <r>
    <s v="COD-267"/>
    <x v="0"/>
    <n v="10"/>
    <x v="2"/>
    <n v="750"/>
    <s v="PROFESOR-002"/>
    <n v="120"/>
    <d v="2021-07-03T00:00:00"/>
    <x v="1"/>
    <s v="COMERCIAL-004"/>
    <n v="112.5"/>
    <s v="NO"/>
    <x v="0"/>
    <s v="VALLADOLID"/>
    <s v="SI"/>
    <n v="232.5"/>
    <n v="517.5"/>
    <n v="0.69"/>
  </r>
  <r>
    <s v="COD-268"/>
    <x v="0"/>
    <n v="12"/>
    <x v="6"/>
    <n v="720"/>
    <s v="PROFESOR-001"/>
    <n v="144"/>
    <d v="2020-06-15T00:00:00"/>
    <x v="1"/>
    <s v="COMERCIAL-001"/>
    <n v="86.4"/>
    <s v="SI"/>
    <x v="0"/>
    <s v="VALLADOLID"/>
    <s v="SI"/>
    <n v="230.4"/>
    <n v="489.6"/>
    <n v="0.68"/>
  </r>
  <r>
    <s v="COD-269"/>
    <x v="0"/>
    <n v="15"/>
    <x v="6"/>
    <n v="900"/>
    <s v="PROFESOR-004"/>
    <n v="180"/>
    <d v="2019-07-03T00:00:00"/>
    <x v="1"/>
    <s v="COMERCIAL-002"/>
    <n v="108"/>
    <s v="SI"/>
    <x v="0"/>
    <s v="VALENCIA"/>
    <s v="SI"/>
    <n v="288"/>
    <n v="612"/>
    <n v="0.68"/>
  </r>
  <r>
    <s v="COD-270"/>
    <x v="0"/>
    <n v="20"/>
    <x v="5"/>
    <n v="500"/>
    <s v="PROFESOR-005"/>
    <n v="240"/>
    <d v="2020-05-16T00:00:00"/>
    <x v="1"/>
    <s v="COMERCIAL-004"/>
    <n v="35"/>
    <s v="SI"/>
    <x v="2"/>
    <s v="MARSELLA"/>
    <s v="SI"/>
    <n v="275"/>
    <n v="225"/>
    <n v="0.45"/>
  </r>
  <r>
    <s v="COD-271"/>
    <x v="1"/>
    <n v="25"/>
    <x v="4"/>
    <n v="750"/>
    <s v="PROFESOR-002"/>
    <n v="300"/>
    <d v="2020-04-12T00:00:00"/>
    <x v="2"/>
    <s v="COMERCIAL-001"/>
    <n v="60"/>
    <s v="SI"/>
    <x v="2"/>
    <s v="MARSELLA"/>
    <s v="SI"/>
    <n v="360"/>
    <n v="390"/>
    <n v="0.52"/>
  </r>
  <r>
    <s v="COD-272"/>
    <x v="2"/>
    <n v="30"/>
    <x v="7"/>
    <n v="900"/>
    <s v="PROFESOR-001"/>
    <n v="360"/>
    <d v="2020-10-28T00:00:00"/>
    <x v="2"/>
    <s v="COMERCIAL-003"/>
    <n v="72"/>
    <s v="SI"/>
    <x v="0"/>
    <s v="VALENCIA"/>
    <s v="NO"/>
    <n v="432"/>
    <n v="468"/>
    <n v="0.52"/>
  </r>
  <r>
    <s v="COD-273"/>
    <x v="0"/>
    <n v="40"/>
    <x v="7"/>
    <n v="1200"/>
    <s v="PROFESOR-004"/>
    <n v="480"/>
    <d v="2021-04-11T00:00:00"/>
    <x v="2"/>
    <s v="COMERCIAL-003"/>
    <n v="96"/>
    <s v="SI"/>
    <x v="0"/>
    <s v="VALENCIA"/>
    <s v="SI"/>
    <n v="576"/>
    <n v="624"/>
    <n v="0.52"/>
  </r>
  <r>
    <s v="COD-274"/>
    <x v="0"/>
    <n v="35"/>
    <x v="6"/>
    <n v="875"/>
    <s v="PROFESOR-005"/>
    <n v="420"/>
    <d v="2020-07-01T00:00:00"/>
    <x v="2"/>
    <s v="COMERCIAL-002"/>
    <n v="43.75"/>
    <s v="SI"/>
    <x v="0"/>
    <s v="VALENCIA"/>
    <s v="SI"/>
    <n v="463.75"/>
    <n v="411.25"/>
    <n v="0.47"/>
  </r>
  <r>
    <s v="COD-275"/>
    <x v="0"/>
    <n v="45"/>
    <x v="4"/>
    <n v="1125"/>
    <s v="PROFESOR-002"/>
    <n v="540"/>
    <d v="2020-07-18T00:00:00"/>
    <x v="2"/>
    <s v="COMERCIAL-004"/>
    <n v="56.25"/>
    <s v="SI"/>
    <x v="2"/>
    <s v="MARSELLA"/>
    <s v="SI"/>
    <n v="596.25"/>
    <n v="528.75"/>
    <n v="0.47"/>
  </r>
  <r>
    <s v="COD-276"/>
    <x v="1"/>
    <n v="18"/>
    <x v="3"/>
    <n v="450"/>
    <s v="PROFESOR-001"/>
    <n v="216"/>
    <d v="2021-08-04T00:00:00"/>
    <x v="1"/>
    <s v="COMERCIAL-001"/>
    <n v="22.5"/>
    <s v="SI"/>
    <x v="1"/>
    <s v="ROMA"/>
    <s v="SI"/>
    <n v="238.5"/>
    <n v="211.5"/>
    <n v="0.47"/>
  </r>
  <r>
    <s v="COD-277"/>
    <x v="1"/>
    <n v="10"/>
    <x v="4"/>
    <n v="250"/>
    <s v="PROFESOR-004"/>
    <n v="120"/>
    <d v="2020-10-08T00:00:00"/>
    <x v="0"/>
    <s v="COMERCIAL-002"/>
    <n v="12.5"/>
    <s v="SI"/>
    <x v="2"/>
    <s v="MARSELLA"/>
    <s v="SI"/>
    <n v="132.5"/>
    <n v="117.5"/>
    <n v="0.47"/>
  </r>
  <r>
    <s v="COD-278"/>
    <x v="1"/>
    <n v="12"/>
    <x v="2"/>
    <n v="300"/>
    <s v="PROFESOR-005"/>
    <n v="144"/>
    <d v="2019-12-03T00:00:00"/>
    <x v="1"/>
    <s v="COMERCIAL-004"/>
    <n v="15"/>
    <s v="SI"/>
    <x v="0"/>
    <s v="MADRID"/>
    <s v="SI"/>
    <n v="159"/>
    <n v="141"/>
    <n v="0.47"/>
  </r>
  <r>
    <s v="COD-279"/>
    <x v="3"/>
    <n v="15"/>
    <x v="3"/>
    <n v="1125"/>
    <s v="PROFESOR-002"/>
    <n v="180"/>
    <d v="2019-05-19T00:00:00"/>
    <x v="0"/>
    <s v="COMERCIAL-001"/>
    <n v="168.75"/>
    <s v="SI"/>
    <x v="1"/>
    <s v="ROMA"/>
    <s v="SI"/>
    <n v="348.75"/>
    <n v="776.25"/>
    <n v="0.69"/>
  </r>
  <r>
    <s v="COD-280"/>
    <x v="4"/>
    <n v="25"/>
    <x v="4"/>
    <n v="1500"/>
    <s v="PROFESOR-001"/>
    <n v="300"/>
    <d v="2020-10-27T00:00:00"/>
    <x v="0"/>
    <s v="COMERCIAL-003"/>
    <n v="180"/>
    <s v="SI"/>
    <x v="2"/>
    <s v="MARSELLA"/>
    <s v="SI"/>
    <n v="480"/>
    <n v="1020"/>
    <n v="0.68"/>
  </r>
  <r>
    <s v="COD-281"/>
    <x v="6"/>
    <n v="15"/>
    <x v="3"/>
    <n v="900"/>
    <s v="PROFESOR-004"/>
    <n v="180"/>
    <d v="2020-08-21T00:00:00"/>
    <x v="0"/>
    <s v="COMERCIAL-002"/>
    <n v="108"/>
    <s v="NO"/>
    <x v="1"/>
    <s v="ROMA"/>
    <s v="SI"/>
    <n v="288"/>
    <n v="612"/>
    <n v="0.68"/>
  </r>
  <r>
    <s v="COD-282"/>
    <x v="6"/>
    <n v="10"/>
    <x v="2"/>
    <n v="600"/>
    <s v="PROFESOR-003"/>
    <n v="120"/>
    <d v="2020-09-24T00:00:00"/>
    <x v="0"/>
    <s v="COMERCIAL-004"/>
    <n v="72"/>
    <s v="NO"/>
    <x v="0"/>
    <s v="MADRID"/>
    <s v="SI"/>
    <n v="192"/>
    <n v="408"/>
    <n v="0.68"/>
  </r>
  <r>
    <s v="COD-283"/>
    <x v="2"/>
    <n v="12"/>
    <x v="3"/>
    <n v="480"/>
    <s v="PROFESOR-002"/>
    <n v="144"/>
    <d v="2020-05-02T00:00:00"/>
    <x v="1"/>
    <s v="COMERCIAL-003"/>
    <n v="48"/>
    <s v="SI"/>
    <x v="1"/>
    <s v="ROMA"/>
    <s v="SI"/>
    <n v="192"/>
    <n v="288"/>
    <n v="0.6"/>
  </r>
  <r>
    <s v="COD-284"/>
    <x v="2"/>
    <n v="15"/>
    <x v="5"/>
    <n v="600"/>
    <s v="PROFESOR-001"/>
    <n v="180"/>
    <d v="2021-01-09T00:00:00"/>
    <x v="1"/>
    <s v="COMERCIAL-002"/>
    <n v="60"/>
    <s v="NO"/>
    <x v="2"/>
    <s v="MARSELLA"/>
    <s v="SI"/>
    <n v="240"/>
    <n v="360"/>
    <n v="0.6"/>
  </r>
  <r>
    <s v="COD-285"/>
    <x v="2"/>
    <n v="25"/>
    <x v="2"/>
    <n v="1000"/>
    <s v="PROFESOR-004"/>
    <n v="300"/>
    <d v="2020-06-28T00:00:00"/>
    <x v="1"/>
    <s v="COMERCIAL-004"/>
    <n v="100"/>
    <s v="SI"/>
    <x v="0"/>
    <s v="MADRID"/>
    <s v="SI"/>
    <n v="400"/>
    <n v="600"/>
    <n v="0.6"/>
  </r>
  <r>
    <s v="COD-286"/>
    <x v="2"/>
    <n v="15"/>
    <x v="6"/>
    <n v="600"/>
    <s v="PROFESOR-005"/>
    <n v="180"/>
    <d v="2020-09-30T00:00:00"/>
    <x v="2"/>
    <s v="COMERCIAL-001"/>
    <n v="60"/>
    <s v="SI"/>
    <x v="0"/>
    <s v="MADRID"/>
    <s v="SI"/>
    <n v="240"/>
    <n v="360"/>
    <n v="0.6"/>
  </r>
  <r>
    <s v="COD-287"/>
    <x v="1"/>
    <n v="20"/>
    <x v="4"/>
    <n v="600"/>
    <s v="PROFESOR-002"/>
    <n v="240"/>
    <d v="2019-12-03T00:00:00"/>
    <x v="2"/>
    <s v="COMERCIAL-003"/>
    <n v="48"/>
    <s v="SI"/>
    <x v="2"/>
    <s v="MARSELLA"/>
    <s v="SI"/>
    <n v="288"/>
    <n v="312"/>
    <n v="0.52"/>
  </r>
  <r>
    <s v="COD-288"/>
    <x v="1"/>
    <n v="20"/>
    <x v="5"/>
    <n v="600"/>
    <s v="PROFESOR-001"/>
    <n v="240"/>
    <d v="2021-10-20T00:00:00"/>
    <x v="2"/>
    <s v="COMERCIAL-002"/>
    <n v="48"/>
    <s v="SI"/>
    <x v="2"/>
    <s v="PARIS"/>
    <s v="SI"/>
    <n v="288"/>
    <n v="312"/>
    <n v="0.52"/>
  </r>
  <r>
    <s v="COD-289"/>
    <x v="1"/>
    <n v="30"/>
    <x v="7"/>
    <n v="900"/>
    <s v="PROFESOR-004"/>
    <n v="360"/>
    <d v="2019-09-14T00:00:00"/>
    <x v="2"/>
    <s v="COMERCIAL-004"/>
    <n v="72"/>
    <s v="SI"/>
    <x v="0"/>
    <s v="MADRID"/>
    <s v="SI"/>
    <n v="432"/>
    <n v="468"/>
    <n v="0.52"/>
  </r>
  <r>
    <s v="COD-290"/>
    <x v="0"/>
    <n v="35"/>
    <x v="3"/>
    <n v="875"/>
    <s v="PROFESOR-005"/>
    <n v="420"/>
    <d v="2021-05-25T00:00:00"/>
    <x v="2"/>
    <s v="COMERCIAL-001"/>
    <n v="61.25"/>
    <s v="SI"/>
    <x v="1"/>
    <s v="ROMA"/>
    <s v="SI"/>
    <n v="481.25"/>
    <n v="393.75"/>
    <n v="0.45"/>
  </r>
  <r>
    <s v="COD-291"/>
    <x v="0"/>
    <n v="40"/>
    <x v="4"/>
    <n v="1000"/>
    <s v="PROFESOR-002"/>
    <n v="480"/>
    <d v="2020-07-25T00:00:00"/>
    <x v="1"/>
    <s v="COMERCIAL-002"/>
    <n v="70"/>
    <s v="SI"/>
    <x v="2"/>
    <s v="PARIS"/>
    <s v="SI"/>
    <n v="550"/>
    <n v="450"/>
    <n v="0.45"/>
  </r>
  <r>
    <s v="COD-292"/>
    <x v="0"/>
    <n v="40"/>
    <x v="5"/>
    <n v="1000"/>
    <s v="PROFESOR-001"/>
    <n v="480"/>
    <d v="2020-07-06T00:00:00"/>
    <x v="2"/>
    <s v="COMERCIAL-004"/>
    <n v="70"/>
    <s v="SI"/>
    <x v="2"/>
    <s v="PARIS"/>
    <s v="SI"/>
    <n v="550"/>
    <n v="450"/>
    <n v="0.45"/>
  </r>
  <r>
    <s v="COD-293"/>
    <x v="0"/>
    <n v="35"/>
    <x v="2"/>
    <n v="875"/>
    <s v="PROFESOR-004"/>
    <n v="420"/>
    <d v="2021-08-21T00:00:00"/>
    <x v="2"/>
    <s v="COMERCIAL-001"/>
    <n v="61.25"/>
    <s v="SI"/>
    <x v="0"/>
    <s v="MADRID"/>
    <s v="SI"/>
    <n v="481.25"/>
    <n v="393.75"/>
    <n v="0.45"/>
  </r>
  <r>
    <s v="COD-294"/>
    <x v="1"/>
    <n v="10"/>
    <x v="6"/>
    <n v="300"/>
    <s v="PROFESOR-003"/>
    <n v="120"/>
    <d v="2021-02-15T00:00:00"/>
    <x v="2"/>
    <s v="COMERCIAL-003"/>
    <n v="24"/>
    <s v="SI"/>
    <x v="0"/>
    <s v="MADRID"/>
    <s v="SI"/>
    <n v="144"/>
    <n v="156"/>
    <n v="0.52"/>
  </r>
  <r>
    <s v="COD-295"/>
    <x v="2"/>
    <n v="12"/>
    <x v="6"/>
    <n v="480"/>
    <s v="PROFESOR-002"/>
    <n v="144"/>
    <d v="2019-01-31T00:00:00"/>
    <x v="1"/>
    <s v="COMERCIAL-002"/>
    <n v="48"/>
    <s v="SI"/>
    <x v="0"/>
    <s v="MADRID"/>
    <s v="SI"/>
    <n v="192"/>
    <n v="288"/>
    <n v="0.6"/>
  </r>
  <r>
    <s v="COD-296"/>
    <x v="0"/>
    <n v="15"/>
    <x v="5"/>
    <n v="375"/>
    <s v="PROFESOR-001"/>
    <n v="180"/>
    <d v="2021-03-30T00:00:00"/>
    <x v="1"/>
    <s v="COMERCIAL-004"/>
    <n v="26.25"/>
    <s v="SI"/>
    <x v="2"/>
    <s v="PARIS"/>
    <s v="SI"/>
    <n v="206.25"/>
    <n v="168.75"/>
    <n v="0.45"/>
  </r>
  <r>
    <s v="COD-297"/>
    <x v="0"/>
    <n v="25"/>
    <x v="4"/>
    <n v="625"/>
    <s v="PROFESOR-001"/>
    <n v="300"/>
    <d v="2021-08-02T00:00:00"/>
    <x v="1"/>
    <s v="COMERCIAL-003"/>
    <n v="43.75"/>
    <s v="SI"/>
    <x v="2"/>
    <s v="PARIS"/>
    <s v="SI"/>
    <n v="343.75"/>
    <n v="281.25"/>
    <n v="0.45"/>
  </r>
  <r>
    <s v="COD-298"/>
    <x v="0"/>
    <n v="15"/>
    <x v="7"/>
    <n v="375"/>
    <s v="PROFESOR-004"/>
    <n v="180"/>
    <d v="2021-04-10T00:00:00"/>
    <x v="1"/>
    <s v="COMERCIAL-002"/>
    <n v="26.25"/>
    <s v="SI"/>
    <x v="0"/>
    <s v="MADRID"/>
    <s v="SI"/>
    <n v="206.25"/>
    <n v="168.75"/>
    <n v="0.45"/>
  </r>
  <r>
    <s v="COD-299"/>
    <x v="1"/>
    <n v="10"/>
    <x v="3"/>
    <n v="300"/>
    <s v="PROFESOR-005"/>
    <n v="120"/>
    <d v="2021-06-07T00:00:00"/>
    <x v="2"/>
    <s v="COMERCIAL-004"/>
    <n v="24"/>
    <s v="NO"/>
    <x v="1"/>
    <s v="ROMA"/>
    <s v="SI"/>
    <n v="144"/>
    <n v="156"/>
    <n v="0.52"/>
  </r>
  <r>
    <s v="COD-300"/>
    <x v="1"/>
    <n v="12"/>
    <x v="4"/>
    <n v="360"/>
    <s v="PROFESOR-002"/>
    <n v="144"/>
    <d v="2021-09-10T00:00:00"/>
    <x v="2"/>
    <s v="COMERCIAL-001"/>
    <n v="28.8"/>
    <s v="NO"/>
    <x v="2"/>
    <s v="PARIS"/>
    <s v="SI"/>
    <n v="172.8"/>
    <n v="187.2"/>
    <n v="0.52"/>
  </r>
  <r>
    <s v="COD-301"/>
    <x v="1"/>
    <n v="15"/>
    <x v="3"/>
    <n v="450"/>
    <s v="PROFESOR-001"/>
    <n v="180"/>
    <d v="2021-12-26T00:00:00"/>
    <x v="2"/>
    <s v="COMERCIAL-002"/>
    <n v="36"/>
    <s v="NO"/>
    <x v="1"/>
    <s v="ROMA"/>
    <s v="SI"/>
    <n v="216"/>
    <n v="234"/>
    <n v="0.52"/>
  </r>
  <r>
    <s v="COD-302"/>
    <x v="3"/>
    <n v="25"/>
    <x v="2"/>
    <n v="625"/>
    <s v="PROFESOR-004"/>
    <n v="300"/>
    <d v="2019-04-05T00:00:00"/>
    <x v="2"/>
    <s v="COMERCIAL-004"/>
    <n v="31.25"/>
    <s v="NO"/>
    <x v="0"/>
    <s v="MADRID"/>
    <s v="SI"/>
    <n v="331.25"/>
    <n v="293.75"/>
    <n v="0.47"/>
  </r>
  <r>
    <s v="COD-303"/>
    <x v="4"/>
    <n v="15"/>
    <x v="3"/>
    <n v="375"/>
    <s v="PROFESOR-003"/>
    <n v="180"/>
    <d v="2019-06-02T00:00:00"/>
    <x v="2"/>
    <s v="COMERCIAL-001"/>
    <n v="18.75"/>
    <s v="SI"/>
    <x v="1"/>
    <s v="ROMA"/>
    <s v="NO"/>
    <n v="198.75"/>
    <n v="176.25"/>
    <n v="0.47"/>
  </r>
  <r>
    <s v="COD-304"/>
    <x v="4"/>
    <n v="20"/>
    <x v="5"/>
    <n v="500"/>
    <s v="PROFESOR-002"/>
    <n v="240"/>
    <d v="2019-07-16T00:00:00"/>
    <x v="1"/>
    <s v="COMERCIAL-003"/>
    <n v="25"/>
    <s v="SI"/>
    <x v="2"/>
    <s v="PARIS"/>
    <s v="SI"/>
    <n v="265"/>
    <n v="235"/>
    <n v="0.47"/>
  </r>
  <r>
    <s v="COD-305"/>
    <x v="4"/>
    <n v="20"/>
    <x v="2"/>
    <n v="500"/>
    <s v="PROFESOR-001"/>
    <n v="240"/>
    <d v="2020-06-19T00:00:00"/>
    <x v="0"/>
    <s v="COMERCIAL-002"/>
    <n v="25"/>
    <s v="SI"/>
    <x v="0"/>
    <s v="MADRID"/>
    <s v="SI"/>
    <n v="265"/>
    <n v="235"/>
    <n v="0.47"/>
  </r>
  <r>
    <s v="COD-306"/>
    <x v="3"/>
    <n v="30"/>
    <x v="6"/>
    <n v="750"/>
    <s v="PROFESOR-004"/>
    <n v="360"/>
    <d v="2021-05-07T00:00:00"/>
    <x v="1"/>
    <s v="COMERCIAL-004"/>
    <n v="37.5"/>
    <s v="SI"/>
    <x v="0"/>
    <s v="VALLADOLID"/>
    <s v="SI"/>
    <n v="397.5"/>
    <n v="352.5"/>
    <n v="0.47"/>
  </r>
  <r>
    <s v="COD-307"/>
    <x v="5"/>
    <n v="35"/>
    <x v="4"/>
    <n v="2625"/>
    <s v="PROFESOR-005"/>
    <n v="420"/>
    <d v="2019-03-03T00:00:00"/>
    <x v="0"/>
    <s v="COMERCIAL-001"/>
    <n v="393.75"/>
    <s v="NO"/>
    <x v="2"/>
    <s v="PARIS"/>
    <s v="SI"/>
    <n v="813.75"/>
    <n v="1811.25"/>
    <n v="0.69"/>
  </r>
  <r>
    <s v="COD-308"/>
    <x v="6"/>
    <n v="40"/>
    <x v="5"/>
    <n v="2400"/>
    <s v="PROFESOR-002"/>
    <n v="480"/>
    <d v="2019-08-31T00:00:00"/>
    <x v="0"/>
    <s v="COMERCIAL-003"/>
    <n v="288"/>
    <s v="NO"/>
    <x v="2"/>
    <s v="PARIS"/>
    <s v="SI"/>
    <n v="768"/>
    <n v="1632"/>
    <n v="0.68"/>
  </r>
  <r>
    <s v="COD-309"/>
    <x v="6"/>
    <n v="40"/>
    <x v="7"/>
    <n v="2400"/>
    <s v="PROFESOR-001"/>
    <n v="480"/>
    <d v="2021-10-11T00:00:00"/>
    <x v="0"/>
    <s v="COMERCIAL-002"/>
    <n v="288"/>
    <s v="SI"/>
    <x v="0"/>
    <s v="VALLADOLID"/>
    <s v="SI"/>
    <n v="768"/>
    <n v="1632"/>
    <n v="0.68"/>
  </r>
  <r>
    <s v="COD-310"/>
    <x v="6"/>
    <n v="35"/>
    <x v="3"/>
    <n v="2100"/>
    <s v="PROFESOR-004"/>
    <n v="420"/>
    <d v="2021-05-21T00:00:00"/>
    <x v="0"/>
    <s v="COMERCIAL-004"/>
    <n v="252"/>
    <s v="NO"/>
    <x v="1"/>
    <s v="ROMA"/>
    <s v="SI"/>
    <n v="672"/>
    <n v="1428"/>
    <n v="0.68"/>
  </r>
  <r>
    <s v="COD-311"/>
    <x v="2"/>
    <n v="45"/>
    <x v="4"/>
    <n v="1800"/>
    <s v="PROFESOR-005"/>
    <n v="540"/>
    <d v="2021-08-17T00:00:00"/>
    <x v="1"/>
    <s v="COMERCIAL-001"/>
    <n v="180"/>
    <s v="NO"/>
    <x v="2"/>
    <s v="PARIS"/>
    <s v="SI"/>
    <n v="720"/>
    <n v="1080"/>
    <n v="0.6"/>
  </r>
  <r>
    <s v="COD-312"/>
    <x v="0"/>
    <n v="25"/>
    <x v="5"/>
    <n v="625"/>
    <s v="PROFESOR-002"/>
    <n v="300"/>
    <d v="2021-07-23T00:00:00"/>
    <x v="1"/>
    <s v="COMERCIAL-002"/>
    <n v="43.75"/>
    <s v="SI"/>
    <x v="2"/>
    <s v="PARIS"/>
    <s v="SI"/>
    <n v="343.75"/>
    <n v="281.25"/>
    <n v="0.45"/>
  </r>
  <r>
    <s v="COD-313"/>
    <x v="0"/>
    <n v="20"/>
    <x v="2"/>
    <n v="500"/>
    <s v="PROFESOR-001"/>
    <n v="240"/>
    <d v="2020-08-26T00:00:00"/>
    <x v="0"/>
    <s v="COMERCIAL-004"/>
    <n v="35"/>
    <s v="NO"/>
    <x v="0"/>
    <s v="VALLADOLID"/>
    <s v="SI"/>
    <n v="275"/>
    <n v="225"/>
    <n v="0.45"/>
  </r>
  <r>
    <s v="COD-314"/>
    <x v="0"/>
    <n v="10"/>
    <x v="6"/>
    <n v="250"/>
    <s v="PROFESOR-003"/>
    <n v="120"/>
    <d v="2019-01-03T00:00:00"/>
    <x v="1"/>
    <s v="COMERCIAL-001"/>
    <n v="17.5"/>
    <s v="SI"/>
    <x v="0"/>
    <s v="VALENCIA"/>
    <s v="SI"/>
    <n v="137.5"/>
    <n v="112.5"/>
    <n v="0.45"/>
  </r>
  <r>
    <s v="COD-315"/>
    <x v="1"/>
    <n v="12"/>
    <x v="6"/>
    <n v="360"/>
    <s v="PROFESOR-002"/>
    <n v="144"/>
    <d v="2021-08-01T00:00:00"/>
    <x v="0"/>
    <s v="COMERCIAL-003"/>
    <n v="28.8"/>
    <s v="SI"/>
    <x v="0"/>
    <s v="VALENCIA"/>
    <s v="SI"/>
    <n v="172.8"/>
    <n v="187.2"/>
    <n v="0.52"/>
  </r>
  <r>
    <s v="COD-316"/>
    <x v="1"/>
    <n v="15"/>
    <x v="5"/>
    <n v="450"/>
    <s v="PROFESOR-001"/>
    <n v="180"/>
    <d v="2019-01-06T00:00:00"/>
    <x v="0"/>
    <s v="COMERCIAL-002"/>
    <n v="36"/>
    <s v="NO"/>
    <x v="2"/>
    <s v="PARIS"/>
    <s v="SI"/>
    <n v="216"/>
    <n v="234"/>
    <n v="0.52"/>
  </r>
  <r>
    <s v="COD-317"/>
    <x v="1"/>
    <n v="20"/>
    <x v="4"/>
    <n v="600"/>
    <s v="PROFESOR-004"/>
    <n v="240"/>
    <d v="2021-02-03T00:00:00"/>
    <x v="0"/>
    <s v="COMERCIAL-004"/>
    <n v="48"/>
    <s v="NO"/>
    <x v="2"/>
    <s v="PARIS"/>
    <s v="SI"/>
    <n v="288"/>
    <n v="312"/>
    <n v="0.52"/>
  </r>
  <r>
    <s v="COD-318"/>
    <x v="3"/>
    <n v="25"/>
    <x v="7"/>
    <n v="625"/>
    <s v="PROFESOR-005"/>
    <n v="300"/>
    <d v="2019-10-30T00:00:00"/>
    <x v="0"/>
    <s v="COMERCIAL-003"/>
    <n v="31.25"/>
    <s v="SI"/>
    <x v="0"/>
    <s v="VALENCIA"/>
    <s v="SI"/>
    <n v="331.25"/>
    <n v="293.75"/>
    <n v="0.47"/>
  </r>
  <r>
    <s v="COD-319"/>
    <x v="4"/>
    <n v="30"/>
    <x v="7"/>
    <n v="750"/>
    <s v="PROFESOR-002"/>
    <n v="360"/>
    <d v="2020-04-14T00:00:00"/>
    <x v="1"/>
    <s v="COMERCIAL-002"/>
    <n v="37.5"/>
    <s v="SI"/>
    <x v="0"/>
    <s v="VALENCIA"/>
    <s v="SI"/>
    <n v="397.5"/>
    <n v="352.5"/>
    <n v="0.47"/>
  </r>
  <r>
    <s v="COD-320"/>
    <x v="4"/>
    <n v="40"/>
    <x v="6"/>
    <n v="1000"/>
    <s v="PROFESOR-001"/>
    <n v="480"/>
    <d v="2019-06-24T00:00:00"/>
    <x v="1"/>
    <s v="COMERCIAL-004"/>
    <n v="50"/>
    <s v="SI"/>
    <x v="0"/>
    <s v="VALENCIA"/>
    <s v="SI"/>
    <n v="530"/>
    <n v="470"/>
    <n v="0.47"/>
  </r>
  <r>
    <s v="COD-321"/>
    <x v="4"/>
    <n v="35"/>
    <x v="4"/>
    <n v="875"/>
    <s v="PROFESOR-004"/>
    <n v="420"/>
    <d v="2020-09-20T00:00:00"/>
    <x v="1"/>
    <s v="COMERCIAL-001"/>
    <n v="43.75"/>
    <s v="SI"/>
    <x v="2"/>
    <s v="MARSELLA"/>
    <s v="NO"/>
    <n v="463.75"/>
    <n v="411.25"/>
    <n v="0.47"/>
  </r>
  <r>
    <s v="COD-322"/>
    <x v="3"/>
    <n v="45"/>
    <x v="3"/>
    <n v="1125"/>
    <s v="PROFESOR-003"/>
    <n v="540"/>
    <d v="2020-01-23T00:00:00"/>
    <x v="1"/>
    <s v="COMERCIAL-003"/>
    <n v="56.25"/>
    <s v="NO"/>
    <x v="1"/>
    <s v="ROMA"/>
    <s v="NO"/>
    <n v="596.25"/>
    <n v="528.75"/>
    <n v="0.47"/>
  </r>
  <r>
    <s v="COD-323"/>
    <x v="5"/>
    <n v="18"/>
    <x v="4"/>
    <n v="1350"/>
    <s v="PROFESOR-002"/>
    <n v="216"/>
    <d v="2019-10-11T00:00:00"/>
    <x v="2"/>
    <s v="COMERCIAL-002"/>
    <n v="202.5"/>
    <s v="SI"/>
    <x v="2"/>
    <s v="MARSELLA"/>
    <s v="SI"/>
    <n v="418.5"/>
    <n v="931.5"/>
    <n v="0.69"/>
  </r>
  <r>
    <s v="COD-324"/>
    <x v="6"/>
    <n v="10"/>
    <x v="2"/>
    <n v="600"/>
    <s v="PROFESOR-001"/>
    <n v="120"/>
    <d v="2020-12-20T00:00:00"/>
    <x v="2"/>
    <s v="COMERCIAL-004"/>
    <n v="72"/>
    <s v="SI"/>
    <x v="0"/>
    <s v="VALENCIA"/>
    <s v="SI"/>
    <n v="192"/>
    <n v="408"/>
    <n v="0.68"/>
  </r>
  <r>
    <s v="COD-325"/>
    <x v="6"/>
    <n v="45"/>
    <x v="3"/>
    <n v="2700"/>
    <s v="PROFESOR-004"/>
    <n v="540"/>
    <d v="2021-07-03T00:00:00"/>
    <x v="2"/>
    <s v="COMERCIAL-001"/>
    <n v="324"/>
    <s v="SI"/>
    <x v="1"/>
    <s v="ROMA"/>
    <s v="NO"/>
    <n v="864"/>
    <n v="1836"/>
    <n v="0.68"/>
  </r>
  <r>
    <s v="COD-326"/>
    <x v="6"/>
    <n v="25"/>
    <x v="4"/>
    <n v="1500"/>
    <s v="PROFESOR-005"/>
    <n v="300"/>
    <d v="2020-11-07T00:00:00"/>
    <x v="1"/>
    <s v="COMERCIAL-002"/>
    <n v="180"/>
    <s v="SI"/>
    <x v="2"/>
    <s v="MARSELLA"/>
    <s v="SI"/>
    <n v="480"/>
    <n v="1020"/>
    <n v="0.68"/>
  </r>
  <r>
    <s v="COD-327"/>
    <x v="2"/>
    <n v="20"/>
    <x v="3"/>
    <n v="800"/>
    <s v="PROFESOR-002"/>
    <n v="240"/>
    <d v="2020-04-12T00:00:00"/>
    <x v="1"/>
    <s v="COMERCIAL-004"/>
    <n v="80"/>
    <s v="SI"/>
    <x v="1"/>
    <s v="ROMA"/>
    <s v="SI"/>
    <n v="320"/>
    <n v="480"/>
    <n v="0.6"/>
  </r>
  <r>
    <s v="COD-328"/>
    <x v="2"/>
    <n v="10"/>
    <x v="2"/>
    <n v="400"/>
    <s v="PROFESOR-001"/>
    <n v="120"/>
    <d v="2020-02-16T00:00:00"/>
    <x v="1"/>
    <s v="COMERCIAL-001"/>
    <n v="40"/>
    <s v="SI"/>
    <x v="0"/>
    <s v="VALENCIA"/>
    <s v="NO"/>
    <n v="160"/>
    <n v="240"/>
    <n v="0.6"/>
  </r>
  <r>
    <s v="COD-329"/>
    <x v="2"/>
    <n v="12"/>
    <x v="3"/>
    <n v="480"/>
    <s v="PROFESOR-003"/>
    <n v="144"/>
    <d v="2020-05-20T00:00:00"/>
    <x v="1"/>
    <s v="COMERCIAL-003"/>
    <n v="48"/>
    <s v="SI"/>
    <x v="1"/>
    <s v="ROMA"/>
    <s v="NO"/>
    <n v="192"/>
    <n v="288"/>
    <n v="0.6"/>
  </r>
  <r>
    <s v="COD-330"/>
    <x v="2"/>
    <n v="15"/>
    <x v="5"/>
    <n v="600"/>
    <s v="PROFESOR-002"/>
    <n v="180"/>
    <d v="2019-08-27T00:00:00"/>
    <x v="2"/>
    <s v="COMERCIAL-002"/>
    <n v="60"/>
    <s v="SI"/>
    <x v="2"/>
    <s v="MARSELLA"/>
    <s v="SI"/>
    <n v="240"/>
    <n v="360"/>
    <n v="0.6"/>
  </r>
  <r>
    <s v="COD-331"/>
    <x v="1"/>
    <n v="20"/>
    <x v="0"/>
    <n v="600"/>
    <s v="PROFESOR-001"/>
    <n v="240"/>
    <d v="2019-01-22T00:00:00"/>
    <x v="2"/>
    <s v="COMERCIAL-004"/>
    <n v="48"/>
    <s v="SI"/>
    <x v="0"/>
    <s v="VALENCIA"/>
    <s v="SI"/>
    <n v="288"/>
    <n v="312"/>
    <n v="0.52"/>
  </r>
  <r>
    <s v="COD-332"/>
    <x v="1"/>
    <n v="25"/>
    <x v="1"/>
    <n v="750"/>
    <s v="PROFESOR-004"/>
    <n v="300"/>
    <d v="2019-10-02T00:00:00"/>
    <x v="2"/>
    <s v="COMERCIAL-003"/>
    <n v="60"/>
    <s v="SI"/>
    <x v="1"/>
    <s v="ROMA"/>
    <s v="NO"/>
    <n v="360"/>
    <n v="390"/>
    <n v="0.52"/>
  </r>
  <r>
    <s v="COD-333"/>
    <x v="1"/>
    <n v="30"/>
    <x v="2"/>
    <n v="900"/>
    <s v="PROFESOR-005"/>
    <n v="360"/>
    <d v="2020-03-31T00:00:00"/>
    <x v="2"/>
    <s v="COMERCIAL-002"/>
    <n v="72"/>
    <s v="SI"/>
    <x v="0"/>
    <s v="VALLADOLID"/>
    <s v="SI"/>
    <n v="432"/>
    <n v="468"/>
    <n v="0.52"/>
  </r>
  <r>
    <s v="COD-334"/>
    <x v="0"/>
    <n v="40"/>
    <x v="3"/>
    <n v="1000"/>
    <s v="PROFESOR-002"/>
    <n v="480"/>
    <d v="2019-04-24T00:00:00"/>
    <x v="2"/>
    <s v="COMERCIAL-004"/>
    <n v="70"/>
    <s v="SI"/>
    <x v="1"/>
    <s v="ROMA"/>
    <s v="SI"/>
    <n v="550"/>
    <n v="450"/>
    <n v="0.45"/>
  </r>
  <r>
    <s v="COD-335"/>
    <x v="0"/>
    <n v="35"/>
    <x v="4"/>
    <n v="875"/>
    <s v="PROFESOR-001"/>
    <n v="420"/>
    <d v="2021-07-27T00:00:00"/>
    <x v="1"/>
    <s v="COMERCIAL-001"/>
    <n v="61.25"/>
    <s v="SI"/>
    <x v="2"/>
    <s v="MARSELLA"/>
    <s v="NO"/>
    <n v="481.25"/>
    <n v="393.75"/>
    <n v="0.45"/>
  </r>
  <r>
    <s v="COD-336"/>
    <x v="0"/>
    <n v="12"/>
    <x v="3"/>
    <n v="300"/>
    <s v="PROFESOR-004"/>
    <n v="144"/>
    <d v="2021-04-11T00:00:00"/>
    <x v="0"/>
    <s v="COMERCIAL-003"/>
    <n v="21"/>
    <s v="NO"/>
    <x v="1"/>
    <s v="ROMA"/>
    <s v="SI"/>
    <n v="165"/>
    <n v="135"/>
    <n v="0.45"/>
  </r>
  <r>
    <s v="COD-337"/>
    <x v="0"/>
    <n v="15"/>
    <x v="2"/>
    <n v="375"/>
    <s v="PROFESOR-003"/>
    <n v="180"/>
    <d v="2020-12-11T00:00:00"/>
    <x v="1"/>
    <s v="COMERCIAL-002"/>
    <n v="26.25"/>
    <s v="NO"/>
    <x v="0"/>
    <s v="VALLADOLID"/>
    <s v="SI"/>
    <n v="206.25"/>
    <n v="168.75"/>
    <n v="0.45"/>
  </r>
  <r>
    <s v="COD-338"/>
    <x v="1"/>
    <n v="25"/>
    <x v="3"/>
    <n v="750"/>
    <s v="PROFESOR-002"/>
    <n v="300"/>
    <d v="2020-07-24T00:00:00"/>
    <x v="0"/>
    <s v="COMERCIAL-004"/>
    <n v="60"/>
    <s v="NO"/>
    <x v="1"/>
    <s v="ROMA"/>
    <s v="SI"/>
    <n v="360"/>
    <n v="390"/>
    <n v="0.52"/>
  </r>
  <r>
    <s v="COD-339"/>
    <x v="2"/>
    <n v="15"/>
    <x v="5"/>
    <n v="600"/>
    <s v="PROFESOR-001"/>
    <n v="180"/>
    <d v="2019-07-11T00:00:00"/>
    <x v="0"/>
    <s v="COMERCIAL-001"/>
    <n v="60"/>
    <s v="NO"/>
    <x v="2"/>
    <s v="MARSELLA"/>
    <s v="SI"/>
    <n v="240"/>
    <n v="360"/>
    <n v="0.6"/>
  </r>
  <r>
    <s v="COD-340"/>
    <x v="0"/>
    <n v="20"/>
    <x v="2"/>
    <n v="500"/>
    <s v="PROFESOR-004"/>
    <n v="240"/>
    <d v="2020-05-18T00:00:00"/>
    <x v="0"/>
    <s v="COMERCIAL-002"/>
    <n v="35"/>
    <s v="NO"/>
    <x v="0"/>
    <s v="VALLADOLID"/>
    <s v="SI"/>
    <n v="275"/>
    <n v="225"/>
    <n v="0.45"/>
  </r>
  <r>
    <s v="COD-341"/>
    <x v="0"/>
    <n v="20"/>
    <x v="6"/>
    <n v="500"/>
    <s v="PROFESOR-005"/>
    <n v="240"/>
    <d v="2021-10-03T00:00:00"/>
    <x v="0"/>
    <s v="COMERCIAL-004"/>
    <n v="35"/>
    <s v="SI"/>
    <x v="0"/>
    <s v="VALLADOLID"/>
    <s v="SI"/>
    <n v="275"/>
    <n v="225"/>
    <n v="0.45"/>
  </r>
  <r>
    <s v="COD-342"/>
    <x v="0"/>
    <n v="30"/>
    <x v="4"/>
    <n v="750"/>
    <s v="PROFESOR-002"/>
    <n v="360"/>
    <d v="2019-08-21T00:00:00"/>
    <x v="1"/>
    <s v="COMERCIAL-001"/>
    <n v="52.5"/>
    <s v="SI"/>
    <x v="2"/>
    <s v="MARSELLA"/>
    <s v="SI"/>
    <n v="412.5"/>
    <n v="337.5"/>
    <n v="0.45"/>
  </r>
  <r>
    <s v="COD-343"/>
    <x v="1"/>
    <n v="35"/>
    <x v="5"/>
    <n v="1050"/>
    <s v="PROFESOR-001"/>
    <n v="420"/>
    <d v="2020-03-24T00:00:00"/>
    <x v="1"/>
    <s v="COMERCIAL-003"/>
    <n v="84"/>
    <s v="SI"/>
    <x v="2"/>
    <s v="MARSELLA"/>
    <s v="SI"/>
    <n v="504"/>
    <n v="546"/>
    <n v="0.52"/>
  </r>
  <r>
    <s v="COD-344"/>
    <x v="1"/>
    <n v="40"/>
    <x v="0"/>
    <n v="1200"/>
    <s v="PROFESOR-004"/>
    <n v="480"/>
    <d v="2020-05-04T00:00:00"/>
    <x v="1"/>
    <s v="COMERCIAL-002"/>
    <n v="96"/>
    <s v="SI"/>
    <x v="0"/>
    <s v="VALENCIA"/>
    <s v="SI"/>
    <n v="576"/>
    <n v="624"/>
    <n v="0.52"/>
  </r>
  <r>
    <s v="COD-345"/>
    <x v="1"/>
    <n v="40"/>
    <x v="1"/>
    <n v="1200"/>
    <s v="PROFESOR-005"/>
    <n v="480"/>
    <d v="2020-02-01T00:00:00"/>
    <x v="1"/>
    <s v="COMERCIAL-004"/>
    <n v="96"/>
    <s v="NO"/>
    <x v="1"/>
    <s v="ROMA"/>
    <s v="SI"/>
    <n v="576"/>
    <n v="624"/>
    <n v="0.52"/>
  </r>
  <r>
    <s v="COD-346"/>
    <x v="3"/>
    <n v="35"/>
    <x v="2"/>
    <n v="875"/>
    <s v="PROFESOR-002"/>
    <n v="420"/>
    <d v="2019-10-11T00:00:00"/>
    <x v="2"/>
    <s v="COMERCIAL-003"/>
    <n v="43.75"/>
    <s v="NO"/>
    <x v="0"/>
    <s v="VALENCIA"/>
    <s v="SI"/>
    <n v="463.75"/>
    <n v="411.25"/>
    <n v="0.47"/>
  </r>
  <r>
    <s v="COD-347"/>
    <x v="4"/>
    <n v="45"/>
    <x v="3"/>
    <n v="1125"/>
    <s v="PROFESOR-001"/>
    <n v="540"/>
    <d v="2021-12-10T00:00:00"/>
    <x v="2"/>
    <s v="COMERCIAL-002"/>
    <n v="56.25"/>
    <s v="NO"/>
    <x v="1"/>
    <s v="ROMA"/>
    <s v="SI"/>
    <n v="596.25"/>
    <n v="528.75"/>
    <n v="0.47"/>
  </r>
  <r>
    <s v="COD-348"/>
    <x v="4"/>
    <n v="25"/>
    <x v="4"/>
    <n v="625"/>
    <s v="PROFESOR-004"/>
    <n v="300"/>
    <d v="2021-07-06T00:00:00"/>
    <x v="2"/>
    <s v="COMERCIAL-004"/>
    <n v="31.25"/>
    <s v="NO"/>
    <x v="2"/>
    <s v="MARSELLA"/>
    <s v="SI"/>
    <n v="331.25"/>
    <n v="293.75"/>
    <n v="0.47"/>
  </r>
  <r>
    <s v="COD-349"/>
    <x v="4"/>
    <n v="20"/>
    <x v="3"/>
    <n v="500"/>
    <s v="PROFESOR-003"/>
    <n v="240"/>
    <d v="2020-09-14T00:00:00"/>
    <x v="1"/>
    <s v="COMERCIAL-001"/>
    <n v="25"/>
    <s v="NO"/>
    <x v="1"/>
    <s v="ROMA"/>
    <s v="SI"/>
    <n v="265"/>
    <n v="235"/>
    <n v="0.47"/>
  </r>
  <r>
    <s v="COD-350"/>
    <x v="3"/>
    <n v="10"/>
    <x v="2"/>
    <n v="250"/>
    <s v="PROFESOR-002"/>
    <n v="120"/>
    <d v="2019-04-16T00:00:00"/>
    <x v="1"/>
    <s v="COMERCIAL-002"/>
    <n v="12.5"/>
    <s v="SI"/>
    <x v="0"/>
    <s v="VALENCIA"/>
    <s v="SI"/>
    <n v="132.5"/>
    <n v="117.5"/>
    <n v="0.47"/>
  </r>
  <r>
    <s v="COD-351"/>
    <x v="5"/>
    <n v="12"/>
    <x v="3"/>
    <n v="900"/>
    <s v="PROFESOR-004"/>
    <n v="144"/>
    <d v="2021-01-16T00:00:00"/>
    <x v="1"/>
    <s v="COMERCIAL-004"/>
    <n v="135"/>
    <s v="NO"/>
    <x v="1"/>
    <s v="ROMA"/>
    <s v="SI"/>
    <n v="279"/>
    <n v="621"/>
    <n v="0.69"/>
  </r>
  <r>
    <s v="COD-352"/>
    <x v="6"/>
    <n v="15"/>
    <x v="5"/>
    <n v="900"/>
    <s v="PROFESOR-003"/>
    <n v="180"/>
    <d v="2019-05-02T00:00:00"/>
    <x v="1"/>
    <s v="COMERCIAL-001"/>
    <n v="108"/>
    <s v="SI"/>
    <x v="2"/>
    <s v="MARSELLA"/>
    <s v="SI"/>
    <n v="288"/>
    <n v="612"/>
    <n v="0.68"/>
  </r>
  <r>
    <s v="COD-353"/>
    <x v="6"/>
    <n v="20"/>
    <x v="2"/>
    <n v="1200"/>
    <s v="PROFESOR-002"/>
    <n v="240"/>
    <d v="2019-10-15T00:00:00"/>
    <x v="2"/>
    <s v="COMERCIAL-003"/>
    <n v="144"/>
    <s v="SI"/>
    <x v="0"/>
    <s v="VALENCIA"/>
    <s v="NO"/>
    <n v="384"/>
    <n v="816"/>
    <n v="0.68"/>
  </r>
  <r>
    <s v="COD-354"/>
    <x v="6"/>
    <n v="25"/>
    <x v="6"/>
    <n v="1500"/>
    <s v="PROFESOR-001"/>
    <n v="300"/>
    <d v="2019-06-15T00:00:00"/>
    <x v="2"/>
    <s v="COMERCIAL-002"/>
    <n v="180"/>
    <s v="SI"/>
    <x v="0"/>
    <s v="VALENCIA"/>
    <s v="SI"/>
    <n v="480"/>
    <n v="1020"/>
    <n v="0.68"/>
  </r>
  <r>
    <s v="COD-355"/>
    <x v="2"/>
    <n v="30"/>
    <x v="4"/>
    <n v="1200"/>
    <s v="PROFESOR-004"/>
    <n v="360"/>
    <d v="2019-04-23T00:00:00"/>
    <x v="2"/>
    <s v="COMERCIAL-004"/>
    <n v="120"/>
    <s v="SI"/>
    <x v="2"/>
    <s v="MARSELLA"/>
    <s v="SI"/>
    <n v="480"/>
    <n v="720"/>
    <n v="0.6"/>
  </r>
  <r>
    <s v="COD-356"/>
    <x v="2"/>
    <n v="40"/>
    <x v="5"/>
    <n v="1600"/>
    <s v="PROFESOR-005"/>
    <n v="480"/>
    <d v="2019-06-05T00:00:00"/>
    <x v="2"/>
    <s v="COMERCIAL-003"/>
    <n v="160"/>
    <s v="SI"/>
    <x v="2"/>
    <s v="MARSELLA"/>
    <s v="NO"/>
    <n v="640"/>
    <n v="960"/>
    <n v="0.6"/>
  </r>
  <r>
    <s v="COD-357"/>
    <x v="2"/>
    <n v="35"/>
    <x v="7"/>
    <n v="1400"/>
    <s v="PROFESOR-002"/>
    <n v="420"/>
    <d v="2019-12-11T00:00:00"/>
    <x v="2"/>
    <s v="COMERCIAL-002"/>
    <n v="140"/>
    <s v="SI"/>
    <x v="0"/>
    <s v="VALENCIA"/>
    <s v="SI"/>
    <n v="560"/>
    <n v="840"/>
    <n v="0.6"/>
  </r>
  <r>
    <s v="COD-358"/>
    <x v="2"/>
    <n v="45"/>
    <x v="3"/>
    <n v="1800"/>
    <s v="PROFESOR-001"/>
    <n v="540"/>
    <d v="2019-05-15T00:00:00"/>
    <x v="1"/>
    <s v="COMERCIAL-004"/>
    <n v="180"/>
    <s v="SI"/>
    <x v="1"/>
    <s v="MILAN"/>
    <s v="SI"/>
    <n v="720"/>
    <n v="1080"/>
    <n v="0.6"/>
  </r>
  <r>
    <s v="COD-359"/>
    <x v="1"/>
    <n v="18"/>
    <x v="4"/>
    <n v="540"/>
    <s v="PROFESOR-004"/>
    <n v="216"/>
    <d v="2019-09-05T00:00:00"/>
    <x v="2"/>
    <s v="COMERCIAL-001"/>
    <n v="43.2"/>
    <s v="SI"/>
    <x v="2"/>
    <s v="MARSELLA"/>
    <s v="NO"/>
    <n v="259.2"/>
    <n v="280.8"/>
    <n v="0.52"/>
  </r>
  <r>
    <s v="COD-360"/>
    <x v="1"/>
    <n v="10"/>
    <x v="5"/>
    <n v="300"/>
    <s v="PROFESOR-005"/>
    <n v="120"/>
    <d v="2020-06-03T00:00:00"/>
    <x v="2"/>
    <s v="COMERCIAL-003"/>
    <n v="24"/>
    <s v="SI"/>
    <x v="2"/>
    <s v="MARSELLA"/>
    <s v="NO"/>
    <n v="144"/>
    <n v="156"/>
    <n v="0.52"/>
  </r>
  <r>
    <s v="COD-361"/>
    <x v="1"/>
    <n v="45"/>
    <x v="2"/>
    <n v="1350"/>
    <s v="PROFESOR-002"/>
    <n v="540"/>
    <d v="2021-07-13T00:00:00"/>
    <x v="2"/>
    <s v="COMERCIAL-002"/>
    <n v="108"/>
    <s v="SI"/>
    <x v="0"/>
    <s v="VALENCIA"/>
    <s v="SI"/>
    <n v="648"/>
    <n v="702"/>
    <n v="0.52"/>
  </r>
  <r>
    <s v="COD-362"/>
    <x v="0"/>
    <n v="25"/>
    <x v="6"/>
    <n v="625"/>
    <s v="PROFESOR-001"/>
    <n v="300"/>
    <d v="2021-04-01T00:00:00"/>
    <x v="1"/>
    <s v="COMERCIAL-004"/>
    <n v="43.75"/>
    <s v="SI"/>
    <x v="0"/>
    <s v="VALENCIA"/>
    <s v="SI"/>
    <n v="343.75"/>
    <n v="281.25"/>
    <n v="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25182-8778-49E8-AC0E-32C576F490F5}" name="TablaDinámica3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7:B20" firstHeaderRow="1" firstDataRow="1" firstDataCol="1" rowPageCount="1" colPageCount="1"/>
  <pivotFields count="18">
    <pivotField showAll="0"/>
    <pivotField showAll="0"/>
    <pivotField showAll="0"/>
    <pivotField axis="axisRow" showAll="0" measureFilter="1" sortType="ascending">
      <items count="9">
        <item x="0"/>
        <item x="1"/>
        <item x="3"/>
        <item x="2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/>
    <pivotField numFmtId="164" showAll="0"/>
    <pivotField numFmtId="14" showAll="0"/>
    <pivotField showAll="0"/>
    <pivotField showAll="0"/>
    <pivotField numFmtId="164"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numFmtId="164" showAll="0"/>
    <pivotField numFmtId="164" showAll="0"/>
    <pivotField numFmtId="9" showAll="0"/>
  </pivotFields>
  <rowFields count="1">
    <field x="3"/>
  </rowFields>
  <rowItems count="3">
    <i>
      <x v="6"/>
    </i>
    <i>
      <x v="3"/>
    </i>
    <i t="grand">
      <x/>
    </i>
  </rowItems>
  <colItems count="1">
    <i/>
  </colItems>
  <pageFields count="1">
    <pageField fld="12" item="0" hier="-1"/>
  </pageFields>
  <dataFields count="1">
    <dataField name="Total Cliente" fld="4" baseField="0" baseItem="0" numFmtId="167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DB15D-C6FC-4A95-ACB2-5975D7B297BC}" name="TablaDiná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8" firstHeaderRow="1" firstDataRow="2" firstDataCol="1" rowPageCount="1" colPageCount="1"/>
  <pivotFields count="18">
    <pivotField showAll="0"/>
    <pivotField axis="axisRow" showAll="0" sortType="descending">
      <items count="8">
        <item x="2"/>
        <item h="1" x="6"/>
        <item x="1"/>
        <item h="1" x="3"/>
        <item h="1" x="5"/>
        <item h="1"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numFmtId="164" showAll="0"/>
    <pivotField showAll="0"/>
    <pivotField numFmtId="164" showAll="0"/>
    <pivotField numFmtId="14" showAll="0"/>
    <pivotField axis="axisCol" showAll="0" sortType="descending">
      <items count="4">
        <item x="0"/>
        <item h="1"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numFmtId="164" showAll="0"/>
    <pivotField numFmtId="164" showAll="0"/>
    <pivotField numFmtId="9" showAll="0"/>
  </pivotFields>
  <rowFields count="1">
    <field x="1"/>
  </rowFields>
  <rowItems count="4">
    <i>
      <x v="2"/>
    </i>
    <i>
      <x v="6"/>
    </i>
    <i>
      <x/>
    </i>
    <i t="grand">
      <x/>
    </i>
  </rowItems>
  <colFields count="1">
    <field x="8"/>
  </colFields>
  <colItems count="3">
    <i>
      <x v="2"/>
    </i>
    <i>
      <x/>
    </i>
    <i t="grand">
      <x/>
    </i>
  </colItems>
  <pageFields count="1">
    <pageField fld="12" item="0" hier="-1"/>
  </pageFields>
  <dataFields count="1">
    <dataField name="Suma de DURAC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6D339-D7F2-4B3D-9A43-86A115DFD744}" name="T_CURSOS" displayName="T_CURSOS" ref="A1:R363" headerRowDxfId="52" dataDxfId="51">
  <autoFilter ref="A1:R363" xr:uid="{6E46D339-D7F2-4B3D-9A43-86A115DFD744}"/>
  <tableColumns count="18">
    <tableColumn id="1" xr3:uid="{48C66FD4-68CD-480F-B7CF-2A9572188555}" name="COD CURSO" totalsRowLabel="Total" dataDxfId="50" totalsRowDxfId="49"/>
    <tableColumn id="2" xr3:uid="{3004E594-B15E-48D2-A6AA-C530ED797AF4}" name="CURSO" totalsRowFunction="count" dataDxfId="48" totalsRowDxfId="47"/>
    <tableColumn id="3" xr3:uid="{6BF9874F-3225-4675-AF95-E56FC8C9B56F}" name="DURACION" totalsRowFunction="sum" dataDxfId="46" totalsRowDxfId="45"/>
    <tableColumn id="4" xr3:uid="{086A866B-C1A9-43D0-9CD8-3A79D28EE9FD}" name="CLIENTE" dataDxfId="44" totalsRowDxfId="43"/>
    <tableColumn id="5" xr3:uid="{4588E39E-4813-49B4-B6D4-27C5C3CB8557}" name="IMPORTE CLIENTE" totalsRowFunction="sum" dataDxfId="42" totalsRowDxfId="41" dataCellStyle="Euro"/>
    <tableColumn id="6" xr3:uid="{60362914-0077-40E7-84D1-37ABDE1BD5F3}" name="PROFESOR" dataDxfId="40" totalsRowDxfId="39"/>
    <tableColumn id="7" xr3:uid="{9694A7B6-4456-4B81-8198-E62A8CA24600}" name="IMPORTE PROFESOR" totalsRowFunction="average" dataDxfId="38" totalsRowDxfId="37" dataCellStyle="Euro"/>
    <tableColumn id="8" xr3:uid="{1C327C9A-9253-4795-9818-1296BE543582}" name="FECHA CURSO" totalsRowFunction="min" dataDxfId="36" totalsRowDxfId="35"/>
    <tableColumn id="9" xr3:uid="{968B192C-97AA-4274-99B2-A63636F4BDB1}" name="JORNADA CURSO" dataDxfId="34" totalsRowDxfId="33"/>
    <tableColumn id="10" xr3:uid="{809856B5-644D-47DF-9E40-FD1DF8088A38}" name="COMERCIAL" dataDxfId="32" totalsRowDxfId="31"/>
    <tableColumn id="11" xr3:uid="{6C3F9289-8BD6-4145-95A0-F2722B63D098}" name="IMPORTE COMERCIAL" totalsRowFunction="sum" dataDxfId="30" totalsRowDxfId="29" dataCellStyle="Euro"/>
    <tableColumn id="12" xr3:uid="{C4FFB478-0CBF-4E30-9A2C-86DE70ABF615}" name="PAGADO CLIENTE" dataDxfId="28" totalsRowDxfId="27"/>
    <tableColumn id="13" xr3:uid="{9057961E-0E54-444D-9D7B-7F93671D93DB}" name="PAIS" dataDxfId="26" totalsRowDxfId="25"/>
    <tableColumn id="14" xr3:uid="{5033018A-5016-46AD-8358-BAA6E2EC883F}" name="CIUDAD" dataDxfId="24" totalsRowDxfId="23"/>
    <tableColumn id="15" xr3:uid="{FC299563-DCF4-4EB4-A9D0-C171AC525DD9}" name="PAGADO COMERCIAL" dataDxfId="22" totalsRowDxfId="21"/>
    <tableColumn id="16" xr3:uid="{4598094E-BE52-4D7D-8B6F-8FE099ED7736}" name="GASTO" dataDxfId="20" totalsRowDxfId="19">
      <calculatedColumnFormula>T_CURSOS[[#This Row],[IMPORTE PROFESOR]]+T_CURSOS[[#This Row],[IMPORTE COMERCIAL]]</calculatedColumnFormula>
    </tableColumn>
    <tableColumn id="17" xr3:uid="{C97F53C8-3DF5-4D9A-A2D1-4D9C9A0C6E06}" name="BENEFICIO" dataDxfId="18" totalsRowDxfId="17">
      <calculatedColumnFormula>T_CURSOS[[#This Row],[IMPORTE CLIENTE]]-T_CURSOS[[#This Row],[GASTO]]</calculatedColumnFormula>
    </tableColumn>
    <tableColumn id="18" xr3:uid="{475865E1-95A5-4FDC-82FE-898B8A93BEBA}" name="%BENEFICIO" dataDxfId="16" totalsRowDxfId="15" dataCellStyle="Porcentaje">
      <calculatedColumnFormula>T_CURSOS[[#This Row],[BENEFICIO]]/T_CURSOS[[#This Row],[IMPORTE CLIENTE]]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81B6-1F64-41E2-8D53-9ECB5316A862}">
  <dimension ref="A1:D20"/>
  <sheetViews>
    <sheetView tabSelected="1" workbookViewId="0">
      <selection activeCell="B6" sqref="B6"/>
    </sheetView>
  </sheetViews>
  <sheetFormatPr baseColWidth="10" defaultRowHeight="12.75" x14ac:dyDescent="0.2"/>
  <cols>
    <col min="1" max="1" width="17.85546875" bestFit="1" customWidth="1"/>
    <col min="2" max="2" width="12.5703125" bestFit="1" customWidth="1"/>
    <col min="3" max="3" width="9" bestFit="1" customWidth="1"/>
    <col min="4" max="5" width="13.140625" bestFit="1" customWidth="1"/>
  </cols>
  <sheetData>
    <row r="1" spans="1:4" x14ac:dyDescent="0.2">
      <c r="A1" s="9" t="s">
        <v>12</v>
      </c>
      <c r="B1" t="s">
        <v>22</v>
      </c>
    </row>
    <row r="3" spans="1:4" x14ac:dyDescent="0.2">
      <c r="A3" s="9" t="s">
        <v>426</v>
      </c>
      <c r="B3" s="9" t="s">
        <v>425</v>
      </c>
    </row>
    <row r="4" spans="1:4" x14ac:dyDescent="0.2">
      <c r="A4" s="9" t="s">
        <v>423</v>
      </c>
      <c r="B4" t="s">
        <v>28</v>
      </c>
      <c r="C4" t="s">
        <v>19</v>
      </c>
      <c r="D4" t="s">
        <v>424</v>
      </c>
    </row>
    <row r="5" spans="1:4" x14ac:dyDescent="0.2">
      <c r="A5" s="10" t="s">
        <v>25</v>
      </c>
      <c r="B5" s="11">
        <v>511</v>
      </c>
      <c r="C5" s="11">
        <v>122</v>
      </c>
      <c r="D5" s="11">
        <v>633</v>
      </c>
    </row>
    <row r="6" spans="1:4" x14ac:dyDescent="0.2">
      <c r="A6" s="10" t="s">
        <v>16</v>
      </c>
      <c r="B6" s="11">
        <v>264</v>
      </c>
      <c r="C6" s="11">
        <v>112</v>
      </c>
      <c r="D6" s="11">
        <v>376</v>
      </c>
    </row>
    <row r="7" spans="1:4" x14ac:dyDescent="0.2">
      <c r="A7" s="10" t="s">
        <v>33</v>
      </c>
      <c r="B7" s="11">
        <v>205</v>
      </c>
      <c r="C7" s="11">
        <v>166</v>
      </c>
      <c r="D7" s="11">
        <v>371</v>
      </c>
    </row>
    <row r="8" spans="1:4" x14ac:dyDescent="0.2">
      <c r="A8" s="10" t="s">
        <v>424</v>
      </c>
      <c r="B8" s="11">
        <v>980</v>
      </c>
      <c r="C8" s="11">
        <v>400</v>
      </c>
      <c r="D8" s="11">
        <v>1380</v>
      </c>
    </row>
    <row r="15" spans="1:4" x14ac:dyDescent="0.2">
      <c r="A15" s="9" t="s">
        <v>12</v>
      </c>
      <c r="B15" t="s">
        <v>22</v>
      </c>
    </row>
    <row r="17" spans="1:2" x14ac:dyDescent="0.2">
      <c r="A17" s="9" t="s">
        <v>423</v>
      </c>
      <c r="B17" t="s">
        <v>427</v>
      </c>
    </row>
    <row r="18" spans="1:2" x14ac:dyDescent="0.2">
      <c r="A18" s="10" t="s">
        <v>56</v>
      </c>
      <c r="B18" s="12">
        <v>38780</v>
      </c>
    </row>
    <row r="19" spans="1:2" x14ac:dyDescent="0.2">
      <c r="A19" s="10" t="s">
        <v>34</v>
      </c>
      <c r="B19" s="12">
        <v>48220</v>
      </c>
    </row>
    <row r="20" spans="1:2" x14ac:dyDescent="0.2">
      <c r="A20" s="10" t="s">
        <v>424</v>
      </c>
      <c r="B20" s="12">
        <v>87000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BBB6-E8A5-414B-937D-E300A059AB14}">
  <dimension ref="A1:R363"/>
  <sheetViews>
    <sheetView topLeftCell="A2" workbookViewId="0">
      <selection activeCell="C9" sqref="C9"/>
    </sheetView>
  </sheetViews>
  <sheetFormatPr baseColWidth="10" defaultColWidth="11.42578125" defaultRowHeight="12.75" x14ac:dyDescent="0.2"/>
  <cols>
    <col min="1" max="1" width="14.28515625" style="2" customWidth="1"/>
    <col min="2" max="2" width="18" style="3" customWidth="1"/>
    <col min="3" max="3" width="13.42578125" style="3" bestFit="1" customWidth="1"/>
    <col min="4" max="4" width="14.5703125" style="3" customWidth="1"/>
    <col min="5" max="5" width="20.5703125" style="3" bestFit="1" customWidth="1"/>
    <col min="6" max="6" width="17.85546875" style="3" customWidth="1"/>
    <col min="7" max="7" width="23.140625" style="3" bestFit="1" customWidth="1"/>
    <col min="8" max="8" width="17.140625" style="3" bestFit="1" customWidth="1"/>
    <col min="9" max="9" width="20.140625" style="3" bestFit="1" customWidth="1"/>
    <col min="10" max="10" width="18.85546875" style="3" customWidth="1"/>
    <col min="11" max="11" width="24.140625" style="3" bestFit="1" customWidth="1"/>
    <col min="12" max="12" width="19.140625" style="3" customWidth="1"/>
    <col min="13" max="13" width="11.42578125" style="2"/>
    <col min="14" max="14" width="12.5703125" style="2" bestFit="1" customWidth="1"/>
    <col min="15" max="15" width="22.28515625" style="2" customWidth="1"/>
    <col min="16" max="17" width="11.42578125" style="2"/>
    <col min="18" max="18" width="12.5703125" style="2" customWidth="1"/>
    <col min="19" max="16384" width="11.42578125" style="2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416</v>
      </c>
      <c r="Q1" s="1" t="s">
        <v>417</v>
      </c>
      <c r="R1" s="1" t="s">
        <v>418</v>
      </c>
    </row>
    <row r="2" spans="1:18" x14ac:dyDescent="0.2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  <c r="P2" s="6">
        <f>T_CURSOS[[#This Row],[IMPORTE PROFESOR]]+T_CURSOS[[#This Row],[IMPORTE COMERCIAL]]</f>
        <v>206.25</v>
      </c>
      <c r="Q2" s="6">
        <f>T_CURSOS[[#This Row],[IMPORTE CLIENTE]]-T_CURSOS[[#This Row],[GASTO]]</f>
        <v>168.75</v>
      </c>
      <c r="R2" s="7">
        <f>T_CURSOS[[#This Row],[BENEFICIO]]/T_CURSOS[[#This Row],[IMPORTE CLIENTE]]</f>
        <v>0.45</v>
      </c>
    </row>
    <row r="3" spans="1:18" x14ac:dyDescent="0.2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  <c r="P3" s="6">
        <f>T_CURSOS[[#This Row],[IMPORTE PROFESOR]]+T_CURSOS[[#This Row],[IMPORTE COMERCIAL]]</f>
        <v>288</v>
      </c>
      <c r="Q3" s="6">
        <f>T_CURSOS[[#This Row],[IMPORTE CLIENTE]]-T_CURSOS[[#This Row],[GASTO]]</f>
        <v>312</v>
      </c>
      <c r="R3" s="7">
        <f>T_CURSOS[[#This Row],[BENEFICIO]]/T_CURSOS[[#This Row],[IMPORTE CLIENTE]]</f>
        <v>0.52</v>
      </c>
    </row>
    <row r="4" spans="1:18" x14ac:dyDescent="0.2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  <c r="P4" s="6">
        <f>T_CURSOS[[#This Row],[IMPORTE PROFESOR]]+T_CURSOS[[#This Row],[IMPORTE COMERCIAL]]</f>
        <v>288</v>
      </c>
      <c r="Q4" s="6">
        <f>T_CURSOS[[#This Row],[IMPORTE CLIENTE]]-T_CURSOS[[#This Row],[GASTO]]</f>
        <v>432</v>
      </c>
      <c r="R4" s="7">
        <f>T_CURSOS[[#This Row],[BENEFICIO]]/T_CURSOS[[#This Row],[IMPORTE CLIENTE]]</f>
        <v>0.6</v>
      </c>
    </row>
    <row r="5" spans="1:18" x14ac:dyDescent="0.2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  <c r="P5" s="6">
        <f>T_CURSOS[[#This Row],[IMPORTE PROFESOR]]+T_CURSOS[[#This Row],[IMPORTE COMERCIAL]]</f>
        <v>343.75</v>
      </c>
      <c r="Q5" s="6">
        <f>T_CURSOS[[#This Row],[IMPORTE CLIENTE]]-T_CURSOS[[#This Row],[GASTO]]</f>
        <v>281.25</v>
      </c>
      <c r="R5" s="7">
        <f>T_CURSOS[[#This Row],[BENEFICIO]]/T_CURSOS[[#This Row],[IMPORTE CLIENTE]]</f>
        <v>0.45</v>
      </c>
    </row>
    <row r="6" spans="1:18" x14ac:dyDescent="0.2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  <c r="P6" s="6">
        <f>T_CURSOS[[#This Row],[IMPORTE PROFESOR]]+T_CURSOS[[#This Row],[IMPORTE COMERCIAL]]</f>
        <v>275</v>
      </c>
      <c r="Q6" s="6">
        <f>T_CURSOS[[#This Row],[IMPORTE CLIENTE]]-T_CURSOS[[#This Row],[GASTO]]</f>
        <v>225</v>
      </c>
      <c r="R6" s="7">
        <f>T_CURSOS[[#This Row],[BENEFICIO]]/T_CURSOS[[#This Row],[IMPORTE CLIENTE]]</f>
        <v>0.45</v>
      </c>
    </row>
    <row r="7" spans="1:18" x14ac:dyDescent="0.2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  <c r="P7" s="6">
        <f>T_CURSOS[[#This Row],[IMPORTE PROFESOR]]+T_CURSOS[[#This Row],[IMPORTE COMERCIAL]]</f>
        <v>137.5</v>
      </c>
      <c r="Q7" s="6">
        <f>T_CURSOS[[#This Row],[IMPORTE CLIENTE]]-T_CURSOS[[#This Row],[GASTO]]</f>
        <v>112.5</v>
      </c>
      <c r="R7" s="7">
        <f>T_CURSOS[[#This Row],[BENEFICIO]]/T_CURSOS[[#This Row],[IMPORTE CLIENTE]]</f>
        <v>0.45</v>
      </c>
    </row>
    <row r="8" spans="1:18" x14ac:dyDescent="0.2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  <c r="P8" s="6">
        <f>T_CURSOS[[#This Row],[IMPORTE PROFESOR]]+T_CURSOS[[#This Row],[IMPORTE COMERCIAL]]</f>
        <v>172.8</v>
      </c>
      <c r="Q8" s="6">
        <f>T_CURSOS[[#This Row],[IMPORTE CLIENTE]]-T_CURSOS[[#This Row],[GASTO]]</f>
        <v>187.2</v>
      </c>
      <c r="R8" s="7">
        <f>T_CURSOS[[#This Row],[BENEFICIO]]/T_CURSOS[[#This Row],[IMPORTE CLIENTE]]</f>
        <v>0.52</v>
      </c>
    </row>
    <row r="9" spans="1:18" x14ac:dyDescent="0.2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  <c r="P9" s="6">
        <f>T_CURSOS[[#This Row],[IMPORTE PROFESOR]]+T_CURSOS[[#This Row],[IMPORTE COMERCIAL]]</f>
        <v>216</v>
      </c>
      <c r="Q9" s="6">
        <f>T_CURSOS[[#This Row],[IMPORTE CLIENTE]]-T_CURSOS[[#This Row],[GASTO]]</f>
        <v>234</v>
      </c>
      <c r="R9" s="7">
        <f>T_CURSOS[[#This Row],[BENEFICIO]]/T_CURSOS[[#This Row],[IMPORTE CLIENTE]]</f>
        <v>0.52</v>
      </c>
    </row>
    <row r="10" spans="1:18" x14ac:dyDescent="0.2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  <c r="P10" s="6">
        <f>T_CURSOS[[#This Row],[IMPORTE PROFESOR]]+T_CURSOS[[#This Row],[IMPORTE COMERCIAL]]</f>
        <v>288</v>
      </c>
      <c r="Q10" s="6">
        <f>T_CURSOS[[#This Row],[IMPORTE CLIENTE]]-T_CURSOS[[#This Row],[GASTO]]</f>
        <v>312</v>
      </c>
      <c r="R10" s="7">
        <f>T_CURSOS[[#This Row],[BENEFICIO]]/T_CURSOS[[#This Row],[IMPORTE CLIENTE]]</f>
        <v>0.52</v>
      </c>
    </row>
    <row r="11" spans="1:18" x14ac:dyDescent="0.2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  <c r="P11" s="6">
        <f>T_CURSOS[[#This Row],[IMPORTE PROFESOR]]+T_CURSOS[[#This Row],[IMPORTE COMERCIAL]]</f>
        <v>331.25</v>
      </c>
      <c r="Q11" s="6">
        <f>T_CURSOS[[#This Row],[IMPORTE CLIENTE]]-T_CURSOS[[#This Row],[GASTO]]</f>
        <v>293.75</v>
      </c>
      <c r="R11" s="7">
        <f>T_CURSOS[[#This Row],[BENEFICIO]]/T_CURSOS[[#This Row],[IMPORTE CLIENTE]]</f>
        <v>0.47</v>
      </c>
    </row>
    <row r="12" spans="1:18" x14ac:dyDescent="0.2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  <c r="P12" s="6">
        <f>T_CURSOS[[#This Row],[IMPORTE PROFESOR]]+T_CURSOS[[#This Row],[IMPORTE COMERCIAL]]</f>
        <v>397.5</v>
      </c>
      <c r="Q12" s="6">
        <f>T_CURSOS[[#This Row],[IMPORTE CLIENTE]]-T_CURSOS[[#This Row],[GASTO]]</f>
        <v>352.5</v>
      </c>
      <c r="R12" s="7">
        <f>T_CURSOS[[#This Row],[BENEFICIO]]/T_CURSOS[[#This Row],[IMPORTE CLIENTE]]</f>
        <v>0.47</v>
      </c>
    </row>
    <row r="13" spans="1:18" x14ac:dyDescent="0.2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  <c r="P13" s="6">
        <f>T_CURSOS[[#This Row],[IMPORTE PROFESOR]]+T_CURSOS[[#This Row],[IMPORTE COMERCIAL]]</f>
        <v>530</v>
      </c>
      <c r="Q13" s="6">
        <f>T_CURSOS[[#This Row],[IMPORTE CLIENTE]]-T_CURSOS[[#This Row],[GASTO]]</f>
        <v>470</v>
      </c>
      <c r="R13" s="7">
        <f>T_CURSOS[[#This Row],[BENEFICIO]]/T_CURSOS[[#This Row],[IMPORTE CLIENTE]]</f>
        <v>0.47</v>
      </c>
    </row>
    <row r="14" spans="1:18" x14ac:dyDescent="0.2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  <c r="P14" s="6">
        <f>T_CURSOS[[#This Row],[IMPORTE PROFESOR]]+T_CURSOS[[#This Row],[IMPORTE COMERCIAL]]</f>
        <v>463.75</v>
      </c>
      <c r="Q14" s="6">
        <f>T_CURSOS[[#This Row],[IMPORTE CLIENTE]]-T_CURSOS[[#This Row],[GASTO]]</f>
        <v>411.25</v>
      </c>
      <c r="R14" s="7">
        <f>T_CURSOS[[#This Row],[BENEFICIO]]/T_CURSOS[[#This Row],[IMPORTE CLIENTE]]</f>
        <v>0.47</v>
      </c>
    </row>
    <row r="15" spans="1:18" x14ac:dyDescent="0.2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  <c r="P15" s="6">
        <f>T_CURSOS[[#This Row],[IMPORTE PROFESOR]]+T_CURSOS[[#This Row],[IMPORTE COMERCIAL]]</f>
        <v>596.25</v>
      </c>
      <c r="Q15" s="6">
        <f>T_CURSOS[[#This Row],[IMPORTE CLIENTE]]-T_CURSOS[[#This Row],[GASTO]]</f>
        <v>528.75</v>
      </c>
      <c r="R15" s="7">
        <f>T_CURSOS[[#This Row],[BENEFICIO]]/T_CURSOS[[#This Row],[IMPORTE CLIENTE]]</f>
        <v>0.47</v>
      </c>
    </row>
    <row r="16" spans="1:18" x14ac:dyDescent="0.2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  <c r="P16" s="6">
        <f>T_CURSOS[[#This Row],[IMPORTE PROFESOR]]+T_CURSOS[[#This Row],[IMPORTE COMERCIAL]]</f>
        <v>418.5</v>
      </c>
      <c r="Q16" s="6">
        <f>T_CURSOS[[#This Row],[IMPORTE CLIENTE]]-T_CURSOS[[#This Row],[GASTO]]</f>
        <v>931.5</v>
      </c>
      <c r="R16" s="7">
        <f>T_CURSOS[[#This Row],[BENEFICIO]]/T_CURSOS[[#This Row],[IMPORTE CLIENTE]]</f>
        <v>0.69</v>
      </c>
    </row>
    <row r="17" spans="1:18" x14ac:dyDescent="0.2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  <c r="P17" s="6">
        <f>T_CURSOS[[#This Row],[IMPORTE PROFESOR]]+T_CURSOS[[#This Row],[IMPORTE COMERCIAL]]</f>
        <v>192</v>
      </c>
      <c r="Q17" s="6">
        <f>T_CURSOS[[#This Row],[IMPORTE CLIENTE]]-T_CURSOS[[#This Row],[GASTO]]</f>
        <v>408</v>
      </c>
      <c r="R17" s="7">
        <f>T_CURSOS[[#This Row],[BENEFICIO]]/T_CURSOS[[#This Row],[IMPORTE CLIENTE]]</f>
        <v>0.68</v>
      </c>
    </row>
    <row r="18" spans="1:18" x14ac:dyDescent="0.2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  <c r="P18" s="6">
        <f>T_CURSOS[[#This Row],[IMPORTE PROFESOR]]+T_CURSOS[[#This Row],[IMPORTE COMERCIAL]]</f>
        <v>230.4</v>
      </c>
      <c r="Q18" s="6">
        <f>T_CURSOS[[#This Row],[IMPORTE CLIENTE]]-T_CURSOS[[#This Row],[GASTO]]</f>
        <v>489.6</v>
      </c>
      <c r="R18" s="7">
        <f>T_CURSOS[[#This Row],[BENEFICIO]]/T_CURSOS[[#This Row],[IMPORTE CLIENTE]]</f>
        <v>0.68</v>
      </c>
    </row>
    <row r="19" spans="1:18" x14ac:dyDescent="0.2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  <c r="P19" s="6">
        <f>T_CURSOS[[#This Row],[IMPORTE PROFESOR]]+T_CURSOS[[#This Row],[IMPORTE COMERCIAL]]</f>
        <v>288</v>
      </c>
      <c r="Q19" s="6">
        <f>T_CURSOS[[#This Row],[IMPORTE CLIENTE]]-T_CURSOS[[#This Row],[GASTO]]</f>
        <v>612</v>
      </c>
      <c r="R19" s="7">
        <f>T_CURSOS[[#This Row],[BENEFICIO]]/T_CURSOS[[#This Row],[IMPORTE CLIENTE]]</f>
        <v>0.68</v>
      </c>
    </row>
    <row r="20" spans="1:18" x14ac:dyDescent="0.2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  <c r="P20" s="6">
        <f>T_CURSOS[[#This Row],[IMPORTE PROFESOR]]+T_CURSOS[[#This Row],[IMPORTE COMERCIAL]]</f>
        <v>400</v>
      </c>
      <c r="Q20" s="6">
        <f>T_CURSOS[[#This Row],[IMPORTE CLIENTE]]-T_CURSOS[[#This Row],[GASTO]]</f>
        <v>600</v>
      </c>
      <c r="R20" s="7">
        <f>T_CURSOS[[#This Row],[BENEFICIO]]/T_CURSOS[[#This Row],[IMPORTE CLIENTE]]</f>
        <v>0.6</v>
      </c>
    </row>
    <row r="21" spans="1:18" x14ac:dyDescent="0.2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  <c r="P21" s="6">
        <f>T_CURSOS[[#This Row],[IMPORTE PROFESOR]]+T_CURSOS[[#This Row],[IMPORTE COMERCIAL]]</f>
        <v>240</v>
      </c>
      <c r="Q21" s="6">
        <f>T_CURSOS[[#This Row],[IMPORTE CLIENTE]]-T_CURSOS[[#This Row],[GASTO]]</f>
        <v>360</v>
      </c>
      <c r="R21" s="7">
        <f>T_CURSOS[[#This Row],[BENEFICIO]]/T_CURSOS[[#This Row],[IMPORTE CLIENTE]]</f>
        <v>0.6</v>
      </c>
    </row>
    <row r="22" spans="1:18" x14ac:dyDescent="0.2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  <c r="P22" s="6">
        <f>T_CURSOS[[#This Row],[IMPORTE PROFESOR]]+T_CURSOS[[#This Row],[IMPORTE COMERCIAL]]</f>
        <v>320</v>
      </c>
      <c r="Q22" s="6">
        <f>T_CURSOS[[#This Row],[IMPORTE CLIENTE]]-T_CURSOS[[#This Row],[GASTO]]</f>
        <v>480</v>
      </c>
      <c r="R22" s="7">
        <f>T_CURSOS[[#This Row],[BENEFICIO]]/T_CURSOS[[#This Row],[IMPORTE CLIENTE]]</f>
        <v>0.6</v>
      </c>
    </row>
    <row r="23" spans="1:18" x14ac:dyDescent="0.2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  <c r="P23" s="6">
        <f>T_CURSOS[[#This Row],[IMPORTE PROFESOR]]+T_CURSOS[[#This Row],[IMPORTE COMERCIAL]]</f>
        <v>320</v>
      </c>
      <c r="Q23" s="6">
        <f>T_CURSOS[[#This Row],[IMPORTE CLIENTE]]-T_CURSOS[[#This Row],[GASTO]]</f>
        <v>480</v>
      </c>
      <c r="R23" s="7">
        <f>T_CURSOS[[#This Row],[BENEFICIO]]/T_CURSOS[[#This Row],[IMPORTE CLIENTE]]</f>
        <v>0.6</v>
      </c>
    </row>
    <row r="24" spans="1:18" x14ac:dyDescent="0.2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  <c r="P24" s="6">
        <f>T_CURSOS[[#This Row],[IMPORTE PROFESOR]]+T_CURSOS[[#This Row],[IMPORTE COMERCIAL]]</f>
        <v>432</v>
      </c>
      <c r="Q24" s="6">
        <f>T_CURSOS[[#This Row],[IMPORTE CLIENTE]]-T_CURSOS[[#This Row],[GASTO]]</f>
        <v>468</v>
      </c>
      <c r="R24" s="7">
        <f>T_CURSOS[[#This Row],[BENEFICIO]]/T_CURSOS[[#This Row],[IMPORTE CLIENTE]]</f>
        <v>0.52</v>
      </c>
    </row>
    <row r="25" spans="1:18" x14ac:dyDescent="0.2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  <c r="P25" s="6">
        <f>T_CURSOS[[#This Row],[IMPORTE PROFESOR]]+T_CURSOS[[#This Row],[IMPORTE COMERCIAL]]</f>
        <v>504</v>
      </c>
      <c r="Q25" s="6">
        <f>T_CURSOS[[#This Row],[IMPORTE CLIENTE]]-T_CURSOS[[#This Row],[GASTO]]</f>
        <v>546</v>
      </c>
      <c r="R25" s="7">
        <f>T_CURSOS[[#This Row],[BENEFICIO]]/T_CURSOS[[#This Row],[IMPORTE CLIENTE]]</f>
        <v>0.52</v>
      </c>
    </row>
    <row r="26" spans="1:18" x14ac:dyDescent="0.2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  <c r="P26" s="6">
        <f>T_CURSOS[[#This Row],[IMPORTE PROFESOR]]+T_CURSOS[[#This Row],[IMPORTE COMERCIAL]]</f>
        <v>576</v>
      </c>
      <c r="Q26" s="6">
        <f>T_CURSOS[[#This Row],[IMPORTE CLIENTE]]-T_CURSOS[[#This Row],[GASTO]]</f>
        <v>624</v>
      </c>
      <c r="R26" s="7">
        <f>T_CURSOS[[#This Row],[BENEFICIO]]/T_CURSOS[[#This Row],[IMPORTE CLIENTE]]</f>
        <v>0.52</v>
      </c>
    </row>
    <row r="27" spans="1:18" x14ac:dyDescent="0.2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  <c r="P27" s="6">
        <f>T_CURSOS[[#This Row],[IMPORTE PROFESOR]]+T_CURSOS[[#This Row],[IMPORTE COMERCIAL]]</f>
        <v>550</v>
      </c>
      <c r="Q27" s="6">
        <f>T_CURSOS[[#This Row],[IMPORTE CLIENTE]]-T_CURSOS[[#This Row],[GASTO]]</f>
        <v>450</v>
      </c>
      <c r="R27" s="7">
        <f>T_CURSOS[[#This Row],[BENEFICIO]]/T_CURSOS[[#This Row],[IMPORTE CLIENTE]]</f>
        <v>0.45</v>
      </c>
    </row>
    <row r="28" spans="1:18" x14ac:dyDescent="0.2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  <c r="P28" s="6">
        <f>T_CURSOS[[#This Row],[IMPORTE PROFESOR]]+T_CURSOS[[#This Row],[IMPORTE COMERCIAL]]</f>
        <v>481.25</v>
      </c>
      <c r="Q28" s="6">
        <f>T_CURSOS[[#This Row],[IMPORTE CLIENTE]]-T_CURSOS[[#This Row],[GASTO]]</f>
        <v>393.75</v>
      </c>
      <c r="R28" s="7">
        <f>T_CURSOS[[#This Row],[BENEFICIO]]/T_CURSOS[[#This Row],[IMPORTE CLIENTE]]</f>
        <v>0.45</v>
      </c>
    </row>
    <row r="29" spans="1:18" x14ac:dyDescent="0.2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  <c r="P29" s="6">
        <f>T_CURSOS[[#This Row],[IMPORTE PROFESOR]]+T_CURSOS[[#This Row],[IMPORTE COMERCIAL]]</f>
        <v>618.75</v>
      </c>
      <c r="Q29" s="6">
        <f>T_CURSOS[[#This Row],[IMPORTE CLIENTE]]-T_CURSOS[[#This Row],[GASTO]]</f>
        <v>506.25</v>
      </c>
      <c r="R29" s="7">
        <f>T_CURSOS[[#This Row],[BENEFICIO]]/T_CURSOS[[#This Row],[IMPORTE CLIENTE]]</f>
        <v>0.45</v>
      </c>
    </row>
    <row r="30" spans="1:18" x14ac:dyDescent="0.2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  <c r="P30" s="6">
        <f>T_CURSOS[[#This Row],[IMPORTE PROFESOR]]+T_CURSOS[[#This Row],[IMPORTE COMERCIAL]]</f>
        <v>343.75</v>
      </c>
      <c r="Q30" s="6">
        <f>T_CURSOS[[#This Row],[IMPORTE CLIENTE]]-T_CURSOS[[#This Row],[GASTO]]</f>
        <v>281.25</v>
      </c>
      <c r="R30" s="7">
        <f>T_CURSOS[[#This Row],[BENEFICIO]]/T_CURSOS[[#This Row],[IMPORTE CLIENTE]]</f>
        <v>0.45</v>
      </c>
    </row>
    <row r="31" spans="1:18" x14ac:dyDescent="0.2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  <c r="P31" s="6">
        <f>T_CURSOS[[#This Row],[IMPORTE PROFESOR]]+T_CURSOS[[#This Row],[IMPORTE COMERCIAL]]</f>
        <v>288</v>
      </c>
      <c r="Q31" s="6">
        <f>T_CURSOS[[#This Row],[IMPORTE CLIENTE]]-T_CURSOS[[#This Row],[GASTO]]</f>
        <v>312</v>
      </c>
      <c r="R31" s="7">
        <f>T_CURSOS[[#This Row],[BENEFICIO]]/T_CURSOS[[#This Row],[IMPORTE CLIENTE]]</f>
        <v>0.52</v>
      </c>
    </row>
    <row r="32" spans="1:18" x14ac:dyDescent="0.2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  <c r="P32" s="6">
        <f>T_CURSOS[[#This Row],[IMPORTE PROFESOR]]+T_CURSOS[[#This Row],[IMPORTE COMERCIAL]]</f>
        <v>160</v>
      </c>
      <c r="Q32" s="6">
        <f>T_CURSOS[[#This Row],[IMPORTE CLIENTE]]-T_CURSOS[[#This Row],[GASTO]]</f>
        <v>240</v>
      </c>
      <c r="R32" s="7">
        <f>T_CURSOS[[#This Row],[BENEFICIO]]/T_CURSOS[[#This Row],[IMPORTE CLIENTE]]</f>
        <v>0.6</v>
      </c>
    </row>
    <row r="33" spans="1:18" x14ac:dyDescent="0.2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  <c r="P33" s="6">
        <f>T_CURSOS[[#This Row],[IMPORTE PROFESOR]]+T_CURSOS[[#This Row],[IMPORTE COMERCIAL]]</f>
        <v>165</v>
      </c>
      <c r="Q33" s="6">
        <f>T_CURSOS[[#This Row],[IMPORTE CLIENTE]]-T_CURSOS[[#This Row],[GASTO]]</f>
        <v>135</v>
      </c>
      <c r="R33" s="7">
        <f>T_CURSOS[[#This Row],[BENEFICIO]]/T_CURSOS[[#This Row],[IMPORTE CLIENTE]]</f>
        <v>0.45</v>
      </c>
    </row>
    <row r="34" spans="1:18" x14ac:dyDescent="0.2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  <c r="P34" s="6">
        <f>T_CURSOS[[#This Row],[IMPORTE PROFESOR]]+T_CURSOS[[#This Row],[IMPORTE COMERCIAL]]</f>
        <v>206.25</v>
      </c>
      <c r="Q34" s="6">
        <f>T_CURSOS[[#This Row],[IMPORTE CLIENTE]]-T_CURSOS[[#This Row],[GASTO]]</f>
        <v>168.75</v>
      </c>
      <c r="R34" s="7">
        <f>T_CURSOS[[#This Row],[BENEFICIO]]/T_CURSOS[[#This Row],[IMPORTE CLIENTE]]</f>
        <v>0.45</v>
      </c>
    </row>
    <row r="35" spans="1:18" x14ac:dyDescent="0.2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  <c r="P35" s="6">
        <f>T_CURSOS[[#This Row],[IMPORTE PROFESOR]]+T_CURSOS[[#This Row],[IMPORTE COMERCIAL]]</f>
        <v>275</v>
      </c>
      <c r="Q35" s="6">
        <f>T_CURSOS[[#This Row],[IMPORTE CLIENTE]]-T_CURSOS[[#This Row],[GASTO]]</f>
        <v>225</v>
      </c>
      <c r="R35" s="7">
        <f>T_CURSOS[[#This Row],[BENEFICIO]]/T_CURSOS[[#This Row],[IMPORTE CLIENTE]]</f>
        <v>0.45</v>
      </c>
    </row>
    <row r="36" spans="1:18" x14ac:dyDescent="0.2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  <c r="P36" s="6">
        <f>T_CURSOS[[#This Row],[IMPORTE PROFESOR]]+T_CURSOS[[#This Row],[IMPORTE COMERCIAL]]</f>
        <v>360</v>
      </c>
      <c r="Q36" s="6">
        <f>T_CURSOS[[#This Row],[IMPORTE CLIENTE]]-T_CURSOS[[#This Row],[GASTO]]</f>
        <v>390</v>
      </c>
      <c r="R36" s="7">
        <f>T_CURSOS[[#This Row],[BENEFICIO]]/T_CURSOS[[#This Row],[IMPORTE CLIENTE]]</f>
        <v>0.52</v>
      </c>
    </row>
    <row r="37" spans="1:18" x14ac:dyDescent="0.2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  <c r="P37" s="6">
        <f>T_CURSOS[[#This Row],[IMPORTE PROFESOR]]+T_CURSOS[[#This Row],[IMPORTE COMERCIAL]]</f>
        <v>432</v>
      </c>
      <c r="Q37" s="6">
        <f>T_CURSOS[[#This Row],[IMPORTE CLIENTE]]-T_CURSOS[[#This Row],[GASTO]]</f>
        <v>468</v>
      </c>
      <c r="R37" s="7">
        <f>T_CURSOS[[#This Row],[BENEFICIO]]/T_CURSOS[[#This Row],[IMPORTE CLIENTE]]</f>
        <v>0.52</v>
      </c>
    </row>
    <row r="38" spans="1:18" x14ac:dyDescent="0.2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  <c r="P38" s="6">
        <f>T_CURSOS[[#This Row],[IMPORTE PROFESOR]]+T_CURSOS[[#This Row],[IMPORTE COMERCIAL]]</f>
        <v>576</v>
      </c>
      <c r="Q38" s="6">
        <f>T_CURSOS[[#This Row],[IMPORTE CLIENTE]]-T_CURSOS[[#This Row],[GASTO]]</f>
        <v>624</v>
      </c>
      <c r="R38" s="7">
        <f>T_CURSOS[[#This Row],[BENEFICIO]]/T_CURSOS[[#This Row],[IMPORTE CLIENTE]]</f>
        <v>0.52</v>
      </c>
    </row>
    <row r="39" spans="1:18" x14ac:dyDescent="0.2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  <c r="P39" s="6">
        <f>T_CURSOS[[#This Row],[IMPORTE PROFESOR]]+T_CURSOS[[#This Row],[IMPORTE COMERCIAL]]</f>
        <v>463.75</v>
      </c>
      <c r="Q39" s="6">
        <f>T_CURSOS[[#This Row],[IMPORTE CLIENTE]]-T_CURSOS[[#This Row],[GASTO]]</f>
        <v>411.25</v>
      </c>
      <c r="R39" s="7">
        <f>T_CURSOS[[#This Row],[BENEFICIO]]/T_CURSOS[[#This Row],[IMPORTE CLIENTE]]</f>
        <v>0.47</v>
      </c>
    </row>
    <row r="40" spans="1:18" x14ac:dyDescent="0.2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  <c r="P40" s="6">
        <f>T_CURSOS[[#This Row],[IMPORTE PROFESOR]]+T_CURSOS[[#This Row],[IMPORTE COMERCIAL]]</f>
        <v>596.25</v>
      </c>
      <c r="Q40" s="6">
        <f>T_CURSOS[[#This Row],[IMPORTE CLIENTE]]-T_CURSOS[[#This Row],[GASTO]]</f>
        <v>528.75</v>
      </c>
      <c r="R40" s="7">
        <f>T_CURSOS[[#This Row],[BENEFICIO]]/T_CURSOS[[#This Row],[IMPORTE CLIENTE]]</f>
        <v>0.47</v>
      </c>
    </row>
    <row r="41" spans="1:18" x14ac:dyDescent="0.2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  <c r="P41" s="6">
        <f>T_CURSOS[[#This Row],[IMPORTE PROFESOR]]+T_CURSOS[[#This Row],[IMPORTE COMERCIAL]]</f>
        <v>238.5</v>
      </c>
      <c r="Q41" s="6">
        <f>T_CURSOS[[#This Row],[IMPORTE CLIENTE]]-T_CURSOS[[#This Row],[GASTO]]</f>
        <v>211.5</v>
      </c>
      <c r="R41" s="7">
        <f>T_CURSOS[[#This Row],[BENEFICIO]]/T_CURSOS[[#This Row],[IMPORTE CLIENTE]]</f>
        <v>0.47</v>
      </c>
    </row>
    <row r="42" spans="1:18" x14ac:dyDescent="0.2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  <c r="P42" s="6">
        <f>T_CURSOS[[#This Row],[IMPORTE PROFESOR]]+T_CURSOS[[#This Row],[IMPORTE COMERCIAL]]</f>
        <v>132.5</v>
      </c>
      <c r="Q42" s="6">
        <f>T_CURSOS[[#This Row],[IMPORTE CLIENTE]]-T_CURSOS[[#This Row],[GASTO]]</f>
        <v>117.5</v>
      </c>
      <c r="R42" s="7">
        <f>T_CURSOS[[#This Row],[BENEFICIO]]/T_CURSOS[[#This Row],[IMPORTE CLIENTE]]</f>
        <v>0.47</v>
      </c>
    </row>
    <row r="43" spans="1:18" x14ac:dyDescent="0.2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  <c r="P43" s="6">
        <f>T_CURSOS[[#This Row],[IMPORTE PROFESOR]]+T_CURSOS[[#This Row],[IMPORTE COMERCIAL]]</f>
        <v>159</v>
      </c>
      <c r="Q43" s="6">
        <f>T_CURSOS[[#This Row],[IMPORTE CLIENTE]]-T_CURSOS[[#This Row],[GASTO]]</f>
        <v>141</v>
      </c>
      <c r="R43" s="7">
        <f>T_CURSOS[[#This Row],[BENEFICIO]]/T_CURSOS[[#This Row],[IMPORTE CLIENTE]]</f>
        <v>0.47</v>
      </c>
    </row>
    <row r="44" spans="1:18" x14ac:dyDescent="0.2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  <c r="P44" s="6">
        <f>T_CURSOS[[#This Row],[IMPORTE PROFESOR]]+T_CURSOS[[#This Row],[IMPORTE COMERCIAL]]</f>
        <v>348.75</v>
      </c>
      <c r="Q44" s="6">
        <f>T_CURSOS[[#This Row],[IMPORTE CLIENTE]]-T_CURSOS[[#This Row],[GASTO]]</f>
        <v>776.25</v>
      </c>
      <c r="R44" s="7">
        <f>T_CURSOS[[#This Row],[BENEFICIO]]/T_CURSOS[[#This Row],[IMPORTE CLIENTE]]</f>
        <v>0.69</v>
      </c>
    </row>
    <row r="45" spans="1:18" x14ac:dyDescent="0.2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  <c r="P45" s="6">
        <f>T_CURSOS[[#This Row],[IMPORTE PROFESOR]]+T_CURSOS[[#This Row],[IMPORTE COMERCIAL]]</f>
        <v>480</v>
      </c>
      <c r="Q45" s="6">
        <f>T_CURSOS[[#This Row],[IMPORTE CLIENTE]]-T_CURSOS[[#This Row],[GASTO]]</f>
        <v>1020</v>
      </c>
      <c r="R45" s="7">
        <f>T_CURSOS[[#This Row],[BENEFICIO]]/T_CURSOS[[#This Row],[IMPORTE CLIENTE]]</f>
        <v>0.68</v>
      </c>
    </row>
    <row r="46" spans="1:18" x14ac:dyDescent="0.2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  <c r="P46" s="6">
        <f>T_CURSOS[[#This Row],[IMPORTE PROFESOR]]+T_CURSOS[[#This Row],[IMPORTE COMERCIAL]]</f>
        <v>288</v>
      </c>
      <c r="Q46" s="6">
        <f>T_CURSOS[[#This Row],[IMPORTE CLIENTE]]-T_CURSOS[[#This Row],[GASTO]]</f>
        <v>612</v>
      </c>
      <c r="R46" s="7">
        <f>T_CURSOS[[#This Row],[BENEFICIO]]/T_CURSOS[[#This Row],[IMPORTE CLIENTE]]</f>
        <v>0.68</v>
      </c>
    </row>
    <row r="47" spans="1:18" x14ac:dyDescent="0.2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  <c r="P47" s="6">
        <f>T_CURSOS[[#This Row],[IMPORTE PROFESOR]]+T_CURSOS[[#This Row],[IMPORTE COMERCIAL]]</f>
        <v>192</v>
      </c>
      <c r="Q47" s="6">
        <f>T_CURSOS[[#This Row],[IMPORTE CLIENTE]]-T_CURSOS[[#This Row],[GASTO]]</f>
        <v>408</v>
      </c>
      <c r="R47" s="7">
        <f>T_CURSOS[[#This Row],[BENEFICIO]]/T_CURSOS[[#This Row],[IMPORTE CLIENTE]]</f>
        <v>0.68</v>
      </c>
    </row>
    <row r="48" spans="1:18" x14ac:dyDescent="0.2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  <c r="P48" s="6">
        <f>T_CURSOS[[#This Row],[IMPORTE PROFESOR]]+T_CURSOS[[#This Row],[IMPORTE COMERCIAL]]</f>
        <v>192</v>
      </c>
      <c r="Q48" s="6">
        <f>T_CURSOS[[#This Row],[IMPORTE CLIENTE]]-T_CURSOS[[#This Row],[GASTO]]</f>
        <v>288</v>
      </c>
      <c r="R48" s="7">
        <f>T_CURSOS[[#This Row],[BENEFICIO]]/T_CURSOS[[#This Row],[IMPORTE CLIENTE]]</f>
        <v>0.6</v>
      </c>
    </row>
    <row r="49" spans="1:18" x14ac:dyDescent="0.2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  <c r="P49" s="6">
        <f>T_CURSOS[[#This Row],[IMPORTE PROFESOR]]+T_CURSOS[[#This Row],[IMPORTE COMERCIAL]]</f>
        <v>240</v>
      </c>
      <c r="Q49" s="6">
        <f>T_CURSOS[[#This Row],[IMPORTE CLIENTE]]-T_CURSOS[[#This Row],[GASTO]]</f>
        <v>360</v>
      </c>
      <c r="R49" s="7">
        <f>T_CURSOS[[#This Row],[BENEFICIO]]/T_CURSOS[[#This Row],[IMPORTE CLIENTE]]</f>
        <v>0.6</v>
      </c>
    </row>
    <row r="50" spans="1:18" x14ac:dyDescent="0.2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  <c r="P50" s="6">
        <f>T_CURSOS[[#This Row],[IMPORTE PROFESOR]]+T_CURSOS[[#This Row],[IMPORTE COMERCIAL]]</f>
        <v>400</v>
      </c>
      <c r="Q50" s="6">
        <f>T_CURSOS[[#This Row],[IMPORTE CLIENTE]]-T_CURSOS[[#This Row],[GASTO]]</f>
        <v>600</v>
      </c>
      <c r="R50" s="7">
        <f>T_CURSOS[[#This Row],[BENEFICIO]]/T_CURSOS[[#This Row],[IMPORTE CLIENTE]]</f>
        <v>0.6</v>
      </c>
    </row>
    <row r="51" spans="1:18" x14ac:dyDescent="0.2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  <c r="P51" s="6">
        <f>T_CURSOS[[#This Row],[IMPORTE PROFESOR]]+T_CURSOS[[#This Row],[IMPORTE COMERCIAL]]</f>
        <v>240</v>
      </c>
      <c r="Q51" s="6">
        <f>T_CURSOS[[#This Row],[IMPORTE CLIENTE]]-T_CURSOS[[#This Row],[GASTO]]</f>
        <v>360</v>
      </c>
      <c r="R51" s="7">
        <f>T_CURSOS[[#This Row],[BENEFICIO]]/T_CURSOS[[#This Row],[IMPORTE CLIENTE]]</f>
        <v>0.6</v>
      </c>
    </row>
    <row r="52" spans="1:18" x14ac:dyDescent="0.2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  <c r="P52" s="6">
        <f>T_CURSOS[[#This Row],[IMPORTE PROFESOR]]+T_CURSOS[[#This Row],[IMPORTE COMERCIAL]]</f>
        <v>288</v>
      </c>
      <c r="Q52" s="6">
        <f>T_CURSOS[[#This Row],[IMPORTE CLIENTE]]-T_CURSOS[[#This Row],[GASTO]]</f>
        <v>312</v>
      </c>
      <c r="R52" s="7">
        <f>T_CURSOS[[#This Row],[BENEFICIO]]/T_CURSOS[[#This Row],[IMPORTE CLIENTE]]</f>
        <v>0.52</v>
      </c>
    </row>
    <row r="53" spans="1:18" x14ac:dyDescent="0.2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  <c r="P53" s="6">
        <f>T_CURSOS[[#This Row],[IMPORTE PROFESOR]]+T_CURSOS[[#This Row],[IMPORTE COMERCIAL]]</f>
        <v>288</v>
      </c>
      <c r="Q53" s="6">
        <f>T_CURSOS[[#This Row],[IMPORTE CLIENTE]]-T_CURSOS[[#This Row],[GASTO]]</f>
        <v>312</v>
      </c>
      <c r="R53" s="7">
        <f>T_CURSOS[[#This Row],[BENEFICIO]]/T_CURSOS[[#This Row],[IMPORTE CLIENTE]]</f>
        <v>0.52</v>
      </c>
    </row>
    <row r="54" spans="1:18" x14ac:dyDescent="0.2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  <c r="P54" s="6">
        <f>T_CURSOS[[#This Row],[IMPORTE PROFESOR]]+T_CURSOS[[#This Row],[IMPORTE COMERCIAL]]</f>
        <v>432</v>
      </c>
      <c r="Q54" s="6">
        <f>T_CURSOS[[#This Row],[IMPORTE CLIENTE]]-T_CURSOS[[#This Row],[GASTO]]</f>
        <v>468</v>
      </c>
      <c r="R54" s="7">
        <f>T_CURSOS[[#This Row],[BENEFICIO]]/T_CURSOS[[#This Row],[IMPORTE CLIENTE]]</f>
        <v>0.52</v>
      </c>
    </row>
    <row r="55" spans="1:18" x14ac:dyDescent="0.2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  <c r="P55" s="6">
        <f>T_CURSOS[[#This Row],[IMPORTE PROFESOR]]+T_CURSOS[[#This Row],[IMPORTE COMERCIAL]]</f>
        <v>481.25</v>
      </c>
      <c r="Q55" s="6">
        <f>T_CURSOS[[#This Row],[IMPORTE CLIENTE]]-T_CURSOS[[#This Row],[GASTO]]</f>
        <v>393.75</v>
      </c>
      <c r="R55" s="7">
        <f>T_CURSOS[[#This Row],[BENEFICIO]]/T_CURSOS[[#This Row],[IMPORTE CLIENTE]]</f>
        <v>0.45</v>
      </c>
    </row>
    <row r="56" spans="1:18" x14ac:dyDescent="0.2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  <c r="P56" s="6">
        <f>T_CURSOS[[#This Row],[IMPORTE PROFESOR]]+T_CURSOS[[#This Row],[IMPORTE COMERCIAL]]</f>
        <v>550</v>
      </c>
      <c r="Q56" s="6">
        <f>T_CURSOS[[#This Row],[IMPORTE CLIENTE]]-T_CURSOS[[#This Row],[GASTO]]</f>
        <v>450</v>
      </c>
      <c r="R56" s="7">
        <f>T_CURSOS[[#This Row],[BENEFICIO]]/T_CURSOS[[#This Row],[IMPORTE CLIENTE]]</f>
        <v>0.45</v>
      </c>
    </row>
    <row r="57" spans="1:18" x14ac:dyDescent="0.2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  <c r="P57" s="6">
        <f>T_CURSOS[[#This Row],[IMPORTE PROFESOR]]+T_CURSOS[[#This Row],[IMPORTE COMERCIAL]]</f>
        <v>550</v>
      </c>
      <c r="Q57" s="6">
        <f>T_CURSOS[[#This Row],[IMPORTE CLIENTE]]-T_CURSOS[[#This Row],[GASTO]]</f>
        <v>450</v>
      </c>
      <c r="R57" s="7">
        <f>T_CURSOS[[#This Row],[BENEFICIO]]/T_CURSOS[[#This Row],[IMPORTE CLIENTE]]</f>
        <v>0.45</v>
      </c>
    </row>
    <row r="58" spans="1:18" x14ac:dyDescent="0.2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  <c r="P58" s="6">
        <f>T_CURSOS[[#This Row],[IMPORTE PROFESOR]]+T_CURSOS[[#This Row],[IMPORTE COMERCIAL]]</f>
        <v>463.75</v>
      </c>
      <c r="Q58" s="6">
        <f>T_CURSOS[[#This Row],[IMPORTE CLIENTE]]-T_CURSOS[[#This Row],[GASTO]]</f>
        <v>411.25</v>
      </c>
      <c r="R58" s="7">
        <f>T_CURSOS[[#This Row],[BENEFICIO]]/T_CURSOS[[#This Row],[IMPORTE CLIENTE]]</f>
        <v>0.47</v>
      </c>
    </row>
    <row r="59" spans="1:18" x14ac:dyDescent="0.2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  <c r="P59" s="6">
        <f>T_CURSOS[[#This Row],[IMPORTE PROFESOR]]+T_CURSOS[[#This Row],[IMPORTE COMERCIAL]]</f>
        <v>1046.25</v>
      </c>
      <c r="Q59" s="6">
        <f>T_CURSOS[[#This Row],[IMPORTE CLIENTE]]-T_CURSOS[[#This Row],[GASTO]]</f>
        <v>2328.75</v>
      </c>
      <c r="R59" s="7">
        <f>T_CURSOS[[#This Row],[BENEFICIO]]/T_CURSOS[[#This Row],[IMPORTE CLIENTE]]</f>
        <v>0.69</v>
      </c>
    </row>
    <row r="60" spans="1:18" x14ac:dyDescent="0.2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  <c r="P60" s="6">
        <f>T_CURSOS[[#This Row],[IMPORTE PROFESOR]]+T_CURSOS[[#This Row],[IMPORTE COMERCIAL]]</f>
        <v>480</v>
      </c>
      <c r="Q60" s="6">
        <f>T_CURSOS[[#This Row],[IMPORTE CLIENTE]]-T_CURSOS[[#This Row],[GASTO]]</f>
        <v>1020</v>
      </c>
      <c r="R60" s="7">
        <f>T_CURSOS[[#This Row],[BENEFICIO]]/T_CURSOS[[#This Row],[IMPORTE CLIENTE]]</f>
        <v>0.68</v>
      </c>
    </row>
    <row r="61" spans="1:18" x14ac:dyDescent="0.2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  <c r="P61" s="6">
        <f>T_CURSOS[[#This Row],[IMPORTE PROFESOR]]+T_CURSOS[[#This Row],[IMPORTE COMERCIAL]]</f>
        <v>384</v>
      </c>
      <c r="Q61" s="6">
        <f>T_CURSOS[[#This Row],[IMPORTE CLIENTE]]-T_CURSOS[[#This Row],[GASTO]]</f>
        <v>816</v>
      </c>
      <c r="R61" s="7">
        <f>T_CURSOS[[#This Row],[BENEFICIO]]/T_CURSOS[[#This Row],[IMPORTE CLIENTE]]</f>
        <v>0.68</v>
      </c>
    </row>
    <row r="62" spans="1:18" x14ac:dyDescent="0.2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  <c r="P62" s="6">
        <f>T_CURSOS[[#This Row],[IMPORTE PROFESOR]]+T_CURSOS[[#This Row],[IMPORTE COMERCIAL]]</f>
        <v>192</v>
      </c>
      <c r="Q62" s="6">
        <f>T_CURSOS[[#This Row],[IMPORTE CLIENTE]]-T_CURSOS[[#This Row],[GASTO]]</f>
        <v>408</v>
      </c>
      <c r="R62" s="7">
        <f>T_CURSOS[[#This Row],[BENEFICIO]]/T_CURSOS[[#This Row],[IMPORTE CLIENTE]]</f>
        <v>0.68</v>
      </c>
    </row>
    <row r="63" spans="1:18" x14ac:dyDescent="0.2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  <c r="P63" s="6">
        <f>T_CURSOS[[#This Row],[IMPORTE PROFESOR]]+T_CURSOS[[#This Row],[IMPORTE COMERCIAL]]</f>
        <v>192</v>
      </c>
      <c r="Q63" s="6">
        <f>T_CURSOS[[#This Row],[IMPORTE CLIENTE]]-T_CURSOS[[#This Row],[GASTO]]</f>
        <v>288</v>
      </c>
      <c r="R63" s="7">
        <f>T_CURSOS[[#This Row],[BENEFICIO]]/T_CURSOS[[#This Row],[IMPORTE CLIENTE]]</f>
        <v>0.6</v>
      </c>
    </row>
    <row r="64" spans="1:18" x14ac:dyDescent="0.2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  <c r="P64" s="6">
        <f>T_CURSOS[[#This Row],[IMPORTE PROFESOR]]+T_CURSOS[[#This Row],[IMPORTE COMERCIAL]]</f>
        <v>240</v>
      </c>
      <c r="Q64" s="6">
        <f>T_CURSOS[[#This Row],[IMPORTE CLIENTE]]-T_CURSOS[[#This Row],[GASTO]]</f>
        <v>360</v>
      </c>
      <c r="R64" s="7">
        <f>T_CURSOS[[#This Row],[BENEFICIO]]/T_CURSOS[[#This Row],[IMPORTE CLIENTE]]</f>
        <v>0.6</v>
      </c>
    </row>
    <row r="65" spans="1:18" x14ac:dyDescent="0.2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  <c r="P65" s="6">
        <f>T_CURSOS[[#This Row],[IMPORTE PROFESOR]]+T_CURSOS[[#This Row],[IMPORTE COMERCIAL]]</f>
        <v>320</v>
      </c>
      <c r="Q65" s="6">
        <f>T_CURSOS[[#This Row],[IMPORTE CLIENTE]]-T_CURSOS[[#This Row],[GASTO]]</f>
        <v>480</v>
      </c>
      <c r="R65" s="7">
        <f>T_CURSOS[[#This Row],[BENEFICIO]]/T_CURSOS[[#This Row],[IMPORTE CLIENTE]]</f>
        <v>0.6</v>
      </c>
    </row>
    <row r="66" spans="1:18" x14ac:dyDescent="0.2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  <c r="P66" s="6">
        <f>T_CURSOS[[#This Row],[IMPORTE PROFESOR]]+T_CURSOS[[#This Row],[IMPORTE COMERCIAL]]</f>
        <v>400</v>
      </c>
      <c r="Q66" s="6">
        <f>T_CURSOS[[#This Row],[IMPORTE CLIENTE]]-T_CURSOS[[#This Row],[GASTO]]</f>
        <v>600</v>
      </c>
      <c r="R66" s="7">
        <f>T_CURSOS[[#This Row],[BENEFICIO]]/T_CURSOS[[#This Row],[IMPORTE CLIENTE]]</f>
        <v>0.6</v>
      </c>
    </row>
    <row r="67" spans="1:18" x14ac:dyDescent="0.2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  <c r="P67" s="6">
        <f>T_CURSOS[[#This Row],[IMPORTE PROFESOR]]+T_CURSOS[[#This Row],[IMPORTE COMERCIAL]]</f>
        <v>432</v>
      </c>
      <c r="Q67" s="6">
        <f>T_CURSOS[[#This Row],[IMPORTE CLIENTE]]-T_CURSOS[[#This Row],[GASTO]]</f>
        <v>468</v>
      </c>
      <c r="R67" s="7">
        <f>T_CURSOS[[#This Row],[BENEFICIO]]/T_CURSOS[[#This Row],[IMPORTE CLIENTE]]</f>
        <v>0.52</v>
      </c>
    </row>
    <row r="68" spans="1:18" x14ac:dyDescent="0.2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  <c r="P68" s="6">
        <f>T_CURSOS[[#This Row],[IMPORTE PROFESOR]]+T_CURSOS[[#This Row],[IMPORTE COMERCIAL]]</f>
        <v>576</v>
      </c>
      <c r="Q68" s="6">
        <f>T_CURSOS[[#This Row],[IMPORTE CLIENTE]]-T_CURSOS[[#This Row],[GASTO]]</f>
        <v>624</v>
      </c>
      <c r="R68" s="7">
        <f>T_CURSOS[[#This Row],[BENEFICIO]]/T_CURSOS[[#This Row],[IMPORTE CLIENTE]]</f>
        <v>0.52</v>
      </c>
    </row>
    <row r="69" spans="1:18" x14ac:dyDescent="0.2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  <c r="P69" s="6">
        <f>T_CURSOS[[#This Row],[IMPORTE PROFESOR]]+T_CURSOS[[#This Row],[IMPORTE COMERCIAL]]</f>
        <v>504</v>
      </c>
      <c r="Q69" s="6">
        <f>T_CURSOS[[#This Row],[IMPORTE CLIENTE]]-T_CURSOS[[#This Row],[GASTO]]</f>
        <v>546</v>
      </c>
      <c r="R69" s="7">
        <f>T_CURSOS[[#This Row],[BENEFICIO]]/T_CURSOS[[#This Row],[IMPORTE CLIENTE]]</f>
        <v>0.52</v>
      </c>
    </row>
    <row r="70" spans="1:18" x14ac:dyDescent="0.2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  <c r="P70" s="6">
        <f>T_CURSOS[[#This Row],[IMPORTE PROFESOR]]+T_CURSOS[[#This Row],[IMPORTE COMERCIAL]]</f>
        <v>618.75</v>
      </c>
      <c r="Q70" s="6">
        <f>T_CURSOS[[#This Row],[IMPORTE CLIENTE]]-T_CURSOS[[#This Row],[GASTO]]</f>
        <v>506.25</v>
      </c>
      <c r="R70" s="7">
        <f>T_CURSOS[[#This Row],[BENEFICIO]]/T_CURSOS[[#This Row],[IMPORTE CLIENTE]]</f>
        <v>0.45</v>
      </c>
    </row>
    <row r="71" spans="1:18" x14ac:dyDescent="0.2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  <c r="P71" s="6">
        <f>T_CURSOS[[#This Row],[IMPORTE PROFESOR]]+T_CURSOS[[#This Row],[IMPORTE COMERCIAL]]</f>
        <v>247.5</v>
      </c>
      <c r="Q71" s="6">
        <f>T_CURSOS[[#This Row],[IMPORTE CLIENTE]]-T_CURSOS[[#This Row],[GASTO]]</f>
        <v>202.5</v>
      </c>
      <c r="R71" s="7">
        <f>T_CURSOS[[#This Row],[BENEFICIO]]/T_CURSOS[[#This Row],[IMPORTE CLIENTE]]</f>
        <v>0.45</v>
      </c>
    </row>
    <row r="72" spans="1:18" x14ac:dyDescent="0.2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  <c r="P72" s="6">
        <f>T_CURSOS[[#This Row],[IMPORTE PROFESOR]]+T_CURSOS[[#This Row],[IMPORTE COMERCIAL]]</f>
        <v>137.5</v>
      </c>
      <c r="Q72" s="6">
        <f>T_CURSOS[[#This Row],[IMPORTE CLIENTE]]-T_CURSOS[[#This Row],[GASTO]]</f>
        <v>112.5</v>
      </c>
      <c r="R72" s="7">
        <f>T_CURSOS[[#This Row],[BENEFICIO]]/T_CURSOS[[#This Row],[IMPORTE CLIENTE]]</f>
        <v>0.45</v>
      </c>
    </row>
    <row r="73" spans="1:18" x14ac:dyDescent="0.2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  <c r="P73" s="6">
        <f>T_CURSOS[[#This Row],[IMPORTE PROFESOR]]+T_CURSOS[[#This Row],[IMPORTE COMERCIAL]]</f>
        <v>618.75</v>
      </c>
      <c r="Q73" s="6">
        <f>T_CURSOS[[#This Row],[IMPORTE CLIENTE]]-T_CURSOS[[#This Row],[GASTO]]</f>
        <v>506.25</v>
      </c>
      <c r="R73" s="7">
        <f>T_CURSOS[[#This Row],[BENEFICIO]]/T_CURSOS[[#This Row],[IMPORTE CLIENTE]]</f>
        <v>0.45</v>
      </c>
    </row>
    <row r="74" spans="1:18" x14ac:dyDescent="0.2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  <c r="P74" s="6">
        <f>T_CURSOS[[#This Row],[IMPORTE PROFESOR]]+T_CURSOS[[#This Row],[IMPORTE COMERCIAL]]</f>
        <v>360</v>
      </c>
      <c r="Q74" s="6">
        <f>T_CURSOS[[#This Row],[IMPORTE CLIENTE]]-T_CURSOS[[#This Row],[GASTO]]</f>
        <v>390</v>
      </c>
      <c r="R74" s="7">
        <f>T_CURSOS[[#This Row],[BENEFICIO]]/T_CURSOS[[#This Row],[IMPORTE CLIENTE]]</f>
        <v>0.52</v>
      </c>
    </row>
    <row r="75" spans="1:18" x14ac:dyDescent="0.2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  <c r="P75" s="6">
        <f>T_CURSOS[[#This Row],[IMPORTE PROFESOR]]+T_CURSOS[[#This Row],[IMPORTE COMERCIAL]]</f>
        <v>320</v>
      </c>
      <c r="Q75" s="6">
        <f>T_CURSOS[[#This Row],[IMPORTE CLIENTE]]-T_CURSOS[[#This Row],[GASTO]]</f>
        <v>480</v>
      </c>
      <c r="R75" s="7">
        <f>T_CURSOS[[#This Row],[BENEFICIO]]/T_CURSOS[[#This Row],[IMPORTE CLIENTE]]</f>
        <v>0.6</v>
      </c>
    </row>
    <row r="76" spans="1:18" x14ac:dyDescent="0.2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  <c r="P76" s="6">
        <f>T_CURSOS[[#This Row],[IMPORTE PROFESOR]]+T_CURSOS[[#This Row],[IMPORTE COMERCIAL]]</f>
        <v>137.5</v>
      </c>
      <c r="Q76" s="6">
        <f>T_CURSOS[[#This Row],[IMPORTE CLIENTE]]-T_CURSOS[[#This Row],[GASTO]]</f>
        <v>112.5</v>
      </c>
      <c r="R76" s="7">
        <f>T_CURSOS[[#This Row],[BENEFICIO]]/T_CURSOS[[#This Row],[IMPORTE CLIENTE]]</f>
        <v>0.45</v>
      </c>
    </row>
    <row r="77" spans="1:18" x14ac:dyDescent="0.2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  <c r="P77" s="6">
        <f>T_CURSOS[[#This Row],[IMPORTE PROFESOR]]+T_CURSOS[[#This Row],[IMPORTE COMERCIAL]]</f>
        <v>165</v>
      </c>
      <c r="Q77" s="6">
        <f>T_CURSOS[[#This Row],[IMPORTE CLIENTE]]-T_CURSOS[[#This Row],[GASTO]]</f>
        <v>135</v>
      </c>
      <c r="R77" s="7">
        <f>T_CURSOS[[#This Row],[BENEFICIO]]/T_CURSOS[[#This Row],[IMPORTE CLIENTE]]</f>
        <v>0.45</v>
      </c>
    </row>
    <row r="78" spans="1:18" x14ac:dyDescent="0.2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  <c r="P78" s="6">
        <f>T_CURSOS[[#This Row],[IMPORTE PROFESOR]]+T_CURSOS[[#This Row],[IMPORTE COMERCIAL]]</f>
        <v>206.25</v>
      </c>
      <c r="Q78" s="6">
        <f>T_CURSOS[[#This Row],[IMPORTE CLIENTE]]-T_CURSOS[[#This Row],[GASTO]]</f>
        <v>168.75</v>
      </c>
      <c r="R78" s="7">
        <f>T_CURSOS[[#This Row],[BENEFICIO]]/T_CURSOS[[#This Row],[IMPORTE CLIENTE]]</f>
        <v>0.45</v>
      </c>
    </row>
    <row r="79" spans="1:18" x14ac:dyDescent="0.2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  <c r="P79" s="6">
        <f>T_CURSOS[[#This Row],[IMPORTE PROFESOR]]+T_CURSOS[[#This Row],[IMPORTE COMERCIAL]]</f>
        <v>288</v>
      </c>
      <c r="Q79" s="6">
        <f>T_CURSOS[[#This Row],[IMPORTE CLIENTE]]-T_CURSOS[[#This Row],[GASTO]]</f>
        <v>312</v>
      </c>
      <c r="R79" s="7">
        <f>T_CURSOS[[#This Row],[BENEFICIO]]/T_CURSOS[[#This Row],[IMPORTE CLIENTE]]</f>
        <v>0.52</v>
      </c>
    </row>
    <row r="80" spans="1:18" x14ac:dyDescent="0.2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  <c r="P80" s="6">
        <f>T_CURSOS[[#This Row],[IMPORTE PROFESOR]]+T_CURSOS[[#This Row],[IMPORTE COMERCIAL]]</f>
        <v>360</v>
      </c>
      <c r="Q80" s="6">
        <f>T_CURSOS[[#This Row],[IMPORTE CLIENTE]]-T_CURSOS[[#This Row],[GASTO]]</f>
        <v>390</v>
      </c>
      <c r="R80" s="7">
        <f>T_CURSOS[[#This Row],[BENEFICIO]]/T_CURSOS[[#This Row],[IMPORTE CLIENTE]]</f>
        <v>0.52</v>
      </c>
    </row>
    <row r="81" spans="1:18" x14ac:dyDescent="0.2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  <c r="P81" s="6">
        <f>T_CURSOS[[#This Row],[IMPORTE PROFESOR]]+T_CURSOS[[#This Row],[IMPORTE COMERCIAL]]</f>
        <v>432</v>
      </c>
      <c r="Q81" s="6">
        <f>T_CURSOS[[#This Row],[IMPORTE CLIENTE]]-T_CURSOS[[#This Row],[GASTO]]</f>
        <v>468</v>
      </c>
      <c r="R81" s="7">
        <f>T_CURSOS[[#This Row],[BENEFICIO]]/T_CURSOS[[#This Row],[IMPORTE CLIENTE]]</f>
        <v>0.52</v>
      </c>
    </row>
    <row r="82" spans="1:18" x14ac:dyDescent="0.2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  <c r="P82" s="6">
        <f>T_CURSOS[[#This Row],[IMPORTE PROFESOR]]+T_CURSOS[[#This Row],[IMPORTE COMERCIAL]]</f>
        <v>530</v>
      </c>
      <c r="Q82" s="6">
        <f>T_CURSOS[[#This Row],[IMPORTE CLIENTE]]-T_CURSOS[[#This Row],[GASTO]]</f>
        <v>470</v>
      </c>
      <c r="R82" s="7">
        <f>T_CURSOS[[#This Row],[BENEFICIO]]/T_CURSOS[[#This Row],[IMPORTE CLIENTE]]</f>
        <v>0.47</v>
      </c>
    </row>
    <row r="83" spans="1:18" x14ac:dyDescent="0.2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  <c r="P83" s="6">
        <f>T_CURSOS[[#This Row],[IMPORTE PROFESOR]]+T_CURSOS[[#This Row],[IMPORTE COMERCIAL]]</f>
        <v>463.75</v>
      </c>
      <c r="Q83" s="6">
        <f>T_CURSOS[[#This Row],[IMPORTE CLIENTE]]-T_CURSOS[[#This Row],[GASTO]]</f>
        <v>411.25</v>
      </c>
      <c r="R83" s="7">
        <f>T_CURSOS[[#This Row],[BENEFICIO]]/T_CURSOS[[#This Row],[IMPORTE CLIENTE]]</f>
        <v>0.47</v>
      </c>
    </row>
    <row r="84" spans="1:18" x14ac:dyDescent="0.2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  <c r="P84" s="6">
        <f>T_CURSOS[[#This Row],[IMPORTE PROFESOR]]+T_CURSOS[[#This Row],[IMPORTE COMERCIAL]]</f>
        <v>596.25</v>
      </c>
      <c r="Q84" s="6">
        <f>T_CURSOS[[#This Row],[IMPORTE CLIENTE]]-T_CURSOS[[#This Row],[GASTO]]</f>
        <v>528.75</v>
      </c>
      <c r="R84" s="7">
        <f>T_CURSOS[[#This Row],[BENEFICIO]]/T_CURSOS[[#This Row],[IMPORTE CLIENTE]]</f>
        <v>0.47</v>
      </c>
    </row>
    <row r="85" spans="1:18" x14ac:dyDescent="0.2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  <c r="P85" s="6">
        <f>T_CURSOS[[#This Row],[IMPORTE PROFESOR]]+T_CURSOS[[#This Row],[IMPORTE COMERCIAL]]</f>
        <v>238.5</v>
      </c>
      <c r="Q85" s="6">
        <f>T_CURSOS[[#This Row],[IMPORTE CLIENTE]]-T_CURSOS[[#This Row],[GASTO]]</f>
        <v>211.5</v>
      </c>
      <c r="R85" s="7">
        <f>T_CURSOS[[#This Row],[BENEFICIO]]/T_CURSOS[[#This Row],[IMPORTE CLIENTE]]</f>
        <v>0.47</v>
      </c>
    </row>
    <row r="86" spans="1:18" x14ac:dyDescent="0.2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  <c r="P86" s="6">
        <f>T_CURSOS[[#This Row],[IMPORTE PROFESOR]]+T_CURSOS[[#This Row],[IMPORTE COMERCIAL]]</f>
        <v>132.5</v>
      </c>
      <c r="Q86" s="6">
        <f>T_CURSOS[[#This Row],[IMPORTE CLIENTE]]-T_CURSOS[[#This Row],[GASTO]]</f>
        <v>117.5</v>
      </c>
      <c r="R86" s="7">
        <f>T_CURSOS[[#This Row],[BENEFICIO]]/T_CURSOS[[#This Row],[IMPORTE CLIENTE]]</f>
        <v>0.47</v>
      </c>
    </row>
    <row r="87" spans="1:18" x14ac:dyDescent="0.2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  <c r="P87" s="6">
        <f>T_CURSOS[[#This Row],[IMPORTE PROFESOR]]+T_CURSOS[[#This Row],[IMPORTE COMERCIAL]]</f>
        <v>279</v>
      </c>
      <c r="Q87" s="6">
        <f>T_CURSOS[[#This Row],[IMPORTE CLIENTE]]-T_CURSOS[[#This Row],[GASTO]]</f>
        <v>621</v>
      </c>
      <c r="R87" s="7">
        <f>T_CURSOS[[#This Row],[BENEFICIO]]/T_CURSOS[[#This Row],[IMPORTE CLIENTE]]</f>
        <v>0.69</v>
      </c>
    </row>
    <row r="88" spans="1:18" x14ac:dyDescent="0.2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  <c r="P88" s="6">
        <f>T_CURSOS[[#This Row],[IMPORTE PROFESOR]]+T_CURSOS[[#This Row],[IMPORTE COMERCIAL]]</f>
        <v>288</v>
      </c>
      <c r="Q88" s="6">
        <f>T_CURSOS[[#This Row],[IMPORTE CLIENTE]]-T_CURSOS[[#This Row],[GASTO]]</f>
        <v>612</v>
      </c>
      <c r="R88" s="7">
        <f>T_CURSOS[[#This Row],[BENEFICIO]]/T_CURSOS[[#This Row],[IMPORTE CLIENTE]]</f>
        <v>0.68</v>
      </c>
    </row>
    <row r="89" spans="1:18" x14ac:dyDescent="0.2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  <c r="P89" s="6">
        <f>T_CURSOS[[#This Row],[IMPORTE PROFESOR]]+T_CURSOS[[#This Row],[IMPORTE COMERCIAL]]</f>
        <v>480</v>
      </c>
      <c r="Q89" s="6">
        <f>T_CURSOS[[#This Row],[IMPORTE CLIENTE]]-T_CURSOS[[#This Row],[GASTO]]</f>
        <v>1020</v>
      </c>
      <c r="R89" s="7">
        <f>T_CURSOS[[#This Row],[BENEFICIO]]/T_CURSOS[[#This Row],[IMPORTE CLIENTE]]</f>
        <v>0.68</v>
      </c>
    </row>
    <row r="90" spans="1:18" x14ac:dyDescent="0.2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  <c r="P90" s="6">
        <f>T_CURSOS[[#This Row],[IMPORTE PROFESOR]]+T_CURSOS[[#This Row],[IMPORTE COMERCIAL]]</f>
        <v>206.25</v>
      </c>
      <c r="Q90" s="6">
        <f>T_CURSOS[[#This Row],[IMPORTE CLIENTE]]-T_CURSOS[[#This Row],[GASTO]]</f>
        <v>168.75</v>
      </c>
      <c r="R90" s="7">
        <f>T_CURSOS[[#This Row],[BENEFICIO]]/T_CURSOS[[#This Row],[IMPORTE CLIENTE]]</f>
        <v>0.45</v>
      </c>
    </row>
    <row r="91" spans="1:18" x14ac:dyDescent="0.2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  <c r="P91" s="6">
        <f>T_CURSOS[[#This Row],[IMPORTE PROFESOR]]+T_CURSOS[[#This Row],[IMPORTE COMERCIAL]]</f>
        <v>144</v>
      </c>
      <c r="Q91" s="6">
        <f>T_CURSOS[[#This Row],[IMPORTE CLIENTE]]-T_CURSOS[[#This Row],[GASTO]]</f>
        <v>156</v>
      </c>
      <c r="R91" s="7">
        <f>T_CURSOS[[#This Row],[BENEFICIO]]/T_CURSOS[[#This Row],[IMPORTE CLIENTE]]</f>
        <v>0.52</v>
      </c>
    </row>
    <row r="92" spans="1:18" x14ac:dyDescent="0.2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  <c r="P92" s="6">
        <f>T_CURSOS[[#This Row],[IMPORTE PROFESOR]]+T_CURSOS[[#This Row],[IMPORTE COMERCIAL]]</f>
        <v>172.8</v>
      </c>
      <c r="Q92" s="6">
        <f>T_CURSOS[[#This Row],[IMPORTE CLIENTE]]-T_CURSOS[[#This Row],[GASTO]]</f>
        <v>187.2</v>
      </c>
      <c r="R92" s="7">
        <f>T_CURSOS[[#This Row],[BENEFICIO]]/T_CURSOS[[#This Row],[IMPORTE CLIENTE]]</f>
        <v>0.52</v>
      </c>
    </row>
    <row r="93" spans="1:18" x14ac:dyDescent="0.2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  <c r="P93" s="6">
        <f>T_CURSOS[[#This Row],[IMPORTE PROFESOR]]+T_CURSOS[[#This Row],[IMPORTE COMERCIAL]]</f>
        <v>216</v>
      </c>
      <c r="Q93" s="6">
        <f>T_CURSOS[[#This Row],[IMPORTE CLIENTE]]-T_CURSOS[[#This Row],[GASTO]]</f>
        <v>234</v>
      </c>
      <c r="R93" s="7">
        <f>T_CURSOS[[#This Row],[BENEFICIO]]/T_CURSOS[[#This Row],[IMPORTE CLIENTE]]</f>
        <v>0.52</v>
      </c>
    </row>
    <row r="94" spans="1:18" x14ac:dyDescent="0.2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  <c r="P94" s="6">
        <f>T_CURSOS[[#This Row],[IMPORTE PROFESOR]]+T_CURSOS[[#This Row],[IMPORTE COMERCIAL]]</f>
        <v>331.25</v>
      </c>
      <c r="Q94" s="6">
        <f>T_CURSOS[[#This Row],[IMPORTE CLIENTE]]-T_CURSOS[[#This Row],[GASTO]]</f>
        <v>293.75</v>
      </c>
      <c r="R94" s="7">
        <f>T_CURSOS[[#This Row],[BENEFICIO]]/T_CURSOS[[#This Row],[IMPORTE CLIENTE]]</f>
        <v>0.47</v>
      </c>
    </row>
    <row r="95" spans="1:18" x14ac:dyDescent="0.2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  <c r="P95" s="6">
        <f>T_CURSOS[[#This Row],[IMPORTE PROFESOR]]+T_CURSOS[[#This Row],[IMPORTE COMERCIAL]]</f>
        <v>198.75</v>
      </c>
      <c r="Q95" s="6">
        <f>T_CURSOS[[#This Row],[IMPORTE CLIENTE]]-T_CURSOS[[#This Row],[GASTO]]</f>
        <v>176.25</v>
      </c>
      <c r="R95" s="7">
        <f>T_CURSOS[[#This Row],[BENEFICIO]]/T_CURSOS[[#This Row],[IMPORTE CLIENTE]]</f>
        <v>0.47</v>
      </c>
    </row>
    <row r="96" spans="1:18" x14ac:dyDescent="0.2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  <c r="P96" s="6">
        <f>T_CURSOS[[#This Row],[IMPORTE PROFESOR]]+T_CURSOS[[#This Row],[IMPORTE COMERCIAL]]</f>
        <v>265</v>
      </c>
      <c r="Q96" s="6">
        <f>T_CURSOS[[#This Row],[IMPORTE CLIENTE]]-T_CURSOS[[#This Row],[GASTO]]</f>
        <v>235</v>
      </c>
      <c r="R96" s="7">
        <f>T_CURSOS[[#This Row],[BENEFICIO]]/T_CURSOS[[#This Row],[IMPORTE CLIENTE]]</f>
        <v>0.47</v>
      </c>
    </row>
    <row r="97" spans="1:18" x14ac:dyDescent="0.2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  <c r="P97" s="6">
        <f>T_CURSOS[[#This Row],[IMPORTE PROFESOR]]+T_CURSOS[[#This Row],[IMPORTE COMERCIAL]]</f>
        <v>265</v>
      </c>
      <c r="Q97" s="6">
        <f>T_CURSOS[[#This Row],[IMPORTE CLIENTE]]-T_CURSOS[[#This Row],[GASTO]]</f>
        <v>235</v>
      </c>
      <c r="R97" s="7">
        <f>T_CURSOS[[#This Row],[BENEFICIO]]/T_CURSOS[[#This Row],[IMPORTE CLIENTE]]</f>
        <v>0.47</v>
      </c>
    </row>
    <row r="98" spans="1:18" x14ac:dyDescent="0.2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  <c r="P98" s="6">
        <f>T_CURSOS[[#This Row],[IMPORTE PROFESOR]]+T_CURSOS[[#This Row],[IMPORTE COMERCIAL]]</f>
        <v>397.5</v>
      </c>
      <c r="Q98" s="6">
        <f>T_CURSOS[[#This Row],[IMPORTE CLIENTE]]-T_CURSOS[[#This Row],[GASTO]]</f>
        <v>352.5</v>
      </c>
      <c r="R98" s="7">
        <f>T_CURSOS[[#This Row],[BENEFICIO]]/T_CURSOS[[#This Row],[IMPORTE CLIENTE]]</f>
        <v>0.47</v>
      </c>
    </row>
    <row r="99" spans="1:18" x14ac:dyDescent="0.2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  <c r="P99" s="6">
        <f>T_CURSOS[[#This Row],[IMPORTE PROFESOR]]+T_CURSOS[[#This Row],[IMPORTE COMERCIAL]]</f>
        <v>813.75</v>
      </c>
      <c r="Q99" s="6">
        <f>T_CURSOS[[#This Row],[IMPORTE CLIENTE]]-T_CURSOS[[#This Row],[GASTO]]</f>
        <v>1811.25</v>
      </c>
      <c r="R99" s="7">
        <f>T_CURSOS[[#This Row],[BENEFICIO]]/T_CURSOS[[#This Row],[IMPORTE CLIENTE]]</f>
        <v>0.69</v>
      </c>
    </row>
    <row r="100" spans="1:18" x14ac:dyDescent="0.2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  <c r="P100" s="6">
        <f>T_CURSOS[[#This Row],[IMPORTE PROFESOR]]+T_CURSOS[[#This Row],[IMPORTE COMERCIAL]]</f>
        <v>768</v>
      </c>
      <c r="Q100" s="6">
        <f>T_CURSOS[[#This Row],[IMPORTE CLIENTE]]-T_CURSOS[[#This Row],[GASTO]]</f>
        <v>1632</v>
      </c>
      <c r="R100" s="7">
        <f>T_CURSOS[[#This Row],[BENEFICIO]]/T_CURSOS[[#This Row],[IMPORTE CLIENTE]]</f>
        <v>0.68</v>
      </c>
    </row>
    <row r="101" spans="1:18" x14ac:dyDescent="0.2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  <c r="P101" s="6">
        <f>T_CURSOS[[#This Row],[IMPORTE PROFESOR]]+T_CURSOS[[#This Row],[IMPORTE COMERCIAL]]</f>
        <v>768</v>
      </c>
      <c r="Q101" s="6">
        <f>T_CURSOS[[#This Row],[IMPORTE CLIENTE]]-T_CURSOS[[#This Row],[GASTO]]</f>
        <v>1632</v>
      </c>
      <c r="R101" s="7">
        <f>T_CURSOS[[#This Row],[BENEFICIO]]/T_CURSOS[[#This Row],[IMPORTE CLIENTE]]</f>
        <v>0.68</v>
      </c>
    </row>
    <row r="102" spans="1:18" x14ac:dyDescent="0.2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  <c r="P102" s="6">
        <f>T_CURSOS[[#This Row],[IMPORTE PROFESOR]]+T_CURSOS[[#This Row],[IMPORTE COMERCIAL]]</f>
        <v>672</v>
      </c>
      <c r="Q102" s="6">
        <f>T_CURSOS[[#This Row],[IMPORTE CLIENTE]]-T_CURSOS[[#This Row],[GASTO]]</f>
        <v>1428</v>
      </c>
      <c r="R102" s="7">
        <f>T_CURSOS[[#This Row],[BENEFICIO]]/T_CURSOS[[#This Row],[IMPORTE CLIENTE]]</f>
        <v>0.68</v>
      </c>
    </row>
    <row r="103" spans="1:18" x14ac:dyDescent="0.2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  <c r="P103" s="6">
        <f>T_CURSOS[[#This Row],[IMPORTE PROFESOR]]+T_CURSOS[[#This Row],[IMPORTE COMERCIAL]]</f>
        <v>240</v>
      </c>
      <c r="Q103" s="6">
        <f>T_CURSOS[[#This Row],[IMPORTE CLIENTE]]-T_CURSOS[[#This Row],[GASTO]]</f>
        <v>360</v>
      </c>
      <c r="R103" s="7">
        <f>T_CURSOS[[#This Row],[BENEFICIO]]/T_CURSOS[[#This Row],[IMPORTE CLIENTE]]</f>
        <v>0.6</v>
      </c>
    </row>
    <row r="104" spans="1:18" x14ac:dyDescent="0.2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  <c r="P104" s="6">
        <f>T_CURSOS[[#This Row],[IMPORTE PROFESOR]]+T_CURSOS[[#This Row],[IMPORTE COMERCIAL]]</f>
        <v>320</v>
      </c>
      <c r="Q104" s="6">
        <f>T_CURSOS[[#This Row],[IMPORTE CLIENTE]]-T_CURSOS[[#This Row],[GASTO]]</f>
        <v>480</v>
      </c>
      <c r="R104" s="7">
        <f>T_CURSOS[[#This Row],[BENEFICIO]]/T_CURSOS[[#This Row],[IMPORTE CLIENTE]]</f>
        <v>0.6</v>
      </c>
    </row>
    <row r="105" spans="1:18" x14ac:dyDescent="0.2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  <c r="P105" s="6">
        <f>T_CURSOS[[#This Row],[IMPORTE PROFESOR]]+T_CURSOS[[#This Row],[IMPORTE COMERCIAL]]</f>
        <v>288</v>
      </c>
      <c r="Q105" s="6">
        <f>T_CURSOS[[#This Row],[IMPORTE CLIENTE]]-T_CURSOS[[#This Row],[GASTO]]</f>
        <v>432</v>
      </c>
      <c r="R105" s="7">
        <f>T_CURSOS[[#This Row],[BENEFICIO]]/T_CURSOS[[#This Row],[IMPORTE CLIENTE]]</f>
        <v>0.6</v>
      </c>
    </row>
    <row r="106" spans="1:18" x14ac:dyDescent="0.2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  <c r="P106" s="6">
        <f>T_CURSOS[[#This Row],[IMPORTE PROFESOR]]+T_CURSOS[[#This Row],[IMPORTE COMERCIAL]]</f>
        <v>400</v>
      </c>
      <c r="Q106" s="6">
        <f>T_CURSOS[[#This Row],[IMPORTE CLIENTE]]-T_CURSOS[[#This Row],[GASTO]]</f>
        <v>600</v>
      </c>
      <c r="R106" s="7">
        <f>T_CURSOS[[#This Row],[BENEFICIO]]/T_CURSOS[[#This Row],[IMPORTE CLIENTE]]</f>
        <v>0.6</v>
      </c>
    </row>
    <row r="107" spans="1:18" x14ac:dyDescent="0.2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  <c r="P107" s="6">
        <f>T_CURSOS[[#This Row],[IMPORTE PROFESOR]]+T_CURSOS[[#This Row],[IMPORTE COMERCIAL]]</f>
        <v>288</v>
      </c>
      <c r="Q107" s="6">
        <f>T_CURSOS[[#This Row],[IMPORTE CLIENTE]]-T_CURSOS[[#This Row],[GASTO]]</f>
        <v>312</v>
      </c>
      <c r="R107" s="7">
        <f>T_CURSOS[[#This Row],[BENEFICIO]]/T_CURSOS[[#This Row],[IMPORTE CLIENTE]]</f>
        <v>0.52</v>
      </c>
    </row>
    <row r="108" spans="1:18" x14ac:dyDescent="0.2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  <c r="P108" s="6">
        <f>T_CURSOS[[#This Row],[IMPORTE PROFESOR]]+T_CURSOS[[#This Row],[IMPORTE COMERCIAL]]</f>
        <v>144</v>
      </c>
      <c r="Q108" s="6">
        <f>T_CURSOS[[#This Row],[IMPORTE CLIENTE]]-T_CURSOS[[#This Row],[GASTO]]</f>
        <v>156</v>
      </c>
      <c r="R108" s="7">
        <f>T_CURSOS[[#This Row],[BENEFICIO]]/T_CURSOS[[#This Row],[IMPORTE CLIENTE]]</f>
        <v>0.52</v>
      </c>
    </row>
    <row r="109" spans="1:18" x14ac:dyDescent="0.2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  <c r="P109" s="6">
        <f>T_CURSOS[[#This Row],[IMPORTE PROFESOR]]+T_CURSOS[[#This Row],[IMPORTE COMERCIAL]]</f>
        <v>172.8</v>
      </c>
      <c r="Q109" s="6">
        <f>T_CURSOS[[#This Row],[IMPORTE CLIENTE]]-T_CURSOS[[#This Row],[GASTO]]</f>
        <v>187.2</v>
      </c>
      <c r="R109" s="7">
        <f>T_CURSOS[[#This Row],[BENEFICIO]]/T_CURSOS[[#This Row],[IMPORTE CLIENTE]]</f>
        <v>0.52</v>
      </c>
    </row>
    <row r="110" spans="1:18" x14ac:dyDescent="0.2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  <c r="P110" s="6">
        <f>T_CURSOS[[#This Row],[IMPORTE PROFESOR]]+T_CURSOS[[#This Row],[IMPORTE COMERCIAL]]</f>
        <v>206.25</v>
      </c>
      <c r="Q110" s="6">
        <f>T_CURSOS[[#This Row],[IMPORTE CLIENTE]]-T_CURSOS[[#This Row],[GASTO]]</f>
        <v>168.75</v>
      </c>
      <c r="R110" s="7">
        <f>T_CURSOS[[#This Row],[BENEFICIO]]/T_CURSOS[[#This Row],[IMPORTE CLIENTE]]</f>
        <v>0.45</v>
      </c>
    </row>
    <row r="111" spans="1:18" x14ac:dyDescent="0.2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  <c r="P111" s="6">
        <f>T_CURSOS[[#This Row],[IMPORTE PROFESOR]]+T_CURSOS[[#This Row],[IMPORTE COMERCIAL]]</f>
        <v>275</v>
      </c>
      <c r="Q111" s="6">
        <f>T_CURSOS[[#This Row],[IMPORTE CLIENTE]]-T_CURSOS[[#This Row],[GASTO]]</f>
        <v>225</v>
      </c>
      <c r="R111" s="7">
        <f>T_CURSOS[[#This Row],[BENEFICIO]]/T_CURSOS[[#This Row],[IMPORTE CLIENTE]]</f>
        <v>0.45</v>
      </c>
    </row>
    <row r="112" spans="1:18" x14ac:dyDescent="0.2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  <c r="P112" s="6">
        <f>T_CURSOS[[#This Row],[IMPORTE PROFESOR]]+T_CURSOS[[#This Row],[IMPORTE COMERCIAL]]</f>
        <v>343.75</v>
      </c>
      <c r="Q112" s="6">
        <f>T_CURSOS[[#This Row],[IMPORTE CLIENTE]]-T_CURSOS[[#This Row],[GASTO]]</f>
        <v>281.25</v>
      </c>
      <c r="R112" s="7">
        <f>T_CURSOS[[#This Row],[BENEFICIO]]/T_CURSOS[[#This Row],[IMPORTE CLIENTE]]</f>
        <v>0.45</v>
      </c>
    </row>
    <row r="113" spans="1:18" x14ac:dyDescent="0.2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  <c r="P113" s="6">
        <f>T_CURSOS[[#This Row],[IMPORTE PROFESOR]]+T_CURSOS[[#This Row],[IMPORTE COMERCIAL]]</f>
        <v>412.5</v>
      </c>
      <c r="Q113" s="6">
        <f>T_CURSOS[[#This Row],[IMPORTE CLIENTE]]-T_CURSOS[[#This Row],[GASTO]]</f>
        <v>337.5</v>
      </c>
      <c r="R113" s="7">
        <f>T_CURSOS[[#This Row],[BENEFICIO]]/T_CURSOS[[#This Row],[IMPORTE CLIENTE]]</f>
        <v>0.45</v>
      </c>
    </row>
    <row r="114" spans="1:18" x14ac:dyDescent="0.2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  <c r="P114" s="6">
        <f>T_CURSOS[[#This Row],[IMPORTE PROFESOR]]+T_CURSOS[[#This Row],[IMPORTE COMERCIAL]]</f>
        <v>576</v>
      </c>
      <c r="Q114" s="6">
        <f>T_CURSOS[[#This Row],[IMPORTE CLIENTE]]-T_CURSOS[[#This Row],[GASTO]]</f>
        <v>624</v>
      </c>
      <c r="R114" s="7">
        <f>T_CURSOS[[#This Row],[BENEFICIO]]/T_CURSOS[[#This Row],[IMPORTE CLIENTE]]</f>
        <v>0.52</v>
      </c>
    </row>
    <row r="115" spans="1:18" x14ac:dyDescent="0.2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  <c r="P115" s="6">
        <f>T_CURSOS[[#This Row],[IMPORTE PROFESOR]]+T_CURSOS[[#This Row],[IMPORTE COMERCIAL]]</f>
        <v>560</v>
      </c>
      <c r="Q115" s="6">
        <f>T_CURSOS[[#This Row],[IMPORTE CLIENTE]]-T_CURSOS[[#This Row],[GASTO]]</f>
        <v>840</v>
      </c>
      <c r="R115" s="7">
        <f>T_CURSOS[[#This Row],[BENEFICIO]]/T_CURSOS[[#This Row],[IMPORTE CLIENTE]]</f>
        <v>0.6</v>
      </c>
    </row>
    <row r="116" spans="1:18" x14ac:dyDescent="0.2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  <c r="P116" s="6">
        <f>T_CURSOS[[#This Row],[IMPORTE PROFESOR]]+T_CURSOS[[#This Row],[IMPORTE COMERCIAL]]</f>
        <v>618.75</v>
      </c>
      <c r="Q116" s="6">
        <f>T_CURSOS[[#This Row],[IMPORTE CLIENTE]]-T_CURSOS[[#This Row],[GASTO]]</f>
        <v>506.25</v>
      </c>
      <c r="R116" s="7">
        <f>T_CURSOS[[#This Row],[BENEFICIO]]/T_CURSOS[[#This Row],[IMPORTE CLIENTE]]</f>
        <v>0.45</v>
      </c>
    </row>
    <row r="117" spans="1:18" x14ac:dyDescent="0.2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  <c r="P117" s="6">
        <f>T_CURSOS[[#This Row],[IMPORTE PROFESOR]]+T_CURSOS[[#This Row],[IMPORTE COMERCIAL]]</f>
        <v>247.5</v>
      </c>
      <c r="Q117" s="6">
        <f>T_CURSOS[[#This Row],[IMPORTE CLIENTE]]-T_CURSOS[[#This Row],[GASTO]]</f>
        <v>202.5</v>
      </c>
      <c r="R117" s="7">
        <f>T_CURSOS[[#This Row],[BENEFICIO]]/T_CURSOS[[#This Row],[IMPORTE CLIENTE]]</f>
        <v>0.45</v>
      </c>
    </row>
    <row r="118" spans="1:18" x14ac:dyDescent="0.2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  <c r="P118" s="6">
        <f>T_CURSOS[[#This Row],[IMPORTE PROFESOR]]+T_CURSOS[[#This Row],[IMPORTE COMERCIAL]]</f>
        <v>137.5</v>
      </c>
      <c r="Q118" s="6">
        <f>T_CURSOS[[#This Row],[IMPORTE CLIENTE]]-T_CURSOS[[#This Row],[GASTO]]</f>
        <v>112.5</v>
      </c>
      <c r="R118" s="7">
        <f>T_CURSOS[[#This Row],[BENEFICIO]]/T_CURSOS[[#This Row],[IMPORTE CLIENTE]]</f>
        <v>0.45</v>
      </c>
    </row>
    <row r="119" spans="1:18" x14ac:dyDescent="0.2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  <c r="P119" s="6">
        <f>T_CURSOS[[#This Row],[IMPORTE PROFESOR]]+T_CURSOS[[#This Row],[IMPORTE COMERCIAL]]</f>
        <v>172.8</v>
      </c>
      <c r="Q119" s="6">
        <f>T_CURSOS[[#This Row],[IMPORTE CLIENTE]]-T_CURSOS[[#This Row],[GASTO]]</f>
        <v>187.2</v>
      </c>
      <c r="R119" s="7">
        <f>T_CURSOS[[#This Row],[BENEFICIO]]/T_CURSOS[[#This Row],[IMPORTE CLIENTE]]</f>
        <v>0.52</v>
      </c>
    </row>
    <row r="120" spans="1:18" x14ac:dyDescent="0.2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  <c r="P120" s="6">
        <f>T_CURSOS[[#This Row],[IMPORTE PROFESOR]]+T_CURSOS[[#This Row],[IMPORTE COMERCIAL]]</f>
        <v>216</v>
      </c>
      <c r="Q120" s="6">
        <f>T_CURSOS[[#This Row],[IMPORTE CLIENTE]]-T_CURSOS[[#This Row],[GASTO]]</f>
        <v>234</v>
      </c>
      <c r="R120" s="7">
        <f>T_CURSOS[[#This Row],[BENEFICIO]]/T_CURSOS[[#This Row],[IMPORTE CLIENTE]]</f>
        <v>0.52</v>
      </c>
    </row>
    <row r="121" spans="1:18" x14ac:dyDescent="0.2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  <c r="P121" s="6">
        <f>T_CURSOS[[#This Row],[IMPORTE PROFESOR]]+T_CURSOS[[#This Row],[IMPORTE COMERCIAL]]</f>
        <v>360</v>
      </c>
      <c r="Q121" s="6">
        <f>T_CURSOS[[#This Row],[IMPORTE CLIENTE]]-T_CURSOS[[#This Row],[GASTO]]</f>
        <v>390</v>
      </c>
      <c r="R121" s="7">
        <f>T_CURSOS[[#This Row],[BENEFICIO]]/T_CURSOS[[#This Row],[IMPORTE CLIENTE]]</f>
        <v>0.52</v>
      </c>
    </row>
    <row r="122" spans="1:18" x14ac:dyDescent="0.2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  <c r="P122" s="6">
        <f>T_CURSOS[[#This Row],[IMPORTE PROFESOR]]+T_CURSOS[[#This Row],[IMPORTE COMERCIAL]]</f>
        <v>198.75</v>
      </c>
      <c r="Q122" s="6">
        <f>T_CURSOS[[#This Row],[IMPORTE CLIENTE]]-T_CURSOS[[#This Row],[GASTO]]</f>
        <v>176.25</v>
      </c>
      <c r="R122" s="7">
        <f>T_CURSOS[[#This Row],[BENEFICIO]]/T_CURSOS[[#This Row],[IMPORTE CLIENTE]]</f>
        <v>0.47</v>
      </c>
    </row>
    <row r="123" spans="1:18" x14ac:dyDescent="0.2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  <c r="P123" s="6">
        <f>T_CURSOS[[#This Row],[IMPORTE PROFESOR]]+T_CURSOS[[#This Row],[IMPORTE COMERCIAL]]</f>
        <v>265</v>
      </c>
      <c r="Q123" s="6">
        <f>T_CURSOS[[#This Row],[IMPORTE CLIENTE]]-T_CURSOS[[#This Row],[GASTO]]</f>
        <v>235</v>
      </c>
      <c r="R123" s="7">
        <f>T_CURSOS[[#This Row],[BENEFICIO]]/T_CURSOS[[#This Row],[IMPORTE CLIENTE]]</f>
        <v>0.47</v>
      </c>
    </row>
    <row r="124" spans="1:18" x14ac:dyDescent="0.2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  <c r="P124" s="6">
        <f>T_CURSOS[[#This Row],[IMPORTE PROFESOR]]+T_CURSOS[[#This Row],[IMPORTE COMERCIAL]]</f>
        <v>265</v>
      </c>
      <c r="Q124" s="6">
        <f>T_CURSOS[[#This Row],[IMPORTE CLIENTE]]-T_CURSOS[[#This Row],[GASTO]]</f>
        <v>235</v>
      </c>
      <c r="R124" s="7">
        <f>T_CURSOS[[#This Row],[BENEFICIO]]/T_CURSOS[[#This Row],[IMPORTE CLIENTE]]</f>
        <v>0.47</v>
      </c>
    </row>
    <row r="125" spans="1:18" x14ac:dyDescent="0.2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  <c r="P125" s="6">
        <f>T_CURSOS[[#This Row],[IMPORTE PROFESOR]]+T_CURSOS[[#This Row],[IMPORTE COMERCIAL]]</f>
        <v>397.5</v>
      </c>
      <c r="Q125" s="6">
        <f>T_CURSOS[[#This Row],[IMPORTE CLIENTE]]-T_CURSOS[[#This Row],[GASTO]]</f>
        <v>352.5</v>
      </c>
      <c r="R125" s="7">
        <f>T_CURSOS[[#This Row],[BENEFICIO]]/T_CURSOS[[#This Row],[IMPORTE CLIENTE]]</f>
        <v>0.47</v>
      </c>
    </row>
    <row r="126" spans="1:18" x14ac:dyDescent="0.2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  <c r="P126" s="6">
        <f>T_CURSOS[[#This Row],[IMPORTE PROFESOR]]+T_CURSOS[[#This Row],[IMPORTE COMERCIAL]]</f>
        <v>463.75</v>
      </c>
      <c r="Q126" s="6">
        <f>T_CURSOS[[#This Row],[IMPORTE CLIENTE]]-T_CURSOS[[#This Row],[GASTO]]</f>
        <v>411.25</v>
      </c>
      <c r="R126" s="7">
        <f>T_CURSOS[[#This Row],[BENEFICIO]]/T_CURSOS[[#This Row],[IMPORTE CLIENTE]]</f>
        <v>0.47</v>
      </c>
    </row>
    <row r="127" spans="1:18" x14ac:dyDescent="0.2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  <c r="P127" s="6">
        <f>T_CURSOS[[#This Row],[IMPORTE PROFESOR]]+T_CURSOS[[#This Row],[IMPORTE COMERCIAL]]</f>
        <v>930</v>
      </c>
      <c r="Q127" s="6">
        <f>T_CURSOS[[#This Row],[IMPORTE CLIENTE]]-T_CURSOS[[#This Row],[GASTO]]</f>
        <v>2070</v>
      </c>
      <c r="R127" s="7">
        <f>T_CURSOS[[#This Row],[BENEFICIO]]/T_CURSOS[[#This Row],[IMPORTE CLIENTE]]</f>
        <v>0.69</v>
      </c>
    </row>
    <row r="128" spans="1:18" x14ac:dyDescent="0.2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  <c r="P128" s="6">
        <f>T_CURSOS[[#This Row],[IMPORTE PROFESOR]]+T_CURSOS[[#This Row],[IMPORTE COMERCIAL]]</f>
        <v>768</v>
      </c>
      <c r="Q128" s="6">
        <f>T_CURSOS[[#This Row],[IMPORTE CLIENTE]]-T_CURSOS[[#This Row],[GASTO]]</f>
        <v>1632</v>
      </c>
      <c r="R128" s="7">
        <f>T_CURSOS[[#This Row],[BENEFICIO]]/T_CURSOS[[#This Row],[IMPORTE CLIENTE]]</f>
        <v>0.68</v>
      </c>
    </row>
    <row r="129" spans="1:18" x14ac:dyDescent="0.2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  <c r="P129" s="6">
        <f>T_CURSOS[[#This Row],[IMPORTE PROFESOR]]+T_CURSOS[[#This Row],[IMPORTE COMERCIAL]]</f>
        <v>672</v>
      </c>
      <c r="Q129" s="6">
        <f>T_CURSOS[[#This Row],[IMPORTE CLIENTE]]-T_CURSOS[[#This Row],[GASTO]]</f>
        <v>1428</v>
      </c>
      <c r="R129" s="7">
        <f>T_CURSOS[[#This Row],[BENEFICIO]]/T_CURSOS[[#This Row],[IMPORTE CLIENTE]]</f>
        <v>0.68</v>
      </c>
    </row>
    <row r="130" spans="1:18" x14ac:dyDescent="0.2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  <c r="P130" s="6">
        <f>T_CURSOS[[#This Row],[IMPORTE PROFESOR]]+T_CURSOS[[#This Row],[IMPORTE COMERCIAL]]</f>
        <v>864</v>
      </c>
      <c r="Q130" s="6">
        <f>T_CURSOS[[#This Row],[IMPORTE CLIENTE]]-T_CURSOS[[#This Row],[GASTO]]</f>
        <v>1836</v>
      </c>
      <c r="R130" s="7">
        <f>T_CURSOS[[#This Row],[BENEFICIO]]/T_CURSOS[[#This Row],[IMPORTE CLIENTE]]</f>
        <v>0.68</v>
      </c>
    </row>
    <row r="131" spans="1:18" x14ac:dyDescent="0.2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  <c r="P131" s="6">
        <f>T_CURSOS[[#This Row],[IMPORTE PROFESOR]]+T_CURSOS[[#This Row],[IMPORTE COMERCIAL]]</f>
        <v>400</v>
      </c>
      <c r="Q131" s="6">
        <f>T_CURSOS[[#This Row],[IMPORTE CLIENTE]]-T_CURSOS[[#This Row],[GASTO]]</f>
        <v>600</v>
      </c>
      <c r="R131" s="7">
        <f>T_CURSOS[[#This Row],[BENEFICIO]]/T_CURSOS[[#This Row],[IMPORTE CLIENTE]]</f>
        <v>0.6</v>
      </c>
    </row>
    <row r="132" spans="1:18" x14ac:dyDescent="0.2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  <c r="P132" s="6">
        <f>T_CURSOS[[#This Row],[IMPORTE PROFESOR]]+T_CURSOS[[#This Row],[IMPORTE COMERCIAL]]</f>
        <v>275</v>
      </c>
      <c r="Q132" s="6">
        <f>T_CURSOS[[#This Row],[IMPORTE CLIENTE]]-T_CURSOS[[#This Row],[GASTO]]</f>
        <v>225</v>
      </c>
      <c r="R132" s="7">
        <f>T_CURSOS[[#This Row],[BENEFICIO]]/T_CURSOS[[#This Row],[IMPORTE CLIENTE]]</f>
        <v>0.45</v>
      </c>
    </row>
    <row r="133" spans="1:18" x14ac:dyDescent="0.2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  <c r="P133" s="6">
        <f>T_CURSOS[[#This Row],[IMPORTE PROFESOR]]+T_CURSOS[[#This Row],[IMPORTE COMERCIAL]]</f>
        <v>137.5</v>
      </c>
      <c r="Q133" s="6">
        <f>T_CURSOS[[#This Row],[IMPORTE CLIENTE]]-T_CURSOS[[#This Row],[GASTO]]</f>
        <v>112.5</v>
      </c>
      <c r="R133" s="7">
        <f>T_CURSOS[[#This Row],[BENEFICIO]]/T_CURSOS[[#This Row],[IMPORTE CLIENTE]]</f>
        <v>0.45</v>
      </c>
    </row>
    <row r="134" spans="1:18" x14ac:dyDescent="0.2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  <c r="P134" s="6">
        <f>T_CURSOS[[#This Row],[IMPORTE PROFESOR]]+T_CURSOS[[#This Row],[IMPORTE COMERCIAL]]</f>
        <v>165</v>
      </c>
      <c r="Q134" s="6">
        <f>T_CURSOS[[#This Row],[IMPORTE CLIENTE]]-T_CURSOS[[#This Row],[GASTO]]</f>
        <v>135</v>
      </c>
      <c r="R134" s="7">
        <f>T_CURSOS[[#This Row],[BENEFICIO]]/T_CURSOS[[#This Row],[IMPORTE CLIENTE]]</f>
        <v>0.45</v>
      </c>
    </row>
    <row r="135" spans="1:18" x14ac:dyDescent="0.2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  <c r="P135" s="6">
        <f>T_CURSOS[[#This Row],[IMPORTE PROFESOR]]+T_CURSOS[[#This Row],[IMPORTE COMERCIAL]]</f>
        <v>216</v>
      </c>
      <c r="Q135" s="6">
        <f>T_CURSOS[[#This Row],[IMPORTE CLIENTE]]-T_CURSOS[[#This Row],[GASTO]]</f>
        <v>234</v>
      </c>
      <c r="R135" s="7">
        <f>T_CURSOS[[#This Row],[BENEFICIO]]/T_CURSOS[[#This Row],[IMPORTE CLIENTE]]</f>
        <v>0.52</v>
      </c>
    </row>
    <row r="136" spans="1:18" x14ac:dyDescent="0.2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  <c r="P136" s="6">
        <f>T_CURSOS[[#This Row],[IMPORTE PROFESOR]]+T_CURSOS[[#This Row],[IMPORTE COMERCIAL]]</f>
        <v>288</v>
      </c>
      <c r="Q136" s="6">
        <f>T_CURSOS[[#This Row],[IMPORTE CLIENTE]]-T_CURSOS[[#This Row],[GASTO]]</f>
        <v>312</v>
      </c>
      <c r="R136" s="7">
        <f>T_CURSOS[[#This Row],[BENEFICIO]]/T_CURSOS[[#This Row],[IMPORTE CLIENTE]]</f>
        <v>0.52</v>
      </c>
    </row>
    <row r="137" spans="1:18" x14ac:dyDescent="0.2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  <c r="P137" s="6">
        <f>T_CURSOS[[#This Row],[IMPORTE PROFESOR]]+T_CURSOS[[#This Row],[IMPORTE COMERCIAL]]</f>
        <v>360</v>
      </c>
      <c r="Q137" s="6">
        <f>T_CURSOS[[#This Row],[IMPORTE CLIENTE]]-T_CURSOS[[#This Row],[GASTO]]</f>
        <v>390</v>
      </c>
      <c r="R137" s="7">
        <f>T_CURSOS[[#This Row],[BENEFICIO]]/T_CURSOS[[#This Row],[IMPORTE CLIENTE]]</f>
        <v>0.52</v>
      </c>
    </row>
    <row r="138" spans="1:18" x14ac:dyDescent="0.2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  <c r="P138" s="6">
        <f>T_CURSOS[[#This Row],[IMPORTE PROFESOR]]+T_CURSOS[[#This Row],[IMPORTE COMERCIAL]]</f>
        <v>397.5</v>
      </c>
      <c r="Q138" s="6">
        <f>T_CURSOS[[#This Row],[IMPORTE CLIENTE]]-T_CURSOS[[#This Row],[GASTO]]</f>
        <v>352.5</v>
      </c>
      <c r="R138" s="7">
        <f>T_CURSOS[[#This Row],[BENEFICIO]]/T_CURSOS[[#This Row],[IMPORTE CLIENTE]]</f>
        <v>0.47</v>
      </c>
    </row>
    <row r="139" spans="1:18" x14ac:dyDescent="0.2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  <c r="P139" s="6">
        <f>T_CURSOS[[#This Row],[IMPORTE PROFESOR]]+T_CURSOS[[#This Row],[IMPORTE COMERCIAL]]</f>
        <v>530</v>
      </c>
      <c r="Q139" s="6">
        <f>T_CURSOS[[#This Row],[IMPORTE CLIENTE]]-T_CURSOS[[#This Row],[GASTO]]</f>
        <v>470</v>
      </c>
      <c r="R139" s="7">
        <f>T_CURSOS[[#This Row],[BENEFICIO]]/T_CURSOS[[#This Row],[IMPORTE CLIENTE]]</f>
        <v>0.47</v>
      </c>
    </row>
    <row r="140" spans="1:18" x14ac:dyDescent="0.2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  <c r="P140" s="6">
        <f>T_CURSOS[[#This Row],[IMPORTE PROFESOR]]+T_CURSOS[[#This Row],[IMPORTE COMERCIAL]]</f>
        <v>463.75</v>
      </c>
      <c r="Q140" s="6">
        <f>T_CURSOS[[#This Row],[IMPORTE CLIENTE]]-T_CURSOS[[#This Row],[GASTO]]</f>
        <v>411.25</v>
      </c>
      <c r="R140" s="7">
        <f>T_CURSOS[[#This Row],[BENEFICIO]]/T_CURSOS[[#This Row],[IMPORTE CLIENTE]]</f>
        <v>0.47</v>
      </c>
    </row>
    <row r="141" spans="1:18" x14ac:dyDescent="0.2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  <c r="P141" s="6">
        <f>T_CURSOS[[#This Row],[IMPORTE PROFESOR]]+T_CURSOS[[#This Row],[IMPORTE COMERCIAL]]</f>
        <v>596.25</v>
      </c>
      <c r="Q141" s="6">
        <f>T_CURSOS[[#This Row],[IMPORTE CLIENTE]]-T_CURSOS[[#This Row],[GASTO]]</f>
        <v>528.75</v>
      </c>
      <c r="R141" s="7">
        <f>T_CURSOS[[#This Row],[BENEFICIO]]/T_CURSOS[[#This Row],[IMPORTE CLIENTE]]</f>
        <v>0.47</v>
      </c>
    </row>
    <row r="142" spans="1:18" x14ac:dyDescent="0.2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  <c r="P142" s="6">
        <f>T_CURSOS[[#This Row],[IMPORTE PROFESOR]]+T_CURSOS[[#This Row],[IMPORTE COMERCIAL]]</f>
        <v>238.5</v>
      </c>
      <c r="Q142" s="6">
        <f>T_CURSOS[[#This Row],[IMPORTE CLIENTE]]-T_CURSOS[[#This Row],[GASTO]]</f>
        <v>211.5</v>
      </c>
      <c r="R142" s="7">
        <f>T_CURSOS[[#This Row],[BENEFICIO]]/T_CURSOS[[#This Row],[IMPORTE CLIENTE]]</f>
        <v>0.47</v>
      </c>
    </row>
    <row r="143" spans="1:18" x14ac:dyDescent="0.2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  <c r="P143" s="6">
        <f>T_CURSOS[[#This Row],[IMPORTE PROFESOR]]+T_CURSOS[[#This Row],[IMPORTE COMERCIAL]]</f>
        <v>232.5</v>
      </c>
      <c r="Q143" s="6">
        <f>T_CURSOS[[#This Row],[IMPORTE CLIENTE]]-T_CURSOS[[#This Row],[GASTO]]</f>
        <v>517.5</v>
      </c>
      <c r="R143" s="7">
        <f>T_CURSOS[[#This Row],[BENEFICIO]]/T_CURSOS[[#This Row],[IMPORTE CLIENTE]]</f>
        <v>0.69</v>
      </c>
    </row>
    <row r="144" spans="1:18" x14ac:dyDescent="0.2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  <c r="P144" s="6">
        <f>T_CURSOS[[#This Row],[IMPORTE PROFESOR]]+T_CURSOS[[#This Row],[IMPORTE COMERCIAL]]</f>
        <v>230.4</v>
      </c>
      <c r="Q144" s="6">
        <f>T_CURSOS[[#This Row],[IMPORTE CLIENTE]]-T_CURSOS[[#This Row],[GASTO]]</f>
        <v>489.6</v>
      </c>
      <c r="R144" s="7">
        <f>T_CURSOS[[#This Row],[BENEFICIO]]/T_CURSOS[[#This Row],[IMPORTE CLIENTE]]</f>
        <v>0.68</v>
      </c>
    </row>
    <row r="145" spans="1:18" x14ac:dyDescent="0.2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  <c r="P145" s="6">
        <f>T_CURSOS[[#This Row],[IMPORTE PROFESOR]]+T_CURSOS[[#This Row],[IMPORTE COMERCIAL]]</f>
        <v>288</v>
      </c>
      <c r="Q145" s="6">
        <f>T_CURSOS[[#This Row],[IMPORTE CLIENTE]]-T_CURSOS[[#This Row],[GASTO]]</f>
        <v>612</v>
      </c>
      <c r="R145" s="7">
        <f>T_CURSOS[[#This Row],[BENEFICIO]]/T_CURSOS[[#This Row],[IMPORTE CLIENTE]]</f>
        <v>0.68</v>
      </c>
    </row>
    <row r="146" spans="1:18" x14ac:dyDescent="0.2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  <c r="P146" s="6">
        <f>T_CURSOS[[#This Row],[IMPORTE PROFESOR]]+T_CURSOS[[#This Row],[IMPORTE COMERCIAL]]</f>
        <v>480</v>
      </c>
      <c r="Q146" s="6">
        <f>T_CURSOS[[#This Row],[IMPORTE CLIENTE]]-T_CURSOS[[#This Row],[GASTO]]</f>
        <v>1020</v>
      </c>
      <c r="R146" s="7">
        <f>T_CURSOS[[#This Row],[BENEFICIO]]/T_CURSOS[[#This Row],[IMPORTE CLIENTE]]</f>
        <v>0.68</v>
      </c>
    </row>
    <row r="147" spans="1:18" x14ac:dyDescent="0.2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  <c r="P147" s="6">
        <f>T_CURSOS[[#This Row],[IMPORTE PROFESOR]]+T_CURSOS[[#This Row],[IMPORTE COMERCIAL]]</f>
        <v>240</v>
      </c>
      <c r="Q147" s="6">
        <f>T_CURSOS[[#This Row],[IMPORTE CLIENTE]]-T_CURSOS[[#This Row],[GASTO]]</f>
        <v>360</v>
      </c>
      <c r="R147" s="7">
        <f>T_CURSOS[[#This Row],[BENEFICIO]]/T_CURSOS[[#This Row],[IMPORTE CLIENTE]]</f>
        <v>0.6</v>
      </c>
    </row>
    <row r="148" spans="1:18" x14ac:dyDescent="0.2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  <c r="P148" s="6">
        <f>T_CURSOS[[#This Row],[IMPORTE PROFESOR]]+T_CURSOS[[#This Row],[IMPORTE COMERCIAL]]</f>
        <v>160</v>
      </c>
      <c r="Q148" s="6">
        <f>T_CURSOS[[#This Row],[IMPORTE CLIENTE]]-T_CURSOS[[#This Row],[GASTO]]</f>
        <v>240</v>
      </c>
      <c r="R148" s="7">
        <f>T_CURSOS[[#This Row],[BENEFICIO]]/T_CURSOS[[#This Row],[IMPORTE CLIENTE]]</f>
        <v>0.6</v>
      </c>
    </row>
    <row r="149" spans="1:18" x14ac:dyDescent="0.2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  <c r="P149" s="6">
        <f>T_CURSOS[[#This Row],[IMPORTE PROFESOR]]+T_CURSOS[[#This Row],[IMPORTE COMERCIAL]]</f>
        <v>192</v>
      </c>
      <c r="Q149" s="6">
        <f>T_CURSOS[[#This Row],[IMPORTE CLIENTE]]-T_CURSOS[[#This Row],[GASTO]]</f>
        <v>288</v>
      </c>
      <c r="R149" s="7">
        <f>T_CURSOS[[#This Row],[BENEFICIO]]/T_CURSOS[[#This Row],[IMPORTE CLIENTE]]</f>
        <v>0.6</v>
      </c>
    </row>
    <row r="150" spans="1:18" x14ac:dyDescent="0.2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  <c r="P150" s="6">
        <f>T_CURSOS[[#This Row],[IMPORTE PROFESOR]]+T_CURSOS[[#This Row],[IMPORTE COMERCIAL]]</f>
        <v>240</v>
      </c>
      <c r="Q150" s="6">
        <f>T_CURSOS[[#This Row],[IMPORTE CLIENTE]]-T_CURSOS[[#This Row],[GASTO]]</f>
        <v>360</v>
      </c>
      <c r="R150" s="7">
        <f>T_CURSOS[[#This Row],[BENEFICIO]]/T_CURSOS[[#This Row],[IMPORTE CLIENTE]]</f>
        <v>0.6</v>
      </c>
    </row>
    <row r="151" spans="1:18" x14ac:dyDescent="0.2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  <c r="P151" s="6">
        <f>T_CURSOS[[#This Row],[IMPORTE PROFESOR]]+T_CURSOS[[#This Row],[IMPORTE COMERCIAL]]</f>
        <v>360</v>
      </c>
      <c r="Q151" s="6">
        <f>T_CURSOS[[#This Row],[IMPORTE CLIENTE]]-T_CURSOS[[#This Row],[GASTO]]</f>
        <v>390</v>
      </c>
      <c r="R151" s="7">
        <f>T_CURSOS[[#This Row],[BENEFICIO]]/T_CURSOS[[#This Row],[IMPORTE CLIENTE]]</f>
        <v>0.52</v>
      </c>
    </row>
    <row r="152" spans="1:18" x14ac:dyDescent="0.2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  <c r="P152" s="6">
        <f>T_CURSOS[[#This Row],[IMPORTE PROFESOR]]+T_CURSOS[[#This Row],[IMPORTE COMERCIAL]]</f>
        <v>216</v>
      </c>
      <c r="Q152" s="6">
        <f>T_CURSOS[[#This Row],[IMPORTE CLIENTE]]-T_CURSOS[[#This Row],[GASTO]]</f>
        <v>234</v>
      </c>
      <c r="R152" s="7">
        <f>T_CURSOS[[#This Row],[BENEFICIO]]/T_CURSOS[[#This Row],[IMPORTE CLIENTE]]</f>
        <v>0.52</v>
      </c>
    </row>
    <row r="153" spans="1:18" x14ac:dyDescent="0.2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  <c r="P153" s="6">
        <f>T_CURSOS[[#This Row],[IMPORTE PROFESOR]]+T_CURSOS[[#This Row],[IMPORTE COMERCIAL]]</f>
        <v>288</v>
      </c>
      <c r="Q153" s="6">
        <f>T_CURSOS[[#This Row],[IMPORTE CLIENTE]]-T_CURSOS[[#This Row],[GASTO]]</f>
        <v>312</v>
      </c>
      <c r="R153" s="7">
        <f>T_CURSOS[[#This Row],[BENEFICIO]]/T_CURSOS[[#This Row],[IMPORTE CLIENTE]]</f>
        <v>0.52</v>
      </c>
    </row>
    <row r="154" spans="1:18" x14ac:dyDescent="0.2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  <c r="P154" s="6">
        <f>T_CURSOS[[#This Row],[IMPORTE PROFESOR]]+T_CURSOS[[#This Row],[IMPORTE COMERCIAL]]</f>
        <v>275</v>
      </c>
      <c r="Q154" s="6">
        <f>T_CURSOS[[#This Row],[IMPORTE CLIENTE]]-T_CURSOS[[#This Row],[GASTO]]</f>
        <v>225</v>
      </c>
      <c r="R154" s="7">
        <f>T_CURSOS[[#This Row],[BENEFICIO]]/T_CURSOS[[#This Row],[IMPORTE CLIENTE]]</f>
        <v>0.45</v>
      </c>
    </row>
    <row r="155" spans="1:18" x14ac:dyDescent="0.2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  <c r="P155" s="6">
        <f>T_CURSOS[[#This Row],[IMPORTE PROFESOR]]+T_CURSOS[[#This Row],[IMPORTE COMERCIAL]]</f>
        <v>412.5</v>
      </c>
      <c r="Q155" s="6">
        <f>T_CURSOS[[#This Row],[IMPORTE CLIENTE]]-T_CURSOS[[#This Row],[GASTO]]</f>
        <v>337.5</v>
      </c>
      <c r="R155" s="7">
        <f>T_CURSOS[[#This Row],[BENEFICIO]]/T_CURSOS[[#This Row],[IMPORTE CLIENTE]]</f>
        <v>0.45</v>
      </c>
    </row>
    <row r="156" spans="1:18" x14ac:dyDescent="0.2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  <c r="P156" s="6">
        <f>T_CURSOS[[#This Row],[IMPORTE PROFESOR]]+T_CURSOS[[#This Row],[IMPORTE COMERCIAL]]</f>
        <v>481.25</v>
      </c>
      <c r="Q156" s="6">
        <f>T_CURSOS[[#This Row],[IMPORTE CLIENTE]]-T_CURSOS[[#This Row],[GASTO]]</f>
        <v>393.75</v>
      </c>
      <c r="R156" s="7">
        <f>T_CURSOS[[#This Row],[BENEFICIO]]/T_CURSOS[[#This Row],[IMPORTE CLIENTE]]</f>
        <v>0.45</v>
      </c>
    </row>
    <row r="157" spans="1:18" x14ac:dyDescent="0.2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  <c r="P157" s="6">
        <f>T_CURSOS[[#This Row],[IMPORTE PROFESOR]]+T_CURSOS[[#This Row],[IMPORTE COMERCIAL]]</f>
        <v>550</v>
      </c>
      <c r="Q157" s="6">
        <f>T_CURSOS[[#This Row],[IMPORTE CLIENTE]]-T_CURSOS[[#This Row],[GASTO]]</f>
        <v>450</v>
      </c>
      <c r="R157" s="7">
        <f>T_CURSOS[[#This Row],[BENEFICIO]]/T_CURSOS[[#This Row],[IMPORTE CLIENTE]]</f>
        <v>0.45</v>
      </c>
    </row>
    <row r="158" spans="1:18" x14ac:dyDescent="0.2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  <c r="P158" s="6">
        <f>T_CURSOS[[#This Row],[IMPORTE PROFESOR]]+T_CURSOS[[#This Row],[IMPORTE COMERCIAL]]</f>
        <v>576</v>
      </c>
      <c r="Q158" s="6">
        <f>T_CURSOS[[#This Row],[IMPORTE CLIENTE]]-T_CURSOS[[#This Row],[GASTO]]</f>
        <v>624</v>
      </c>
      <c r="R158" s="7">
        <f>T_CURSOS[[#This Row],[BENEFICIO]]/T_CURSOS[[#This Row],[IMPORTE CLIENTE]]</f>
        <v>0.52</v>
      </c>
    </row>
    <row r="159" spans="1:18" x14ac:dyDescent="0.2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  <c r="P159" s="6">
        <f>T_CURSOS[[#This Row],[IMPORTE PROFESOR]]+T_CURSOS[[#This Row],[IMPORTE COMERCIAL]]</f>
        <v>560</v>
      </c>
      <c r="Q159" s="6">
        <f>T_CURSOS[[#This Row],[IMPORTE CLIENTE]]-T_CURSOS[[#This Row],[GASTO]]</f>
        <v>840</v>
      </c>
      <c r="R159" s="7">
        <f>T_CURSOS[[#This Row],[BENEFICIO]]/T_CURSOS[[#This Row],[IMPORTE CLIENTE]]</f>
        <v>0.6</v>
      </c>
    </row>
    <row r="160" spans="1:18" x14ac:dyDescent="0.2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  <c r="P160" s="6">
        <f>T_CURSOS[[#This Row],[IMPORTE PROFESOR]]+T_CURSOS[[#This Row],[IMPORTE COMERCIAL]]</f>
        <v>618.75</v>
      </c>
      <c r="Q160" s="6">
        <f>T_CURSOS[[#This Row],[IMPORTE CLIENTE]]-T_CURSOS[[#This Row],[GASTO]]</f>
        <v>506.25</v>
      </c>
      <c r="R160" s="7">
        <f>T_CURSOS[[#This Row],[BENEFICIO]]/T_CURSOS[[#This Row],[IMPORTE CLIENTE]]</f>
        <v>0.45</v>
      </c>
    </row>
    <row r="161" spans="1:18" x14ac:dyDescent="0.2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  <c r="P161" s="6">
        <f>T_CURSOS[[#This Row],[IMPORTE PROFESOR]]+T_CURSOS[[#This Row],[IMPORTE COMERCIAL]]</f>
        <v>343.75</v>
      </c>
      <c r="Q161" s="6">
        <f>T_CURSOS[[#This Row],[IMPORTE CLIENTE]]-T_CURSOS[[#This Row],[GASTO]]</f>
        <v>281.25</v>
      </c>
      <c r="R161" s="7">
        <f>T_CURSOS[[#This Row],[BENEFICIO]]/T_CURSOS[[#This Row],[IMPORTE CLIENTE]]</f>
        <v>0.45</v>
      </c>
    </row>
    <row r="162" spans="1:18" x14ac:dyDescent="0.2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  <c r="P162" s="6">
        <f>T_CURSOS[[#This Row],[IMPORTE PROFESOR]]+T_CURSOS[[#This Row],[IMPORTE COMERCIAL]]</f>
        <v>275</v>
      </c>
      <c r="Q162" s="6">
        <f>T_CURSOS[[#This Row],[IMPORTE CLIENTE]]-T_CURSOS[[#This Row],[GASTO]]</f>
        <v>225</v>
      </c>
      <c r="R162" s="7">
        <f>T_CURSOS[[#This Row],[BENEFICIO]]/T_CURSOS[[#This Row],[IMPORTE CLIENTE]]</f>
        <v>0.45</v>
      </c>
    </row>
    <row r="163" spans="1:18" x14ac:dyDescent="0.2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  <c r="P163" s="6">
        <f>T_CURSOS[[#This Row],[IMPORTE PROFESOR]]+T_CURSOS[[#This Row],[IMPORTE COMERCIAL]]</f>
        <v>144</v>
      </c>
      <c r="Q163" s="6">
        <f>T_CURSOS[[#This Row],[IMPORTE CLIENTE]]-T_CURSOS[[#This Row],[GASTO]]</f>
        <v>156</v>
      </c>
      <c r="R163" s="7">
        <f>T_CURSOS[[#This Row],[BENEFICIO]]/T_CURSOS[[#This Row],[IMPORTE CLIENTE]]</f>
        <v>0.52</v>
      </c>
    </row>
    <row r="164" spans="1:18" x14ac:dyDescent="0.2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  <c r="P164" s="6">
        <f>T_CURSOS[[#This Row],[IMPORTE PROFESOR]]+T_CURSOS[[#This Row],[IMPORTE COMERCIAL]]</f>
        <v>172.8</v>
      </c>
      <c r="Q164" s="6">
        <f>T_CURSOS[[#This Row],[IMPORTE CLIENTE]]-T_CURSOS[[#This Row],[GASTO]]</f>
        <v>187.2</v>
      </c>
      <c r="R164" s="7">
        <f>T_CURSOS[[#This Row],[BENEFICIO]]/T_CURSOS[[#This Row],[IMPORTE CLIENTE]]</f>
        <v>0.52</v>
      </c>
    </row>
    <row r="165" spans="1:18" x14ac:dyDescent="0.2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  <c r="P165" s="6">
        <f>T_CURSOS[[#This Row],[IMPORTE PROFESOR]]+T_CURSOS[[#This Row],[IMPORTE COMERCIAL]]</f>
        <v>216</v>
      </c>
      <c r="Q165" s="6">
        <f>T_CURSOS[[#This Row],[IMPORTE CLIENTE]]-T_CURSOS[[#This Row],[GASTO]]</f>
        <v>234</v>
      </c>
      <c r="R165" s="7">
        <f>T_CURSOS[[#This Row],[BENEFICIO]]/T_CURSOS[[#This Row],[IMPORTE CLIENTE]]</f>
        <v>0.52</v>
      </c>
    </row>
    <row r="166" spans="1:18" x14ac:dyDescent="0.2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  <c r="P166" s="6">
        <f>T_CURSOS[[#This Row],[IMPORTE PROFESOR]]+T_CURSOS[[#This Row],[IMPORTE COMERCIAL]]</f>
        <v>265</v>
      </c>
      <c r="Q166" s="6">
        <f>T_CURSOS[[#This Row],[IMPORTE CLIENTE]]-T_CURSOS[[#This Row],[GASTO]]</f>
        <v>235</v>
      </c>
      <c r="R166" s="7">
        <f>T_CURSOS[[#This Row],[BENEFICIO]]/T_CURSOS[[#This Row],[IMPORTE CLIENTE]]</f>
        <v>0.47</v>
      </c>
    </row>
    <row r="167" spans="1:18" x14ac:dyDescent="0.2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  <c r="P167" s="6">
        <f>T_CURSOS[[#This Row],[IMPORTE PROFESOR]]+T_CURSOS[[#This Row],[IMPORTE COMERCIAL]]</f>
        <v>331.25</v>
      </c>
      <c r="Q167" s="6">
        <f>T_CURSOS[[#This Row],[IMPORTE CLIENTE]]-T_CURSOS[[#This Row],[GASTO]]</f>
        <v>293.75</v>
      </c>
      <c r="R167" s="7">
        <f>T_CURSOS[[#This Row],[BENEFICIO]]/T_CURSOS[[#This Row],[IMPORTE CLIENTE]]</f>
        <v>0.47</v>
      </c>
    </row>
    <row r="168" spans="1:18" x14ac:dyDescent="0.2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  <c r="P168" s="6">
        <f>T_CURSOS[[#This Row],[IMPORTE PROFESOR]]+T_CURSOS[[#This Row],[IMPORTE COMERCIAL]]</f>
        <v>397.5</v>
      </c>
      <c r="Q168" s="6">
        <f>T_CURSOS[[#This Row],[IMPORTE CLIENTE]]-T_CURSOS[[#This Row],[GASTO]]</f>
        <v>352.5</v>
      </c>
      <c r="R168" s="7">
        <f>T_CURSOS[[#This Row],[BENEFICIO]]/T_CURSOS[[#This Row],[IMPORTE CLIENTE]]</f>
        <v>0.47</v>
      </c>
    </row>
    <row r="169" spans="1:18" x14ac:dyDescent="0.2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  <c r="P169" s="6">
        <f>T_CURSOS[[#This Row],[IMPORTE PROFESOR]]+T_CURSOS[[#This Row],[IMPORTE COMERCIAL]]</f>
        <v>530</v>
      </c>
      <c r="Q169" s="6">
        <f>T_CURSOS[[#This Row],[IMPORTE CLIENTE]]-T_CURSOS[[#This Row],[GASTO]]</f>
        <v>470</v>
      </c>
      <c r="R169" s="7">
        <f>T_CURSOS[[#This Row],[BENEFICIO]]/T_CURSOS[[#This Row],[IMPORTE CLIENTE]]</f>
        <v>0.47</v>
      </c>
    </row>
    <row r="170" spans="1:18" x14ac:dyDescent="0.2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  <c r="P170" s="6">
        <f>T_CURSOS[[#This Row],[IMPORTE PROFESOR]]+T_CURSOS[[#This Row],[IMPORTE COMERCIAL]]</f>
        <v>463.75</v>
      </c>
      <c r="Q170" s="6">
        <f>T_CURSOS[[#This Row],[IMPORTE CLIENTE]]-T_CURSOS[[#This Row],[GASTO]]</f>
        <v>411.25</v>
      </c>
      <c r="R170" s="7">
        <f>T_CURSOS[[#This Row],[BENEFICIO]]/T_CURSOS[[#This Row],[IMPORTE CLIENTE]]</f>
        <v>0.47</v>
      </c>
    </row>
    <row r="171" spans="1:18" x14ac:dyDescent="0.2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  <c r="P171" s="6">
        <f>T_CURSOS[[#This Row],[IMPORTE PROFESOR]]+T_CURSOS[[#This Row],[IMPORTE COMERCIAL]]</f>
        <v>1046.25</v>
      </c>
      <c r="Q171" s="6">
        <f>T_CURSOS[[#This Row],[IMPORTE CLIENTE]]-T_CURSOS[[#This Row],[GASTO]]</f>
        <v>2328.75</v>
      </c>
      <c r="R171" s="7">
        <f>T_CURSOS[[#This Row],[BENEFICIO]]/T_CURSOS[[#This Row],[IMPORTE CLIENTE]]</f>
        <v>0.69</v>
      </c>
    </row>
    <row r="172" spans="1:18" x14ac:dyDescent="0.2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  <c r="P172" s="6">
        <f>T_CURSOS[[#This Row],[IMPORTE PROFESOR]]+T_CURSOS[[#This Row],[IMPORTE COMERCIAL]]</f>
        <v>345.6</v>
      </c>
      <c r="Q172" s="6">
        <f>T_CURSOS[[#This Row],[IMPORTE CLIENTE]]-T_CURSOS[[#This Row],[GASTO]]</f>
        <v>734.4</v>
      </c>
      <c r="R172" s="7">
        <f>T_CURSOS[[#This Row],[BENEFICIO]]/T_CURSOS[[#This Row],[IMPORTE CLIENTE]]</f>
        <v>0.67999999999999994</v>
      </c>
    </row>
    <row r="173" spans="1:18" x14ac:dyDescent="0.2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  <c r="P173" s="6">
        <f>T_CURSOS[[#This Row],[IMPORTE PROFESOR]]+T_CURSOS[[#This Row],[IMPORTE COMERCIAL]]</f>
        <v>192</v>
      </c>
      <c r="Q173" s="6">
        <f>T_CURSOS[[#This Row],[IMPORTE CLIENTE]]-T_CURSOS[[#This Row],[GASTO]]</f>
        <v>408</v>
      </c>
      <c r="R173" s="7">
        <f>T_CURSOS[[#This Row],[BENEFICIO]]/T_CURSOS[[#This Row],[IMPORTE CLIENTE]]</f>
        <v>0.68</v>
      </c>
    </row>
    <row r="174" spans="1:18" x14ac:dyDescent="0.2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  <c r="P174" s="6">
        <f>T_CURSOS[[#This Row],[IMPORTE PROFESOR]]+T_CURSOS[[#This Row],[IMPORTE COMERCIAL]]</f>
        <v>864</v>
      </c>
      <c r="Q174" s="6">
        <f>T_CURSOS[[#This Row],[IMPORTE CLIENTE]]-T_CURSOS[[#This Row],[GASTO]]</f>
        <v>1836</v>
      </c>
      <c r="R174" s="7">
        <f>T_CURSOS[[#This Row],[BENEFICIO]]/T_CURSOS[[#This Row],[IMPORTE CLIENTE]]</f>
        <v>0.68</v>
      </c>
    </row>
    <row r="175" spans="1:18" x14ac:dyDescent="0.2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  <c r="P175" s="6">
        <f>T_CURSOS[[#This Row],[IMPORTE PROFESOR]]+T_CURSOS[[#This Row],[IMPORTE COMERCIAL]]</f>
        <v>400</v>
      </c>
      <c r="Q175" s="6">
        <f>T_CURSOS[[#This Row],[IMPORTE CLIENTE]]-T_CURSOS[[#This Row],[GASTO]]</f>
        <v>600</v>
      </c>
      <c r="R175" s="7">
        <f>T_CURSOS[[#This Row],[BENEFICIO]]/T_CURSOS[[#This Row],[IMPORTE CLIENTE]]</f>
        <v>0.6</v>
      </c>
    </row>
    <row r="176" spans="1:18" x14ac:dyDescent="0.2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  <c r="P176" s="6">
        <f>T_CURSOS[[#This Row],[IMPORTE PROFESOR]]+T_CURSOS[[#This Row],[IMPORTE COMERCIAL]]</f>
        <v>320</v>
      </c>
      <c r="Q176" s="6">
        <f>T_CURSOS[[#This Row],[IMPORTE CLIENTE]]-T_CURSOS[[#This Row],[GASTO]]</f>
        <v>480</v>
      </c>
      <c r="R176" s="7">
        <f>T_CURSOS[[#This Row],[BENEFICIO]]/T_CURSOS[[#This Row],[IMPORTE CLIENTE]]</f>
        <v>0.6</v>
      </c>
    </row>
    <row r="177" spans="1:18" x14ac:dyDescent="0.2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  <c r="P177" s="6">
        <f>T_CURSOS[[#This Row],[IMPORTE PROFESOR]]+T_CURSOS[[#This Row],[IMPORTE COMERCIAL]]</f>
        <v>160</v>
      </c>
      <c r="Q177" s="6">
        <f>T_CURSOS[[#This Row],[IMPORTE CLIENTE]]-T_CURSOS[[#This Row],[GASTO]]</f>
        <v>240</v>
      </c>
      <c r="R177" s="7">
        <f>T_CURSOS[[#This Row],[BENEFICIO]]/T_CURSOS[[#This Row],[IMPORTE CLIENTE]]</f>
        <v>0.6</v>
      </c>
    </row>
    <row r="178" spans="1:18" x14ac:dyDescent="0.2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  <c r="P178" s="6">
        <f>T_CURSOS[[#This Row],[IMPORTE PROFESOR]]+T_CURSOS[[#This Row],[IMPORTE COMERCIAL]]</f>
        <v>192</v>
      </c>
      <c r="Q178" s="6">
        <f>T_CURSOS[[#This Row],[IMPORTE CLIENTE]]-T_CURSOS[[#This Row],[GASTO]]</f>
        <v>288</v>
      </c>
      <c r="R178" s="7">
        <f>T_CURSOS[[#This Row],[BENEFICIO]]/T_CURSOS[[#This Row],[IMPORTE CLIENTE]]</f>
        <v>0.6</v>
      </c>
    </row>
    <row r="179" spans="1:18" x14ac:dyDescent="0.2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  <c r="P179" s="6">
        <f>T_CURSOS[[#This Row],[IMPORTE PROFESOR]]+T_CURSOS[[#This Row],[IMPORTE COMERCIAL]]</f>
        <v>216</v>
      </c>
      <c r="Q179" s="6">
        <f>T_CURSOS[[#This Row],[IMPORTE CLIENTE]]-T_CURSOS[[#This Row],[GASTO]]</f>
        <v>234</v>
      </c>
      <c r="R179" s="7">
        <f>T_CURSOS[[#This Row],[BENEFICIO]]/T_CURSOS[[#This Row],[IMPORTE CLIENTE]]</f>
        <v>0.52</v>
      </c>
    </row>
    <row r="180" spans="1:18" x14ac:dyDescent="0.2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  <c r="P180" s="6">
        <f>T_CURSOS[[#This Row],[IMPORTE PROFESOR]]+T_CURSOS[[#This Row],[IMPORTE COMERCIAL]]</f>
        <v>288</v>
      </c>
      <c r="Q180" s="6">
        <f>T_CURSOS[[#This Row],[IMPORTE CLIENTE]]-T_CURSOS[[#This Row],[GASTO]]</f>
        <v>312</v>
      </c>
      <c r="R180" s="7">
        <f>T_CURSOS[[#This Row],[BENEFICIO]]/T_CURSOS[[#This Row],[IMPORTE CLIENTE]]</f>
        <v>0.52</v>
      </c>
    </row>
    <row r="181" spans="1:18" x14ac:dyDescent="0.2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  <c r="P181" s="6">
        <f>T_CURSOS[[#This Row],[IMPORTE PROFESOR]]+T_CURSOS[[#This Row],[IMPORTE COMERCIAL]]</f>
        <v>360</v>
      </c>
      <c r="Q181" s="6">
        <f>T_CURSOS[[#This Row],[IMPORTE CLIENTE]]-T_CURSOS[[#This Row],[GASTO]]</f>
        <v>390</v>
      </c>
      <c r="R181" s="7">
        <f>T_CURSOS[[#This Row],[BENEFICIO]]/T_CURSOS[[#This Row],[IMPORTE CLIENTE]]</f>
        <v>0.52</v>
      </c>
    </row>
    <row r="182" spans="1:18" x14ac:dyDescent="0.2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  <c r="P182" s="6">
        <f>T_CURSOS[[#This Row],[IMPORTE PROFESOR]]+T_CURSOS[[#This Row],[IMPORTE COMERCIAL]]</f>
        <v>412.5</v>
      </c>
      <c r="Q182" s="6">
        <f>T_CURSOS[[#This Row],[IMPORTE CLIENTE]]-T_CURSOS[[#This Row],[GASTO]]</f>
        <v>337.5</v>
      </c>
      <c r="R182" s="7">
        <f>T_CURSOS[[#This Row],[BENEFICIO]]/T_CURSOS[[#This Row],[IMPORTE CLIENTE]]</f>
        <v>0.45</v>
      </c>
    </row>
    <row r="183" spans="1:18" x14ac:dyDescent="0.2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  <c r="P183" s="6">
        <f>T_CURSOS[[#This Row],[IMPORTE PROFESOR]]+T_CURSOS[[#This Row],[IMPORTE COMERCIAL]]</f>
        <v>550</v>
      </c>
      <c r="Q183" s="6">
        <f>T_CURSOS[[#This Row],[IMPORTE CLIENTE]]-T_CURSOS[[#This Row],[GASTO]]</f>
        <v>450</v>
      </c>
      <c r="R183" s="7">
        <f>T_CURSOS[[#This Row],[BENEFICIO]]/T_CURSOS[[#This Row],[IMPORTE CLIENTE]]</f>
        <v>0.45</v>
      </c>
    </row>
    <row r="184" spans="1:18" x14ac:dyDescent="0.2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  <c r="P184" s="6">
        <f>T_CURSOS[[#This Row],[IMPORTE PROFESOR]]+T_CURSOS[[#This Row],[IMPORTE COMERCIAL]]</f>
        <v>504</v>
      </c>
      <c r="Q184" s="6">
        <f>T_CURSOS[[#This Row],[IMPORTE CLIENTE]]-T_CURSOS[[#This Row],[GASTO]]</f>
        <v>546</v>
      </c>
      <c r="R184" s="7">
        <f>T_CURSOS[[#This Row],[BENEFICIO]]/T_CURSOS[[#This Row],[IMPORTE CLIENTE]]</f>
        <v>0.52</v>
      </c>
    </row>
    <row r="185" spans="1:18" x14ac:dyDescent="0.2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  <c r="P185" s="6">
        <f>T_CURSOS[[#This Row],[IMPORTE PROFESOR]]+T_CURSOS[[#This Row],[IMPORTE COMERCIAL]]</f>
        <v>720</v>
      </c>
      <c r="Q185" s="6">
        <f>T_CURSOS[[#This Row],[IMPORTE CLIENTE]]-T_CURSOS[[#This Row],[GASTO]]</f>
        <v>1080</v>
      </c>
      <c r="R185" s="7">
        <f>T_CURSOS[[#This Row],[BENEFICIO]]/T_CURSOS[[#This Row],[IMPORTE CLIENTE]]</f>
        <v>0.6</v>
      </c>
    </row>
    <row r="186" spans="1:18" x14ac:dyDescent="0.2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  <c r="P186" s="6">
        <f>T_CURSOS[[#This Row],[IMPORTE PROFESOR]]+T_CURSOS[[#This Row],[IMPORTE COMERCIAL]]</f>
        <v>247.5</v>
      </c>
      <c r="Q186" s="6">
        <f>T_CURSOS[[#This Row],[IMPORTE CLIENTE]]-T_CURSOS[[#This Row],[GASTO]]</f>
        <v>202.5</v>
      </c>
      <c r="R186" s="7">
        <f>T_CURSOS[[#This Row],[BENEFICIO]]/T_CURSOS[[#This Row],[IMPORTE CLIENTE]]</f>
        <v>0.45</v>
      </c>
    </row>
    <row r="187" spans="1:18" x14ac:dyDescent="0.2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  <c r="P187" s="6">
        <f>T_CURSOS[[#This Row],[IMPORTE PROFESOR]]+T_CURSOS[[#This Row],[IMPORTE COMERCIAL]]</f>
        <v>137.5</v>
      </c>
      <c r="Q187" s="6">
        <f>T_CURSOS[[#This Row],[IMPORTE CLIENTE]]-T_CURSOS[[#This Row],[GASTO]]</f>
        <v>112.5</v>
      </c>
      <c r="R187" s="7">
        <f>T_CURSOS[[#This Row],[BENEFICIO]]/T_CURSOS[[#This Row],[IMPORTE CLIENTE]]</f>
        <v>0.45</v>
      </c>
    </row>
    <row r="188" spans="1:18" x14ac:dyDescent="0.2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  <c r="P188" s="6">
        <f>T_CURSOS[[#This Row],[IMPORTE PROFESOR]]+T_CURSOS[[#This Row],[IMPORTE COMERCIAL]]</f>
        <v>165</v>
      </c>
      <c r="Q188" s="6">
        <f>T_CURSOS[[#This Row],[IMPORTE CLIENTE]]-T_CURSOS[[#This Row],[GASTO]]</f>
        <v>135</v>
      </c>
      <c r="R188" s="7">
        <f>T_CURSOS[[#This Row],[BENEFICIO]]/T_CURSOS[[#This Row],[IMPORTE CLIENTE]]</f>
        <v>0.45</v>
      </c>
    </row>
    <row r="189" spans="1:18" x14ac:dyDescent="0.2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  <c r="P189" s="6">
        <f>T_CURSOS[[#This Row],[IMPORTE PROFESOR]]+T_CURSOS[[#This Row],[IMPORTE COMERCIAL]]</f>
        <v>216</v>
      </c>
      <c r="Q189" s="6">
        <f>T_CURSOS[[#This Row],[IMPORTE CLIENTE]]-T_CURSOS[[#This Row],[GASTO]]</f>
        <v>234</v>
      </c>
      <c r="R189" s="7">
        <f>T_CURSOS[[#This Row],[BENEFICIO]]/T_CURSOS[[#This Row],[IMPORTE CLIENTE]]</f>
        <v>0.52</v>
      </c>
    </row>
    <row r="190" spans="1:18" x14ac:dyDescent="0.2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  <c r="P190" s="6">
        <f>T_CURSOS[[#This Row],[IMPORTE PROFESOR]]+T_CURSOS[[#This Row],[IMPORTE COMERCIAL]]</f>
        <v>360</v>
      </c>
      <c r="Q190" s="6">
        <f>T_CURSOS[[#This Row],[IMPORTE CLIENTE]]-T_CURSOS[[#This Row],[GASTO]]</f>
        <v>390</v>
      </c>
      <c r="R190" s="7">
        <f>T_CURSOS[[#This Row],[BENEFICIO]]/T_CURSOS[[#This Row],[IMPORTE CLIENTE]]</f>
        <v>0.52</v>
      </c>
    </row>
    <row r="191" spans="1:18" x14ac:dyDescent="0.2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  <c r="P191" s="6">
        <f>T_CURSOS[[#This Row],[IMPORTE PROFESOR]]+T_CURSOS[[#This Row],[IMPORTE COMERCIAL]]</f>
        <v>216</v>
      </c>
      <c r="Q191" s="6">
        <f>T_CURSOS[[#This Row],[IMPORTE CLIENTE]]-T_CURSOS[[#This Row],[GASTO]]</f>
        <v>234</v>
      </c>
      <c r="R191" s="7">
        <f>T_CURSOS[[#This Row],[BENEFICIO]]/T_CURSOS[[#This Row],[IMPORTE CLIENTE]]</f>
        <v>0.52</v>
      </c>
    </row>
    <row r="192" spans="1:18" x14ac:dyDescent="0.2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  <c r="P192" s="6">
        <f>T_CURSOS[[#This Row],[IMPORTE PROFESOR]]+T_CURSOS[[#This Row],[IMPORTE COMERCIAL]]</f>
        <v>132.5</v>
      </c>
      <c r="Q192" s="6">
        <f>T_CURSOS[[#This Row],[IMPORTE CLIENTE]]-T_CURSOS[[#This Row],[GASTO]]</f>
        <v>117.5</v>
      </c>
      <c r="R192" s="7">
        <f>T_CURSOS[[#This Row],[BENEFICIO]]/T_CURSOS[[#This Row],[IMPORTE CLIENTE]]</f>
        <v>0.47</v>
      </c>
    </row>
    <row r="193" spans="1:18" x14ac:dyDescent="0.2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  <c r="P193" s="6">
        <f>T_CURSOS[[#This Row],[IMPORTE PROFESOR]]+T_CURSOS[[#This Row],[IMPORTE COMERCIAL]]</f>
        <v>159</v>
      </c>
      <c r="Q193" s="6">
        <f>T_CURSOS[[#This Row],[IMPORTE CLIENTE]]-T_CURSOS[[#This Row],[GASTO]]</f>
        <v>141</v>
      </c>
      <c r="R193" s="7">
        <f>T_CURSOS[[#This Row],[BENEFICIO]]/T_CURSOS[[#This Row],[IMPORTE CLIENTE]]</f>
        <v>0.47</v>
      </c>
    </row>
    <row r="194" spans="1:18" x14ac:dyDescent="0.2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  <c r="P194" s="6">
        <f>T_CURSOS[[#This Row],[IMPORTE PROFESOR]]+T_CURSOS[[#This Row],[IMPORTE COMERCIAL]]</f>
        <v>198.75</v>
      </c>
      <c r="Q194" s="6">
        <f>T_CURSOS[[#This Row],[IMPORTE CLIENTE]]-T_CURSOS[[#This Row],[GASTO]]</f>
        <v>176.25</v>
      </c>
      <c r="R194" s="7">
        <f>T_CURSOS[[#This Row],[BENEFICIO]]/T_CURSOS[[#This Row],[IMPORTE CLIENTE]]</f>
        <v>0.47</v>
      </c>
    </row>
    <row r="195" spans="1:18" x14ac:dyDescent="0.2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  <c r="P195" s="6">
        <f>T_CURSOS[[#This Row],[IMPORTE PROFESOR]]+T_CURSOS[[#This Row],[IMPORTE COMERCIAL]]</f>
        <v>331.25</v>
      </c>
      <c r="Q195" s="6">
        <f>T_CURSOS[[#This Row],[IMPORTE CLIENTE]]-T_CURSOS[[#This Row],[GASTO]]</f>
        <v>293.75</v>
      </c>
      <c r="R195" s="7">
        <f>T_CURSOS[[#This Row],[BENEFICIO]]/T_CURSOS[[#This Row],[IMPORTE CLIENTE]]</f>
        <v>0.47</v>
      </c>
    </row>
    <row r="196" spans="1:18" x14ac:dyDescent="0.2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  <c r="P196" s="6">
        <f>T_CURSOS[[#This Row],[IMPORTE PROFESOR]]+T_CURSOS[[#This Row],[IMPORTE COMERCIAL]]</f>
        <v>198.75</v>
      </c>
      <c r="Q196" s="6">
        <f>T_CURSOS[[#This Row],[IMPORTE CLIENTE]]-T_CURSOS[[#This Row],[GASTO]]</f>
        <v>176.25</v>
      </c>
      <c r="R196" s="7">
        <f>T_CURSOS[[#This Row],[BENEFICIO]]/T_CURSOS[[#This Row],[IMPORTE CLIENTE]]</f>
        <v>0.47</v>
      </c>
    </row>
    <row r="197" spans="1:18" x14ac:dyDescent="0.2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  <c r="P197" s="6">
        <f>T_CURSOS[[#This Row],[IMPORTE PROFESOR]]+T_CURSOS[[#This Row],[IMPORTE COMERCIAL]]</f>
        <v>465</v>
      </c>
      <c r="Q197" s="6">
        <f>T_CURSOS[[#This Row],[IMPORTE CLIENTE]]-T_CURSOS[[#This Row],[GASTO]]</f>
        <v>1035</v>
      </c>
      <c r="R197" s="7">
        <f>T_CURSOS[[#This Row],[BENEFICIO]]/T_CURSOS[[#This Row],[IMPORTE CLIENTE]]</f>
        <v>0.69</v>
      </c>
    </row>
    <row r="198" spans="1:18" x14ac:dyDescent="0.2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  <c r="P198" s="6">
        <f>T_CURSOS[[#This Row],[IMPORTE PROFESOR]]+T_CURSOS[[#This Row],[IMPORTE COMERCIAL]]</f>
        <v>384</v>
      </c>
      <c r="Q198" s="6">
        <f>T_CURSOS[[#This Row],[IMPORTE CLIENTE]]-T_CURSOS[[#This Row],[GASTO]]</f>
        <v>816</v>
      </c>
      <c r="R198" s="7">
        <f>T_CURSOS[[#This Row],[BENEFICIO]]/T_CURSOS[[#This Row],[IMPORTE CLIENTE]]</f>
        <v>0.68</v>
      </c>
    </row>
    <row r="199" spans="1:18" x14ac:dyDescent="0.2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  <c r="P199" s="6">
        <f>T_CURSOS[[#This Row],[IMPORTE PROFESOR]]+T_CURSOS[[#This Row],[IMPORTE COMERCIAL]]</f>
        <v>576</v>
      </c>
      <c r="Q199" s="6">
        <f>T_CURSOS[[#This Row],[IMPORTE CLIENTE]]-T_CURSOS[[#This Row],[GASTO]]</f>
        <v>1224</v>
      </c>
      <c r="R199" s="7">
        <f>T_CURSOS[[#This Row],[BENEFICIO]]/T_CURSOS[[#This Row],[IMPORTE CLIENTE]]</f>
        <v>0.68</v>
      </c>
    </row>
    <row r="200" spans="1:18" x14ac:dyDescent="0.2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  <c r="P200" s="6">
        <f>T_CURSOS[[#This Row],[IMPORTE PROFESOR]]+T_CURSOS[[#This Row],[IMPORTE COMERCIAL]]</f>
        <v>672</v>
      </c>
      <c r="Q200" s="6">
        <f>T_CURSOS[[#This Row],[IMPORTE CLIENTE]]-T_CURSOS[[#This Row],[GASTO]]</f>
        <v>1428</v>
      </c>
      <c r="R200" s="7">
        <f>T_CURSOS[[#This Row],[BENEFICIO]]/T_CURSOS[[#This Row],[IMPORTE CLIENTE]]</f>
        <v>0.68</v>
      </c>
    </row>
    <row r="201" spans="1:18" x14ac:dyDescent="0.2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  <c r="P201" s="6">
        <f>T_CURSOS[[#This Row],[IMPORTE PROFESOR]]+T_CURSOS[[#This Row],[IMPORTE COMERCIAL]]</f>
        <v>640</v>
      </c>
      <c r="Q201" s="6">
        <f>T_CURSOS[[#This Row],[IMPORTE CLIENTE]]-T_CURSOS[[#This Row],[GASTO]]</f>
        <v>960</v>
      </c>
      <c r="R201" s="7">
        <f>T_CURSOS[[#This Row],[BENEFICIO]]/T_CURSOS[[#This Row],[IMPORTE CLIENTE]]</f>
        <v>0.6</v>
      </c>
    </row>
    <row r="202" spans="1:18" x14ac:dyDescent="0.2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  <c r="P202" s="6">
        <f>T_CURSOS[[#This Row],[IMPORTE PROFESOR]]+T_CURSOS[[#This Row],[IMPORTE COMERCIAL]]</f>
        <v>640</v>
      </c>
      <c r="Q202" s="6">
        <f>T_CURSOS[[#This Row],[IMPORTE CLIENTE]]-T_CURSOS[[#This Row],[GASTO]]</f>
        <v>960</v>
      </c>
      <c r="R202" s="7">
        <f>T_CURSOS[[#This Row],[BENEFICIO]]/T_CURSOS[[#This Row],[IMPORTE CLIENTE]]</f>
        <v>0.6</v>
      </c>
    </row>
    <row r="203" spans="1:18" x14ac:dyDescent="0.2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  <c r="P203" s="6">
        <f>T_CURSOS[[#This Row],[IMPORTE PROFESOR]]+T_CURSOS[[#This Row],[IMPORTE COMERCIAL]]</f>
        <v>560</v>
      </c>
      <c r="Q203" s="6">
        <f>T_CURSOS[[#This Row],[IMPORTE CLIENTE]]-T_CURSOS[[#This Row],[GASTO]]</f>
        <v>840</v>
      </c>
      <c r="R203" s="7">
        <f>T_CURSOS[[#This Row],[BENEFICIO]]/T_CURSOS[[#This Row],[IMPORTE CLIENTE]]</f>
        <v>0.6</v>
      </c>
    </row>
    <row r="204" spans="1:18" x14ac:dyDescent="0.2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  <c r="P204" s="6">
        <f>T_CURSOS[[#This Row],[IMPORTE PROFESOR]]+T_CURSOS[[#This Row],[IMPORTE COMERCIAL]]</f>
        <v>160</v>
      </c>
      <c r="Q204" s="6">
        <f>T_CURSOS[[#This Row],[IMPORTE CLIENTE]]-T_CURSOS[[#This Row],[GASTO]]</f>
        <v>240</v>
      </c>
      <c r="R204" s="7">
        <f>T_CURSOS[[#This Row],[BENEFICIO]]/T_CURSOS[[#This Row],[IMPORTE CLIENTE]]</f>
        <v>0.6</v>
      </c>
    </row>
    <row r="205" spans="1:18" x14ac:dyDescent="0.2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  <c r="P205" s="6">
        <f>T_CURSOS[[#This Row],[IMPORTE PROFESOR]]+T_CURSOS[[#This Row],[IMPORTE COMERCIAL]]</f>
        <v>172.8</v>
      </c>
      <c r="Q205" s="6">
        <f>T_CURSOS[[#This Row],[IMPORTE CLIENTE]]-T_CURSOS[[#This Row],[GASTO]]</f>
        <v>187.2</v>
      </c>
      <c r="R205" s="7">
        <f>T_CURSOS[[#This Row],[BENEFICIO]]/T_CURSOS[[#This Row],[IMPORTE CLIENTE]]</f>
        <v>0.52</v>
      </c>
    </row>
    <row r="206" spans="1:18" x14ac:dyDescent="0.2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  <c r="P206" s="6">
        <f>T_CURSOS[[#This Row],[IMPORTE PROFESOR]]+T_CURSOS[[#This Row],[IMPORTE COMERCIAL]]</f>
        <v>216</v>
      </c>
      <c r="Q206" s="6">
        <f>T_CURSOS[[#This Row],[IMPORTE CLIENTE]]-T_CURSOS[[#This Row],[GASTO]]</f>
        <v>234</v>
      </c>
      <c r="R206" s="7">
        <f>T_CURSOS[[#This Row],[BENEFICIO]]/T_CURSOS[[#This Row],[IMPORTE CLIENTE]]</f>
        <v>0.52</v>
      </c>
    </row>
    <row r="207" spans="1:18" x14ac:dyDescent="0.2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  <c r="P207" s="6">
        <f>T_CURSOS[[#This Row],[IMPORTE PROFESOR]]+T_CURSOS[[#This Row],[IMPORTE COMERCIAL]]</f>
        <v>360</v>
      </c>
      <c r="Q207" s="6">
        <f>T_CURSOS[[#This Row],[IMPORTE CLIENTE]]-T_CURSOS[[#This Row],[GASTO]]</f>
        <v>390</v>
      </c>
      <c r="R207" s="7">
        <f>T_CURSOS[[#This Row],[BENEFICIO]]/T_CURSOS[[#This Row],[IMPORTE CLIENTE]]</f>
        <v>0.52</v>
      </c>
    </row>
    <row r="208" spans="1:18" x14ac:dyDescent="0.2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  <c r="P208" s="6">
        <f>T_CURSOS[[#This Row],[IMPORTE PROFESOR]]+T_CURSOS[[#This Row],[IMPORTE COMERCIAL]]</f>
        <v>206.25</v>
      </c>
      <c r="Q208" s="6">
        <f>T_CURSOS[[#This Row],[IMPORTE CLIENTE]]-T_CURSOS[[#This Row],[GASTO]]</f>
        <v>168.75</v>
      </c>
      <c r="R208" s="7">
        <f>T_CURSOS[[#This Row],[BENEFICIO]]/T_CURSOS[[#This Row],[IMPORTE CLIENTE]]</f>
        <v>0.45</v>
      </c>
    </row>
    <row r="209" spans="1:18" x14ac:dyDescent="0.2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  <c r="P209" s="6">
        <f>T_CURSOS[[#This Row],[IMPORTE PROFESOR]]+T_CURSOS[[#This Row],[IMPORTE COMERCIAL]]</f>
        <v>137.5</v>
      </c>
      <c r="Q209" s="6">
        <f>T_CURSOS[[#This Row],[IMPORTE CLIENTE]]-T_CURSOS[[#This Row],[GASTO]]</f>
        <v>112.5</v>
      </c>
      <c r="R209" s="7">
        <f>T_CURSOS[[#This Row],[BENEFICIO]]/T_CURSOS[[#This Row],[IMPORTE CLIENTE]]</f>
        <v>0.45</v>
      </c>
    </row>
    <row r="210" spans="1:18" x14ac:dyDescent="0.2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  <c r="P210" s="6">
        <f>T_CURSOS[[#This Row],[IMPORTE PROFESOR]]+T_CURSOS[[#This Row],[IMPORTE COMERCIAL]]</f>
        <v>165</v>
      </c>
      <c r="Q210" s="6">
        <f>T_CURSOS[[#This Row],[IMPORTE CLIENTE]]-T_CURSOS[[#This Row],[GASTO]]</f>
        <v>135</v>
      </c>
      <c r="R210" s="7">
        <f>T_CURSOS[[#This Row],[BENEFICIO]]/T_CURSOS[[#This Row],[IMPORTE CLIENTE]]</f>
        <v>0.45</v>
      </c>
    </row>
    <row r="211" spans="1:18" x14ac:dyDescent="0.2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  <c r="P211" s="6">
        <f>T_CURSOS[[#This Row],[IMPORTE PROFESOR]]+T_CURSOS[[#This Row],[IMPORTE COMERCIAL]]</f>
        <v>206.25</v>
      </c>
      <c r="Q211" s="6">
        <f>T_CURSOS[[#This Row],[IMPORTE CLIENTE]]-T_CURSOS[[#This Row],[GASTO]]</f>
        <v>168.75</v>
      </c>
      <c r="R211" s="7">
        <f>T_CURSOS[[#This Row],[BENEFICIO]]/T_CURSOS[[#This Row],[IMPORTE CLIENTE]]</f>
        <v>0.45</v>
      </c>
    </row>
    <row r="212" spans="1:18" x14ac:dyDescent="0.2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  <c r="P212" s="6">
        <f>T_CURSOS[[#This Row],[IMPORTE PROFESOR]]+T_CURSOS[[#This Row],[IMPORTE COMERCIAL]]</f>
        <v>360</v>
      </c>
      <c r="Q212" s="6">
        <f>T_CURSOS[[#This Row],[IMPORTE CLIENTE]]-T_CURSOS[[#This Row],[GASTO]]</f>
        <v>390</v>
      </c>
      <c r="R212" s="7">
        <f>T_CURSOS[[#This Row],[BENEFICIO]]/T_CURSOS[[#This Row],[IMPORTE CLIENTE]]</f>
        <v>0.52</v>
      </c>
    </row>
    <row r="213" spans="1:18" x14ac:dyDescent="0.2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  <c r="P213" s="6">
        <f>T_CURSOS[[#This Row],[IMPORTE PROFESOR]]+T_CURSOS[[#This Row],[IMPORTE COMERCIAL]]</f>
        <v>240</v>
      </c>
      <c r="Q213" s="6">
        <f>T_CURSOS[[#This Row],[IMPORTE CLIENTE]]-T_CURSOS[[#This Row],[GASTO]]</f>
        <v>360</v>
      </c>
      <c r="R213" s="7">
        <f>T_CURSOS[[#This Row],[BENEFICIO]]/T_CURSOS[[#This Row],[IMPORTE CLIENTE]]</f>
        <v>0.6</v>
      </c>
    </row>
    <row r="214" spans="1:18" x14ac:dyDescent="0.2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  <c r="P214" s="6">
        <f>T_CURSOS[[#This Row],[IMPORTE PROFESOR]]+T_CURSOS[[#This Row],[IMPORTE COMERCIAL]]</f>
        <v>275</v>
      </c>
      <c r="Q214" s="6">
        <f>T_CURSOS[[#This Row],[IMPORTE CLIENTE]]-T_CURSOS[[#This Row],[GASTO]]</f>
        <v>225</v>
      </c>
      <c r="R214" s="7">
        <f>T_CURSOS[[#This Row],[BENEFICIO]]/T_CURSOS[[#This Row],[IMPORTE CLIENTE]]</f>
        <v>0.45</v>
      </c>
    </row>
    <row r="215" spans="1:18" x14ac:dyDescent="0.2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  <c r="P215" s="6">
        <f>T_CURSOS[[#This Row],[IMPORTE PROFESOR]]+T_CURSOS[[#This Row],[IMPORTE COMERCIAL]]</f>
        <v>275</v>
      </c>
      <c r="Q215" s="6">
        <f>T_CURSOS[[#This Row],[IMPORTE CLIENTE]]-T_CURSOS[[#This Row],[GASTO]]</f>
        <v>225</v>
      </c>
      <c r="R215" s="7">
        <f>T_CURSOS[[#This Row],[BENEFICIO]]/T_CURSOS[[#This Row],[IMPORTE CLIENTE]]</f>
        <v>0.45</v>
      </c>
    </row>
    <row r="216" spans="1:18" x14ac:dyDescent="0.2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  <c r="P216" s="6">
        <f>T_CURSOS[[#This Row],[IMPORTE PROFESOR]]+T_CURSOS[[#This Row],[IMPORTE COMERCIAL]]</f>
        <v>412.5</v>
      </c>
      <c r="Q216" s="6">
        <f>T_CURSOS[[#This Row],[IMPORTE CLIENTE]]-T_CURSOS[[#This Row],[GASTO]]</f>
        <v>337.5</v>
      </c>
      <c r="R216" s="7">
        <f>T_CURSOS[[#This Row],[BENEFICIO]]/T_CURSOS[[#This Row],[IMPORTE CLIENTE]]</f>
        <v>0.45</v>
      </c>
    </row>
    <row r="217" spans="1:18" x14ac:dyDescent="0.2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  <c r="P217" s="6">
        <f>T_CURSOS[[#This Row],[IMPORTE PROFESOR]]+T_CURSOS[[#This Row],[IMPORTE COMERCIAL]]</f>
        <v>504</v>
      </c>
      <c r="Q217" s="6">
        <f>T_CURSOS[[#This Row],[IMPORTE CLIENTE]]-T_CURSOS[[#This Row],[GASTO]]</f>
        <v>546</v>
      </c>
      <c r="R217" s="7">
        <f>T_CURSOS[[#This Row],[BENEFICIO]]/T_CURSOS[[#This Row],[IMPORTE CLIENTE]]</f>
        <v>0.52</v>
      </c>
    </row>
    <row r="218" spans="1:18" x14ac:dyDescent="0.2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  <c r="P218" s="6">
        <f>T_CURSOS[[#This Row],[IMPORTE PROFESOR]]+T_CURSOS[[#This Row],[IMPORTE COMERCIAL]]</f>
        <v>576</v>
      </c>
      <c r="Q218" s="6">
        <f>T_CURSOS[[#This Row],[IMPORTE CLIENTE]]-T_CURSOS[[#This Row],[GASTO]]</f>
        <v>624</v>
      </c>
      <c r="R218" s="7">
        <f>T_CURSOS[[#This Row],[BENEFICIO]]/T_CURSOS[[#This Row],[IMPORTE CLIENTE]]</f>
        <v>0.52</v>
      </c>
    </row>
    <row r="219" spans="1:18" x14ac:dyDescent="0.2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  <c r="P219" s="6">
        <f>T_CURSOS[[#This Row],[IMPORTE PROFESOR]]+T_CURSOS[[#This Row],[IMPORTE COMERCIAL]]</f>
        <v>576</v>
      </c>
      <c r="Q219" s="6">
        <f>T_CURSOS[[#This Row],[IMPORTE CLIENTE]]-T_CURSOS[[#This Row],[GASTO]]</f>
        <v>624</v>
      </c>
      <c r="R219" s="7">
        <f>T_CURSOS[[#This Row],[BENEFICIO]]/T_CURSOS[[#This Row],[IMPORTE CLIENTE]]</f>
        <v>0.52</v>
      </c>
    </row>
    <row r="220" spans="1:18" x14ac:dyDescent="0.2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  <c r="P220" s="6">
        <f>T_CURSOS[[#This Row],[IMPORTE PROFESOR]]+T_CURSOS[[#This Row],[IMPORTE COMERCIAL]]</f>
        <v>463.75</v>
      </c>
      <c r="Q220" s="6">
        <f>T_CURSOS[[#This Row],[IMPORTE CLIENTE]]-T_CURSOS[[#This Row],[GASTO]]</f>
        <v>411.25</v>
      </c>
      <c r="R220" s="7">
        <f>T_CURSOS[[#This Row],[BENEFICIO]]/T_CURSOS[[#This Row],[IMPORTE CLIENTE]]</f>
        <v>0.47</v>
      </c>
    </row>
    <row r="221" spans="1:18" x14ac:dyDescent="0.2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  <c r="P221" s="6">
        <f>T_CURSOS[[#This Row],[IMPORTE PROFESOR]]+T_CURSOS[[#This Row],[IMPORTE COMERCIAL]]</f>
        <v>596.25</v>
      </c>
      <c r="Q221" s="6">
        <f>T_CURSOS[[#This Row],[IMPORTE CLIENTE]]-T_CURSOS[[#This Row],[GASTO]]</f>
        <v>528.75</v>
      </c>
      <c r="R221" s="7">
        <f>T_CURSOS[[#This Row],[BENEFICIO]]/T_CURSOS[[#This Row],[IMPORTE CLIENTE]]</f>
        <v>0.47</v>
      </c>
    </row>
    <row r="222" spans="1:18" x14ac:dyDescent="0.2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  <c r="P222" s="6">
        <f>T_CURSOS[[#This Row],[IMPORTE PROFESOR]]+T_CURSOS[[#This Row],[IMPORTE COMERCIAL]]</f>
        <v>331.25</v>
      </c>
      <c r="Q222" s="6">
        <f>T_CURSOS[[#This Row],[IMPORTE CLIENTE]]-T_CURSOS[[#This Row],[GASTO]]</f>
        <v>293.75</v>
      </c>
      <c r="R222" s="7">
        <f>T_CURSOS[[#This Row],[BENEFICIO]]/T_CURSOS[[#This Row],[IMPORTE CLIENTE]]</f>
        <v>0.47</v>
      </c>
    </row>
    <row r="223" spans="1:18" x14ac:dyDescent="0.2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  <c r="P223" s="6">
        <f>T_CURSOS[[#This Row],[IMPORTE PROFESOR]]+T_CURSOS[[#This Row],[IMPORTE COMERCIAL]]</f>
        <v>265</v>
      </c>
      <c r="Q223" s="6">
        <f>T_CURSOS[[#This Row],[IMPORTE CLIENTE]]-T_CURSOS[[#This Row],[GASTO]]</f>
        <v>235</v>
      </c>
      <c r="R223" s="7">
        <f>T_CURSOS[[#This Row],[BENEFICIO]]/T_CURSOS[[#This Row],[IMPORTE CLIENTE]]</f>
        <v>0.47</v>
      </c>
    </row>
    <row r="224" spans="1:18" x14ac:dyDescent="0.2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  <c r="P224" s="6">
        <f>T_CURSOS[[#This Row],[IMPORTE PROFESOR]]+T_CURSOS[[#This Row],[IMPORTE COMERCIAL]]</f>
        <v>132.5</v>
      </c>
      <c r="Q224" s="6">
        <f>T_CURSOS[[#This Row],[IMPORTE CLIENTE]]-T_CURSOS[[#This Row],[GASTO]]</f>
        <v>117.5</v>
      </c>
      <c r="R224" s="7">
        <f>T_CURSOS[[#This Row],[BENEFICIO]]/T_CURSOS[[#This Row],[IMPORTE CLIENTE]]</f>
        <v>0.47</v>
      </c>
    </row>
    <row r="225" spans="1:18" x14ac:dyDescent="0.2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  <c r="P225" s="6">
        <f>T_CURSOS[[#This Row],[IMPORTE PROFESOR]]+T_CURSOS[[#This Row],[IMPORTE COMERCIAL]]</f>
        <v>279</v>
      </c>
      <c r="Q225" s="6">
        <f>T_CURSOS[[#This Row],[IMPORTE CLIENTE]]-T_CURSOS[[#This Row],[GASTO]]</f>
        <v>621</v>
      </c>
      <c r="R225" s="7">
        <f>T_CURSOS[[#This Row],[BENEFICIO]]/T_CURSOS[[#This Row],[IMPORTE CLIENTE]]</f>
        <v>0.69</v>
      </c>
    </row>
    <row r="226" spans="1:18" x14ac:dyDescent="0.2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  <c r="P226" s="6">
        <f>T_CURSOS[[#This Row],[IMPORTE PROFESOR]]+T_CURSOS[[#This Row],[IMPORTE COMERCIAL]]</f>
        <v>288</v>
      </c>
      <c r="Q226" s="6">
        <f>T_CURSOS[[#This Row],[IMPORTE CLIENTE]]-T_CURSOS[[#This Row],[GASTO]]</f>
        <v>612</v>
      </c>
      <c r="R226" s="7">
        <f>T_CURSOS[[#This Row],[BENEFICIO]]/T_CURSOS[[#This Row],[IMPORTE CLIENTE]]</f>
        <v>0.68</v>
      </c>
    </row>
    <row r="227" spans="1:18" x14ac:dyDescent="0.2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  <c r="P227" s="6">
        <f>T_CURSOS[[#This Row],[IMPORTE PROFESOR]]+T_CURSOS[[#This Row],[IMPORTE COMERCIAL]]</f>
        <v>384</v>
      </c>
      <c r="Q227" s="6">
        <f>T_CURSOS[[#This Row],[IMPORTE CLIENTE]]-T_CURSOS[[#This Row],[GASTO]]</f>
        <v>816</v>
      </c>
      <c r="R227" s="7">
        <f>T_CURSOS[[#This Row],[BENEFICIO]]/T_CURSOS[[#This Row],[IMPORTE CLIENTE]]</f>
        <v>0.68</v>
      </c>
    </row>
    <row r="228" spans="1:18" x14ac:dyDescent="0.2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  <c r="P228" s="6">
        <f>T_CURSOS[[#This Row],[IMPORTE PROFESOR]]+T_CURSOS[[#This Row],[IMPORTE COMERCIAL]]</f>
        <v>480</v>
      </c>
      <c r="Q228" s="6">
        <f>T_CURSOS[[#This Row],[IMPORTE CLIENTE]]-T_CURSOS[[#This Row],[GASTO]]</f>
        <v>1020</v>
      </c>
      <c r="R228" s="7">
        <f>T_CURSOS[[#This Row],[BENEFICIO]]/T_CURSOS[[#This Row],[IMPORTE CLIENTE]]</f>
        <v>0.68</v>
      </c>
    </row>
    <row r="229" spans="1:18" x14ac:dyDescent="0.2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  <c r="P229" s="6">
        <f>T_CURSOS[[#This Row],[IMPORTE PROFESOR]]+T_CURSOS[[#This Row],[IMPORTE COMERCIAL]]</f>
        <v>480</v>
      </c>
      <c r="Q229" s="6">
        <f>T_CURSOS[[#This Row],[IMPORTE CLIENTE]]-T_CURSOS[[#This Row],[GASTO]]</f>
        <v>720</v>
      </c>
      <c r="R229" s="7">
        <f>T_CURSOS[[#This Row],[BENEFICIO]]/T_CURSOS[[#This Row],[IMPORTE CLIENTE]]</f>
        <v>0.6</v>
      </c>
    </row>
    <row r="230" spans="1:18" x14ac:dyDescent="0.2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  <c r="P230" s="6">
        <f>T_CURSOS[[#This Row],[IMPORTE PROFESOR]]+T_CURSOS[[#This Row],[IMPORTE COMERCIAL]]</f>
        <v>640</v>
      </c>
      <c r="Q230" s="6">
        <f>T_CURSOS[[#This Row],[IMPORTE CLIENTE]]-T_CURSOS[[#This Row],[GASTO]]</f>
        <v>960</v>
      </c>
      <c r="R230" s="7">
        <f>T_CURSOS[[#This Row],[BENEFICIO]]/T_CURSOS[[#This Row],[IMPORTE CLIENTE]]</f>
        <v>0.6</v>
      </c>
    </row>
    <row r="231" spans="1:18" x14ac:dyDescent="0.2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  <c r="P231" s="6">
        <f>T_CURSOS[[#This Row],[IMPORTE PROFESOR]]+T_CURSOS[[#This Row],[IMPORTE COMERCIAL]]</f>
        <v>560</v>
      </c>
      <c r="Q231" s="6">
        <f>T_CURSOS[[#This Row],[IMPORTE CLIENTE]]-T_CURSOS[[#This Row],[GASTO]]</f>
        <v>840</v>
      </c>
      <c r="R231" s="7">
        <f>T_CURSOS[[#This Row],[BENEFICIO]]/T_CURSOS[[#This Row],[IMPORTE CLIENTE]]</f>
        <v>0.6</v>
      </c>
    </row>
    <row r="232" spans="1:18" x14ac:dyDescent="0.2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  <c r="P232" s="6">
        <f>T_CURSOS[[#This Row],[IMPORTE PROFESOR]]+T_CURSOS[[#This Row],[IMPORTE COMERCIAL]]</f>
        <v>720</v>
      </c>
      <c r="Q232" s="6">
        <f>T_CURSOS[[#This Row],[IMPORTE CLIENTE]]-T_CURSOS[[#This Row],[GASTO]]</f>
        <v>1080</v>
      </c>
      <c r="R232" s="7">
        <f>T_CURSOS[[#This Row],[BENEFICIO]]/T_CURSOS[[#This Row],[IMPORTE CLIENTE]]</f>
        <v>0.6</v>
      </c>
    </row>
    <row r="233" spans="1:18" x14ac:dyDescent="0.2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  <c r="P233" s="6">
        <f>T_CURSOS[[#This Row],[IMPORTE PROFESOR]]+T_CURSOS[[#This Row],[IMPORTE COMERCIAL]]</f>
        <v>259.2</v>
      </c>
      <c r="Q233" s="6">
        <f>T_CURSOS[[#This Row],[IMPORTE CLIENTE]]-T_CURSOS[[#This Row],[GASTO]]</f>
        <v>280.8</v>
      </c>
      <c r="R233" s="7">
        <f>T_CURSOS[[#This Row],[BENEFICIO]]/T_CURSOS[[#This Row],[IMPORTE CLIENTE]]</f>
        <v>0.52</v>
      </c>
    </row>
    <row r="234" spans="1:18" x14ac:dyDescent="0.2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  <c r="P234" s="6">
        <f>T_CURSOS[[#This Row],[IMPORTE PROFESOR]]+T_CURSOS[[#This Row],[IMPORTE COMERCIAL]]</f>
        <v>144</v>
      </c>
      <c r="Q234" s="6">
        <f>T_CURSOS[[#This Row],[IMPORTE CLIENTE]]-T_CURSOS[[#This Row],[GASTO]]</f>
        <v>156</v>
      </c>
      <c r="R234" s="7">
        <f>T_CURSOS[[#This Row],[BENEFICIO]]/T_CURSOS[[#This Row],[IMPORTE CLIENTE]]</f>
        <v>0.52</v>
      </c>
    </row>
    <row r="235" spans="1:18" x14ac:dyDescent="0.2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  <c r="P235" s="6">
        <f>T_CURSOS[[#This Row],[IMPORTE PROFESOR]]+T_CURSOS[[#This Row],[IMPORTE COMERCIAL]]</f>
        <v>648</v>
      </c>
      <c r="Q235" s="6">
        <f>T_CURSOS[[#This Row],[IMPORTE CLIENTE]]-T_CURSOS[[#This Row],[GASTO]]</f>
        <v>702</v>
      </c>
      <c r="R235" s="7">
        <f>T_CURSOS[[#This Row],[BENEFICIO]]/T_CURSOS[[#This Row],[IMPORTE CLIENTE]]</f>
        <v>0.52</v>
      </c>
    </row>
    <row r="236" spans="1:18" x14ac:dyDescent="0.2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  <c r="P236" s="6">
        <f>T_CURSOS[[#This Row],[IMPORTE PROFESOR]]+T_CURSOS[[#This Row],[IMPORTE COMERCIAL]]</f>
        <v>343.75</v>
      </c>
      <c r="Q236" s="6">
        <f>T_CURSOS[[#This Row],[IMPORTE CLIENTE]]-T_CURSOS[[#This Row],[GASTO]]</f>
        <v>281.25</v>
      </c>
      <c r="R236" s="7">
        <f>T_CURSOS[[#This Row],[BENEFICIO]]/T_CURSOS[[#This Row],[IMPORTE CLIENTE]]</f>
        <v>0.45</v>
      </c>
    </row>
    <row r="237" spans="1:18" x14ac:dyDescent="0.2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  <c r="P237" s="6">
        <f>T_CURSOS[[#This Row],[IMPORTE PROFESOR]]+T_CURSOS[[#This Row],[IMPORTE COMERCIAL]]</f>
        <v>275</v>
      </c>
      <c r="Q237" s="6">
        <f>T_CURSOS[[#This Row],[IMPORTE CLIENTE]]-T_CURSOS[[#This Row],[GASTO]]</f>
        <v>225</v>
      </c>
      <c r="R237" s="7">
        <f>T_CURSOS[[#This Row],[BENEFICIO]]/T_CURSOS[[#This Row],[IMPORTE CLIENTE]]</f>
        <v>0.45</v>
      </c>
    </row>
    <row r="238" spans="1:18" x14ac:dyDescent="0.2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  <c r="P238" s="6">
        <f>T_CURSOS[[#This Row],[IMPORTE PROFESOR]]+T_CURSOS[[#This Row],[IMPORTE COMERCIAL]]</f>
        <v>137.5</v>
      </c>
      <c r="Q238" s="6">
        <f>T_CURSOS[[#This Row],[IMPORTE CLIENTE]]-T_CURSOS[[#This Row],[GASTO]]</f>
        <v>112.5</v>
      </c>
      <c r="R238" s="7">
        <f>T_CURSOS[[#This Row],[BENEFICIO]]/T_CURSOS[[#This Row],[IMPORTE CLIENTE]]</f>
        <v>0.45</v>
      </c>
    </row>
    <row r="239" spans="1:18" x14ac:dyDescent="0.2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  <c r="P239" s="6">
        <f>T_CURSOS[[#This Row],[IMPORTE PROFESOR]]+T_CURSOS[[#This Row],[IMPORTE COMERCIAL]]</f>
        <v>159</v>
      </c>
      <c r="Q239" s="6">
        <f>T_CURSOS[[#This Row],[IMPORTE CLIENTE]]-T_CURSOS[[#This Row],[GASTO]]</f>
        <v>141</v>
      </c>
      <c r="R239" s="7">
        <f>T_CURSOS[[#This Row],[BENEFICIO]]/T_CURSOS[[#This Row],[IMPORTE CLIENTE]]</f>
        <v>0.47</v>
      </c>
    </row>
    <row r="240" spans="1:18" x14ac:dyDescent="0.2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  <c r="P240" s="6">
        <f>T_CURSOS[[#This Row],[IMPORTE PROFESOR]]+T_CURSOS[[#This Row],[IMPORTE COMERCIAL]]</f>
        <v>348.75</v>
      </c>
      <c r="Q240" s="6">
        <f>T_CURSOS[[#This Row],[IMPORTE CLIENTE]]-T_CURSOS[[#This Row],[GASTO]]</f>
        <v>776.25</v>
      </c>
      <c r="R240" s="7">
        <f>T_CURSOS[[#This Row],[BENEFICIO]]/T_CURSOS[[#This Row],[IMPORTE CLIENTE]]</f>
        <v>0.69</v>
      </c>
    </row>
    <row r="241" spans="1:18" x14ac:dyDescent="0.2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  <c r="P241" s="6">
        <f>T_CURSOS[[#This Row],[IMPORTE PROFESOR]]+T_CURSOS[[#This Row],[IMPORTE COMERCIAL]]</f>
        <v>384</v>
      </c>
      <c r="Q241" s="6">
        <f>T_CURSOS[[#This Row],[IMPORTE CLIENTE]]-T_CURSOS[[#This Row],[GASTO]]</f>
        <v>816</v>
      </c>
      <c r="R241" s="7">
        <f>T_CURSOS[[#This Row],[BENEFICIO]]/T_CURSOS[[#This Row],[IMPORTE CLIENTE]]</f>
        <v>0.68</v>
      </c>
    </row>
    <row r="242" spans="1:18" x14ac:dyDescent="0.2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  <c r="P242" s="6">
        <f>T_CURSOS[[#This Row],[IMPORTE PROFESOR]]+T_CURSOS[[#This Row],[IMPORTE COMERCIAL]]</f>
        <v>480</v>
      </c>
      <c r="Q242" s="6">
        <f>T_CURSOS[[#This Row],[IMPORTE CLIENTE]]-T_CURSOS[[#This Row],[GASTO]]</f>
        <v>1020</v>
      </c>
      <c r="R242" s="7">
        <f>T_CURSOS[[#This Row],[BENEFICIO]]/T_CURSOS[[#This Row],[IMPORTE CLIENTE]]</f>
        <v>0.68</v>
      </c>
    </row>
    <row r="243" spans="1:18" x14ac:dyDescent="0.2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  <c r="P243" s="6">
        <f>T_CURSOS[[#This Row],[IMPORTE PROFESOR]]+T_CURSOS[[#This Row],[IMPORTE COMERCIAL]]</f>
        <v>576</v>
      </c>
      <c r="Q243" s="6">
        <f>T_CURSOS[[#This Row],[IMPORTE CLIENTE]]-T_CURSOS[[#This Row],[GASTO]]</f>
        <v>1224</v>
      </c>
      <c r="R243" s="7">
        <f>T_CURSOS[[#This Row],[BENEFICIO]]/T_CURSOS[[#This Row],[IMPORTE CLIENTE]]</f>
        <v>0.68</v>
      </c>
    </row>
    <row r="244" spans="1:18" x14ac:dyDescent="0.2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  <c r="P244" s="6">
        <f>T_CURSOS[[#This Row],[IMPORTE PROFESOR]]+T_CURSOS[[#This Row],[IMPORTE COMERCIAL]]</f>
        <v>640</v>
      </c>
      <c r="Q244" s="6">
        <f>T_CURSOS[[#This Row],[IMPORTE CLIENTE]]-T_CURSOS[[#This Row],[GASTO]]</f>
        <v>960</v>
      </c>
      <c r="R244" s="7">
        <f>T_CURSOS[[#This Row],[BENEFICIO]]/T_CURSOS[[#This Row],[IMPORTE CLIENTE]]</f>
        <v>0.6</v>
      </c>
    </row>
    <row r="245" spans="1:18" x14ac:dyDescent="0.2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  <c r="P245" s="6">
        <f>T_CURSOS[[#This Row],[IMPORTE PROFESOR]]+T_CURSOS[[#This Row],[IMPORTE COMERCIAL]]</f>
        <v>560</v>
      </c>
      <c r="Q245" s="6">
        <f>T_CURSOS[[#This Row],[IMPORTE CLIENTE]]-T_CURSOS[[#This Row],[GASTO]]</f>
        <v>840</v>
      </c>
      <c r="R245" s="7">
        <f>T_CURSOS[[#This Row],[BENEFICIO]]/T_CURSOS[[#This Row],[IMPORTE CLIENTE]]</f>
        <v>0.6</v>
      </c>
    </row>
    <row r="246" spans="1:18" x14ac:dyDescent="0.2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  <c r="P246" s="6">
        <f>T_CURSOS[[#This Row],[IMPORTE PROFESOR]]+T_CURSOS[[#This Row],[IMPORTE COMERCIAL]]</f>
        <v>720</v>
      </c>
      <c r="Q246" s="6">
        <f>T_CURSOS[[#This Row],[IMPORTE CLIENTE]]-T_CURSOS[[#This Row],[GASTO]]</f>
        <v>1080</v>
      </c>
      <c r="R246" s="7">
        <f>T_CURSOS[[#This Row],[BENEFICIO]]/T_CURSOS[[#This Row],[IMPORTE CLIENTE]]</f>
        <v>0.6</v>
      </c>
    </row>
    <row r="247" spans="1:18" x14ac:dyDescent="0.2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  <c r="P247" s="6">
        <f>T_CURSOS[[#This Row],[IMPORTE PROFESOR]]+T_CURSOS[[#This Row],[IMPORTE COMERCIAL]]</f>
        <v>288</v>
      </c>
      <c r="Q247" s="6">
        <f>T_CURSOS[[#This Row],[IMPORTE CLIENTE]]-T_CURSOS[[#This Row],[GASTO]]</f>
        <v>432</v>
      </c>
      <c r="R247" s="7">
        <f>T_CURSOS[[#This Row],[BENEFICIO]]/T_CURSOS[[#This Row],[IMPORTE CLIENTE]]</f>
        <v>0.6</v>
      </c>
    </row>
    <row r="248" spans="1:18" x14ac:dyDescent="0.2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  <c r="P248" s="6">
        <f>T_CURSOS[[#This Row],[IMPORTE PROFESOR]]+T_CURSOS[[#This Row],[IMPORTE COMERCIAL]]</f>
        <v>144</v>
      </c>
      <c r="Q248" s="6">
        <f>T_CURSOS[[#This Row],[IMPORTE CLIENTE]]-T_CURSOS[[#This Row],[GASTO]]</f>
        <v>156</v>
      </c>
      <c r="R248" s="7">
        <f>T_CURSOS[[#This Row],[BENEFICIO]]/T_CURSOS[[#This Row],[IMPORTE CLIENTE]]</f>
        <v>0.52</v>
      </c>
    </row>
    <row r="249" spans="1:18" x14ac:dyDescent="0.2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  <c r="P249" s="6">
        <f>T_CURSOS[[#This Row],[IMPORTE PROFESOR]]+T_CURSOS[[#This Row],[IMPORTE COMERCIAL]]</f>
        <v>172.8</v>
      </c>
      <c r="Q249" s="6">
        <f>T_CURSOS[[#This Row],[IMPORTE CLIENTE]]-T_CURSOS[[#This Row],[GASTO]]</f>
        <v>187.2</v>
      </c>
      <c r="R249" s="7">
        <f>T_CURSOS[[#This Row],[BENEFICIO]]/T_CURSOS[[#This Row],[IMPORTE CLIENTE]]</f>
        <v>0.52</v>
      </c>
    </row>
    <row r="250" spans="1:18" x14ac:dyDescent="0.2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  <c r="P250" s="6">
        <f>T_CURSOS[[#This Row],[IMPORTE PROFESOR]]+T_CURSOS[[#This Row],[IMPORTE COMERCIAL]]</f>
        <v>216</v>
      </c>
      <c r="Q250" s="6">
        <f>T_CURSOS[[#This Row],[IMPORTE CLIENTE]]-T_CURSOS[[#This Row],[GASTO]]</f>
        <v>234</v>
      </c>
      <c r="R250" s="7">
        <f>T_CURSOS[[#This Row],[BENEFICIO]]/T_CURSOS[[#This Row],[IMPORTE CLIENTE]]</f>
        <v>0.52</v>
      </c>
    </row>
    <row r="251" spans="1:18" x14ac:dyDescent="0.2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  <c r="P251" s="6">
        <f>T_CURSOS[[#This Row],[IMPORTE PROFESOR]]+T_CURSOS[[#This Row],[IMPORTE COMERCIAL]]</f>
        <v>343.75</v>
      </c>
      <c r="Q251" s="6">
        <f>T_CURSOS[[#This Row],[IMPORTE CLIENTE]]-T_CURSOS[[#This Row],[GASTO]]</f>
        <v>281.25</v>
      </c>
      <c r="R251" s="7">
        <f>T_CURSOS[[#This Row],[BENEFICIO]]/T_CURSOS[[#This Row],[IMPORTE CLIENTE]]</f>
        <v>0.45</v>
      </c>
    </row>
    <row r="252" spans="1:18" x14ac:dyDescent="0.2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  <c r="P252" s="6">
        <f>T_CURSOS[[#This Row],[IMPORTE PROFESOR]]+T_CURSOS[[#This Row],[IMPORTE COMERCIAL]]</f>
        <v>206.25</v>
      </c>
      <c r="Q252" s="6">
        <f>T_CURSOS[[#This Row],[IMPORTE CLIENTE]]-T_CURSOS[[#This Row],[GASTO]]</f>
        <v>168.75</v>
      </c>
      <c r="R252" s="7">
        <f>T_CURSOS[[#This Row],[BENEFICIO]]/T_CURSOS[[#This Row],[IMPORTE CLIENTE]]</f>
        <v>0.45</v>
      </c>
    </row>
    <row r="253" spans="1:18" x14ac:dyDescent="0.2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  <c r="P253" s="6">
        <f>T_CURSOS[[#This Row],[IMPORTE PROFESOR]]+T_CURSOS[[#This Row],[IMPORTE COMERCIAL]]</f>
        <v>137.5</v>
      </c>
      <c r="Q253" s="6">
        <f>T_CURSOS[[#This Row],[IMPORTE CLIENTE]]-T_CURSOS[[#This Row],[GASTO]]</f>
        <v>112.5</v>
      </c>
      <c r="R253" s="7">
        <f>T_CURSOS[[#This Row],[BENEFICIO]]/T_CURSOS[[#This Row],[IMPORTE CLIENTE]]</f>
        <v>0.45</v>
      </c>
    </row>
    <row r="254" spans="1:18" x14ac:dyDescent="0.2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  <c r="P254" s="6">
        <f>T_CURSOS[[#This Row],[IMPORTE PROFESOR]]+T_CURSOS[[#This Row],[IMPORTE COMERCIAL]]</f>
        <v>165</v>
      </c>
      <c r="Q254" s="6">
        <f>T_CURSOS[[#This Row],[IMPORTE CLIENTE]]-T_CURSOS[[#This Row],[GASTO]]</f>
        <v>135</v>
      </c>
      <c r="R254" s="7">
        <f>T_CURSOS[[#This Row],[BENEFICIO]]/T_CURSOS[[#This Row],[IMPORTE CLIENTE]]</f>
        <v>0.45</v>
      </c>
    </row>
    <row r="255" spans="1:18" x14ac:dyDescent="0.2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  <c r="P255" s="6">
        <f>T_CURSOS[[#This Row],[IMPORTE PROFESOR]]+T_CURSOS[[#This Row],[IMPORTE COMERCIAL]]</f>
        <v>216</v>
      </c>
      <c r="Q255" s="6">
        <f>T_CURSOS[[#This Row],[IMPORTE CLIENTE]]-T_CURSOS[[#This Row],[GASTO]]</f>
        <v>234</v>
      </c>
      <c r="R255" s="7">
        <f>T_CURSOS[[#This Row],[BENEFICIO]]/T_CURSOS[[#This Row],[IMPORTE CLIENTE]]</f>
        <v>0.52</v>
      </c>
    </row>
    <row r="256" spans="1:18" x14ac:dyDescent="0.2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  <c r="P256" s="6">
        <f>T_CURSOS[[#This Row],[IMPORTE PROFESOR]]+T_CURSOS[[#This Row],[IMPORTE COMERCIAL]]</f>
        <v>400</v>
      </c>
      <c r="Q256" s="6">
        <f>T_CURSOS[[#This Row],[IMPORTE CLIENTE]]-T_CURSOS[[#This Row],[GASTO]]</f>
        <v>600</v>
      </c>
      <c r="R256" s="7">
        <f>T_CURSOS[[#This Row],[BENEFICIO]]/T_CURSOS[[#This Row],[IMPORTE CLIENTE]]</f>
        <v>0.6</v>
      </c>
    </row>
    <row r="257" spans="1:18" x14ac:dyDescent="0.2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  <c r="P257" s="6">
        <f>T_CURSOS[[#This Row],[IMPORTE PROFESOR]]+T_CURSOS[[#This Row],[IMPORTE COMERCIAL]]</f>
        <v>206.25</v>
      </c>
      <c r="Q257" s="6">
        <f>T_CURSOS[[#This Row],[IMPORTE CLIENTE]]-T_CURSOS[[#This Row],[GASTO]]</f>
        <v>168.75</v>
      </c>
      <c r="R257" s="7">
        <f>T_CURSOS[[#This Row],[BENEFICIO]]/T_CURSOS[[#This Row],[IMPORTE CLIENTE]]</f>
        <v>0.45</v>
      </c>
    </row>
    <row r="258" spans="1:18" x14ac:dyDescent="0.2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  <c r="P258" s="6">
        <f>T_CURSOS[[#This Row],[IMPORTE PROFESOR]]+T_CURSOS[[#This Row],[IMPORTE COMERCIAL]]</f>
        <v>275</v>
      </c>
      <c r="Q258" s="6">
        <f>T_CURSOS[[#This Row],[IMPORTE CLIENTE]]-T_CURSOS[[#This Row],[GASTO]]</f>
        <v>225</v>
      </c>
      <c r="R258" s="7">
        <f>T_CURSOS[[#This Row],[BENEFICIO]]/T_CURSOS[[#This Row],[IMPORTE CLIENTE]]</f>
        <v>0.45</v>
      </c>
    </row>
    <row r="259" spans="1:18" x14ac:dyDescent="0.2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  <c r="P259" s="6">
        <f>T_CURSOS[[#This Row],[IMPORTE PROFESOR]]+T_CURSOS[[#This Row],[IMPORTE COMERCIAL]]</f>
        <v>275</v>
      </c>
      <c r="Q259" s="6">
        <f>T_CURSOS[[#This Row],[IMPORTE CLIENTE]]-T_CURSOS[[#This Row],[GASTO]]</f>
        <v>225</v>
      </c>
      <c r="R259" s="7">
        <f>T_CURSOS[[#This Row],[BENEFICIO]]/T_CURSOS[[#This Row],[IMPORTE CLIENTE]]</f>
        <v>0.45</v>
      </c>
    </row>
    <row r="260" spans="1:18" x14ac:dyDescent="0.2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  <c r="P260" s="6">
        <f>T_CURSOS[[#This Row],[IMPORTE PROFESOR]]+T_CURSOS[[#This Row],[IMPORTE COMERCIAL]]</f>
        <v>432</v>
      </c>
      <c r="Q260" s="6">
        <f>T_CURSOS[[#This Row],[IMPORTE CLIENTE]]-T_CURSOS[[#This Row],[GASTO]]</f>
        <v>468</v>
      </c>
      <c r="R260" s="7">
        <f>T_CURSOS[[#This Row],[BENEFICIO]]/T_CURSOS[[#This Row],[IMPORTE CLIENTE]]</f>
        <v>0.52</v>
      </c>
    </row>
    <row r="261" spans="1:18" x14ac:dyDescent="0.2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  <c r="P261" s="6">
        <f>T_CURSOS[[#This Row],[IMPORTE PROFESOR]]+T_CURSOS[[#This Row],[IMPORTE COMERCIAL]]</f>
        <v>504</v>
      </c>
      <c r="Q261" s="6">
        <f>T_CURSOS[[#This Row],[IMPORTE CLIENTE]]-T_CURSOS[[#This Row],[GASTO]]</f>
        <v>546</v>
      </c>
      <c r="R261" s="7">
        <f>T_CURSOS[[#This Row],[BENEFICIO]]/T_CURSOS[[#This Row],[IMPORTE CLIENTE]]</f>
        <v>0.52</v>
      </c>
    </row>
    <row r="262" spans="1:18" x14ac:dyDescent="0.2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  <c r="P262" s="6">
        <f>T_CURSOS[[#This Row],[IMPORTE PROFESOR]]+T_CURSOS[[#This Row],[IMPORTE COMERCIAL]]</f>
        <v>576</v>
      </c>
      <c r="Q262" s="6">
        <f>T_CURSOS[[#This Row],[IMPORTE CLIENTE]]-T_CURSOS[[#This Row],[GASTO]]</f>
        <v>624</v>
      </c>
      <c r="R262" s="7">
        <f>T_CURSOS[[#This Row],[BENEFICIO]]/T_CURSOS[[#This Row],[IMPORTE CLIENTE]]</f>
        <v>0.52</v>
      </c>
    </row>
    <row r="263" spans="1:18" x14ac:dyDescent="0.2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  <c r="P263" s="6">
        <f>T_CURSOS[[#This Row],[IMPORTE PROFESOR]]+T_CURSOS[[#This Row],[IMPORTE COMERCIAL]]</f>
        <v>238.5</v>
      </c>
      <c r="Q263" s="6">
        <f>T_CURSOS[[#This Row],[IMPORTE CLIENTE]]-T_CURSOS[[#This Row],[GASTO]]</f>
        <v>211.5</v>
      </c>
      <c r="R263" s="7">
        <f>T_CURSOS[[#This Row],[BENEFICIO]]/T_CURSOS[[#This Row],[IMPORTE CLIENTE]]</f>
        <v>0.47</v>
      </c>
    </row>
    <row r="264" spans="1:18" x14ac:dyDescent="0.2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  <c r="P264" s="6">
        <f>T_CURSOS[[#This Row],[IMPORTE PROFESOR]]+T_CURSOS[[#This Row],[IMPORTE COMERCIAL]]</f>
        <v>132.5</v>
      </c>
      <c r="Q264" s="6">
        <f>T_CURSOS[[#This Row],[IMPORTE CLIENTE]]-T_CURSOS[[#This Row],[GASTO]]</f>
        <v>117.5</v>
      </c>
      <c r="R264" s="7">
        <f>T_CURSOS[[#This Row],[BENEFICIO]]/T_CURSOS[[#This Row],[IMPORTE CLIENTE]]</f>
        <v>0.47</v>
      </c>
    </row>
    <row r="265" spans="1:18" x14ac:dyDescent="0.2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  <c r="P265" s="6">
        <f>T_CURSOS[[#This Row],[IMPORTE PROFESOR]]+T_CURSOS[[#This Row],[IMPORTE COMERCIAL]]</f>
        <v>596.25</v>
      </c>
      <c r="Q265" s="6">
        <f>T_CURSOS[[#This Row],[IMPORTE CLIENTE]]-T_CURSOS[[#This Row],[GASTO]]</f>
        <v>528.75</v>
      </c>
      <c r="R265" s="7">
        <f>T_CURSOS[[#This Row],[BENEFICIO]]/T_CURSOS[[#This Row],[IMPORTE CLIENTE]]</f>
        <v>0.47</v>
      </c>
    </row>
    <row r="266" spans="1:18" x14ac:dyDescent="0.2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  <c r="P266" s="6">
        <f>T_CURSOS[[#This Row],[IMPORTE PROFESOR]]+T_CURSOS[[#This Row],[IMPORTE COMERCIAL]]</f>
        <v>331.25</v>
      </c>
      <c r="Q266" s="6">
        <f>T_CURSOS[[#This Row],[IMPORTE CLIENTE]]-T_CURSOS[[#This Row],[GASTO]]</f>
        <v>293.75</v>
      </c>
      <c r="R266" s="7">
        <f>T_CURSOS[[#This Row],[BENEFICIO]]/T_CURSOS[[#This Row],[IMPORTE CLIENTE]]</f>
        <v>0.47</v>
      </c>
    </row>
    <row r="267" spans="1:18" x14ac:dyDescent="0.2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  <c r="P267" s="6">
        <f>T_CURSOS[[#This Row],[IMPORTE PROFESOR]]+T_CURSOS[[#This Row],[IMPORTE COMERCIAL]]</f>
        <v>265</v>
      </c>
      <c r="Q267" s="6">
        <f>T_CURSOS[[#This Row],[IMPORTE CLIENTE]]-T_CURSOS[[#This Row],[GASTO]]</f>
        <v>235</v>
      </c>
      <c r="R267" s="7">
        <f>T_CURSOS[[#This Row],[BENEFICIO]]/T_CURSOS[[#This Row],[IMPORTE CLIENTE]]</f>
        <v>0.47</v>
      </c>
    </row>
    <row r="268" spans="1:18" x14ac:dyDescent="0.2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  <c r="P268" s="6">
        <f>T_CURSOS[[#This Row],[IMPORTE PROFESOR]]+T_CURSOS[[#This Row],[IMPORTE COMERCIAL]]</f>
        <v>232.5</v>
      </c>
      <c r="Q268" s="6">
        <f>T_CURSOS[[#This Row],[IMPORTE CLIENTE]]-T_CURSOS[[#This Row],[GASTO]]</f>
        <v>517.5</v>
      </c>
      <c r="R268" s="7">
        <f>T_CURSOS[[#This Row],[BENEFICIO]]/T_CURSOS[[#This Row],[IMPORTE CLIENTE]]</f>
        <v>0.69</v>
      </c>
    </row>
    <row r="269" spans="1:18" x14ac:dyDescent="0.2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  <c r="P269" s="6">
        <f>T_CURSOS[[#This Row],[IMPORTE PROFESOR]]+T_CURSOS[[#This Row],[IMPORTE COMERCIAL]]</f>
        <v>230.4</v>
      </c>
      <c r="Q269" s="6">
        <f>T_CURSOS[[#This Row],[IMPORTE CLIENTE]]-T_CURSOS[[#This Row],[GASTO]]</f>
        <v>489.6</v>
      </c>
      <c r="R269" s="7">
        <f>T_CURSOS[[#This Row],[BENEFICIO]]/T_CURSOS[[#This Row],[IMPORTE CLIENTE]]</f>
        <v>0.68</v>
      </c>
    </row>
    <row r="270" spans="1:18" x14ac:dyDescent="0.2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  <c r="P270" s="6">
        <f>T_CURSOS[[#This Row],[IMPORTE PROFESOR]]+T_CURSOS[[#This Row],[IMPORTE COMERCIAL]]</f>
        <v>288</v>
      </c>
      <c r="Q270" s="6">
        <f>T_CURSOS[[#This Row],[IMPORTE CLIENTE]]-T_CURSOS[[#This Row],[GASTO]]</f>
        <v>612</v>
      </c>
      <c r="R270" s="7">
        <f>T_CURSOS[[#This Row],[BENEFICIO]]/T_CURSOS[[#This Row],[IMPORTE CLIENTE]]</f>
        <v>0.68</v>
      </c>
    </row>
    <row r="271" spans="1:18" x14ac:dyDescent="0.2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  <c r="P271" s="6">
        <f>T_CURSOS[[#This Row],[IMPORTE PROFESOR]]+T_CURSOS[[#This Row],[IMPORTE COMERCIAL]]</f>
        <v>275</v>
      </c>
      <c r="Q271" s="6">
        <f>T_CURSOS[[#This Row],[IMPORTE CLIENTE]]-T_CURSOS[[#This Row],[GASTO]]</f>
        <v>225</v>
      </c>
      <c r="R271" s="7">
        <f>T_CURSOS[[#This Row],[BENEFICIO]]/T_CURSOS[[#This Row],[IMPORTE CLIENTE]]</f>
        <v>0.45</v>
      </c>
    </row>
    <row r="272" spans="1:18" x14ac:dyDescent="0.2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  <c r="P272" s="6">
        <f>T_CURSOS[[#This Row],[IMPORTE PROFESOR]]+T_CURSOS[[#This Row],[IMPORTE COMERCIAL]]</f>
        <v>360</v>
      </c>
      <c r="Q272" s="6">
        <f>T_CURSOS[[#This Row],[IMPORTE CLIENTE]]-T_CURSOS[[#This Row],[GASTO]]</f>
        <v>390</v>
      </c>
      <c r="R272" s="7">
        <f>T_CURSOS[[#This Row],[BENEFICIO]]/T_CURSOS[[#This Row],[IMPORTE CLIENTE]]</f>
        <v>0.52</v>
      </c>
    </row>
    <row r="273" spans="1:18" x14ac:dyDescent="0.2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  <c r="P273" s="6">
        <f>T_CURSOS[[#This Row],[IMPORTE PROFESOR]]+T_CURSOS[[#This Row],[IMPORTE COMERCIAL]]</f>
        <v>432</v>
      </c>
      <c r="Q273" s="6">
        <f>T_CURSOS[[#This Row],[IMPORTE CLIENTE]]-T_CURSOS[[#This Row],[GASTO]]</f>
        <v>468</v>
      </c>
      <c r="R273" s="7">
        <f>T_CURSOS[[#This Row],[BENEFICIO]]/T_CURSOS[[#This Row],[IMPORTE CLIENTE]]</f>
        <v>0.52</v>
      </c>
    </row>
    <row r="274" spans="1:18" x14ac:dyDescent="0.2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  <c r="P274" s="6">
        <f>T_CURSOS[[#This Row],[IMPORTE PROFESOR]]+T_CURSOS[[#This Row],[IMPORTE COMERCIAL]]</f>
        <v>576</v>
      </c>
      <c r="Q274" s="6">
        <f>T_CURSOS[[#This Row],[IMPORTE CLIENTE]]-T_CURSOS[[#This Row],[GASTO]]</f>
        <v>624</v>
      </c>
      <c r="R274" s="7">
        <f>T_CURSOS[[#This Row],[BENEFICIO]]/T_CURSOS[[#This Row],[IMPORTE CLIENTE]]</f>
        <v>0.52</v>
      </c>
    </row>
    <row r="275" spans="1:18" x14ac:dyDescent="0.2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  <c r="P275" s="6">
        <f>T_CURSOS[[#This Row],[IMPORTE PROFESOR]]+T_CURSOS[[#This Row],[IMPORTE COMERCIAL]]</f>
        <v>463.75</v>
      </c>
      <c r="Q275" s="6">
        <f>T_CURSOS[[#This Row],[IMPORTE CLIENTE]]-T_CURSOS[[#This Row],[GASTO]]</f>
        <v>411.25</v>
      </c>
      <c r="R275" s="7">
        <f>T_CURSOS[[#This Row],[BENEFICIO]]/T_CURSOS[[#This Row],[IMPORTE CLIENTE]]</f>
        <v>0.47</v>
      </c>
    </row>
    <row r="276" spans="1:18" x14ac:dyDescent="0.2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  <c r="P276" s="6">
        <f>T_CURSOS[[#This Row],[IMPORTE PROFESOR]]+T_CURSOS[[#This Row],[IMPORTE COMERCIAL]]</f>
        <v>596.25</v>
      </c>
      <c r="Q276" s="6">
        <f>T_CURSOS[[#This Row],[IMPORTE CLIENTE]]-T_CURSOS[[#This Row],[GASTO]]</f>
        <v>528.75</v>
      </c>
      <c r="R276" s="7">
        <f>T_CURSOS[[#This Row],[BENEFICIO]]/T_CURSOS[[#This Row],[IMPORTE CLIENTE]]</f>
        <v>0.47</v>
      </c>
    </row>
    <row r="277" spans="1:18" x14ac:dyDescent="0.2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  <c r="P277" s="6">
        <f>T_CURSOS[[#This Row],[IMPORTE PROFESOR]]+T_CURSOS[[#This Row],[IMPORTE COMERCIAL]]</f>
        <v>238.5</v>
      </c>
      <c r="Q277" s="6">
        <f>T_CURSOS[[#This Row],[IMPORTE CLIENTE]]-T_CURSOS[[#This Row],[GASTO]]</f>
        <v>211.5</v>
      </c>
      <c r="R277" s="7">
        <f>T_CURSOS[[#This Row],[BENEFICIO]]/T_CURSOS[[#This Row],[IMPORTE CLIENTE]]</f>
        <v>0.47</v>
      </c>
    </row>
    <row r="278" spans="1:18" x14ac:dyDescent="0.2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  <c r="P278" s="6">
        <f>T_CURSOS[[#This Row],[IMPORTE PROFESOR]]+T_CURSOS[[#This Row],[IMPORTE COMERCIAL]]</f>
        <v>132.5</v>
      </c>
      <c r="Q278" s="6">
        <f>T_CURSOS[[#This Row],[IMPORTE CLIENTE]]-T_CURSOS[[#This Row],[GASTO]]</f>
        <v>117.5</v>
      </c>
      <c r="R278" s="7">
        <f>T_CURSOS[[#This Row],[BENEFICIO]]/T_CURSOS[[#This Row],[IMPORTE CLIENTE]]</f>
        <v>0.47</v>
      </c>
    </row>
    <row r="279" spans="1:18" x14ac:dyDescent="0.2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  <c r="P279" s="6">
        <f>T_CURSOS[[#This Row],[IMPORTE PROFESOR]]+T_CURSOS[[#This Row],[IMPORTE COMERCIAL]]</f>
        <v>159</v>
      </c>
      <c r="Q279" s="6">
        <f>T_CURSOS[[#This Row],[IMPORTE CLIENTE]]-T_CURSOS[[#This Row],[GASTO]]</f>
        <v>141</v>
      </c>
      <c r="R279" s="7">
        <f>T_CURSOS[[#This Row],[BENEFICIO]]/T_CURSOS[[#This Row],[IMPORTE CLIENTE]]</f>
        <v>0.47</v>
      </c>
    </row>
    <row r="280" spans="1:18" x14ac:dyDescent="0.2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  <c r="P280" s="6">
        <f>T_CURSOS[[#This Row],[IMPORTE PROFESOR]]+T_CURSOS[[#This Row],[IMPORTE COMERCIAL]]</f>
        <v>348.75</v>
      </c>
      <c r="Q280" s="6">
        <f>T_CURSOS[[#This Row],[IMPORTE CLIENTE]]-T_CURSOS[[#This Row],[GASTO]]</f>
        <v>776.25</v>
      </c>
      <c r="R280" s="7">
        <f>T_CURSOS[[#This Row],[BENEFICIO]]/T_CURSOS[[#This Row],[IMPORTE CLIENTE]]</f>
        <v>0.69</v>
      </c>
    </row>
    <row r="281" spans="1:18" x14ac:dyDescent="0.2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  <c r="P281" s="6">
        <f>T_CURSOS[[#This Row],[IMPORTE PROFESOR]]+T_CURSOS[[#This Row],[IMPORTE COMERCIAL]]</f>
        <v>480</v>
      </c>
      <c r="Q281" s="6">
        <f>T_CURSOS[[#This Row],[IMPORTE CLIENTE]]-T_CURSOS[[#This Row],[GASTO]]</f>
        <v>1020</v>
      </c>
      <c r="R281" s="7">
        <f>T_CURSOS[[#This Row],[BENEFICIO]]/T_CURSOS[[#This Row],[IMPORTE CLIENTE]]</f>
        <v>0.68</v>
      </c>
    </row>
    <row r="282" spans="1:18" x14ac:dyDescent="0.2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  <c r="P282" s="6">
        <f>T_CURSOS[[#This Row],[IMPORTE PROFESOR]]+T_CURSOS[[#This Row],[IMPORTE COMERCIAL]]</f>
        <v>288</v>
      </c>
      <c r="Q282" s="6">
        <f>T_CURSOS[[#This Row],[IMPORTE CLIENTE]]-T_CURSOS[[#This Row],[GASTO]]</f>
        <v>612</v>
      </c>
      <c r="R282" s="7">
        <f>T_CURSOS[[#This Row],[BENEFICIO]]/T_CURSOS[[#This Row],[IMPORTE CLIENTE]]</f>
        <v>0.68</v>
      </c>
    </row>
    <row r="283" spans="1:18" x14ac:dyDescent="0.2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  <c r="P283" s="6">
        <f>T_CURSOS[[#This Row],[IMPORTE PROFESOR]]+T_CURSOS[[#This Row],[IMPORTE COMERCIAL]]</f>
        <v>192</v>
      </c>
      <c r="Q283" s="6">
        <f>T_CURSOS[[#This Row],[IMPORTE CLIENTE]]-T_CURSOS[[#This Row],[GASTO]]</f>
        <v>408</v>
      </c>
      <c r="R283" s="7">
        <f>T_CURSOS[[#This Row],[BENEFICIO]]/T_CURSOS[[#This Row],[IMPORTE CLIENTE]]</f>
        <v>0.68</v>
      </c>
    </row>
    <row r="284" spans="1:18" x14ac:dyDescent="0.2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  <c r="P284" s="6">
        <f>T_CURSOS[[#This Row],[IMPORTE PROFESOR]]+T_CURSOS[[#This Row],[IMPORTE COMERCIAL]]</f>
        <v>192</v>
      </c>
      <c r="Q284" s="6">
        <f>T_CURSOS[[#This Row],[IMPORTE CLIENTE]]-T_CURSOS[[#This Row],[GASTO]]</f>
        <v>288</v>
      </c>
      <c r="R284" s="7">
        <f>T_CURSOS[[#This Row],[BENEFICIO]]/T_CURSOS[[#This Row],[IMPORTE CLIENTE]]</f>
        <v>0.6</v>
      </c>
    </row>
    <row r="285" spans="1:18" x14ac:dyDescent="0.2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  <c r="P285" s="6">
        <f>T_CURSOS[[#This Row],[IMPORTE PROFESOR]]+T_CURSOS[[#This Row],[IMPORTE COMERCIAL]]</f>
        <v>240</v>
      </c>
      <c r="Q285" s="6">
        <f>T_CURSOS[[#This Row],[IMPORTE CLIENTE]]-T_CURSOS[[#This Row],[GASTO]]</f>
        <v>360</v>
      </c>
      <c r="R285" s="7">
        <f>T_CURSOS[[#This Row],[BENEFICIO]]/T_CURSOS[[#This Row],[IMPORTE CLIENTE]]</f>
        <v>0.6</v>
      </c>
    </row>
    <row r="286" spans="1:18" x14ac:dyDescent="0.2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  <c r="P286" s="6">
        <f>T_CURSOS[[#This Row],[IMPORTE PROFESOR]]+T_CURSOS[[#This Row],[IMPORTE COMERCIAL]]</f>
        <v>400</v>
      </c>
      <c r="Q286" s="6">
        <f>T_CURSOS[[#This Row],[IMPORTE CLIENTE]]-T_CURSOS[[#This Row],[GASTO]]</f>
        <v>600</v>
      </c>
      <c r="R286" s="7">
        <f>T_CURSOS[[#This Row],[BENEFICIO]]/T_CURSOS[[#This Row],[IMPORTE CLIENTE]]</f>
        <v>0.6</v>
      </c>
    </row>
    <row r="287" spans="1:18" x14ac:dyDescent="0.2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  <c r="P287" s="6">
        <f>T_CURSOS[[#This Row],[IMPORTE PROFESOR]]+T_CURSOS[[#This Row],[IMPORTE COMERCIAL]]</f>
        <v>240</v>
      </c>
      <c r="Q287" s="6">
        <f>T_CURSOS[[#This Row],[IMPORTE CLIENTE]]-T_CURSOS[[#This Row],[GASTO]]</f>
        <v>360</v>
      </c>
      <c r="R287" s="7">
        <f>T_CURSOS[[#This Row],[BENEFICIO]]/T_CURSOS[[#This Row],[IMPORTE CLIENTE]]</f>
        <v>0.6</v>
      </c>
    </row>
    <row r="288" spans="1:18" x14ac:dyDescent="0.2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  <c r="P288" s="6">
        <f>T_CURSOS[[#This Row],[IMPORTE PROFESOR]]+T_CURSOS[[#This Row],[IMPORTE COMERCIAL]]</f>
        <v>288</v>
      </c>
      <c r="Q288" s="6">
        <f>T_CURSOS[[#This Row],[IMPORTE CLIENTE]]-T_CURSOS[[#This Row],[GASTO]]</f>
        <v>312</v>
      </c>
      <c r="R288" s="7">
        <f>T_CURSOS[[#This Row],[BENEFICIO]]/T_CURSOS[[#This Row],[IMPORTE CLIENTE]]</f>
        <v>0.52</v>
      </c>
    </row>
    <row r="289" spans="1:18" x14ac:dyDescent="0.2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  <c r="P289" s="6">
        <f>T_CURSOS[[#This Row],[IMPORTE PROFESOR]]+T_CURSOS[[#This Row],[IMPORTE COMERCIAL]]</f>
        <v>288</v>
      </c>
      <c r="Q289" s="6">
        <f>T_CURSOS[[#This Row],[IMPORTE CLIENTE]]-T_CURSOS[[#This Row],[GASTO]]</f>
        <v>312</v>
      </c>
      <c r="R289" s="7">
        <f>T_CURSOS[[#This Row],[BENEFICIO]]/T_CURSOS[[#This Row],[IMPORTE CLIENTE]]</f>
        <v>0.52</v>
      </c>
    </row>
    <row r="290" spans="1:18" x14ac:dyDescent="0.2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  <c r="P290" s="6">
        <f>T_CURSOS[[#This Row],[IMPORTE PROFESOR]]+T_CURSOS[[#This Row],[IMPORTE COMERCIAL]]</f>
        <v>432</v>
      </c>
      <c r="Q290" s="6">
        <f>T_CURSOS[[#This Row],[IMPORTE CLIENTE]]-T_CURSOS[[#This Row],[GASTO]]</f>
        <v>468</v>
      </c>
      <c r="R290" s="7">
        <f>T_CURSOS[[#This Row],[BENEFICIO]]/T_CURSOS[[#This Row],[IMPORTE CLIENTE]]</f>
        <v>0.52</v>
      </c>
    </row>
    <row r="291" spans="1:18" x14ac:dyDescent="0.2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  <c r="P291" s="6">
        <f>T_CURSOS[[#This Row],[IMPORTE PROFESOR]]+T_CURSOS[[#This Row],[IMPORTE COMERCIAL]]</f>
        <v>481.25</v>
      </c>
      <c r="Q291" s="6">
        <f>T_CURSOS[[#This Row],[IMPORTE CLIENTE]]-T_CURSOS[[#This Row],[GASTO]]</f>
        <v>393.75</v>
      </c>
      <c r="R291" s="7">
        <f>T_CURSOS[[#This Row],[BENEFICIO]]/T_CURSOS[[#This Row],[IMPORTE CLIENTE]]</f>
        <v>0.45</v>
      </c>
    </row>
    <row r="292" spans="1:18" x14ac:dyDescent="0.2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  <c r="P292" s="6">
        <f>T_CURSOS[[#This Row],[IMPORTE PROFESOR]]+T_CURSOS[[#This Row],[IMPORTE COMERCIAL]]</f>
        <v>550</v>
      </c>
      <c r="Q292" s="6">
        <f>T_CURSOS[[#This Row],[IMPORTE CLIENTE]]-T_CURSOS[[#This Row],[GASTO]]</f>
        <v>450</v>
      </c>
      <c r="R292" s="7">
        <f>T_CURSOS[[#This Row],[BENEFICIO]]/T_CURSOS[[#This Row],[IMPORTE CLIENTE]]</f>
        <v>0.45</v>
      </c>
    </row>
    <row r="293" spans="1:18" x14ac:dyDescent="0.2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  <c r="P293" s="6">
        <f>T_CURSOS[[#This Row],[IMPORTE PROFESOR]]+T_CURSOS[[#This Row],[IMPORTE COMERCIAL]]</f>
        <v>550</v>
      </c>
      <c r="Q293" s="6">
        <f>T_CURSOS[[#This Row],[IMPORTE CLIENTE]]-T_CURSOS[[#This Row],[GASTO]]</f>
        <v>450</v>
      </c>
      <c r="R293" s="7">
        <f>T_CURSOS[[#This Row],[BENEFICIO]]/T_CURSOS[[#This Row],[IMPORTE CLIENTE]]</f>
        <v>0.45</v>
      </c>
    </row>
    <row r="294" spans="1:18" x14ac:dyDescent="0.2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  <c r="P294" s="6">
        <f>T_CURSOS[[#This Row],[IMPORTE PROFESOR]]+T_CURSOS[[#This Row],[IMPORTE COMERCIAL]]</f>
        <v>481.25</v>
      </c>
      <c r="Q294" s="6">
        <f>T_CURSOS[[#This Row],[IMPORTE CLIENTE]]-T_CURSOS[[#This Row],[GASTO]]</f>
        <v>393.75</v>
      </c>
      <c r="R294" s="7">
        <f>T_CURSOS[[#This Row],[BENEFICIO]]/T_CURSOS[[#This Row],[IMPORTE CLIENTE]]</f>
        <v>0.45</v>
      </c>
    </row>
    <row r="295" spans="1:18" x14ac:dyDescent="0.2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  <c r="P295" s="6">
        <f>T_CURSOS[[#This Row],[IMPORTE PROFESOR]]+T_CURSOS[[#This Row],[IMPORTE COMERCIAL]]</f>
        <v>144</v>
      </c>
      <c r="Q295" s="6">
        <f>T_CURSOS[[#This Row],[IMPORTE CLIENTE]]-T_CURSOS[[#This Row],[GASTO]]</f>
        <v>156</v>
      </c>
      <c r="R295" s="7">
        <f>T_CURSOS[[#This Row],[BENEFICIO]]/T_CURSOS[[#This Row],[IMPORTE CLIENTE]]</f>
        <v>0.52</v>
      </c>
    </row>
    <row r="296" spans="1:18" x14ac:dyDescent="0.2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  <c r="P296" s="6">
        <f>T_CURSOS[[#This Row],[IMPORTE PROFESOR]]+T_CURSOS[[#This Row],[IMPORTE COMERCIAL]]</f>
        <v>192</v>
      </c>
      <c r="Q296" s="6">
        <f>T_CURSOS[[#This Row],[IMPORTE CLIENTE]]-T_CURSOS[[#This Row],[GASTO]]</f>
        <v>288</v>
      </c>
      <c r="R296" s="7">
        <f>T_CURSOS[[#This Row],[BENEFICIO]]/T_CURSOS[[#This Row],[IMPORTE CLIENTE]]</f>
        <v>0.6</v>
      </c>
    </row>
    <row r="297" spans="1:18" x14ac:dyDescent="0.2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  <c r="P297" s="6">
        <f>T_CURSOS[[#This Row],[IMPORTE PROFESOR]]+T_CURSOS[[#This Row],[IMPORTE COMERCIAL]]</f>
        <v>206.25</v>
      </c>
      <c r="Q297" s="6">
        <f>T_CURSOS[[#This Row],[IMPORTE CLIENTE]]-T_CURSOS[[#This Row],[GASTO]]</f>
        <v>168.75</v>
      </c>
      <c r="R297" s="7">
        <f>T_CURSOS[[#This Row],[BENEFICIO]]/T_CURSOS[[#This Row],[IMPORTE CLIENTE]]</f>
        <v>0.45</v>
      </c>
    </row>
    <row r="298" spans="1:18" x14ac:dyDescent="0.2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  <c r="P298" s="6">
        <f>T_CURSOS[[#This Row],[IMPORTE PROFESOR]]+T_CURSOS[[#This Row],[IMPORTE COMERCIAL]]</f>
        <v>343.75</v>
      </c>
      <c r="Q298" s="6">
        <f>T_CURSOS[[#This Row],[IMPORTE CLIENTE]]-T_CURSOS[[#This Row],[GASTO]]</f>
        <v>281.25</v>
      </c>
      <c r="R298" s="7">
        <f>T_CURSOS[[#This Row],[BENEFICIO]]/T_CURSOS[[#This Row],[IMPORTE CLIENTE]]</f>
        <v>0.45</v>
      </c>
    </row>
    <row r="299" spans="1:18" x14ac:dyDescent="0.2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  <c r="P299" s="6">
        <f>T_CURSOS[[#This Row],[IMPORTE PROFESOR]]+T_CURSOS[[#This Row],[IMPORTE COMERCIAL]]</f>
        <v>206.25</v>
      </c>
      <c r="Q299" s="6">
        <f>T_CURSOS[[#This Row],[IMPORTE CLIENTE]]-T_CURSOS[[#This Row],[GASTO]]</f>
        <v>168.75</v>
      </c>
      <c r="R299" s="7">
        <f>T_CURSOS[[#This Row],[BENEFICIO]]/T_CURSOS[[#This Row],[IMPORTE CLIENTE]]</f>
        <v>0.45</v>
      </c>
    </row>
    <row r="300" spans="1:18" x14ac:dyDescent="0.2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  <c r="P300" s="6">
        <f>T_CURSOS[[#This Row],[IMPORTE PROFESOR]]+T_CURSOS[[#This Row],[IMPORTE COMERCIAL]]</f>
        <v>144</v>
      </c>
      <c r="Q300" s="6">
        <f>T_CURSOS[[#This Row],[IMPORTE CLIENTE]]-T_CURSOS[[#This Row],[GASTO]]</f>
        <v>156</v>
      </c>
      <c r="R300" s="7">
        <f>T_CURSOS[[#This Row],[BENEFICIO]]/T_CURSOS[[#This Row],[IMPORTE CLIENTE]]</f>
        <v>0.52</v>
      </c>
    </row>
    <row r="301" spans="1:18" x14ac:dyDescent="0.2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  <c r="P301" s="6">
        <f>T_CURSOS[[#This Row],[IMPORTE PROFESOR]]+T_CURSOS[[#This Row],[IMPORTE COMERCIAL]]</f>
        <v>172.8</v>
      </c>
      <c r="Q301" s="6">
        <f>T_CURSOS[[#This Row],[IMPORTE CLIENTE]]-T_CURSOS[[#This Row],[GASTO]]</f>
        <v>187.2</v>
      </c>
      <c r="R301" s="7">
        <f>T_CURSOS[[#This Row],[BENEFICIO]]/T_CURSOS[[#This Row],[IMPORTE CLIENTE]]</f>
        <v>0.52</v>
      </c>
    </row>
    <row r="302" spans="1:18" x14ac:dyDescent="0.2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  <c r="P302" s="6">
        <f>T_CURSOS[[#This Row],[IMPORTE PROFESOR]]+T_CURSOS[[#This Row],[IMPORTE COMERCIAL]]</f>
        <v>216</v>
      </c>
      <c r="Q302" s="6">
        <f>T_CURSOS[[#This Row],[IMPORTE CLIENTE]]-T_CURSOS[[#This Row],[GASTO]]</f>
        <v>234</v>
      </c>
      <c r="R302" s="7">
        <f>T_CURSOS[[#This Row],[BENEFICIO]]/T_CURSOS[[#This Row],[IMPORTE CLIENTE]]</f>
        <v>0.52</v>
      </c>
    </row>
    <row r="303" spans="1:18" x14ac:dyDescent="0.2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  <c r="P303" s="6">
        <f>T_CURSOS[[#This Row],[IMPORTE PROFESOR]]+T_CURSOS[[#This Row],[IMPORTE COMERCIAL]]</f>
        <v>331.25</v>
      </c>
      <c r="Q303" s="6">
        <f>T_CURSOS[[#This Row],[IMPORTE CLIENTE]]-T_CURSOS[[#This Row],[GASTO]]</f>
        <v>293.75</v>
      </c>
      <c r="R303" s="7">
        <f>T_CURSOS[[#This Row],[BENEFICIO]]/T_CURSOS[[#This Row],[IMPORTE CLIENTE]]</f>
        <v>0.47</v>
      </c>
    </row>
    <row r="304" spans="1:18" x14ac:dyDescent="0.2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  <c r="P304" s="6">
        <f>T_CURSOS[[#This Row],[IMPORTE PROFESOR]]+T_CURSOS[[#This Row],[IMPORTE COMERCIAL]]</f>
        <v>198.75</v>
      </c>
      <c r="Q304" s="6">
        <f>T_CURSOS[[#This Row],[IMPORTE CLIENTE]]-T_CURSOS[[#This Row],[GASTO]]</f>
        <v>176.25</v>
      </c>
      <c r="R304" s="7">
        <f>T_CURSOS[[#This Row],[BENEFICIO]]/T_CURSOS[[#This Row],[IMPORTE CLIENTE]]</f>
        <v>0.47</v>
      </c>
    </row>
    <row r="305" spans="1:18" x14ac:dyDescent="0.2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  <c r="P305" s="6">
        <f>T_CURSOS[[#This Row],[IMPORTE PROFESOR]]+T_CURSOS[[#This Row],[IMPORTE COMERCIAL]]</f>
        <v>265</v>
      </c>
      <c r="Q305" s="6">
        <f>T_CURSOS[[#This Row],[IMPORTE CLIENTE]]-T_CURSOS[[#This Row],[GASTO]]</f>
        <v>235</v>
      </c>
      <c r="R305" s="7">
        <f>T_CURSOS[[#This Row],[BENEFICIO]]/T_CURSOS[[#This Row],[IMPORTE CLIENTE]]</f>
        <v>0.47</v>
      </c>
    </row>
    <row r="306" spans="1:18" x14ac:dyDescent="0.2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  <c r="P306" s="6">
        <f>T_CURSOS[[#This Row],[IMPORTE PROFESOR]]+T_CURSOS[[#This Row],[IMPORTE COMERCIAL]]</f>
        <v>265</v>
      </c>
      <c r="Q306" s="6">
        <f>T_CURSOS[[#This Row],[IMPORTE CLIENTE]]-T_CURSOS[[#This Row],[GASTO]]</f>
        <v>235</v>
      </c>
      <c r="R306" s="7">
        <f>T_CURSOS[[#This Row],[BENEFICIO]]/T_CURSOS[[#This Row],[IMPORTE CLIENTE]]</f>
        <v>0.47</v>
      </c>
    </row>
    <row r="307" spans="1:18" x14ac:dyDescent="0.2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  <c r="P307" s="6">
        <f>T_CURSOS[[#This Row],[IMPORTE PROFESOR]]+T_CURSOS[[#This Row],[IMPORTE COMERCIAL]]</f>
        <v>397.5</v>
      </c>
      <c r="Q307" s="6">
        <f>T_CURSOS[[#This Row],[IMPORTE CLIENTE]]-T_CURSOS[[#This Row],[GASTO]]</f>
        <v>352.5</v>
      </c>
      <c r="R307" s="7">
        <f>T_CURSOS[[#This Row],[BENEFICIO]]/T_CURSOS[[#This Row],[IMPORTE CLIENTE]]</f>
        <v>0.47</v>
      </c>
    </row>
    <row r="308" spans="1:18" x14ac:dyDescent="0.2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  <c r="P308" s="6">
        <f>T_CURSOS[[#This Row],[IMPORTE PROFESOR]]+T_CURSOS[[#This Row],[IMPORTE COMERCIAL]]</f>
        <v>813.75</v>
      </c>
      <c r="Q308" s="6">
        <f>T_CURSOS[[#This Row],[IMPORTE CLIENTE]]-T_CURSOS[[#This Row],[GASTO]]</f>
        <v>1811.25</v>
      </c>
      <c r="R308" s="7">
        <f>T_CURSOS[[#This Row],[BENEFICIO]]/T_CURSOS[[#This Row],[IMPORTE CLIENTE]]</f>
        <v>0.69</v>
      </c>
    </row>
    <row r="309" spans="1:18" x14ac:dyDescent="0.2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  <c r="P309" s="6">
        <f>T_CURSOS[[#This Row],[IMPORTE PROFESOR]]+T_CURSOS[[#This Row],[IMPORTE COMERCIAL]]</f>
        <v>768</v>
      </c>
      <c r="Q309" s="6">
        <f>T_CURSOS[[#This Row],[IMPORTE CLIENTE]]-T_CURSOS[[#This Row],[GASTO]]</f>
        <v>1632</v>
      </c>
      <c r="R309" s="7">
        <f>T_CURSOS[[#This Row],[BENEFICIO]]/T_CURSOS[[#This Row],[IMPORTE CLIENTE]]</f>
        <v>0.68</v>
      </c>
    </row>
    <row r="310" spans="1:18" x14ac:dyDescent="0.2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  <c r="P310" s="6">
        <f>T_CURSOS[[#This Row],[IMPORTE PROFESOR]]+T_CURSOS[[#This Row],[IMPORTE COMERCIAL]]</f>
        <v>768</v>
      </c>
      <c r="Q310" s="6">
        <f>T_CURSOS[[#This Row],[IMPORTE CLIENTE]]-T_CURSOS[[#This Row],[GASTO]]</f>
        <v>1632</v>
      </c>
      <c r="R310" s="7">
        <f>T_CURSOS[[#This Row],[BENEFICIO]]/T_CURSOS[[#This Row],[IMPORTE CLIENTE]]</f>
        <v>0.68</v>
      </c>
    </row>
    <row r="311" spans="1:18" x14ac:dyDescent="0.2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  <c r="P311" s="6">
        <f>T_CURSOS[[#This Row],[IMPORTE PROFESOR]]+T_CURSOS[[#This Row],[IMPORTE COMERCIAL]]</f>
        <v>672</v>
      </c>
      <c r="Q311" s="6">
        <f>T_CURSOS[[#This Row],[IMPORTE CLIENTE]]-T_CURSOS[[#This Row],[GASTO]]</f>
        <v>1428</v>
      </c>
      <c r="R311" s="7">
        <f>T_CURSOS[[#This Row],[BENEFICIO]]/T_CURSOS[[#This Row],[IMPORTE CLIENTE]]</f>
        <v>0.68</v>
      </c>
    </row>
    <row r="312" spans="1:18" x14ac:dyDescent="0.2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  <c r="P312" s="6">
        <f>T_CURSOS[[#This Row],[IMPORTE PROFESOR]]+T_CURSOS[[#This Row],[IMPORTE COMERCIAL]]</f>
        <v>720</v>
      </c>
      <c r="Q312" s="6">
        <f>T_CURSOS[[#This Row],[IMPORTE CLIENTE]]-T_CURSOS[[#This Row],[GASTO]]</f>
        <v>1080</v>
      </c>
      <c r="R312" s="7">
        <f>T_CURSOS[[#This Row],[BENEFICIO]]/T_CURSOS[[#This Row],[IMPORTE CLIENTE]]</f>
        <v>0.6</v>
      </c>
    </row>
    <row r="313" spans="1:18" x14ac:dyDescent="0.2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  <c r="P313" s="6">
        <f>T_CURSOS[[#This Row],[IMPORTE PROFESOR]]+T_CURSOS[[#This Row],[IMPORTE COMERCIAL]]</f>
        <v>343.75</v>
      </c>
      <c r="Q313" s="6">
        <f>T_CURSOS[[#This Row],[IMPORTE CLIENTE]]-T_CURSOS[[#This Row],[GASTO]]</f>
        <v>281.25</v>
      </c>
      <c r="R313" s="7">
        <f>T_CURSOS[[#This Row],[BENEFICIO]]/T_CURSOS[[#This Row],[IMPORTE CLIENTE]]</f>
        <v>0.45</v>
      </c>
    </row>
    <row r="314" spans="1:18" x14ac:dyDescent="0.2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  <c r="P314" s="6">
        <f>T_CURSOS[[#This Row],[IMPORTE PROFESOR]]+T_CURSOS[[#This Row],[IMPORTE COMERCIAL]]</f>
        <v>275</v>
      </c>
      <c r="Q314" s="6">
        <f>T_CURSOS[[#This Row],[IMPORTE CLIENTE]]-T_CURSOS[[#This Row],[GASTO]]</f>
        <v>225</v>
      </c>
      <c r="R314" s="7">
        <f>T_CURSOS[[#This Row],[BENEFICIO]]/T_CURSOS[[#This Row],[IMPORTE CLIENTE]]</f>
        <v>0.45</v>
      </c>
    </row>
    <row r="315" spans="1:18" x14ac:dyDescent="0.2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  <c r="P315" s="6">
        <f>T_CURSOS[[#This Row],[IMPORTE PROFESOR]]+T_CURSOS[[#This Row],[IMPORTE COMERCIAL]]</f>
        <v>137.5</v>
      </c>
      <c r="Q315" s="6">
        <f>T_CURSOS[[#This Row],[IMPORTE CLIENTE]]-T_CURSOS[[#This Row],[GASTO]]</f>
        <v>112.5</v>
      </c>
      <c r="R315" s="7">
        <f>T_CURSOS[[#This Row],[BENEFICIO]]/T_CURSOS[[#This Row],[IMPORTE CLIENTE]]</f>
        <v>0.45</v>
      </c>
    </row>
    <row r="316" spans="1:18" x14ac:dyDescent="0.2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  <c r="P316" s="6">
        <f>T_CURSOS[[#This Row],[IMPORTE PROFESOR]]+T_CURSOS[[#This Row],[IMPORTE COMERCIAL]]</f>
        <v>172.8</v>
      </c>
      <c r="Q316" s="6">
        <f>T_CURSOS[[#This Row],[IMPORTE CLIENTE]]-T_CURSOS[[#This Row],[GASTO]]</f>
        <v>187.2</v>
      </c>
      <c r="R316" s="7">
        <f>T_CURSOS[[#This Row],[BENEFICIO]]/T_CURSOS[[#This Row],[IMPORTE CLIENTE]]</f>
        <v>0.52</v>
      </c>
    </row>
    <row r="317" spans="1:18" x14ac:dyDescent="0.2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  <c r="P317" s="6">
        <f>T_CURSOS[[#This Row],[IMPORTE PROFESOR]]+T_CURSOS[[#This Row],[IMPORTE COMERCIAL]]</f>
        <v>216</v>
      </c>
      <c r="Q317" s="6">
        <f>T_CURSOS[[#This Row],[IMPORTE CLIENTE]]-T_CURSOS[[#This Row],[GASTO]]</f>
        <v>234</v>
      </c>
      <c r="R317" s="7">
        <f>T_CURSOS[[#This Row],[BENEFICIO]]/T_CURSOS[[#This Row],[IMPORTE CLIENTE]]</f>
        <v>0.52</v>
      </c>
    </row>
    <row r="318" spans="1:18" x14ac:dyDescent="0.2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  <c r="P318" s="6">
        <f>T_CURSOS[[#This Row],[IMPORTE PROFESOR]]+T_CURSOS[[#This Row],[IMPORTE COMERCIAL]]</f>
        <v>288</v>
      </c>
      <c r="Q318" s="6">
        <f>T_CURSOS[[#This Row],[IMPORTE CLIENTE]]-T_CURSOS[[#This Row],[GASTO]]</f>
        <v>312</v>
      </c>
      <c r="R318" s="7">
        <f>T_CURSOS[[#This Row],[BENEFICIO]]/T_CURSOS[[#This Row],[IMPORTE CLIENTE]]</f>
        <v>0.52</v>
      </c>
    </row>
    <row r="319" spans="1:18" x14ac:dyDescent="0.2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  <c r="P319" s="6">
        <f>T_CURSOS[[#This Row],[IMPORTE PROFESOR]]+T_CURSOS[[#This Row],[IMPORTE COMERCIAL]]</f>
        <v>331.25</v>
      </c>
      <c r="Q319" s="6">
        <f>T_CURSOS[[#This Row],[IMPORTE CLIENTE]]-T_CURSOS[[#This Row],[GASTO]]</f>
        <v>293.75</v>
      </c>
      <c r="R319" s="7">
        <f>T_CURSOS[[#This Row],[BENEFICIO]]/T_CURSOS[[#This Row],[IMPORTE CLIENTE]]</f>
        <v>0.47</v>
      </c>
    </row>
    <row r="320" spans="1:18" x14ac:dyDescent="0.2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  <c r="P320" s="6">
        <f>T_CURSOS[[#This Row],[IMPORTE PROFESOR]]+T_CURSOS[[#This Row],[IMPORTE COMERCIAL]]</f>
        <v>397.5</v>
      </c>
      <c r="Q320" s="6">
        <f>T_CURSOS[[#This Row],[IMPORTE CLIENTE]]-T_CURSOS[[#This Row],[GASTO]]</f>
        <v>352.5</v>
      </c>
      <c r="R320" s="7">
        <f>T_CURSOS[[#This Row],[BENEFICIO]]/T_CURSOS[[#This Row],[IMPORTE CLIENTE]]</f>
        <v>0.47</v>
      </c>
    </row>
    <row r="321" spans="1:18" x14ac:dyDescent="0.2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  <c r="P321" s="6">
        <f>T_CURSOS[[#This Row],[IMPORTE PROFESOR]]+T_CURSOS[[#This Row],[IMPORTE COMERCIAL]]</f>
        <v>530</v>
      </c>
      <c r="Q321" s="6">
        <f>T_CURSOS[[#This Row],[IMPORTE CLIENTE]]-T_CURSOS[[#This Row],[GASTO]]</f>
        <v>470</v>
      </c>
      <c r="R321" s="7">
        <f>T_CURSOS[[#This Row],[BENEFICIO]]/T_CURSOS[[#This Row],[IMPORTE CLIENTE]]</f>
        <v>0.47</v>
      </c>
    </row>
    <row r="322" spans="1:18" x14ac:dyDescent="0.2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  <c r="P322" s="6">
        <f>T_CURSOS[[#This Row],[IMPORTE PROFESOR]]+T_CURSOS[[#This Row],[IMPORTE COMERCIAL]]</f>
        <v>463.75</v>
      </c>
      <c r="Q322" s="6">
        <f>T_CURSOS[[#This Row],[IMPORTE CLIENTE]]-T_CURSOS[[#This Row],[GASTO]]</f>
        <v>411.25</v>
      </c>
      <c r="R322" s="7">
        <f>T_CURSOS[[#This Row],[BENEFICIO]]/T_CURSOS[[#This Row],[IMPORTE CLIENTE]]</f>
        <v>0.47</v>
      </c>
    </row>
    <row r="323" spans="1:18" x14ac:dyDescent="0.2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  <c r="P323" s="6">
        <f>T_CURSOS[[#This Row],[IMPORTE PROFESOR]]+T_CURSOS[[#This Row],[IMPORTE COMERCIAL]]</f>
        <v>596.25</v>
      </c>
      <c r="Q323" s="6">
        <f>T_CURSOS[[#This Row],[IMPORTE CLIENTE]]-T_CURSOS[[#This Row],[GASTO]]</f>
        <v>528.75</v>
      </c>
      <c r="R323" s="7">
        <f>T_CURSOS[[#This Row],[BENEFICIO]]/T_CURSOS[[#This Row],[IMPORTE CLIENTE]]</f>
        <v>0.47</v>
      </c>
    </row>
    <row r="324" spans="1:18" x14ac:dyDescent="0.2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  <c r="P324" s="6">
        <f>T_CURSOS[[#This Row],[IMPORTE PROFESOR]]+T_CURSOS[[#This Row],[IMPORTE COMERCIAL]]</f>
        <v>418.5</v>
      </c>
      <c r="Q324" s="6">
        <f>T_CURSOS[[#This Row],[IMPORTE CLIENTE]]-T_CURSOS[[#This Row],[GASTO]]</f>
        <v>931.5</v>
      </c>
      <c r="R324" s="7">
        <f>T_CURSOS[[#This Row],[BENEFICIO]]/T_CURSOS[[#This Row],[IMPORTE CLIENTE]]</f>
        <v>0.69</v>
      </c>
    </row>
    <row r="325" spans="1:18" x14ac:dyDescent="0.2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  <c r="P325" s="6">
        <f>T_CURSOS[[#This Row],[IMPORTE PROFESOR]]+T_CURSOS[[#This Row],[IMPORTE COMERCIAL]]</f>
        <v>192</v>
      </c>
      <c r="Q325" s="6">
        <f>T_CURSOS[[#This Row],[IMPORTE CLIENTE]]-T_CURSOS[[#This Row],[GASTO]]</f>
        <v>408</v>
      </c>
      <c r="R325" s="7">
        <f>T_CURSOS[[#This Row],[BENEFICIO]]/T_CURSOS[[#This Row],[IMPORTE CLIENTE]]</f>
        <v>0.68</v>
      </c>
    </row>
    <row r="326" spans="1:18" x14ac:dyDescent="0.2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  <c r="P326" s="6">
        <f>T_CURSOS[[#This Row],[IMPORTE PROFESOR]]+T_CURSOS[[#This Row],[IMPORTE COMERCIAL]]</f>
        <v>864</v>
      </c>
      <c r="Q326" s="6">
        <f>T_CURSOS[[#This Row],[IMPORTE CLIENTE]]-T_CURSOS[[#This Row],[GASTO]]</f>
        <v>1836</v>
      </c>
      <c r="R326" s="7">
        <f>T_CURSOS[[#This Row],[BENEFICIO]]/T_CURSOS[[#This Row],[IMPORTE CLIENTE]]</f>
        <v>0.68</v>
      </c>
    </row>
    <row r="327" spans="1:18" x14ac:dyDescent="0.2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  <c r="P327" s="6">
        <f>T_CURSOS[[#This Row],[IMPORTE PROFESOR]]+T_CURSOS[[#This Row],[IMPORTE COMERCIAL]]</f>
        <v>480</v>
      </c>
      <c r="Q327" s="6">
        <f>T_CURSOS[[#This Row],[IMPORTE CLIENTE]]-T_CURSOS[[#This Row],[GASTO]]</f>
        <v>1020</v>
      </c>
      <c r="R327" s="7">
        <f>T_CURSOS[[#This Row],[BENEFICIO]]/T_CURSOS[[#This Row],[IMPORTE CLIENTE]]</f>
        <v>0.68</v>
      </c>
    </row>
    <row r="328" spans="1:18" x14ac:dyDescent="0.2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  <c r="P328" s="6">
        <f>T_CURSOS[[#This Row],[IMPORTE PROFESOR]]+T_CURSOS[[#This Row],[IMPORTE COMERCIAL]]</f>
        <v>320</v>
      </c>
      <c r="Q328" s="6">
        <f>T_CURSOS[[#This Row],[IMPORTE CLIENTE]]-T_CURSOS[[#This Row],[GASTO]]</f>
        <v>480</v>
      </c>
      <c r="R328" s="7">
        <f>T_CURSOS[[#This Row],[BENEFICIO]]/T_CURSOS[[#This Row],[IMPORTE CLIENTE]]</f>
        <v>0.6</v>
      </c>
    </row>
    <row r="329" spans="1:18" x14ac:dyDescent="0.2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  <c r="P329" s="6">
        <f>T_CURSOS[[#This Row],[IMPORTE PROFESOR]]+T_CURSOS[[#This Row],[IMPORTE COMERCIAL]]</f>
        <v>160</v>
      </c>
      <c r="Q329" s="6">
        <f>T_CURSOS[[#This Row],[IMPORTE CLIENTE]]-T_CURSOS[[#This Row],[GASTO]]</f>
        <v>240</v>
      </c>
      <c r="R329" s="7">
        <f>T_CURSOS[[#This Row],[BENEFICIO]]/T_CURSOS[[#This Row],[IMPORTE CLIENTE]]</f>
        <v>0.6</v>
      </c>
    </row>
    <row r="330" spans="1:18" x14ac:dyDescent="0.2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  <c r="P330" s="6">
        <f>T_CURSOS[[#This Row],[IMPORTE PROFESOR]]+T_CURSOS[[#This Row],[IMPORTE COMERCIAL]]</f>
        <v>192</v>
      </c>
      <c r="Q330" s="6">
        <f>T_CURSOS[[#This Row],[IMPORTE CLIENTE]]-T_CURSOS[[#This Row],[GASTO]]</f>
        <v>288</v>
      </c>
      <c r="R330" s="7">
        <f>T_CURSOS[[#This Row],[BENEFICIO]]/T_CURSOS[[#This Row],[IMPORTE CLIENTE]]</f>
        <v>0.6</v>
      </c>
    </row>
    <row r="331" spans="1:18" x14ac:dyDescent="0.2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  <c r="P331" s="6">
        <f>T_CURSOS[[#This Row],[IMPORTE PROFESOR]]+T_CURSOS[[#This Row],[IMPORTE COMERCIAL]]</f>
        <v>240</v>
      </c>
      <c r="Q331" s="6">
        <f>T_CURSOS[[#This Row],[IMPORTE CLIENTE]]-T_CURSOS[[#This Row],[GASTO]]</f>
        <v>360</v>
      </c>
      <c r="R331" s="7">
        <f>T_CURSOS[[#This Row],[BENEFICIO]]/T_CURSOS[[#This Row],[IMPORTE CLIENTE]]</f>
        <v>0.6</v>
      </c>
    </row>
    <row r="332" spans="1:18" x14ac:dyDescent="0.2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  <c r="P332" s="6">
        <f>T_CURSOS[[#This Row],[IMPORTE PROFESOR]]+T_CURSOS[[#This Row],[IMPORTE COMERCIAL]]</f>
        <v>288</v>
      </c>
      <c r="Q332" s="6">
        <f>T_CURSOS[[#This Row],[IMPORTE CLIENTE]]-T_CURSOS[[#This Row],[GASTO]]</f>
        <v>312</v>
      </c>
      <c r="R332" s="7">
        <f>T_CURSOS[[#This Row],[BENEFICIO]]/T_CURSOS[[#This Row],[IMPORTE CLIENTE]]</f>
        <v>0.52</v>
      </c>
    </row>
    <row r="333" spans="1:18" x14ac:dyDescent="0.2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  <c r="P333" s="6">
        <f>T_CURSOS[[#This Row],[IMPORTE PROFESOR]]+T_CURSOS[[#This Row],[IMPORTE COMERCIAL]]</f>
        <v>360</v>
      </c>
      <c r="Q333" s="6">
        <f>T_CURSOS[[#This Row],[IMPORTE CLIENTE]]-T_CURSOS[[#This Row],[GASTO]]</f>
        <v>390</v>
      </c>
      <c r="R333" s="7">
        <f>T_CURSOS[[#This Row],[BENEFICIO]]/T_CURSOS[[#This Row],[IMPORTE CLIENTE]]</f>
        <v>0.52</v>
      </c>
    </row>
    <row r="334" spans="1:18" x14ac:dyDescent="0.2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  <c r="P334" s="6">
        <f>T_CURSOS[[#This Row],[IMPORTE PROFESOR]]+T_CURSOS[[#This Row],[IMPORTE COMERCIAL]]</f>
        <v>432</v>
      </c>
      <c r="Q334" s="6">
        <f>T_CURSOS[[#This Row],[IMPORTE CLIENTE]]-T_CURSOS[[#This Row],[GASTO]]</f>
        <v>468</v>
      </c>
      <c r="R334" s="7">
        <f>T_CURSOS[[#This Row],[BENEFICIO]]/T_CURSOS[[#This Row],[IMPORTE CLIENTE]]</f>
        <v>0.52</v>
      </c>
    </row>
    <row r="335" spans="1:18" x14ac:dyDescent="0.2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  <c r="P335" s="6">
        <f>T_CURSOS[[#This Row],[IMPORTE PROFESOR]]+T_CURSOS[[#This Row],[IMPORTE COMERCIAL]]</f>
        <v>550</v>
      </c>
      <c r="Q335" s="6">
        <f>T_CURSOS[[#This Row],[IMPORTE CLIENTE]]-T_CURSOS[[#This Row],[GASTO]]</f>
        <v>450</v>
      </c>
      <c r="R335" s="7">
        <f>T_CURSOS[[#This Row],[BENEFICIO]]/T_CURSOS[[#This Row],[IMPORTE CLIENTE]]</f>
        <v>0.45</v>
      </c>
    </row>
    <row r="336" spans="1:18" x14ac:dyDescent="0.2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  <c r="P336" s="6">
        <f>T_CURSOS[[#This Row],[IMPORTE PROFESOR]]+T_CURSOS[[#This Row],[IMPORTE COMERCIAL]]</f>
        <v>481.25</v>
      </c>
      <c r="Q336" s="6">
        <f>T_CURSOS[[#This Row],[IMPORTE CLIENTE]]-T_CURSOS[[#This Row],[GASTO]]</f>
        <v>393.75</v>
      </c>
      <c r="R336" s="7">
        <f>T_CURSOS[[#This Row],[BENEFICIO]]/T_CURSOS[[#This Row],[IMPORTE CLIENTE]]</f>
        <v>0.45</v>
      </c>
    </row>
    <row r="337" spans="1:18" x14ac:dyDescent="0.2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  <c r="P337" s="6">
        <f>T_CURSOS[[#This Row],[IMPORTE PROFESOR]]+T_CURSOS[[#This Row],[IMPORTE COMERCIAL]]</f>
        <v>165</v>
      </c>
      <c r="Q337" s="6">
        <f>T_CURSOS[[#This Row],[IMPORTE CLIENTE]]-T_CURSOS[[#This Row],[GASTO]]</f>
        <v>135</v>
      </c>
      <c r="R337" s="7">
        <f>T_CURSOS[[#This Row],[BENEFICIO]]/T_CURSOS[[#This Row],[IMPORTE CLIENTE]]</f>
        <v>0.45</v>
      </c>
    </row>
    <row r="338" spans="1:18" x14ac:dyDescent="0.2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  <c r="P338" s="6">
        <f>T_CURSOS[[#This Row],[IMPORTE PROFESOR]]+T_CURSOS[[#This Row],[IMPORTE COMERCIAL]]</f>
        <v>206.25</v>
      </c>
      <c r="Q338" s="6">
        <f>T_CURSOS[[#This Row],[IMPORTE CLIENTE]]-T_CURSOS[[#This Row],[GASTO]]</f>
        <v>168.75</v>
      </c>
      <c r="R338" s="7">
        <f>T_CURSOS[[#This Row],[BENEFICIO]]/T_CURSOS[[#This Row],[IMPORTE CLIENTE]]</f>
        <v>0.45</v>
      </c>
    </row>
    <row r="339" spans="1:18" x14ac:dyDescent="0.2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  <c r="P339" s="6">
        <f>T_CURSOS[[#This Row],[IMPORTE PROFESOR]]+T_CURSOS[[#This Row],[IMPORTE COMERCIAL]]</f>
        <v>360</v>
      </c>
      <c r="Q339" s="6">
        <f>T_CURSOS[[#This Row],[IMPORTE CLIENTE]]-T_CURSOS[[#This Row],[GASTO]]</f>
        <v>390</v>
      </c>
      <c r="R339" s="7">
        <f>T_CURSOS[[#This Row],[BENEFICIO]]/T_CURSOS[[#This Row],[IMPORTE CLIENTE]]</f>
        <v>0.52</v>
      </c>
    </row>
    <row r="340" spans="1:18" x14ac:dyDescent="0.2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  <c r="P340" s="6">
        <f>T_CURSOS[[#This Row],[IMPORTE PROFESOR]]+T_CURSOS[[#This Row],[IMPORTE COMERCIAL]]</f>
        <v>240</v>
      </c>
      <c r="Q340" s="6">
        <f>T_CURSOS[[#This Row],[IMPORTE CLIENTE]]-T_CURSOS[[#This Row],[GASTO]]</f>
        <v>360</v>
      </c>
      <c r="R340" s="7">
        <f>T_CURSOS[[#This Row],[BENEFICIO]]/T_CURSOS[[#This Row],[IMPORTE CLIENTE]]</f>
        <v>0.6</v>
      </c>
    </row>
    <row r="341" spans="1:18" x14ac:dyDescent="0.2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  <c r="P341" s="6">
        <f>T_CURSOS[[#This Row],[IMPORTE PROFESOR]]+T_CURSOS[[#This Row],[IMPORTE COMERCIAL]]</f>
        <v>275</v>
      </c>
      <c r="Q341" s="6">
        <f>T_CURSOS[[#This Row],[IMPORTE CLIENTE]]-T_CURSOS[[#This Row],[GASTO]]</f>
        <v>225</v>
      </c>
      <c r="R341" s="7">
        <f>T_CURSOS[[#This Row],[BENEFICIO]]/T_CURSOS[[#This Row],[IMPORTE CLIENTE]]</f>
        <v>0.45</v>
      </c>
    </row>
    <row r="342" spans="1:18" x14ac:dyDescent="0.2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  <c r="P342" s="6">
        <f>T_CURSOS[[#This Row],[IMPORTE PROFESOR]]+T_CURSOS[[#This Row],[IMPORTE COMERCIAL]]</f>
        <v>275</v>
      </c>
      <c r="Q342" s="6">
        <f>T_CURSOS[[#This Row],[IMPORTE CLIENTE]]-T_CURSOS[[#This Row],[GASTO]]</f>
        <v>225</v>
      </c>
      <c r="R342" s="7">
        <f>T_CURSOS[[#This Row],[BENEFICIO]]/T_CURSOS[[#This Row],[IMPORTE CLIENTE]]</f>
        <v>0.45</v>
      </c>
    </row>
    <row r="343" spans="1:18" x14ac:dyDescent="0.2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  <c r="P343" s="6">
        <f>T_CURSOS[[#This Row],[IMPORTE PROFESOR]]+T_CURSOS[[#This Row],[IMPORTE COMERCIAL]]</f>
        <v>412.5</v>
      </c>
      <c r="Q343" s="6">
        <f>T_CURSOS[[#This Row],[IMPORTE CLIENTE]]-T_CURSOS[[#This Row],[GASTO]]</f>
        <v>337.5</v>
      </c>
      <c r="R343" s="7">
        <f>T_CURSOS[[#This Row],[BENEFICIO]]/T_CURSOS[[#This Row],[IMPORTE CLIENTE]]</f>
        <v>0.45</v>
      </c>
    </row>
    <row r="344" spans="1:18" x14ac:dyDescent="0.2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  <c r="P344" s="6">
        <f>T_CURSOS[[#This Row],[IMPORTE PROFESOR]]+T_CURSOS[[#This Row],[IMPORTE COMERCIAL]]</f>
        <v>504</v>
      </c>
      <c r="Q344" s="6">
        <f>T_CURSOS[[#This Row],[IMPORTE CLIENTE]]-T_CURSOS[[#This Row],[GASTO]]</f>
        <v>546</v>
      </c>
      <c r="R344" s="7">
        <f>T_CURSOS[[#This Row],[BENEFICIO]]/T_CURSOS[[#This Row],[IMPORTE CLIENTE]]</f>
        <v>0.52</v>
      </c>
    </row>
    <row r="345" spans="1:18" x14ac:dyDescent="0.2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  <c r="P345" s="6">
        <f>T_CURSOS[[#This Row],[IMPORTE PROFESOR]]+T_CURSOS[[#This Row],[IMPORTE COMERCIAL]]</f>
        <v>576</v>
      </c>
      <c r="Q345" s="6">
        <f>T_CURSOS[[#This Row],[IMPORTE CLIENTE]]-T_CURSOS[[#This Row],[GASTO]]</f>
        <v>624</v>
      </c>
      <c r="R345" s="7">
        <f>T_CURSOS[[#This Row],[BENEFICIO]]/T_CURSOS[[#This Row],[IMPORTE CLIENTE]]</f>
        <v>0.52</v>
      </c>
    </row>
    <row r="346" spans="1:18" x14ac:dyDescent="0.2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  <c r="P346" s="6">
        <f>T_CURSOS[[#This Row],[IMPORTE PROFESOR]]+T_CURSOS[[#This Row],[IMPORTE COMERCIAL]]</f>
        <v>576</v>
      </c>
      <c r="Q346" s="6">
        <f>T_CURSOS[[#This Row],[IMPORTE CLIENTE]]-T_CURSOS[[#This Row],[GASTO]]</f>
        <v>624</v>
      </c>
      <c r="R346" s="7">
        <f>T_CURSOS[[#This Row],[BENEFICIO]]/T_CURSOS[[#This Row],[IMPORTE CLIENTE]]</f>
        <v>0.52</v>
      </c>
    </row>
    <row r="347" spans="1:18" x14ac:dyDescent="0.2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  <c r="P347" s="6">
        <f>T_CURSOS[[#This Row],[IMPORTE PROFESOR]]+T_CURSOS[[#This Row],[IMPORTE COMERCIAL]]</f>
        <v>463.75</v>
      </c>
      <c r="Q347" s="6">
        <f>T_CURSOS[[#This Row],[IMPORTE CLIENTE]]-T_CURSOS[[#This Row],[GASTO]]</f>
        <v>411.25</v>
      </c>
      <c r="R347" s="7">
        <f>T_CURSOS[[#This Row],[BENEFICIO]]/T_CURSOS[[#This Row],[IMPORTE CLIENTE]]</f>
        <v>0.47</v>
      </c>
    </row>
    <row r="348" spans="1:18" x14ac:dyDescent="0.2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  <c r="P348" s="6">
        <f>T_CURSOS[[#This Row],[IMPORTE PROFESOR]]+T_CURSOS[[#This Row],[IMPORTE COMERCIAL]]</f>
        <v>596.25</v>
      </c>
      <c r="Q348" s="6">
        <f>T_CURSOS[[#This Row],[IMPORTE CLIENTE]]-T_CURSOS[[#This Row],[GASTO]]</f>
        <v>528.75</v>
      </c>
      <c r="R348" s="7">
        <f>T_CURSOS[[#This Row],[BENEFICIO]]/T_CURSOS[[#This Row],[IMPORTE CLIENTE]]</f>
        <v>0.47</v>
      </c>
    </row>
    <row r="349" spans="1:18" x14ac:dyDescent="0.2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  <c r="P349" s="6">
        <f>T_CURSOS[[#This Row],[IMPORTE PROFESOR]]+T_CURSOS[[#This Row],[IMPORTE COMERCIAL]]</f>
        <v>331.25</v>
      </c>
      <c r="Q349" s="6">
        <f>T_CURSOS[[#This Row],[IMPORTE CLIENTE]]-T_CURSOS[[#This Row],[GASTO]]</f>
        <v>293.75</v>
      </c>
      <c r="R349" s="7">
        <f>T_CURSOS[[#This Row],[BENEFICIO]]/T_CURSOS[[#This Row],[IMPORTE CLIENTE]]</f>
        <v>0.47</v>
      </c>
    </row>
    <row r="350" spans="1:18" x14ac:dyDescent="0.2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  <c r="P350" s="6">
        <f>T_CURSOS[[#This Row],[IMPORTE PROFESOR]]+T_CURSOS[[#This Row],[IMPORTE COMERCIAL]]</f>
        <v>265</v>
      </c>
      <c r="Q350" s="6">
        <f>T_CURSOS[[#This Row],[IMPORTE CLIENTE]]-T_CURSOS[[#This Row],[GASTO]]</f>
        <v>235</v>
      </c>
      <c r="R350" s="7">
        <f>T_CURSOS[[#This Row],[BENEFICIO]]/T_CURSOS[[#This Row],[IMPORTE CLIENTE]]</f>
        <v>0.47</v>
      </c>
    </row>
    <row r="351" spans="1:18" x14ac:dyDescent="0.2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  <c r="P351" s="6">
        <f>T_CURSOS[[#This Row],[IMPORTE PROFESOR]]+T_CURSOS[[#This Row],[IMPORTE COMERCIAL]]</f>
        <v>132.5</v>
      </c>
      <c r="Q351" s="6">
        <f>T_CURSOS[[#This Row],[IMPORTE CLIENTE]]-T_CURSOS[[#This Row],[GASTO]]</f>
        <v>117.5</v>
      </c>
      <c r="R351" s="7">
        <f>T_CURSOS[[#This Row],[BENEFICIO]]/T_CURSOS[[#This Row],[IMPORTE CLIENTE]]</f>
        <v>0.47</v>
      </c>
    </row>
    <row r="352" spans="1:18" x14ac:dyDescent="0.2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  <c r="P352" s="6">
        <f>T_CURSOS[[#This Row],[IMPORTE PROFESOR]]+T_CURSOS[[#This Row],[IMPORTE COMERCIAL]]</f>
        <v>279</v>
      </c>
      <c r="Q352" s="6">
        <f>T_CURSOS[[#This Row],[IMPORTE CLIENTE]]-T_CURSOS[[#This Row],[GASTO]]</f>
        <v>621</v>
      </c>
      <c r="R352" s="7">
        <f>T_CURSOS[[#This Row],[BENEFICIO]]/T_CURSOS[[#This Row],[IMPORTE CLIENTE]]</f>
        <v>0.69</v>
      </c>
    </row>
    <row r="353" spans="1:18" x14ac:dyDescent="0.2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  <c r="P353" s="6">
        <f>T_CURSOS[[#This Row],[IMPORTE PROFESOR]]+T_CURSOS[[#This Row],[IMPORTE COMERCIAL]]</f>
        <v>288</v>
      </c>
      <c r="Q353" s="6">
        <f>T_CURSOS[[#This Row],[IMPORTE CLIENTE]]-T_CURSOS[[#This Row],[GASTO]]</f>
        <v>612</v>
      </c>
      <c r="R353" s="7">
        <f>T_CURSOS[[#This Row],[BENEFICIO]]/T_CURSOS[[#This Row],[IMPORTE CLIENTE]]</f>
        <v>0.68</v>
      </c>
    </row>
    <row r="354" spans="1:18" x14ac:dyDescent="0.2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  <c r="P354" s="6">
        <f>T_CURSOS[[#This Row],[IMPORTE PROFESOR]]+T_CURSOS[[#This Row],[IMPORTE COMERCIAL]]</f>
        <v>384</v>
      </c>
      <c r="Q354" s="6">
        <f>T_CURSOS[[#This Row],[IMPORTE CLIENTE]]-T_CURSOS[[#This Row],[GASTO]]</f>
        <v>816</v>
      </c>
      <c r="R354" s="7">
        <f>T_CURSOS[[#This Row],[BENEFICIO]]/T_CURSOS[[#This Row],[IMPORTE CLIENTE]]</f>
        <v>0.68</v>
      </c>
    </row>
    <row r="355" spans="1:18" x14ac:dyDescent="0.2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  <c r="P355" s="6">
        <f>T_CURSOS[[#This Row],[IMPORTE PROFESOR]]+T_CURSOS[[#This Row],[IMPORTE COMERCIAL]]</f>
        <v>480</v>
      </c>
      <c r="Q355" s="6">
        <f>T_CURSOS[[#This Row],[IMPORTE CLIENTE]]-T_CURSOS[[#This Row],[GASTO]]</f>
        <v>1020</v>
      </c>
      <c r="R355" s="7">
        <f>T_CURSOS[[#This Row],[BENEFICIO]]/T_CURSOS[[#This Row],[IMPORTE CLIENTE]]</f>
        <v>0.68</v>
      </c>
    </row>
    <row r="356" spans="1:18" x14ac:dyDescent="0.2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  <c r="P356" s="6">
        <f>T_CURSOS[[#This Row],[IMPORTE PROFESOR]]+T_CURSOS[[#This Row],[IMPORTE COMERCIAL]]</f>
        <v>480</v>
      </c>
      <c r="Q356" s="6">
        <f>T_CURSOS[[#This Row],[IMPORTE CLIENTE]]-T_CURSOS[[#This Row],[GASTO]]</f>
        <v>720</v>
      </c>
      <c r="R356" s="7">
        <f>T_CURSOS[[#This Row],[BENEFICIO]]/T_CURSOS[[#This Row],[IMPORTE CLIENTE]]</f>
        <v>0.6</v>
      </c>
    </row>
    <row r="357" spans="1:18" x14ac:dyDescent="0.2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  <c r="P357" s="6">
        <f>T_CURSOS[[#This Row],[IMPORTE PROFESOR]]+T_CURSOS[[#This Row],[IMPORTE COMERCIAL]]</f>
        <v>640</v>
      </c>
      <c r="Q357" s="6">
        <f>T_CURSOS[[#This Row],[IMPORTE CLIENTE]]-T_CURSOS[[#This Row],[GASTO]]</f>
        <v>960</v>
      </c>
      <c r="R357" s="7">
        <f>T_CURSOS[[#This Row],[BENEFICIO]]/T_CURSOS[[#This Row],[IMPORTE CLIENTE]]</f>
        <v>0.6</v>
      </c>
    </row>
    <row r="358" spans="1:18" x14ac:dyDescent="0.2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  <c r="P358" s="6">
        <f>T_CURSOS[[#This Row],[IMPORTE PROFESOR]]+T_CURSOS[[#This Row],[IMPORTE COMERCIAL]]</f>
        <v>560</v>
      </c>
      <c r="Q358" s="6">
        <f>T_CURSOS[[#This Row],[IMPORTE CLIENTE]]-T_CURSOS[[#This Row],[GASTO]]</f>
        <v>840</v>
      </c>
      <c r="R358" s="7">
        <f>T_CURSOS[[#This Row],[BENEFICIO]]/T_CURSOS[[#This Row],[IMPORTE CLIENTE]]</f>
        <v>0.6</v>
      </c>
    </row>
    <row r="359" spans="1:18" x14ac:dyDescent="0.2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  <c r="P359" s="6">
        <f>T_CURSOS[[#This Row],[IMPORTE PROFESOR]]+T_CURSOS[[#This Row],[IMPORTE COMERCIAL]]</f>
        <v>720</v>
      </c>
      <c r="Q359" s="6">
        <f>T_CURSOS[[#This Row],[IMPORTE CLIENTE]]-T_CURSOS[[#This Row],[GASTO]]</f>
        <v>1080</v>
      </c>
      <c r="R359" s="7">
        <f>T_CURSOS[[#This Row],[BENEFICIO]]/T_CURSOS[[#This Row],[IMPORTE CLIENTE]]</f>
        <v>0.6</v>
      </c>
    </row>
    <row r="360" spans="1:18" x14ac:dyDescent="0.2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  <c r="P360" s="6">
        <f>T_CURSOS[[#This Row],[IMPORTE PROFESOR]]+T_CURSOS[[#This Row],[IMPORTE COMERCIAL]]</f>
        <v>259.2</v>
      </c>
      <c r="Q360" s="6">
        <f>T_CURSOS[[#This Row],[IMPORTE CLIENTE]]-T_CURSOS[[#This Row],[GASTO]]</f>
        <v>280.8</v>
      </c>
      <c r="R360" s="7">
        <f>T_CURSOS[[#This Row],[BENEFICIO]]/T_CURSOS[[#This Row],[IMPORTE CLIENTE]]</f>
        <v>0.52</v>
      </c>
    </row>
    <row r="361" spans="1:18" x14ac:dyDescent="0.2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  <c r="P361" s="6">
        <f>T_CURSOS[[#This Row],[IMPORTE PROFESOR]]+T_CURSOS[[#This Row],[IMPORTE COMERCIAL]]</f>
        <v>144</v>
      </c>
      <c r="Q361" s="6">
        <f>T_CURSOS[[#This Row],[IMPORTE CLIENTE]]-T_CURSOS[[#This Row],[GASTO]]</f>
        <v>156</v>
      </c>
      <c r="R361" s="7">
        <f>T_CURSOS[[#This Row],[BENEFICIO]]/T_CURSOS[[#This Row],[IMPORTE CLIENTE]]</f>
        <v>0.52</v>
      </c>
    </row>
    <row r="362" spans="1:18" x14ac:dyDescent="0.2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  <c r="P362" s="6">
        <f>T_CURSOS[[#This Row],[IMPORTE PROFESOR]]+T_CURSOS[[#This Row],[IMPORTE COMERCIAL]]</f>
        <v>648</v>
      </c>
      <c r="Q362" s="6">
        <f>T_CURSOS[[#This Row],[IMPORTE CLIENTE]]-T_CURSOS[[#This Row],[GASTO]]</f>
        <v>702</v>
      </c>
      <c r="R362" s="7">
        <f>T_CURSOS[[#This Row],[BENEFICIO]]/T_CURSOS[[#This Row],[IMPORTE CLIENTE]]</f>
        <v>0.52</v>
      </c>
    </row>
    <row r="363" spans="1:18" x14ac:dyDescent="0.2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  <c r="P363" s="6">
        <f>T_CURSOS[[#This Row],[IMPORTE PROFESOR]]+T_CURSOS[[#This Row],[IMPORTE COMERCIAL]]</f>
        <v>343.75</v>
      </c>
      <c r="Q363" s="6">
        <f>T_CURSOS[[#This Row],[IMPORTE CLIENTE]]-T_CURSOS[[#This Row],[GASTO]]</f>
        <v>281.25</v>
      </c>
      <c r="R363" s="7">
        <f>T_CURSOS[[#This Row],[BENEFICIO]]/T_CURSOS[[#This Row],[IMPORTE CLIENTE]]</f>
        <v>0.45</v>
      </c>
    </row>
  </sheetData>
  <phoneticPr fontId="3" type="noConversion"/>
  <pageMargins left="0.75" right="0.75" top="1" bottom="1" header="0" footer="0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3571-6BF6-4A03-967D-15C436B3A0CA}">
  <dimension ref="A1:B4"/>
  <sheetViews>
    <sheetView workbookViewId="0">
      <selection activeCell="E6" sqref="E6"/>
    </sheetView>
  </sheetViews>
  <sheetFormatPr baseColWidth="10" defaultRowHeight="12.75" x14ac:dyDescent="0.2"/>
  <cols>
    <col min="1" max="1" width="68.85546875" bestFit="1" customWidth="1"/>
  </cols>
  <sheetData>
    <row r="1" spans="1:2" x14ac:dyDescent="0.2">
      <c r="A1" s="8" t="s">
        <v>419</v>
      </c>
      <c r="B1">
        <f>SUM(T_CURSOS[IMPORTE PROFESOR],T_CURSOS[IMPORTE COMERCIAL])</f>
        <v>131949.65000000002</v>
      </c>
    </row>
    <row r="2" spans="1:2" x14ac:dyDescent="0.2">
      <c r="A2" s="8" t="s">
        <v>420</v>
      </c>
      <c r="B2">
        <f>COUNTA(T_CURSOS[CURSO])</f>
        <v>362</v>
      </c>
    </row>
    <row r="3" spans="1:2" x14ac:dyDescent="0.2">
      <c r="A3" s="8" t="s">
        <v>421</v>
      </c>
      <c r="B3">
        <f>COUNTIF(T_CURSOS[IMPORTE PROFESOR],"&lt;500")</f>
        <v>336</v>
      </c>
    </row>
    <row r="4" spans="1:2" x14ac:dyDescent="0.2">
      <c r="A4" s="8" t="s">
        <v>422</v>
      </c>
      <c r="B4">
        <f>SUM(T_CURSOS[DURACION])</f>
        <v>8659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CURSOS</vt:lpstr>
      <vt:lpstr>CALCULOS TABLA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CM</dc:creator>
  <cp:keywords/>
  <dc:description/>
  <cp:lastModifiedBy>FELIPE . Naranjo</cp:lastModifiedBy>
  <cp:revision/>
  <dcterms:created xsi:type="dcterms:W3CDTF">2021-11-02T17:30:04Z</dcterms:created>
  <dcterms:modified xsi:type="dcterms:W3CDTF">2025-07-02T08:45:45Z</dcterms:modified>
  <cp:category/>
  <cp:contentStatus/>
</cp:coreProperties>
</file>