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FU_TRABALHO\DISCIPLINAS\AERODINAMICA\AULAS\PRATICA\VIDEO-AULAS(EAD)\2º EXPERIMENTO\DADOS\"/>
    </mc:Choice>
  </mc:AlternateContent>
  <bookViews>
    <workbookView xWindow="0" yWindow="0" windowWidth="20496" windowHeight="9600" activeTab="7"/>
  </bookViews>
  <sheets>
    <sheet name="30%" sheetId="1" r:id="rId1"/>
    <sheet name="40%" sheetId="2" r:id="rId2"/>
    <sheet name="50%" sheetId="3" r:id="rId3"/>
    <sheet name="60%" sheetId="4" r:id="rId4"/>
    <sheet name="70%" sheetId="5" r:id="rId5"/>
    <sheet name="80%" sheetId="6" r:id="rId6"/>
    <sheet name="90%" sheetId="7" r:id="rId7"/>
    <sheet name="100%" sheetId="8" r:id="rId8"/>
  </sheets>
  <calcPr calcId="162913"/>
</workbook>
</file>

<file path=xl/calcChain.xml><?xml version="1.0" encoding="utf-8"?>
<calcChain xmlns="http://schemas.openxmlformats.org/spreadsheetml/2006/main">
  <c r="G2" i="8" l="1"/>
  <c r="H2" i="8" s="1"/>
  <c r="V2" i="8"/>
  <c r="G3" i="8"/>
  <c r="H3" i="8"/>
  <c r="V3" i="8"/>
  <c r="G4" i="8"/>
  <c r="H4" i="8"/>
  <c r="V4" i="8"/>
  <c r="G5" i="8"/>
  <c r="H5" i="8"/>
  <c r="V5" i="8"/>
  <c r="G6" i="8"/>
  <c r="H6" i="8"/>
  <c r="V6" i="8"/>
  <c r="G7" i="8"/>
  <c r="H7" i="8"/>
  <c r="V7" i="8"/>
  <c r="G8" i="8"/>
  <c r="H8" i="8"/>
  <c r="V8" i="8"/>
  <c r="G9" i="8"/>
  <c r="H9" i="8"/>
  <c r="V9" i="8"/>
  <c r="G10" i="8"/>
  <c r="H10" i="8"/>
  <c r="V10" i="8"/>
  <c r="G11" i="8"/>
  <c r="H11" i="8"/>
  <c r="V11" i="8"/>
  <c r="G12" i="8"/>
  <c r="H12" i="8"/>
  <c r="V12" i="8"/>
  <c r="G13" i="8"/>
  <c r="H13" i="8"/>
  <c r="V13" i="8"/>
  <c r="G14" i="8"/>
  <c r="H14" i="8"/>
  <c r="V14" i="8"/>
  <c r="G15" i="8"/>
  <c r="H15" i="8"/>
  <c r="V15" i="8"/>
  <c r="G16" i="8"/>
  <c r="H16" i="8"/>
  <c r="V16" i="8"/>
  <c r="G17" i="8"/>
  <c r="H17" i="8"/>
  <c r="V17" i="8"/>
  <c r="G2" i="1"/>
  <c r="H2" i="1" s="1"/>
  <c r="V2" i="1"/>
  <c r="G3" i="1"/>
  <c r="H3" i="1"/>
  <c r="V3" i="1"/>
  <c r="G4" i="1"/>
  <c r="H4" i="1"/>
  <c r="V4" i="1"/>
  <c r="G5" i="1"/>
  <c r="H5" i="1"/>
  <c r="V5" i="1"/>
  <c r="G6" i="1"/>
  <c r="H6" i="1"/>
  <c r="V6" i="1"/>
  <c r="G7" i="1"/>
  <c r="H7" i="1"/>
  <c r="V7" i="1"/>
  <c r="G8" i="1"/>
  <c r="H8" i="1"/>
  <c r="V8" i="1"/>
  <c r="G9" i="1"/>
  <c r="H9" i="1"/>
  <c r="V9" i="1"/>
  <c r="G10" i="1"/>
  <c r="H10" i="1"/>
  <c r="V10" i="1"/>
  <c r="G11" i="1"/>
  <c r="H11" i="1"/>
  <c r="V11" i="1"/>
  <c r="G12" i="1"/>
  <c r="H12" i="1"/>
  <c r="V12" i="1"/>
  <c r="G13" i="1"/>
  <c r="H13" i="1"/>
  <c r="V13" i="1"/>
  <c r="G14" i="1"/>
  <c r="H14" i="1"/>
  <c r="V14" i="1"/>
  <c r="G15" i="1"/>
  <c r="H15" i="1"/>
  <c r="V15" i="1"/>
  <c r="G16" i="1"/>
  <c r="H16" i="1"/>
  <c r="V16" i="1"/>
  <c r="G17" i="1"/>
  <c r="H17" i="1"/>
  <c r="V17" i="1"/>
  <c r="G2" i="2"/>
  <c r="H2" i="2" s="1"/>
  <c r="V2" i="2"/>
  <c r="G3" i="2"/>
  <c r="H3" i="2"/>
  <c r="V3" i="2"/>
  <c r="G4" i="2"/>
  <c r="H4" i="2"/>
  <c r="V4" i="2"/>
  <c r="G5" i="2"/>
  <c r="H5" i="2"/>
  <c r="V5" i="2"/>
  <c r="G6" i="2"/>
  <c r="H6" i="2"/>
  <c r="V6" i="2"/>
  <c r="G7" i="2"/>
  <c r="H7" i="2"/>
  <c r="V7" i="2"/>
  <c r="G8" i="2"/>
  <c r="H8" i="2"/>
  <c r="V8" i="2"/>
  <c r="G9" i="2"/>
  <c r="H9" i="2"/>
  <c r="V9" i="2"/>
  <c r="G10" i="2"/>
  <c r="H10" i="2"/>
  <c r="V10" i="2"/>
  <c r="G11" i="2"/>
  <c r="H11" i="2"/>
  <c r="V11" i="2"/>
  <c r="G12" i="2"/>
  <c r="H12" i="2"/>
  <c r="V12" i="2"/>
  <c r="G13" i="2"/>
  <c r="H13" i="2"/>
  <c r="V13" i="2"/>
  <c r="G14" i="2"/>
  <c r="H14" i="2"/>
  <c r="V14" i="2"/>
  <c r="G15" i="2"/>
  <c r="H15" i="2"/>
  <c r="V15" i="2"/>
  <c r="G16" i="2"/>
  <c r="H16" i="2"/>
  <c r="V16" i="2"/>
  <c r="G17" i="2"/>
  <c r="H17" i="2"/>
  <c r="V17" i="2"/>
  <c r="G2" i="3"/>
  <c r="H2" i="3" s="1"/>
  <c r="V2" i="3"/>
  <c r="G3" i="3"/>
  <c r="H3" i="3"/>
  <c r="V3" i="3"/>
  <c r="G4" i="3"/>
  <c r="H4" i="3"/>
  <c r="V4" i="3"/>
  <c r="G5" i="3"/>
  <c r="H5" i="3"/>
  <c r="V5" i="3"/>
  <c r="G6" i="3"/>
  <c r="H6" i="3"/>
  <c r="V6" i="3"/>
  <c r="G7" i="3"/>
  <c r="H7" i="3"/>
  <c r="V7" i="3"/>
  <c r="G8" i="3"/>
  <c r="H8" i="3"/>
  <c r="V8" i="3"/>
  <c r="G9" i="3"/>
  <c r="H9" i="3"/>
  <c r="V9" i="3"/>
  <c r="G10" i="3"/>
  <c r="H10" i="3"/>
  <c r="V10" i="3"/>
  <c r="G11" i="3"/>
  <c r="H11" i="3"/>
  <c r="V11" i="3"/>
  <c r="G12" i="3"/>
  <c r="H12" i="3"/>
  <c r="V12" i="3"/>
  <c r="G13" i="3"/>
  <c r="H13" i="3"/>
  <c r="V13" i="3"/>
  <c r="G14" i="3"/>
  <c r="H14" i="3"/>
  <c r="V14" i="3"/>
  <c r="G15" i="3"/>
  <c r="H15" i="3"/>
  <c r="V15" i="3"/>
  <c r="G16" i="3"/>
  <c r="H16" i="3"/>
  <c r="V16" i="3"/>
  <c r="G17" i="3"/>
  <c r="H17" i="3"/>
  <c r="V17" i="3"/>
  <c r="G2" i="4"/>
  <c r="H2" i="4" s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2" i="5"/>
  <c r="H2" i="5" s="1"/>
  <c r="V2" i="5"/>
  <c r="G3" i="5"/>
  <c r="H3" i="5"/>
  <c r="V3" i="5"/>
  <c r="G4" i="5"/>
  <c r="H4" i="5"/>
  <c r="V4" i="5"/>
  <c r="G5" i="5"/>
  <c r="H5" i="5"/>
  <c r="V5" i="5"/>
  <c r="G6" i="5"/>
  <c r="H6" i="5"/>
  <c r="V6" i="5"/>
  <c r="G7" i="5"/>
  <c r="H7" i="5"/>
  <c r="V7" i="5"/>
  <c r="G8" i="5"/>
  <c r="H8" i="5"/>
  <c r="V8" i="5"/>
  <c r="G9" i="5"/>
  <c r="H9" i="5"/>
  <c r="V9" i="5"/>
  <c r="G10" i="5"/>
  <c r="H10" i="5"/>
  <c r="V10" i="5"/>
  <c r="G11" i="5"/>
  <c r="H11" i="5"/>
  <c r="V11" i="5"/>
  <c r="G12" i="5"/>
  <c r="H12" i="5"/>
  <c r="V12" i="5"/>
  <c r="G13" i="5"/>
  <c r="H13" i="5"/>
  <c r="V13" i="5"/>
  <c r="G14" i="5"/>
  <c r="H14" i="5"/>
  <c r="V14" i="5"/>
  <c r="G15" i="5"/>
  <c r="H15" i="5"/>
  <c r="V15" i="5"/>
  <c r="G16" i="5"/>
  <c r="H16" i="5"/>
  <c r="V16" i="5"/>
  <c r="G17" i="5"/>
  <c r="H17" i="5"/>
  <c r="V17" i="5"/>
  <c r="G2" i="6"/>
  <c r="H2" i="6" s="1"/>
  <c r="V2" i="6"/>
  <c r="G3" i="6"/>
  <c r="H3" i="6"/>
  <c r="V3" i="6"/>
  <c r="G4" i="6"/>
  <c r="H4" i="6"/>
  <c r="V4" i="6"/>
  <c r="G5" i="6"/>
  <c r="H5" i="6"/>
  <c r="V5" i="6"/>
  <c r="G6" i="6"/>
  <c r="H6" i="6"/>
  <c r="V6" i="6"/>
  <c r="G7" i="6"/>
  <c r="H7" i="6"/>
  <c r="V7" i="6"/>
  <c r="G8" i="6"/>
  <c r="H8" i="6"/>
  <c r="V8" i="6"/>
  <c r="G9" i="6"/>
  <c r="H9" i="6"/>
  <c r="V9" i="6"/>
  <c r="G10" i="6"/>
  <c r="H10" i="6"/>
  <c r="V10" i="6"/>
  <c r="G11" i="6"/>
  <c r="H11" i="6"/>
  <c r="V11" i="6"/>
  <c r="G12" i="6"/>
  <c r="H12" i="6"/>
  <c r="V12" i="6"/>
  <c r="G13" i="6"/>
  <c r="H13" i="6"/>
  <c r="V13" i="6"/>
  <c r="G14" i="6"/>
  <c r="H14" i="6"/>
  <c r="V14" i="6"/>
  <c r="G15" i="6"/>
  <c r="H15" i="6"/>
  <c r="V15" i="6"/>
  <c r="G16" i="6"/>
  <c r="H16" i="6"/>
  <c r="V16" i="6"/>
  <c r="G17" i="6"/>
  <c r="H17" i="6"/>
  <c r="V17" i="6"/>
  <c r="G2" i="7"/>
  <c r="H2" i="7" s="1"/>
  <c r="V2" i="7"/>
  <c r="G3" i="7"/>
  <c r="H3" i="7"/>
  <c r="V3" i="7"/>
  <c r="G4" i="7"/>
  <c r="H4" i="7"/>
  <c r="V4" i="7"/>
  <c r="G5" i="7"/>
  <c r="H5" i="7"/>
  <c r="V5" i="7"/>
  <c r="G6" i="7"/>
  <c r="H6" i="7"/>
  <c r="V6" i="7"/>
  <c r="G7" i="7"/>
  <c r="H7" i="7"/>
  <c r="V7" i="7"/>
  <c r="G8" i="7"/>
  <c r="H8" i="7"/>
  <c r="V8" i="7"/>
  <c r="G9" i="7"/>
  <c r="H9" i="7"/>
  <c r="V9" i="7"/>
  <c r="G10" i="7"/>
  <c r="H10" i="7"/>
  <c r="V10" i="7"/>
  <c r="G11" i="7"/>
  <c r="H11" i="7"/>
  <c r="V11" i="7"/>
  <c r="G12" i="7"/>
  <c r="H12" i="7"/>
  <c r="V12" i="7"/>
  <c r="G13" i="7"/>
  <c r="H13" i="7"/>
  <c r="V13" i="7"/>
  <c r="G14" i="7"/>
  <c r="H14" i="7"/>
  <c r="V14" i="7"/>
  <c r="G15" i="7"/>
  <c r="H15" i="7"/>
  <c r="V15" i="7"/>
  <c r="G16" i="7"/>
  <c r="H16" i="7"/>
  <c r="V16" i="7"/>
  <c r="G17" i="7"/>
  <c r="H17" i="7"/>
  <c r="V17" i="7"/>
</calcChain>
</file>

<file path=xl/sharedStrings.xml><?xml version="1.0" encoding="utf-8"?>
<sst xmlns="http://schemas.openxmlformats.org/spreadsheetml/2006/main" count="191" uniqueCount="24">
  <si>
    <t xml:space="preserve"> </t>
  </si>
  <si>
    <t xml:space="preserve">Model 
Used 
</t>
  </si>
  <si>
    <t xml:space="preserve">Notes 
</t>
  </si>
  <si>
    <t>Fan 
Speed 
[%]</t>
  </si>
  <si>
    <t>Static 
Pressure 
H 
[mm]</t>
  </si>
  <si>
    <t>Ambient 
Temperature 
T 
[°C]</t>
  </si>
  <si>
    <t>Density 
of 
Air 
[kg/m³]</t>
  </si>
  <si>
    <t>Air 
Velocity 
v 
[m/s]</t>
  </si>
  <si>
    <t xml:space="preserve"> 
H1 
[mm]</t>
  </si>
  <si>
    <t xml:space="preserve"> 
H2 
[mm]</t>
  </si>
  <si>
    <t xml:space="preserve"> 
H3 
[mm]</t>
  </si>
  <si>
    <t xml:space="preserve"> 
H4 
[mm]</t>
  </si>
  <si>
    <t xml:space="preserve"> 
H5 
[mm]</t>
  </si>
  <si>
    <t xml:space="preserve"> 
H6 
[mm]</t>
  </si>
  <si>
    <t xml:space="preserve"> 
H7 
[mm]</t>
  </si>
  <si>
    <t xml:space="preserve"> 
H8 
[mm]</t>
  </si>
  <si>
    <t xml:space="preserve"> 
H9 
[mm]</t>
  </si>
  <si>
    <t xml:space="preserve"> 
H10 
[mm]</t>
  </si>
  <si>
    <t xml:space="preserve">Cylinder 
Tapping 
Point 
</t>
  </si>
  <si>
    <t>Measured 
Pressure 
[Pa]</t>
  </si>
  <si>
    <t>Predicted 
Pressure 
[Pa]</t>
  </si>
  <si>
    <t>Switch</t>
  </si>
  <si>
    <t xml:space="preserve"> Cylinder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</si>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</sst>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showOutlineSymbols="0" topLeftCell="F1" workbookViewId="0">
      <selection activeCell="Y12" sqref="Y12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30</v>
      </c>
      <c r="E2" s="3">
        <v>4.5090624999999989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8.6756436909889487</v>
      </c>
      <c r="I2" s="3">
        <v>0</v>
      </c>
      <c r="J2" s="3">
        <v>0</v>
      </c>
      <c r="K2" s="3">
        <v>3</v>
      </c>
      <c r="L2" s="3">
        <v>6</v>
      </c>
      <c r="M2" s="3">
        <v>8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4">
        <v>1</v>
      </c>
      <c r="T2" s="5">
        <v>0</v>
      </c>
      <c r="U2" s="5">
        <v>-7.1054273576010019E-15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0</v>
      </c>
      <c r="U3" s="5">
        <v>20.701466662499989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29.43</v>
      </c>
      <c r="U4" s="5">
        <v>73.118641865624994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58.86</v>
      </c>
      <c r="U5" s="5">
        <v>132.70170937499998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78.48</v>
      </c>
      <c r="U6" s="5">
        <v>171.583310221875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58.86</v>
      </c>
      <c r="U7" s="5">
        <v>171.583310221875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58.86</v>
      </c>
      <c r="U8" s="5">
        <v>132.70170937499998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58.86</v>
      </c>
      <c r="U9" s="5">
        <v>73.118641865624994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58.86</v>
      </c>
      <c r="U10" s="5">
        <v>20.701466662499989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58.86</v>
      </c>
      <c r="U11" s="5">
        <v>-7.1054273576010019E-15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showOutlineSymbols="0" topLeftCell="F1" workbookViewId="0">
      <selection activeCell="T16" sqref="T16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40</v>
      </c>
      <c r="E2" s="3">
        <v>7.9113232421874988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11.491669953587358</v>
      </c>
      <c r="I2" s="3">
        <v>0</v>
      </c>
      <c r="J2" s="3">
        <v>0</v>
      </c>
      <c r="K2" s="3">
        <v>6</v>
      </c>
      <c r="L2" s="3">
        <v>12</v>
      </c>
      <c r="M2" s="3">
        <v>12</v>
      </c>
      <c r="N2" s="3">
        <v>12</v>
      </c>
      <c r="O2" s="3">
        <v>12</v>
      </c>
      <c r="P2" s="3">
        <v>12</v>
      </c>
      <c r="Q2" s="3">
        <v>12</v>
      </c>
      <c r="R2" s="3">
        <v>12</v>
      </c>
      <c r="S2" s="4">
        <v>1</v>
      </c>
      <c r="T2" s="5">
        <v>0</v>
      </c>
      <c r="U2" s="5">
        <v>1.4210854715202004E-14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0</v>
      </c>
      <c r="U3" s="5">
        <v>36.321517910742187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58.86</v>
      </c>
      <c r="U4" s="5">
        <v>128.28946390268553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117.72</v>
      </c>
      <c r="U5" s="5">
        <v>232.83024301757808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117.72</v>
      </c>
      <c r="U6" s="5">
        <v>301.04950422172845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117.72</v>
      </c>
      <c r="U7" s="5">
        <v>301.04950422172845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117.72</v>
      </c>
      <c r="U8" s="5">
        <v>232.83024301757808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117.72</v>
      </c>
      <c r="U9" s="5">
        <v>128.28946390268553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117.72</v>
      </c>
      <c r="U10" s="5">
        <v>36.321517910742187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117.72</v>
      </c>
      <c r="U11" s="5">
        <v>1.4210854715202004E-14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2 Results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showOutlineSymbols="0" topLeftCell="F1" workbookViewId="0">
      <selection activeCell="S18" sqref="S18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50</v>
      </c>
      <c r="E2" s="3">
        <v>12.721416015624998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14.572239729137236</v>
      </c>
      <c r="I2" s="3">
        <v>0</v>
      </c>
      <c r="J2" s="3">
        <v>1</v>
      </c>
      <c r="K2" s="3">
        <v>10</v>
      </c>
      <c r="L2" s="3">
        <v>21</v>
      </c>
      <c r="M2" s="3">
        <v>21</v>
      </c>
      <c r="N2" s="3">
        <v>20</v>
      </c>
      <c r="O2" s="3">
        <v>20</v>
      </c>
      <c r="P2" s="3">
        <v>20</v>
      </c>
      <c r="Q2" s="3">
        <v>21</v>
      </c>
      <c r="R2" s="3">
        <v>21</v>
      </c>
      <c r="S2" s="4">
        <v>1</v>
      </c>
      <c r="T2" s="5">
        <v>0</v>
      </c>
      <c r="U2" s="5">
        <v>0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9.81</v>
      </c>
      <c r="U3" s="5">
        <v>58.405038641015622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98.100000000000009</v>
      </c>
      <c r="U4" s="5">
        <v>206.28959161025389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206.01000000000002</v>
      </c>
      <c r="U5" s="5">
        <v>374.39127333984374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206.01000000000002</v>
      </c>
      <c r="U6" s="5">
        <v>484.08791642841794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196.20000000000002</v>
      </c>
      <c r="U7" s="5">
        <v>484.08791642841794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196.20000000000002</v>
      </c>
      <c r="U8" s="5">
        <v>374.39127333984374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196.20000000000002</v>
      </c>
      <c r="U9" s="5">
        <v>206.28959161025389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206.01000000000002</v>
      </c>
      <c r="U10" s="5">
        <v>58.405038641015622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206.01000000000002</v>
      </c>
      <c r="U11" s="5">
        <v>0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3 Results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showRowColHeaders="0" showOutlineSymbols="0" topLeftCell="F1" workbookViewId="0">
      <selection activeCell="S16" sqref="S16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</cols>
  <sheetData>
    <row r="1" spans="1:21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2.75" customHeight="1" x14ac:dyDescent="0.25">
      <c r="B2" s="7" t="s">
        <v>22</v>
      </c>
      <c r="C2" s="7" t="s">
        <v>23</v>
      </c>
      <c r="D2" s="1">
        <v>60</v>
      </c>
      <c r="E2" s="3">
        <v>18.587382812499996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17.614393795239351</v>
      </c>
      <c r="I2" s="3">
        <v>0</v>
      </c>
      <c r="J2" s="3">
        <v>3</v>
      </c>
      <c r="K2" s="3">
        <v>20</v>
      </c>
      <c r="L2" s="3">
        <v>35</v>
      </c>
      <c r="M2" s="3">
        <v>35</v>
      </c>
      <c r="N2" s="3">
        <v>34</v>
      </c>
      <c r="O2" s="3">
        <v>34</v>
      </c>
      <c r="P2" s="3">
        <v>35</v>
      </c>
      <c r="Q2" s="3">
        <v>35</v>
      </c>
      <c r="R2" s="3">
        <v>35</v>
      </c>
      <c r="S2" s="4">
        <v>1</v>
      </c>
      <c r="T2" s="5">
        <v>0</v>
      </c>
      <c r="U2" s="5">
        <v>0</v>
      </c>
    </row>
    <row r="3" spans="1:21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29.43</v>
      </c>
      <c r="U3" s="5">
        <v>85.336161482812486</v>
      </c>
    </row>
    <row r="4" spans="1:21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196.20000000000002</v>
      </c>
      <c r="U4" s="5">
        <v>301.41169857070309</v>
      </c>
    </row>
    <row r="5" spans="1:21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343.35</v>
      </c>
      <c r="U5" s="5">
        <v>547.0266761718749</v>
      </c>
    </row>
    <row r="6" spans="1:21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343.35</v>
      </c>
      <c r="U6" s="5">
        <v>707.30549229023427</v>
      </c>
    </row>
    <row r="7" spans="1:21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333.54</v>
      </c>
      <c r="U7" s="5">
        <v>707.30549229023427</v>
      </c>
    </row>
    <row r="8" spans="1:21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333.54</v>
      </c>
      <c r="U8" s="5">
        <v>547.0266761718749</v>
      </c>
    </row>
    <row r="9" spans="1:21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333.54</v>
      </c>
      <c r="U9" s="5">
        <v>301.41169857070309</v>
      </c>
    </row>
    <row r="10" spans="1:21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343.35</v>
      </c>
      <c r="U10" s="5">
        <v>85.336161482812486</v>
      </c>
    </row>
    <row r="11" spans="1:21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343.35</v>
      </c>
      <c r="U11" s="5">
        <v>0</v>
      </c>
    </row>
    <row r="12" spans="1:21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</row>
    <row r="13" spans="1:21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</row>
    <row r="14" spans="1:21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</row>
    <row r="15" spans="1:21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</row>
    <row r="16" spans="1:21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</row>
    <row r="17" spans="4:21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4 Results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showOutlineSymbols="0" topLeftCell="F1" workbookViewId="0">
      <selection activeCell="V1" sqref="V1:W21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70</v>
      </c>
      <c r="E2" s="3">
        <v>24.805307617187498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20.348429145934258</v>
      </c>
      <c r="I2" s="3">
        <v>0</v>
      </c>
      <c r="J2" s="3">
        <v>6</v>
      </c>
      <c r="K2" s="3">
        <v>28</v>
      </c>
      <c r="L2" s="3">
        <v>46</v>
      </c>
      <c r="M2" s="3">
        <v>46</v>
      </c>
      <c r="N2" s="3">
        <v>44</v>
      </c>
      <c r="O2" s="3">
        <v>44</v>
      </c>
      <c r="P2" s="3">
        <v>44</v>
      </c>
      <c r="Q2" s="3">
        <v>46</v>
      </c>
      <c r="R2" s="3">
        <v>46</v>
      </c>
      <c r="S2" s="4">
        <v>1</v>
      </c>
      <c r="T2" s="5">
        <v>0</v>
      </c>
      <c r="U2" s="5">
        <v>0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58.86</v>
      </c>
      <c r="U3" s="5">
        <v>113.88315169511719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274.68</v>
      </c>
      <c r="U4" s="5">
        <v>402.2411319487793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451.26000000000005</v>
      </c>
      <c r="U5" s="5">
        <v>730.02020317382812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451.26000000000005</v>
      </c>
      <c r="U6" s="5">
        <v>943.91612270375981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431.64000000000004</v>
      </c>
      <c r="U7" s="5">
        <v>943.91612270375981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431.64000000000004</v>
      </c>
      <c r="U8" s="5">
        <v>730.02020317382812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431.64000000000004</v>
      </c>
      <c r="U9" s="5">
        <v>402.2411319487793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451.26000000000005</v>
      </c>
      <c r="U10" s="5">
        <v>113.88315169511719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451.26000000000005</v>
      </c>
      <c r="U11" s="5">
        <v>0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5 Results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showOutlineSymbols="0" topLeftCell="F1" workbookViewId="0">
      <selection activeCell="S19" sqref="S19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80</v>
      </c>
      <c r="E2" s="3">
        <v>32.431064453124996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23.266935255261359</v>
      </c>
      <c r="I2" s="3">
        <v>0</v>
      </c>
      <c r="J2" s="3">
        <v>8</v>
      </c>
      <c r="K2" s="3">
        <v>36</v>
      </c>
      <c r="L2" s="3">
        <v>61</v>
      </c>
      <c r="M2" s="3">
        <v>60</v>
      </c>
      <c r="N2" s="3">
        <v>59</v>
      </c>
      <c r="O2" s="3">
        <v>60</v>
      </c>
      <c r="P2" s="3">
        <v>60</v>
      </c>
      <c r="Q2" s="3">
        <v>61</v>
      </c>
      <c r="R2" s="3">
        <v>61</v>
      </c>
      <c r="S2" s="4">
        <v>1</v>
      </c>
      <c r="T2" s="5">
        <v>0</v>
      </c>
      <c r="U2" s="5">
        <v>0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78.48</v>
      </c>
      <c r="U3" s="5">
        <v>148.8936113894531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353.16</v>
      </c>
      <c r="U4" s="5">
        <v>525.89987099736322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598.41000000000008</v>
      </c>
      <c r="U5" s="5">
        <v>954.44622685546869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588.6</v>
      </c>
      <c r="U6" s="5">
        <v>1234.0989713241211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578.79000000000008</v>
      </c>
      <c r="U7" s="5">
        <v>1234.0989713241211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588.6</v>
      </c>
      <c r="U8" s="5">
        <v>954.44622685546869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588.6</v>
      </c>
      <c r="U9" s="5">
        <v>525.89987099736322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598.41000000000008</v>
      </c>
      <c r="U10" s="5">
        <v>148.8936113894531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598.41000000000008</v>
      </c>
      <c r="U11" s="5">
        <v>0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6 Results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showOutlineSymbols="0" topLeftCell="F1" workbookViewId="0">
      <selection activeCell="M26" sqref="M26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90</v>
      </c>
      <c r="E2" s="3">
        <v>39.587543945312497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25.706198625894022</v>
      </c>
      <c r="I2" s="3">
        <v>0</v>
      </c>
      <c r="J2" s="3">
        <v>10</v>
      </c>
      <c r="K2" s="3">
        <v>46</v>
      </c>
      <c r="L2" s="3">
        <v>76</v>
      </c>
      <c r="M2" s="3">
        <v>76</v>
      </c>
      <c r="N2" s="3">
        <v>74</v>
      </c>
      <c r="O2" s="3">
        <v>74</v>
      </c>
      <c r="P2" s="3">
        <v>76</v>
      </c>
      <c r="Q2" s="3">
        <v>76</v>
      </c>
      <c r="R2" s="3">
        <v>76</v>
      </c>
      <c r="S2" s="4">
        <v>1</v>
      </c>
      <c r="T2" s="5">
        <v>0</v>
      </c>
      <c r="U2" s="5">
        <v>-5.6843418860808015E-14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98.100000000000009</v>
      </c>
      <c r="U3" s="5">
        <v>181.74958125644528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451.26000000000005</v>
      </c>
      <c r="U4" s="5">
        <v>641.94884148911137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745.56000000000006</v>
      </c>
      <c r="U5" s="5">
        <v>1165.061418310547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745.56000000000006</v>
      </c>
      <c r="U6" s="5">
        <v>1506.4244138755373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725.94</v>
      </c>
      <c r="U7" s="5">
        <v>1506.4244138755373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725.94</v>
      </c>
      <c r="U8" s="5">
        <v>1165.061418310547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725.94</v>
      </c>
      <c r="U9" s="5">
        <v>641.94884148911137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745.56000000000006</v>
      </c>
      <c r="U10" s="5">
        <v>181.74958125644528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745.56000000000006</v>
      </c>
      <c r="U11" s="5">
        <v>-5.6843418860808015E-14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7 Results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owColHeaders="0" tabSelected="1" showOutlineSymbols="0" topLeftCell="F1" workbookViewId="0">
      <selection activeCell="S15" sqref="S15"/>
    </sheetView>
  </sheetViews>
  <sheetFormatPr defaultRowHeight="12.75" customHeight="1" x14ac:dyDescent="0.25"/>
  <cols>
    <col min="1" max="1" width="0.88671875" customWidth="1"/>
    <col min="2" max="2" width="14" customWidth="1"/>
    <col min="3" max="3" width="44" customWidth="1"/>
    <col min="4" max="7" width="14" customWidth="1"/>
    <col min="8" max="8" width="12.33203125" customWidth="1"/>
    <col min="19" max="21" width="14" customWidth="1"/>
    <col min="22" max="22" width="0" hidden="1" customWidth="1"/>
  </cols>
  <sheetData>
    <row r="1" spans="1:22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12.75" customHeight="1" x14ac:dyDescent="0.25">
      <c r="B2" s="7" t="s">
        <v>22</v>
      </c>
      <c r="C2" s="7" t="s">
        <v>23</v>
      </c>
      <c r="D2" s="1">
        <v>100</v>
      </c>
      <c r="E2" s="3">
        <v>45.336191406249995</v>
      </c>
      <c r="F2" s="3">
        <v>26.4</v>
      </c>
      <c r="G2" s="2">
        <f t="shared" ref="G2:G17" si="0">IF(ISNUMBER(F2),((10^-5)*(F2^2))-(0.0047*F2)+1.2925,"")</f>
        <v>1.1753895999999999</v>
      </c>
      <c r="H2" s="3">
        <f t="shared" ref="H2:H17" si="1">IF(ISNUMBER(E2),IF(E2&gt;0,SQRT(2*9.81*E2/G2),0),"")</f>
        <v>27.50939860998837</v>
      </c>
      <c r="I2" s="3">
        <v>0</v>
      </c>
      <c r="J2" s="3">
        <v>10</v>
      </c>
      <c r="K2" s="3">
        <v>52</v>
      </c>
      <c r="L2" s="3">
        <v>76</v>
      </c>
      <c r="M2" s="3">
        <v>76</v>
      </c>
      <c r="N2" s="3">
        <v>74</v>
      </c>
      <c r="O2" s="3">
        <v>75</v>
      </c>
      <c r="P2" s="3">
        <v>76</v>
      </c>
      <c r="Q2" s="3">
        <v>78</v>
      </c>
      <c r="R2" s="3">
        <v>78</v>
      </c>
      <c r="S2" s="4">
        <v>1</v>
      </c>
      <c r="T2" s="5">
        <v>0</v>
      </c>
      <c r="U2" s="5">
        <v>-5.6843418860808015E-14</v>
      </c>
      <c r="V2" s="4">
        <f t="shared" ref="V2:V17" si="2">IF(B2=" Rake",1,0)</f>
        <v>0</v>
      </c>
    </row>
    <row r="3" spans="1:22" ht="12.75" customHeight="1" x14ac:dyDescent="0.25">
      <c r="D3" s="1"/>
      <c r="G3" s="2" t="str">
        <f t="shared" si="0"/>
        <v/>
      </c>
      <c r="H3" s="3" t="str">
        <f t="shared" si="1"/>
        <v/>
      </c>
      <c r="S3" s="4">
        <v>2</v>
      </c>
      <c r="T3" s="5">
        <v>98.100000000000009</v>
      </c>
      <c r="U3" s="5">
        <v>208.14208164140618</v>
      </c>
      <c r="V3" s="4">
        <f t="shared" si="2"/>
        <v>0</v>
      </c>
    </row>
    <row r="4" spans="1:22" ht="12.75" customHeight="1" x14ac:dyDescent="0.25">
      <c r="D4" s="1"/>
      <c r="G4" s="2" t="str">
        <f t="shared" si="0"/>
        <v/>
      </c>
      <c r="H4" s="3" t="str">
        <f t="shared" si="1"/>
        <v/>
      </c>
      <c r="S4" s="4">
        <v>3</v>
      </c>
      <c r="T4" s="5">
        <v>510.12</v>
      </c>
      <c r="U4" s="5">
        <v>735.16850631035163</v>
      </c>
      <c r="V4" s="4">
        <f t="shared" si="2"/>
        <v>0</v>
      </c>
    </row>
    <row r="5" spans="1:22" ht="12.75" customHeight="1" x14ac:dyDescent="0.25">
      <c r="D5" s="1"/>
      <c r="G5" s="2" t="str">
        <f t="shared" si="0"/>
        <v/>
      </c>
      <c r="H5" s="3" t="str">
        <f t="shared" si="1"/>
        <v/>
      </c>
      <c r="S5" s="4">
        <v>4</v>
      </c>
      <c r="T5" s="5">
        <v>745.56000000000006</v>
      </c>
      <c r="U5" s="5">
        <v>1334.2441130859374</v>
      </c>
      <c r="V5" s="4">
        <f t="shared" si="2"/>
        <v>0</v>
      </c>
    </row>
    <row r="6" spans="1:22" ht="12.75" customHeight="1" x14ac:dyDescent="0.25">
      <c r="D6" s="1"/>
      <c r="G6" s="2" t="str">
        <f t="shared" si="0"/>
        <v/>
      </c>
      <c r="H6" s="3" t="str">
        <f t="shared" si="1"/>
        <v/>
      </c>
      <c r="S6" s="4">
        <v>5</v>
      </c>
      <c r="T6" s="5">
        <v>745.56000000000006</v>
      </c>
      <c r="U6" s="5">
        <v>1725.1776382201172</v>
      </c>
      <c r="V6" s="4">
        <f t="shared" si="2"/>
        <v>0</v>
      </c>
    </row>
    <row r="7" spans="1:22" ht="12.75" customHeight="1" x14ac:dyDescent="0.25">
      <c r="D7" s="1"/>
      <c r="G7" s="2" t="str">
        <f t="shared" si="0"/>
        <v/>
      </c>
      <c r="H7" s="3" t="str">
        <f t="shared" si="1"/>
        <v/>
      </c>
      <c r="S7" s="4">
        <v>6</v>
      </c>
      <c r="T7" s="5">
        <v>725.94</v>
      </c>
      <c r="U7" s="5">
        <v>1725.1776382201172</v>
      </c>
      <c r="V7" s="4">
        <f t="shared" si="2"/>
        <v>0</v>
      </c>
    </row>
    <row r="8" spans="1:22" ht="12.75" customHeight="1" x14ac:dyDescent="0.25">
      <c r="D8" s="1"/>
      <c r="G8" s="2" t="str">
        <f t="shared" si="0"/>
        <v/>
      </c>
      <c r="H8" s="3" t="str">
        <f t="shared" si="1"/>
        <v/>
      </c>
      <c r="S8" s="4">
        <v>7</v>
      </c>
      <c r="T8" s="5">
        <v>735.75</v>
      </c>
      <c r="U8" s="5">
        <v>1334.2441130859374</v>
      </c>
      <c r="V8" s="4">
        <f t="shared" si="2"/>
        <v>0</v>
      </c>
    </row>
    <row r="9" spans="1:22" ht="12.75" customHeight="1" x14ac:dyDescent="0.25">
      <c r="D9" s="1"/>
      <c r="G9" s="2" t="str">
        <f t="shared" si="0"/>
        <v/>
      </c>
      <c r="H9" s="3" t="str">
        <f t="shared" si="1"/>
        <v/>
      </c>
      <c r="S9" s="4">
        <v>8</v>
      </c>
      <c r="T9" s="5">
        <v>735.75</v>
      </c>
      <c r="U9" s="5">
        <v>735.16850631035163</v>
      </c>
      <c r="V9" s="4">
        <f t="shared" si="2"/>
        <v>0</v>
      </c>
    </row>
    <row r="10" spans="1:22" ht="12.75" customHeight="1" x14ac:dyDescent="0.25">
      <c r="D10" s="1"/>
      <c r="G10" s="2" t="str">
        <f t="shared" si="0"/>
        <v/>
      </c>
      <c r="H10" s="3" t="str">
        <f t="shared" si="1"/>
        <v/>
      </c>
      <c r="S10" s="4">
        <v>9</v>
      </c>
      <c r="T10" s="5">
        <v>765.18000000000006</v>
      </c>
      <c r="U10" s="5">
        <v>208.14208164140618</v>
      </c>
      <c r="V10" s="4">
        <f t="shared" si="2"/>
        <v>0</v>
      </c>
    </row>
    <row r="11" spans="1:22" ht="12.75" customHeight="1" x14ac:dyDescent="0.25">
      <c r="D11" s="1"/>
      <c r="G11" s="2" t="str">
        <f t="shared" si="0"/>
        <v/>
      </c>
      <c r="H11" s="3" t="str">
        <f t="shared" si="1"/>
        <v/>
      </c>
      <c r="S11" s="4">
        <v>10</v>
      </c>
      <c r="T11" s="5">
        <v>765.18000000000006</v>
      </c>
      <c r="U11" s="5">
        <v>-5.6843418860808015E-14</v>
      </c>
      <c r="V11" s="4">
        <f t="shared" si="2"/>
        <v>0</v>
      </c>
    </row>
    <row r="12" spans="1:22" ht="12.75" customHeight="1" x14ac:dyDescent="0.25">
      <c r="D12" s="1"/>
      <c r="G12" s="2" t="str">
        <f t="shared" si="0"/>
        <v/>
      </c>
      <c r="H12" s="3" t="str">
        <f t="shared" si="1"/>
        <v/>
      </c>
      <c r="S12" s="4"/>
      <c r="T12" s="5"/>
      <c r="U12" s="5"/>
      <c r="V12" s="4">
        <f t="shared" si="2"/>
        <v>0</v>
      </c>
    </row>
    <row r="13" spans="1:22" ht="12.75" customHeight="1" x14ac:dyDescent="0.25">
      <c r="D13" s="1"/>
      <c r="G13" s="2" t="str">
        <f t="shared" si="0"/>
        <v/>
      </c>
      <c r="H13" s="3" t="str">
        <f t="shared" si="1"/>
        <v/>
      </c>
      <c r="S13" s="4"/>
      <c r="T13" s="5"/>
      <c r="U13" s="5"/>
      <c r="V13" s="4">
        <f t="shared" si="2"/>
        <v>0</v>
      </c>
    </row>
    <row r="14" spans="1:22" ht="12.75" customHeight="1" x14ac:dyDescent="0.25">
      <c r="D14" s="1"/>
      <c r="G14" s="2" t="str">
        <f t="shared" si="0"/>
        <v/>
      </c>
      <c r="H14" s="3" t="str">
        <f t="shared" si="1"/>
        <v/>
      </c>
      <c r="S14" s="4"/>
      <c r="T14" s="5"/>
      <c r="U14" s="5"/>
      <c r="V14" s="4">
        <f t="shared" si="2"/>
        <v>0</v>
      </c>
    </row>
    <row r="15" spans="1:22" ht="12.75" customHeight="1" x14ac:dyDescent="0.25">
      <c r="D15" s="1"/>
      <c r="G15" s="2" t="str">
        <f t="shared" si="0"/>
        <v/>
      </c>
      <c r="H15" s="3" t="str">
        <f t="shared" si="1"/>
        <v/>
      </c>
      <c r="S15" s="4"/>
      <c r="T15" s="5"/>
      <c r="U15" s="5"/>
      <c r="V15" s="4">
        <f t="shared" si="2"/>
        <v>0</v>
      </c>
    </row>
    <row r="16" spans="1:22" ht="12.75" customHeight="1" x14ac:dyDescent="0.25">
      <c r="D16" s="1"/>
      <c r="G16" s="2" t="str">
        <f t="shared" si="0"/>
        <v/>
      </c>
      <c r="H16" s="3" t="str">
        <f t="shared" si="1"/>
        <v/>
      </c>
      <c r="S16" s="4"/>
      <c r="T16" s="5"/>
      <c r="U16" s="5"/>
      <c r="V16" s="4">
        <f t="shared" si="2"/>
        <v>0</v>
      </c>
    </row>
    <row r="17" spans="4:22" ht="12.75" customHeight="1" x14ac:dyDescent="0.25">
      <c r="D17" s="1"/>
      <c r="G17" s="2" t="str">
        <f t="shared" si="0"/>
        <v/>
      </c>
      <c r="H17" s="3" t="str">
        <f t="shared" si="1"/>
        <v/>
      </c>
      <c r="S17" s="4"/>
      <c r="T17" s="5"/>
      <c r="U17" s="5"/>
      <c r="V17" s="4">
        <f t="shared" si="2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C15 Wind Tunnel - Run 8 Results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30%</vt:lpstr>
      <vt:lpstr>40%</vt:lpstr>
      <vt:lpstr>50%</vt:lpstr>
      <vt:lpstr>60%</vt:lpstr>
      <vt:lpstr>70%</vt:lpstr>
      <vt:lpstr>80%</vt:lpstr>
      <vt:lpstr>90%</vt:lpstr>
      <vt:lpstr>100%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Odenir de Almeida</dc:creator>
  <cp:lastModifiedBy>odenir</cp:lastModifiedBy>
  <dcterms:created xsi:type="dcterms:W3CDTF">2021-05-08T13:30:59Z</dcterms:created>
  <dcterms:modified xsi:type="dcterms:W3CDTF">2021-05-13T21:42:57Z</dcterms:modified>
</cp:coreProperties>
</file>